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ate1904="1" defaultThemeVersion="124226"/>
  <bookViews>
    <workbookView xWindow="0" yWindow="120" windowWidth="153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38" i="1"/>
  <c r="G36"/>
  <c r="G31"/>
  <c r="G29"/>
  <c r="G24"/>
  <c r="G22"/>
  <c r="G17"/>
  <c r="G15"/>
  <c r="G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Q10"/>
  <c r="R10"/>
  <c r="Q11"/>
  <c r="R11"/>
  <c r="Q12"/>
  <c r="R12"/>
  <c r="Q13"/>
  <c r="R13"/>
  <c r="Q14"/>
  <c r="R14"/>
  <c r="Q15"/>
  <c r="R15"/>
  <c r="Q16"/>
  <c r="R16"/>
  <c r="Q17"/>
  <c r="R17"/>
  <c r="Q18"/>
  <c r="R18"/>
  <c r="Q19"/>
  <c r="R19"/>
  <c r="Q20"/>
  <c r="R20"/>
  <c r="Q21"/>
  <c r="R21"/>
  <c r="Q22"/>
  <c r="R22"/>
  <c r="Q23"/>
  <c r="R23"/>
  <c r="Q24"/>
  <c r="R24"/>
  <c r="Q25"/>
  <c r="R25"/>
  <c r="Q26"/>
  <c r="R26"/>
  <c r="Q27"/>
  <c r="R27"/>
  <c r="Q28"/>
  <c r="R28"/>
  <c r="Q29"/>
  <c r="R29"/>
  <c r="Q30"/>
  <c r="R30"/>
  <c r="Q31"/>
  <c r="R31"/>
  <c r="Q32"/>
  <c r="R32"/>
  <c r="Q33"/>
  <c r="R33"/>
  <c r="Q34"/>
  <c r="R34"/>
  <c r="Q35"/>
  <c r="R35"/>
  <c r="Q36"/>
  <c r="R36"/>
  <c r="Q37"/>
  <c r="R37"/>
  <c r="Q38"/>
  <c r="R38"/>
  <c r="M10"/>
  <c r="N10"/>
  <c r="M11"/>
  <c r="N11"/>
  <c r="M12"/>
  <c r="N12"/>
  <c r="M13"/>
  <c r="N13"/>
  <c r="M14"/>
  <c r="N14"/>
  <c r="M15"/>
  <c r="N15"/>
  <c r="M16"/>
  <c r="N16"/>
  <c r="M17"/>
  <c r="N17"/>
  <c r="M18"/>
  <c r="N18"/>
  <c r="M19"/>
  <c r="N19"/>
  <c r="M20"/>
  <c r="N20"/>
  <c r="M21"/>
  <c r="N21"/>
  <c r="M22"/>
  <c r="N22"/>
  <c r="M23"/>
  <c r="N23"/>
  <c r="M24"/>
  <c r="N24"/>
  <c r="M25"/>
  <c r="N25"/>
  <c r="M26"/>
  <c r="N26"/>
  <c r="M27"/>
  <c r="N27"/>
  <c r="M28"/>
  <c r="N28"/>
  <c r="M29"/>
  <c r="N29"/>
  <c r="M30"/>
  <c r="N30"/>
  <c r="M31"/>
  <c r="N31"/>
  <c r="M32"/>
  <c r="N32"/>
  <c r="M33"/>
  <c r="N33"/>
  <c r="M34"/>
  <c r="N34"/>
  <c r="M35"/>
  <c r="N35"/>
  <c r="M36"/>
  <c r="N36"/>
  <c r="M37"/>
  <c r="N37"/>
  <c r="M38"/>
  <c r="N38"/>
  <c r="Q9"/>
  <c r="R9"/>
  <c r="N9"/>
  <c r="M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9"/>
  <c r="G11"/>
  <c r="G12"/>
  <c r="G13"/>
  <c r="G14"/>
  <c r="G16"/>
  <c r="G18"/>
  <c r="G19"/>
  <c r="G20"/>
  <c r="G21"/>
  <c r="G23"/>
  <c r="G25"/>
  <c r="G26"/>
  <c r="G27"/>
  <c r="G28"/>
  <c r="G30"/>
  <c r="G32"/>
  <c r="G33"/>
  <c r="G34"/>
  <c r="G35"/>
  <c r="G37"/>
  <c r="G9"/>
  <c r="H38" l="1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J10" s="1"/>
  <c r="H9"/>
  <c r="J9" s="1"/>
  <c r="J4" l="1"/>
  <c r="I10"/>
  <c r="I3" s="1"/>
</calcChain>
</file>

<file path=xl/sharedStrings.xml><?xml version="1.0" encoding="utf-8"?>
<sst xmlns="http://schemas.openxmlformats.org/spreadsheetml/2006/main" count="63" uniqueCount="30">
  <si>
    <t>Date</t>
  </si>
  <si>
    <t>Matin</t>
  </si>
  <si>
    <t>Entrée</t>
  </si>
  <si>
    <t>Sortie</t>
  </si>
  <si>
    <t>Après midi</t>
  </si>
  <si>
    <t>Heure (-)</t>
  </si>
  <si>
    <t>Heure (+)</t>
  </si>
  <si>
    <t>Pause</t>
  </si>
  <si>
    <t>AM</t>
  </si>
  <si>
    <t>PM</t>
  </si>
  <si>
    <t>T Heure</t>
  </si>
  <si>
    <t>T.Réel</t>
  </si>
  <si>
    <t>Dim</t>
  </si>
  <si>
    <t>congé</t>
  </si>
  <si>
    <t>AT</t>
  </si>
  <si>
    <t>Maladie</t>
  </si>
  <si>
    <t>Absence</t>
  </si>
  <si>
    <t>Récup Sam</t>
  </si>
  <si>
    <t>Férie</t>
  </si>
  <si>
    <t>Lun</t>
  </si>
  <si>
    <t>Mar</t>
  </si>
  <si>
    <t>Mer</t>
  </si>
  <si>
    <t>Jeu</t>
  </si>
  <si>
    <t>Ven</t>
  </si>
  <si>
    <t>Sam</t>
  </si>
  <si>
    <t>Base</t>
  </si>
  <si>
    <t>Relevé mensuel heure</t>
  </si>
  <si>
    <t>T. Heure</t>
  </si>
  <si>
    <t>T.AM</t>
  </si>
  <si>
    <t>T.AP</t>
  </si>
</sst>
</file>

<file path=xl/styles.xml><?xml version="1.0" encoding="utf-8"?>
<styleSheet xmlns="http://schemas.openxmlformats.org/spreadsheetml/2006/main">
  <numFmts count="3">
    <numFmt numFmtId="164" formatCode="h:mm;@"/>
    <numFmt numFmtId="165" formatCode="0.000"/>
    <numFmt numFmtId="166" formatCode="dd\ mm\ yy"/>
  </numFmts>
  <fonts count="8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7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rgb="FFFF0000"/>
      <name val="Arial"/>
      <family val="2"/>
    </font>
    <font>
      <sz val="10"/>
      <color rgb="FF0070C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dashDotDot">
        <color rgb="FFFF0000"/>
      </right>
      <top style="medium">
        <color rgb="FFFF0000"/>
      </top>
      <bottom style="medium">
        <color rgb="FFFF0000"/>
      </bottom>
      <diagonal/>
    </border>
    <border>
      <left style="dashDotDot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dashDotDot">
        <color rgb="FFFF0000"/>
      </left>
      <right/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/>
      <top style="thin">
        <color rgb="FFFF0000"/>
      </top>
      <bottom style="dotted">
        <color rgb="FFFF0000"/>
      </bottom>
      <diagonal/>
    </border>
    <border>
      <left/>
      <right style="thin">
        <color rgb="FFFF0000"/>
      </right>
      <top style="thin">
        <color rgb="FFFF0000"/>
      </top>
      <bottom style="dotted">
        <color rgb="FFFF0000"/>
      </bottom>
      <diagonal/>
    </border>
    <border>
      <left style="thin">
        <color rgb="FFFF0000"/>
      </left>
      <right/>
      <top style="dotted">
        <color rgb="FFFF0000"/>
      </top>
      <bottom style="dotted">
        <color rgb="FFFF0000"/>
      </bottom>
      <diagonal/>
    </border>
    <border>
      <left/>
      <right style="thin">
        <color rgb="FFFF0000"/>
      </right>
      <top style="dotted">
        <color rgb="FFFF0000"/>
      </top>
      <bottom style="dotted">
        <color rgb="FFFF0000"/>
      </bottom>
      <diagonal/>
    </border>
    <border>
      <left style="thin">
        <color rgb="FFFF0000"/>
      </left>
      <right/>
      <top style="dotted">
        <color rgb="FFFF0000"/>
      </top>
      <bottom style="thin">
        <color rgb="FFFF0000"/>
      </bottom>
      <diagonal/>
    </border>
    <border>
      <left/>
      <right style="thin">
        <color rgb="FFFF0000"/>
      </right>
      <top style="dotted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dotted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dotted">
        <color rgb="FFFF0000"/>
      </bottom>
      <diagonal/>
    </border>
    <border>
      <left style="thin">
        <color rgb="FFFF0000"/>
      </left>
      <right style="hair">
        <color rgb="FFFF0000"/>
      </right>
      <top style="dotted">
        <color rgb="FFFF0000"/>
      </top>
      <bottom style="dotted">
        <color rgb="FFFF0000"/>
      </bottom>
      <diagonal/>
    </border>
    <border>
      <left style="hair">
        <color rgb="FFFF0000"/>
      </left>
      <right style="thin">
        <color rgb="FFFF0000"/>
      </right>
      <top style="dotted">
        <color rgb="FFFF0000"/>
      </top>
      <bottom style="dotted">
        <color rgb="FFFF0000"/>
      </bottom>
      <diagonal/>
    </border>
    <border>
      <left style="thin">
        <color rgb="FFFF0000"/>
      </left>
      <right style="hair">
        <color rgb="FFFF0000"/>
      </right>
      <top style="dotted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dotted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dotted">
        <color rgb="FFFF0000"/>
      </bottom>
      <diagonal/>
    </border>
    <border>
      <left style="thin">
        <color rgb="FFFF0000"/>
      </left>
      <right style="thin">
        <color rgb="FFFF0000"/>
      </right>
      <top style="dotted">
        <color rgb="FFFF0000"/>
      </top>
      <bottom style="dotted">
        <color rgb="FFFF0000"/>
      </bottom>
      <diagonal/>
    </border>
    <border>
      <left style="thin">
        <color rgb="FFFF0000"/>
      </left>
      <right style="thin">
        <color rgb="FFFF0000"/>
      </right>
      <top style="dotted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indexed="64"/>
      </right>
      <top style="thin">
        <color rgb="FFFF0000"/>
      </top>
      <bottom style="dotted">
        <color rgb="FFFF0000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hair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dotted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ashDotDot">
        <color indexed="64"/>
      </right>
      <top style="dotted">
        <color indexed="64"/>
      </top>
      <bottom style="dotted">
        <color indexed="64"/>
      </bottom>
      <diagonal/>
    </border>
    <border>
      <left style="dashDotDot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ashDotDot">
        <color indexed="64"/>
      </right>
      <top style="dotted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164" fontId="2" fillId="3" borderId="0" xfId="0" applyNumberFormat="1" applyFont="1" applyFill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164" fontId="7" fillId="0" borderId="2" xfId="0" applyNumberFormat="1" applyFont="1" applyFill="1" applyBorder="1" applyAlignment="1">
      <alignment horizontal="center" vertical="center"/>
    </xf>
    <xf numFmtId="165" fontId="2" fillId="0" borderId="2" xfId="0" applyNumberFormat="1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2" fillId="0" borderId="26" xfId="0" applyNumberFormat="1" applyFont="1" applyBorder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164" fontId="4" fillId="2" borderId="0" xfId="0" applyNumberFormat="1" applyFont="1" applyFill="1" applyAlignment="1">
      <alignment horizontal="center" vertical="center"/>
    </xf>
    <xf numFmtId="164" fontId="4" fillId="7" borderId="0" xfId="0" applyNumberFormat="1" applyFont="1" applyFill="1" applyAlignment="1">
      <alignment horizontal="center" vertical="center"/>
    </xf>
    <xf numFmtId="164" fontId="4" fillId="5" borderId="0" xfId="0" applyNumberFormat="1" applyFont="1" applyFill="1" applyAlignment="1">
      <alignment horizontal="center" vertical="center"/>
    </xf>
    <xf numFmtId="164" fontId="4" fillId="6" borderId="0" xfId="0" applyNumberFormat="1" applyFont="1" applyFill="1" applyAlignment="1">
      <alignment horizontal="center" vertical="center"/>
    </xf>
    <xf numFmtId="164" fontId="4" fillId="4" borderId="0" xfId="0" applyNumberFormat="1" applyFont="1" applyFill="1" applyAlignment="1">
      <alignment horizontal="center" vertical="center"/>
    </xf>
    <xf numFmtId="164" fontId="4" fillId="8" borderId="0" xfId="0" applyNumberFormat="1" applyFont="1" applyFill="1" applyAlignment="1">
      <alignment horizontal="center" vertical="center"/>
    </xf>
    <xf numFmtId="164" fontId="4" fillId="0" borderId="0" xfId="0" applyNumberFormat="1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2" fillId="0" borderId="20" xfId="0" applyNumberFormat="1" applyFont="1" applyBorder="1" applyAlignment="1">
      <alignment horizontal="center" vertical="center"/>
    </xf>
    <xf numFmtId="164" fontId="2" fillId="0" borderId="21" xfId="0" applyNumberFormat="1" applyFont="1" applyBorder="1" applyAlignment="1">
      <alignment horizontal="center" vertical="center"/>
    </xf>
    <xf numFmtId="164" fontId="2" fillId="0" borderId="16" xfId="0" applyNumberFormat="1" applyFont="1" applyBorder="1" applyAlignment="1">
      <alignment horizontal="center" vertical="center"/>
    </xf>
    <xf numFmtId="164" fontId="2" fillId="0" borderId="22" xfId="0" applyNumberFormat="1" applyFont="1" applyBorder="1" applyAlignment="1">
      <alignment horizontal="center" vertical="center"/>
    </xf>
    <xf numFmtId="164" fontId="2" fillId="0" borderId="23" xfId="0" applyNumberFormat="1" applyFont="1" applyBorder="1" applyAlignment="1">
      <alignment horizontal="center" vertical="center"/>
    </xf>
    <xf numFmtId="164" fontId="2" fillId="0" borderId="27" xfId="0" applyNumberFormat="1" applyFont="1" applyBorder="1" applyAlignment="1">
      <alignment horizontal="center" vertical="center"/>
    </xf>
    <xf numFmtId="164" fontId="2" fillId="0" borderId="18" xfId="0" applyNumberFormat="1" applyFont="1" applyBorder="1" applyAlignment="1">
      <alignment horizontal="center" vertical="center"/>
    </xf>
    <xf numFmtId="164" fontId="2" fillId="0" borderId="24" xfId="0" applyNumberFormat="1" applyFont="1" applyBorder="1" applyAlignment="1">
      <alignment horizontal="center" vertical="center"/>
    </xf>
    <xf numFmtId="164" fontId="2" fillId="0" borderId="25" xfId="0" applyNumberFormat="1" applyFont="1" applyBorder="1" applyAlignment="1">
      <alignment horizontal="center" vertical="center"/>
    </xf>
    <xf numFmtId="164" fontId="2" fillId="0" borderId="28" xfId="0" applyNumberFormat="1" applyFont="1" applyBorder="1" applyAlignment="1">
      <alignment horizontal="center" vertical="center"/>
    </xf>
    <xf numFmtId="164" fontId="2" fillId="0" borderId="30" xfId="0" applyNumberFormat="1" applyFont="1" applyBorder="1" applyAlignment="1">
      <alignment horizontal="center" vertical="center"/>
    </xf>
    <xf numFmtId="164" fontId="2" fillId="0" borderId="31" xfId="0" applyNumberFormat="1" applyFont="1" applyBorder="1" applyAlignment="1">
      <alignment horizontal="center" vertical="center"/>
    </xf>
    <xf numFmtId="164" fontId="2" fillId="0" borderId="32" xfId="0" applyNumberFormat="1" applyFont="1" applyBorder="1" applyAlignment="1">
      <alignment horizontal="center" vertical="center"/>
    </xf>
    <xf numFmtId="164" fontId="2" fillId="0" borderId="33" xfId="0" applyNumberFormat="1" applyFont="1" applyBorder="1" applyAlignment="1">
      <alignment horizontal="center" vertical="center"/>
    </xf>
    <xf numFmtId="164" fontId="2" fillId="0" borderId="34" xfId="0" applyNumberFormat="1" applyFont="1" applyBorder="1" applyAlignment="1">
      <alignment horizontal="center" vertical="center"/>
    </xf>
    <xf numFmtId="164" fontId="2" fillId="0" borderId="35" xfId="0" applyNumberFormat="1" applyFont="1" applyBorder="1" applyAlignment="1">
      <alignment horizontal="center" vertical="center"/>
    </xf>
    <xf numFmtId="164" fontId="2" fillId="0" borderId="36" xfId="0" applyNumberFormat="1" applyFont="1" applyBorder="1" applyAlignment="1">
      <alignment horizontal="center" vertical="center"/>
    </xf>
    <xf numFmtId="164" fontId="2" fillId="0" borderId="37" xfId="0" applyNumberFormat="1" applyFont="1" applyBorder="1" applyAlignment="1">
      <alignment horizontal="center" vertical="center"/>
    </xf>
    <xf numFmtId="164" fontId="2" fillId="0" borderId="38" xfId="0" applyNumberFormat="1" applyFont="1" applyBorder="1" applyAlignment="1">
      <alignment horizontal="center" vertical="center"/>
    </xf>
    <xf numFmtId="164" fontId="2" fillId="0" borderId="39" xfId="0" applyNumberFormat="1" applyFont="1" applyBorder="1" applyAlignment="1">
      <alignment horizontal="center" vertical="center"/>
    </xf>
    <xf numFmtId="166" fontId="2" fillId="0" borderId="15" xfId="0" applyNumberFormat="1" applyFont="1" applyBorder="1" applyAlignment="1">
      <alignment horizontal="center" vertical="center"/>
    </xf>
    <xf numFmtId="166" fontId="2" fillId="0" borderId="17" xfId="0" applyNumberFormat="1" applyFont="1" applyBorder="1" applyAlignment="1">
      <alignment horizontal="center" vertical="center"/>
    </xf>
    <xf numFmtId="166" fontId="2" fillId="0" borderId="19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 wrapText="1"/>
    </xf>
    <xf numFmtId="164" fontId="5" fillId="0" borderId="6" xfId="0" applyNumberFormat="1" applyFont="1" applyBorder="1" applyAlignment="1">
      <alignment horizontal="center" vertical="center" wrapText="1"/>
    </xf>
    <xf numFmtId="164" fontId="5" fillId="0" borderId="7" xfId="0" applyNumberFormat="1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center" vertical="center" wrapText="1"/>
    </xf>
    <xf numFmtId="164" fontId="2" fillId="0" borderId="10" xfId="0" applyNumberFormat="1" applyFont="1" applyBorder="1" applyAlignment="1">
      <alignment horizontal="center" vertical="center"/>
    </xf>
    <xf numFmtId="164" fontId="2" fillId="0" borderId="29" xfId="0" applyNumberFormat="1" applyFont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8"/>
  <sheetViews>
    <sheetView tabSelected="1" workbookViewId="0">
      <selection activeCell="E16" sqref="E16"/>
    </sheetView>
  </sheetViews>
  <sheetFormatPr baseColWidth="10" defaultRowHeight="12.75"/>
  <cols>
    <col min="1" max="1" width="6.85546875" style="5" customWidth="1"/>
    <col min="2" max="2" width="10.5703125" style="5" customWidth="1"/>
    <col min="3" max="18" width="7.7109375" style="5" customWidth="1"/>
    <col min="19" max="16384" width="11.42578125" style="5"/>
  </cols>
  <sheetData>
    <row r="1" spans="1:18">
      <c r="A1" s="55" t="s">
        <v>26</v>
      </c>
      <c r="B1" s="56"/>
      <c r="C1" s="61">
        <v>40118</v>
      </c>
      <c r="D1" s="62"/>
      <c r="E1" s="10" t="s">
        <v>13</v>
      </c>
      <c r="F1" s="11" t="s">
        <v>14</v>
      </c>
      <c r="G1" s="12" t="s">
        <v>15</v>
      </c>
      <c r="H1" s="13" t="s">
        <v>17</v>
      </c>
      <c r="I1" s="14" t="s">
        <v>16</v>
      </c>
      <c r="J1" s="15" t="s">
        <v>18</v>
      </c>
      <c r="K1" s="16"/>
      <c r="L1" s="16"/>
    </row>
    <row r="2" spans="1:18">
      <c r="A2" s="57"/>
      <c r="B2" s="58"/>
      <c r="C2" s="63"/>
      <c r="D2" s="64"/>
      <c r="E2" s="17"/>
      <c r="F2" s="17"/>
      <c r="G2" s="17"/>
      <c r="H2" s="17"/>
      <c r="I2" s="17"/>
    </row>
    <row r="3" spans="1:18">
      <c r="A3" s="59"/>
      <c r="B3" s="60"/>
      <c r="C3" s="65"/>
      <c r="D3" s="66"/>
      <c r="E3" s="18" t="s">
        <v>25</v>
      </c>
      <c r="F3" s="4">
        <v>151.66999999999999</v>
      </c>
      <c r="G3" s="17"/>
      <c r="H3" s="20" t="s">
        <v>6</v>
      </c>
      <c r="I3" s="3">
        <f>SUM(I9:I38)</f>
        <v>9.375E-2</v>
      </c>
      <c r="J3" s="17"/>
      <c r="K3" s="17"/>
      <c r="L3" s="17"/>
    </row>
    <row r="4" spans="1:18">
      <c r="A4" s="21"/>
      <c r="B4" s="21"/>
      <c r="C4" s="22"/>
      <c r="D4" s="22"/>
      <c r="E4" s="20" t="s">
        <v>27</v>
      </c>
      <c r="F4" s="19"/>
      <c r="G4" s="17"/>
      <c r="H4" s="17"/>
      <c r="I4" s="23" t="s">
        <v>5</v>
      </c>
      <c r="J4" s="2" t="e">
        <f>SUM(J9:J38)</f>
        <v>#VALUE!</v>
      </c>
      <c r="K4" s="8"/>
      <c r="L4" s="8"/>
    </row>
    <row r="5" spans="1:18" ht="13.5" thickBot="1"/>
    <row r="6" spans="1:18" ht="13.5" thickBot="1">
      <c r="A6" s="67" t="s">
        <v>0</v>
      </c>
      <c r="B6" s="67"/>
      <c r="C6" s="67" t="s">
        <v>1</v>
      </c>
      <c r="D6" s="67"/>
      <c r="E6" s="67" t="s">
        <v>4</v>
      </c>
      <c r="F6" s="67"/>
      <c r="G6" s="24" t="s">
        <v>10</v>
      </c>
      <c r="H6" s="24" t="s">
        <v>11</v>
      </c>
      <c r="I6" s="24" t="s">
        <v>6</v>
      </c>
      <c r="J6" s="24" t="s">
        <v>5</v>
      </c>
      <c r="K6" s="9" t="s">
        <v>28</v>
      </c>
      <c r="L6" s="9" t="s">
        <v>29</v>
      </c>
      <c r="M6" s="54" t="s">
        <v>1</v>
      </c>
      <c r="N6" s="53"/>
      <c r="O6" s="53" t="s">
        <v>7</v>
      </c>
      <c r="P6" s="53"/>
      <c r="Q6" s="53" t="s">
        <v>4</v>
      </c>
      <c r="R6" s="53"/>
    </row>
    <row r="7" spans="1:18" ht="13.5" thickBot="1">
      <c r="A7" s="25"/>
      <c r="B7" s="25"/>
      <c r="C7" s="26" t="s">
        <v>2</v>
      </c>
      <c r="D7" s="27" t="s">
        <v>3</v>
      </c>
      <c r="E7" s="26" t="s">
        <v>2</v>
      </c>
      <c r="F7" s="28" t="s">
        <v>3</v>
      </c>
      <c r="G7" s="25"/>
      <c r="H7" s="25"/>
      <c r="I7" s="25"/>
      <c r="J7" s="25"/>
      <c r="K7" s="17"/>
      <c r="L7" s="17"/>
      <c r="M7" s="5" t="s">
        <v>2</v>
      </c>
      <c r="N7" s="5" t="s">
        <v>3</v>
      </c>
      <c r="O7" s="5" t="s">
        <v>8</v>
      </c>
      <c r="P7" s="5" t="s">
        <v>9</v>
      </c>
      <c r="Q7" s="6" t="s">
        <v>2</v>
      </c>
      <c r="R7" s="6" t="s">
        <v>3</v>
      </c>
    </row>
    <row r="8" spans="1:18" ht="7.5" customHeight="1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>
      <c r="A9" s="29" t="s">
        <v>12</v>
      </c>
      <c r="B9" s="50">
        <v>40118</v>
      </c>
      <c r="C9" s="30">
        <v>0.33333333333333331</v>
      </c>
      <c r="D9" s="31">
        <v>0.5</v>
      </c>
      <c r="E9" s="30"/>
      <c r="F9" s="31"/>
      <c r="G9" s="7" t="str">
        <f>IF(OR(C9,E9&lt;0),"7:00","")</f>
        <v>7:00</v>
      </c>
      <c r="H9" s="7">
        <f t="shared" ref="H9:H38" si="0">SUM(K9+L9)</f>
        <v>0.16666666666666663</v>
      </c>
      <c r="I9" s="7"/>
      <c r="J9" s="68">
        <f>IF(AND(H9&gt;0,H9-G9&lt;0),H9-G9,"")</f>
        <v>-0.12500000000000006</v>
      </c>
      <c r="K9" s="49">
        <f>SUM(N9-M9-O9)+IF(M9&lt;&gt;0,0,O9)</f>
        <v>0.16666666666666663</v>
      </c>
      <c r="L9" s="48">
        <f>SUM(R9-Q9-P9)+IF(Q9&lt;&gt;0,0,P9)</f>
        <v>0</v>
      </c>
      <c r="M9" s="40">
        <f>ROUNDUP((C9)*1440/15,0)/1440*15</f>
        <v>0.33333333333333337</v>
      </c>
      <c r="N9" s="41">
        <f>ROUNDDOWN((D9)*1440/15,0)/1440*15</f>
        <v>0.5</v>
      </c>
      <c r="O9" s="42">
        <v>0</v>
      </c>
      <c r="P9" s="43">
        <v>0</v>
      </c>
      <c r="Q9" s="40">
        <f>ROUNDUP((E9)*1440/15,0)/1440*15</f>
        <v>0</v>
      </c>
      <c r="R9" s="41">
        <f>ROUNDDOWN((F9)*1440/15,0)/1440*15</f>
        <v>0</v>
      </c>
    </row>
    <row r="10" spans="1:18">
      <c r="A10" s="32" t="s">
        <v>19</v>
      </c>
      <c r="B10" s="51">
        <v>40119</v>
      </c>
      <c r="C10" s="33">
        <v>0.29166666666666669</v>
      </c>
      <c r="D10" s="34">
        <v>0.5</v>
      </c>
      <c r="E10" s="33">
        <v>0.5625</v>
      </c>
      <c r="F10" s="34">
        <v>0.75</v>
      </c>
      <c r="G10" s="7" t="str">
        <f>IF(OR(C10,E10&lt;0),"6:45","")</f>
        <v>6:45</v>
      </c>
      <c r="H10" s="7">
        <f>SUM(K10+L10)</f>
        <v>0.375</v>
      </c>
      <c r="I10" s="7">
        <f>SUM(H10-G10)</f>
        <v>9.375E-2</v>
      </c>
      <c r="J10" s="68" t="str">
        <f t="shared" ref="J10:J38" si="1">IF(AND(H10&gt;0,H10-G10&lt;0),H10-G10,"")</f>
        <v/>
      </c>
      <c r="K10" s="49">
        <f t="shared" ref="K10:K38" si="2">SUM(N10-M10-O10)+IF(M10&lt;&gt;0,0,O10)</f>
        <v>0.19791666666666666</v>
      </c>
      <c r="L10" s="48">
        <f t="shared" ref="L10:L38" si="3">SUM(R10-Q10-P10)+IF(Q10&lt;&gt;0,0,P10)</f>
        <v>0.17708333333333334</v>
      </c>
      <c r="M10" s="40">
        <f t="shared" ref="M10:M38" si="4">ROUNDUP((C10)*1440/15,0)/1440*15</f>
        <v>0.29166666666666669</v>
      </c>
      <c r="N10" s="41">
        <f t="shared" ref="N10:N38" si="5">ROUNDDOWN((D10)*1440/15,0)/1440*15</f>
        <v>0.5</v>
      </c>
      <c r="O10" s="44">
        <v>1.0416666666666666E-2</v>
      </c>
      <c r="P10" s="45">
        <v>1.0416666666666666E-2</v>
      </c>
      <c r="Q10" s="40">
        <f t="shared" ref="Q10:Q38" si="6">ROUNDUP((E10)*1440/15,0)/1440*15</f>
        <v>0.5625</v>
      </c>
      <c r="R10" s="41">
        <f t="shared" ref="R10:R38" si="7">ROUNDDOWN((F10)*1440/15,0)/1440*15</f>
        <v>0.75</v>
      </c>
    </row>
    <row r="11" spans="1:18">
      <c r="A11" s="32" t="s">
        <v>20</v>
      </c>
      <c r="B11" s="51">
        <v>40120</v>
      </c>
      <c r="C11" s="33">
        <v>0.35416666666666669</v>
      </c>
      <c r="D11" s="34">
        <v>0.5</v>
      </c>
      <c r="E11" s="33">
        <v>0.57638888888888895</v>
      </c>
      <c r="F11" s="34">
        <v>0.75</v>
      </c>
      <c r="G11" s="35" t="str">
        <f t="shared" ref="G11:G38" si="8">IF(OR(C11,E11&lt;0),"7:00","")</f>
        <v>7:00</v>
      </c>
      <c r="H11" s="35">
        <f t="shared" si="0"/>
        <v>0.29166666666666669</v>
      </c>
      <c r="I11" s="35"/>
      <c r="J11" s="68" t="str">
        <f t="shared" si="1"/>
        <v/>
      </c>
      <c r="K11" s="49">
        <f t="shared" si="2"/>
        <v>0.13541666666666671</v>
      </c>
      <c r="L11" s="48">
        <f t="shared" si="3"/>
        <v>0.15624999999999997</v>
      </c>
      <c r="M11" s="40">
        <f t="shared" si="4"/>
        <v>0.35416666666666663</v>
      </c>
      <c r="N11" s="41">
        <f t="shared" si="5"/>
        <v>0.5</v>
      </c>
      <c r="O11" s="44">
        <v>1.0416666666666666E-2</v>
      </c>
      <c r="P11" s="45">
        <v>1.0416666666666666E-2</v>
      </c>
      <c r="Q11" s="40">
        <f t="shared" si="6"/>
        <v>0.58333333333333337</v>
      </c>
      <c r="R11" s="41">
        <f t="shared" si="7"/>
        <v>0.75</v>
      </c>
    </row>
    <row r="12" spans="1:18">
      <c r="A12" s="32" t="s">
        <v>21</v>
      </c>
      <c r="B12" s="51">
        <v>40121</v>
      </c>
      <c r="C12" s="33"/>
      <c r="D12" s="34"/>
      <c r="E12" s="33"/>
      <c r="F12" s="34"/>
      <c r="G12" s="35" t="str">
        <f t="shared" si="8"/>
        <v/>
      </c>
      <c r="H12" s="35">
        <f t="shared" si="0"/>
        <v>0</v>
      </c>
      <c r="I12" s="35"/>
      <c r="J12" s="68" t="e">
        <f t="shared" si="1"/>
        <v>#VALUE!</v>
      </c>
      <c r="K12" s="49">
        <f t="shared" si="2"/>
        <v>0</v>
      </c>
      <c r="L12" s="48">
        <f t="shared" si="3"/>
        <v>0</v>
      </c>
      <c r="M12" s="40">
        <f t="shared" si="4"/>
        <v>0</v>
      </c>
      <c r="N12" s="41">
        <f t="shared" si="5"/>
        <v>0</v>
      </c>
      <c r="O12" s="44">
        <v>1.0416666666666666E-2</v>
      </c>
      <c r="P12" s="45">
        <v>1.0416666666666666E-2</v>
      </c>
      <c r="Q12" s="40">
        <f t="shared" si="6"/>
        <v>0</v>
      </c>
      <c r="R12" s="41">
        <f t="shared" si="7"/>
        <v>0</v>
      </c>
    </row>
    <row r="13" spans="1:18">
      <c r="A13" s="32" t="s">
        <v>22</v>
      </c>
      <c r="B13" s="51">
        <v>40122</v>
      </c>
      <c r="C13" s="33"/>
      <c r="D13" s="34"/>
      <c r="E13" s="33"/>
      <c r="F13" s="34"/>
      <c r="G13" s="35" t="str">
        <f t="shared" si="8"/>
        <v/>
      </c>
      <c r="H13" s="35">
        <f t="shared" si="0"/>
        <v>0</v>
      </c>
      <c r="I13" s="35"/>
      <c r="J13" s="68" t="e">
        <f t="shared" si="1"/>
        <v>#VALUE!</v>
      </c>
      <c r="K13" s="49">
        <f t="shared" si="2"/>
        <v>0</v>
      </c>
      <c r="L13" s="48">
        <f t="shared" si="3"/>
        <v>0</v>
      </c>
      <c r="M13" s="40">
        <f t="shared" si="4"/>
        <v>0</v>
      </c>
      <c r="N13" s="41">
        <f t="shared" si="5"/>
        <v>0</v>
      </c>
      <c r="O13" s="44">
        <v>1.0416666666666666E-2</v>
      </c>
      <c r="P13" s="45">
        <v>1.0416666666666666E-2</v>
      </c>
      <c r="Q13" s="40">
        <f t="shared" si="6"/>
        <v>0</v>
      </c>
      <c r="R13" s="41">
        <f t="shared" si="7"/>
        <v>0</v>
      </c>
    </row>
    <row r="14" spans="1:18">
      <c r="A14" s="32" t="s">
        <v>23</v>
      </c>
      <c r="B14" s="51">
        <v>40123</v>
      </c>
      <c r="C14" s="33"/>
      <c r="D14" s="34"/>
      <c r="E14" s="33"/>
      <c r="F14" s="34"/>
      <c r="G14" s="35" t="str">
        <f t="shared" si="8"/>
        <v/>
      </c>
      <c r="H14" s="35">
        <f t="shared" si="0"/>
        <v>0</v>
      </c>
      <c r="I14" s="35"/>
      <c r="J14" s="68" t="e">
        <f t="shared" si="1"/>
        <v>#VALUE!</v>
      </c>
      <c r="K14" s="49">
        <f t="shared" si="2"/>
        <v>0</v>
      </c>
      <c r="L14" s="48">
        <f t="shared" si="3"/>
        <v>0</v>
      </c>
      <c r="M14" s="40">
        <f t="shared" si="4"/>
        <v>0</v>
      </c>
      <c r="N14" s="41">
        <f t="shared" si="5"/>
        <v>0</v>
      </c>
      <c r="O14" s="44">
        <v>1.0416666666666666E-2</v>
      </c>
      <c r="P14" s="45">
        <v>1.0416666666666666E-2</v>
      </c>
      <c r="Q14" s="40">
        <f t="shared" si="6"/>
        <v>0</v>
      </c>
      <c r="R14" s="41">
        <f t="shared" si="7"/>
        <v>0</v>
      </c>
    </row>
    <row r="15" spans="1:18">
      <c r="A15" s="32" t="s">
        <v>24</v>
      </c>
      <c r="B15" s="51">
        <v>40124</v>
      </c>
      <c r="C15" s="33"/>
      <c r="D15" s="34"/>
      <c r="E15" s="33"/>
      <c r="F15" s="34"/>
      <c r="G15" s="35" t="str">
        <f>IF(OR(C15,E15&lt;0),"3:00","")</f>
        <v/>
      </c>
      <c r="H15" s="35">
        <f t="shared" si="0"/>
        <v>0</v>
      </c>
      <c r="I15" s="35"/>
      <c r="J15" s="68" t="e">
        <f t="shared" si="1"/>
        <v>#VALUE!</v>
      </c>
      <c r="K15" s="49">
        <f t="shared" si="2"/>
        <v>0</v>
      </c>
      <c r="L15" s="48">
        <f t="shared" si="3"/>
        <v>0</v>
      </c>
      <c r="M15" s="40">
        <f t="shared" si="4"/>
        <v>0</v>
      </c>
      <c r="N15" s="41">
        <f t="shared" si="5"/>
        <v>0</v>
      </c>
      <c r="O15" s="44">
        <v>1.0416666666666666E-2</v>
      </c>
      <c r="P15" s="45"/>
      <c r="Q15" s="40">
        <f t="shared" si="6"/>
        <v>0</v>
      </c>
      <c r="R15" s="41">
        <f t="shared" si="7"/>
        <v>0</v>
      </c>
    </row>
    <row r="16" spans="1:18">
      <c r="A16" s="32" t="s">
        <v>12</v>
      </c>
      <c r="B16" s="51">
        <v>40125</v>
      </c>
      <c r="C16" s="33"/>
      <c r="D16" s="34"/>
      <c r="E16" s="33"/>
      <c r="F16" s="34"/>
      <c r="G16" s="35" t="str">
        <f t="shared" si="8"/>
        <v/>
      </c>
      <c r="H16" s="35">
        <f t="shared" si="0"/>
        <v>0</v>
      </c>
      <c r="I16" s="35"/>
      <c r="J16" s="68" t="e">
        <f t="shared" si="1"/>
        <v>#VALUE!</v>
      </c>
      <c r="K16" s="49">
        <f t="shared" si="2"/>
        <v>0</v>
      </c>
      <c r="L16" s="48">
        <f t="shared" si="3"/>
        <v>0</v>
      </c>
      <c r="M16" s="40">
        <f t="shared" si="4"/>
        <v>0</v>
      </c>
      <c r="N16" s="41">
        <f t="shared" si="5"/>
        <v>0</v>
      </c>
      <c r="O16" s="44">
        <v>0</v>
      </c>
      <c r="P16" s="45">
        <v>0</v>
      </c>
      <c r="Q16" s="40">
        <f t="shared" si="6"/>
        <v>0</v>
      </c>
      <c r="R16" s="41">
        <f t="shared" si="7"/>
        <v>0</v>
      </c>
    </row>
    <row r="17" spans="1:18">
      <c r="A17" s="32" t="s">
        <v>19</v>
      </c>
      <c r="B17" s="51">
        <v>40126</v>
      </c>
      <c r="C17" s="33"/>
      <c r="D17" s="34"/>
      <c r="E17" s="33"/>
      <c r="F17" s="34"/>
      <c r="G17" s="35" t="str">
        <f>IF(OR(C17,E17&lt;0),"6:45","")</f>
        <v/>
      </c>
      <c r="H17" s="35">
        <f t="shared" si="0"/>
        <v>0</v>
      </c>
      <c r="I17" s="35"/>
      <c r="J17" s="68" t="e">
        <f t="shared" si="1"/>
        <v>#VALUE!</v>
      </c>
      <c r="K17" s="49">
        <f t="shared" si="2"/>
        <v>0</v>
      </c>
      <c r="L17" s="48">
        <f t="shared" si="3"/>
        <v>0</v>
      </c>
      <c r="M17" s="40">
        <f t="shared" si="4"/>
        <v>0</v>
      </c>
      <c r="N17" s="41">
        <f t="shared" si="5"/>
        <v>0</v>
      </c>
      <c r="O17" s="44">
        <v>1.0416666666666666E-2</v>
      </c>
      <c r="P17" s="45">
        <v>1.0416666666666666E-2</v>
      </c>
      <c r="Q17" s="40">
        <f t="shared" si="6"/>
        <v>0</v>
      </c>
      <c r="R17" s="41">
        <f t="shared" si="7"/>
        <v>0</v>
      </c>
    </row>
    <row r="18" spans="1:18">
      <c r="A18" s="32" t="s">
        <v>20</v>
      </c>
      <c r="B18" s="51">
        <v>40127</v>
      </c>
      <c r="C18" s="33"/>
      <c r="D18" s="34"/>
      <c r="E18" s="33"/>
      <c r="F18" s="34"/>
      <c r="G18" s="35" t="str">
        <f t="shared" si="8"/>
        <v/>
      </c>
      <c r="H18" s="35">
        <f t="shared" si="0"/>
        <v>0</v>
      </c>
      <c r="I18" s="35"/>
      <c r="J18" s="68" t="e">
        <f t="shared" si="1"/>
        <v>#VALUE!</v>
      </c>
      <c r="K18" s="49">
        <f t="shared" si="2"/>
        <v>0</v>
      </c>
      <c r="L18" s="48">
        <f t="shared" si="3"/>
        <v>0</v>
      </c>
      <c r="M18" s="40">
        <f t="shared" si="4"/>
        <v>0</v>
      </c>
      <c r="N18" s="41">
        <f t="shared" si="5"/>
        <v>0</v>
      </c>
      <c r="O18" s="44">
        <v>1.0416666666666666E-2</v>
      </c>
      <c r="P18" s="45">
        <v>1.0416666666666666E-2</v>
      </c>
      <c r="Q18" s="40">
        <f t="shared" si="6"/>
        <v>0</v>
      </c>
      <c r="R18" s="41">
        <f t="shared" si="7"/>
        <v>0</v>
      </c>
    </row>
    <row r="19" spans="1:18">
      <c r="A19" s="32" t="s">
        <v>21</v>
      </c>
      <c r="B19" s="51">
        <v>40128</v>
      </c>
      <c r="C19" s="33"/>
      <c r="D19" s="34"/>
      <c r="E19" s="33"/>
      <c r="F19" s="34"/>
      <c r="G19" s="35" t="str">
        <f t="shared" si="8"/>
        <v/>
      </c>
      <c r="H19" s="35">
        <f t="shared" si="0"/>
        <v>0</v>
      </c>
      <c r="I19" s="35"/>
      <c r="J19" s="68" t="e">
        <f t="shared" si="1"/>
        <v>#VALUE!</v>
      </c>
      <c r="K19" s="49">
        <f t="shared" si="2"/>
        <v>0</v>
      </c>
      <c r="L19" s="48">
        <f t="shared" si="3"/>
        <v>0</v>
      </c>
      <c r="M19" s="40">
        <f t="shared" si="4"/>
        <v>0</v>
      </c>
      <c r="N19" s="41">
        <f t="shared" si="5"/>
        <v>0</v>
      </c>
      <c r="O19" s="44">
        <v>1.0416666666666666E-2</v>
      </c>
      <c r="P19" s="45">
        <v>1.0416666666666666E-2</v>
      </c>
      <c r="Q19" s="40">
        <f t="shared" si="6"/>
        <v>0</v>
      </c>
      <c r="R19" s="41">
        <f t="shared" si="7"/>
        <v>0</v>
      </c>
    </row>
    <row r="20" spans="1:18">
      <c r="A20" s="32" t="s">
        <v>22</v>
      </c>
      <c r="B20" s="51">
        <v>40129</v>
      </c>
      <c r="C20" s="33"/>
      <c r="D20" s="34"/>
      <c r="E20" s="33"/>
      <c r="F20" s="34"/>
      <c r="G20" s="35" t="str">
        <f t="shared" si="8"/>
        <v/>
      </c>
      <c r="H20" s="35">
        <f t="shared" si="0"/>
        <v>0</v>
      </c>
      <c r="I20" s="35"/>
      <c r="J20" s="68" t="e">
        <f t="shared" si="1"/>
        <v>#VALUE!</v>
      </c>
      <c r="K20" s="49">
        <f t="shared" si="2"/>
        <v>0</v>
      </c>
      <c r="L20" s="48">
        <f t="shared" si="3"/>
        <v>0</v>
      </c>
      <c r="M20" s="40">
        <f t="shared" si="4"/>
        <v>0</v>
      </c>
      <c r="N20" s="41">
        <f t="shared" si="5"/>
        <v>0</v>
      </c>
      <c r="O20" s="44">
        <v>1.0416666666666666E-2</v>
      </c>
      <c r="P20" s="45">
        <v>1.0416666666666666E-2</v>
      </c>
      <c r="Q20" s="40">
        <f t="shared" si="6"/>
        <v>0</v>
      </c>
      <c r="R20" s="41">
        <f t="shared" si="7"/>
        <v>0</v>
      </c>
    </row>
    <row r="21" spans="1:18">
      <c r="A21" s="32" t="s">
        <v>23</v>
      </c>
      <c r="B21" s="51">
        <v>40130</v>
      </c>
      <c r="C21" s="33"/>
      <c r="D21" s="34"/>
      <c r="E21" s="33"/>
      <c r="F21" s="34"/>
      <c r="G21" s="35" t="str">
        <f t="shared" si="8"/>
        <v/>
      </c>
      <c r="H21" s="35">
        <f t="shared" si="0"/>
        <v>0</v>
      </c>
      <c r="I21" s="35"/>
      <c r="J21" s="68" t="e">
        <f t="shared" si="1"/>
        <v>#VALUE!</v>
      </c>
      <c r="K21" s="49">
        <f t="shared" si="2"/>
        <v>0</v>
      </c>
      <c r="L21" s="48">
        <f t="shared" si="3"/>
        <v>0</v>
      </c>
      <c r="M21" s="40">
        <f t="shared" si="4"/>
        <v>0</v>
      </c>
      <c r="N21" s="41">
        <f t="shared" si="5"/>
        <v>0</v>
      </c>
      <c r="O21" s="44">
        <v>1.0416666666666666E-2</v>
      </c>
      <c r="P21" s="45">
        <v>1.0416666666666666E-2</v>
      </c>
      <c r="Q21" s="40">
        <f t="shared" si="6"/>
        <v>0</v>
      </c>
      <c r="R21" s="41">
        <f t="shared" si="7"/>
        <v>0</v>
      </c>
    </row>
    <row r="22" spans="1:18">
      <c r="A22" s="32" t="s">
        <v>24</v>
      </c>
      <c r="B22" s="51">
        <v>40131</v>
      </c>
      <c r="C22" s="33"/>
      <c r="D22" s="34"/>
      <c r="E22" s="33"/>
      <c r="F22" s="34"/>
      <c r="G22" s="35" t="str">
        <f>IF(OR(C22,E22&lt;0),"3:00","")</f>
        <v/>
      </c>
      <c r="H22" s="35">
        <f t="shared" si="0"/>
        <v>0</v>
      </c>
      <c r="I22" s="35"/>
      <c r="J22" s="68" t="e">
        <f t="shared" si="1"/>
        <v>#VALUE!</v>
      </c>
      <c r="K22" s="49">
        <f t="shared" si="2"/>
        <v>0</v>
      </c>
      <c r="L22" s="48">
        <f t="shared" si="3"/>
        <v>0</v>
      </c>
      <c r="M22" s="40">
        <f t="shared" si="4"/>
        <v>0</v>
      </c>
      <c r="N22" s="41">
        <f t="shared" si="5"/>
        <v>0</v>
      </c>
      <c r="O22" s="44">
        <v>1.0416666666666666E-2</v>
      </c>
      <c r="P22" s="45"/>
      <c r="Q22" s="40">
        <f t="shared" si="6"/>
        <v>0</v>
      </c>
      <c r="R22" s="41">
        <f t="shared" si="7"/>
        <v>0</v>
      </c>
    </row>
    <row r="23" spans="1:18">
      <c r="A23" s="32" t="s">
        <v>12</v>
      </c>
      <c r="B23" s="51">
        <v>40132</v>
      </c>
      <c r="C23" s="33"/>
      <c r="D23" s="34"/>
      <c r="E23" s="33"/>
      <c r="F23" s="34"/>
      <c r="G23" s="35" t="str">
        <f t="shared" si="8"/>
        <v/>
      </c>
      <c r="H23" s="35">
        <f t="shared" si="0"/>
        <v>0</v>
      </c>
      <c r="I23" s="35"/>
      <c r="J23" s="68" t="e">
        <f t="shared" si="1"/>
        <v>#VALUE!</v>
      </c>
      <c r="K23" s="49">
        <f t="shared" si="2"/>
        <v>0</v>
      </c>
      <c r="L23" s="48">
        <f t="shared" si="3"/>
        <v>0</v>
      </c>
      <c r="M23" s="40">
        <f t="shared" si="4"/>
        <v>0</v>
      </c>
      <c r="N23" s="41">
        <f t="shared" si="5"/>
        <v>0</v>
      </c>
      <c r="O23" s="44">
        <v>0</v>
      </c>
      <c r="P23" s="45">
        <v>0</v>
      </c>
      <c r="Q23" s="40">
        <f t="shared" si="6"/>
        <v>0</v>
      </c>
      <c r="R23" s="41">
        <f t="shared" si="7"/>
        <v>0</v>
      </c>
    </row>
    <row r="24" spans="1:18">
      <c r="A24" s="32" t="s">
        <v>19</v>
      </c>
      <c r="B24" s="51">
        <v>40133</v>
      </c>
      <c r="C24" s="33"/>
      <c r="D24" s="34"/>
      <c r="E24" s="33"/>
      <c r="F24" s="34"/>
      <c r="G24" s="35" t="str">
        <f>IF(OR(C24,E24&lt;0),"6:45","")</f>
        <v/>
      </c>
      <c r="H24" s="35">
        <f t="shared" si="0"/>
        <v>0</v>
      </c>
      <c r="I24" s="35"/>
      <c r="J24" s="68" t="e">
        <f t="shared" si="1"/>
        <v>#VALUE!</v>
      </c>
      <c r="K24" s="49">
        <f t="shared" si="2"/>
        <v>0</v>
      </c>
      <c r="L24" s="48">
        <f t="shared" si="3"/>
        <v>0</v>
      </c>
      <c r="M24" s="40">
        <f t="shared" si="4"/>
        <v>0</v>
      </c>
      <c r="N24" s="41">
        <f t="shared" si="5"/>
        <v>0</v>
      </c>
      <c r="O24" s="44">
        <v>1.0416666666666666E-2</v>
      </c>
      <c r="P24" s="45">
        <v>1.0416666666666666E-2</v>
      </c>
      <c r="Q24" s="40">
        <f t="shared" si="6"/>
        <v>0</v>
      </c>
      <c r="R24" s="41">
        <f t="shared" si="7"/>
        <v>0</v>
      </c>
    </row>
    <row r="25" spans="1:18">
      <c r="A25" s="32" t="s">
        <v>20</v>
      </c>
      <c r="B25" s="51">
        <v>40134</v>
      </c>
      <c r="C25" s="33"/>
      <c r="D25" s="34"/>
      <c r="E25" s="33"/>
      <c r="F25" s="34"/>
      <c r="G25" s="35" t="str">
        <f t="shared" si="8"/>
        <v/>
      </c>
      <c r="H25" s="35">
        <f t="shared" si="0"/>
        <v>0</v>
      </c>
      <c r="I25" s="35"/>
      <c r="J25" s="68" t="e">
        <f t="shared" si="1"/>
        <v>#VALUE!</v>
      </c>
      <c r="K25" s="49">
        <f t="shared" si="2"/>
        <v>0</v>
      </c>
      <c r="L25" s="48">
        <f t="shared" si="3"/>
        <v>0</v>
      </c>
      <c r="M25" s="40">
        <f t="shared" si="4"/>
        <v>0</v>
      </c>
      <c r="N25" s="41">
        <f t="shared" si="5"/>
        <v>0</v>
      </c>
      <c r="O25" s="44">
        <v>1.0416666666666666E-2</v>
      </c>
      <c r="P25" s="45">
        <v>1.0416666666666666E-2</v>
      </c>
      <c r="Q25" s="40">
        <f t="shared" si="6"/>
        <v>0</v>
      </c>
      <c r="R25" s="41">
        <f t="shared" si="7"/>
        <v>0</v>
      </c>
    </row>
    <row r="26" spans="1:18">
      <c r="A26" s="32" t="s">
        <v>21</v>
      </c>
      <c r="B26" s="51">
        <v>40135</v>
      </c>
      <c r="C26" s="33"/>
      <c r="D26" s="34"/>
      <c r="E26" s="33"/>
      <c r="F26" s="34"/>
      <c r="G26" s="35" t="str">
        <f t="shared" si="8"/>
        <v/>
      </c>
      <c r="H26" s="35">
        <f t="shared" si="0"/>
        <v>0</v>
      </c>
      <c r="I26" s="35"/>
      <c r="J26" s="68" t="e">
        <f t="shared" si="1"/>
        <v>#VALUE!</v>
      </c>
      <c r="K26" s="49">
        <f t="shared" si="2"/>
        <v>0</v>
      </c>
      <c r="L26" s="48">
        <f t="shared" si="3"/>
        <v>0</v>
      </c>
      <c r="M26" s="40">
        <f t="shared" si="4"/>
        <v>0</v>
      </c>
      <c r="N26" s="41">
        <f t="shared" si="5"/>
        <v>0</v>
      </c>
      <c r="O26" s="44">
        <v>1.0416666666666666E-2</v>
      </c>
      <c r="P26" s="45">
        <v>1.0416666666666666E-2</v>
      </c>
      <c r="Q26" s="40">
        <f t="shared" si="6"/>
        <v>0</v>
      </c>
      <c r="R26" s="41">
        <f t="shared" si="7"/>
        <v>0</v>
      </c>
    </row>
    <row r="27" spans="1:18">
      <c r="A27" s="32" t="s">
        <v>22</v>
      </c>
      <c r="B27" s="51">
        <v>40136</v>
      </c>
      <c r="C27" s="33"/>
      <c r="D27" s="34"/>
      <c r="E27" s="33"/>
      <c r="F27" s="34"/>
      <c r="G27" s="35" t="str">
        <f t="shared" si="8"/>
        <v/>
      </c>
      <c r="H27" s="35">
        <f t="shared" si="0"/>
        <v>0</v>
      </c>
      <c r="I27" s="35"/>
      <c r="J27" s="68" t="e">
        <f t="shared" si="1"/>
        <v>#VALUE!</v>
      </c>
      <c r="K27" s="49">
        <f t="shared" si="2"/>
        <v>0</v>
      </c>
      <c r="L27" s="48">
        <f t="shared" si="3"/>
        <v>0</v>
      </c>
      <c r="M27" s="40">
        <f t="shared" si="4"/>
        <v>0</v>
      </c>
      <c r="N27" s="41">
        <f t="shared" si="5"/>
        <v>0</v>
      </c>
      <c r="O27" s="44">
        <v>1.0416666666666666E-2</v>
      </c>
      <c r="P27" s="45">
        <v>1.0416666666666666E-2</v>
      </c>
      <c r="Q27" s="40">
        <f t="shared" si="6"/>
        <v>0</v>
      </c>
      <c r="R27" s="41">
        <f t="shared" si="7"/>
        <v>0</v>
      </c>
    </row>
    <row r="28" spans="1:18">
      <c r="A28" s="32" t="s">
        <v>23</v>
      </c>
      <c r="B28" s="51">
        <v>40137</v>
      </c>
      <c r="C28" s="33"/>
      <c r="D28" s="34"/>
      <c r="E28" s="33"/>
      <c r="F28" s="34"/>
      <c r="G28" s="35" t="str">
        <f t="shared" si="8"/>
        <v/>
      </c>
      <c r="H28" s="35">
        <f t="shared" si="0"/>
        <v>0</v>
      </c>
      <c r="I28" s="35"/>
      <c r="J28" s="68" t="e">
        <f t="shared" si="1"/>
        <v>#VALUE!</v>
      </c>
      <c r="K28" s="49">
        <f t="shared" si="2"/>
        <v>0</v>
      </c>
      <c r="L28" s="48">
        <f t="shared" si="3"/>
        <v>0</v>
      </c>
      <c r="M28" s="40">
        <f t="shared" si="4"/>
        <v>0</v>
      </c>
      <c r="N28" s="41">
        <f t="shared" si="5"/>
        <v>0</v>
      </c>
      <c r="O28" s="44">
        <v>1.0416666666666666E-2</v>
      </c>
      <c r="P28" s="45">
        <v>1.0416666666666666E-2</v>
      </c>
      <c r="Q28" s="40">
        <f t="shared" si="6"/>
        <v>0</v>
      </c>
      <c r="R28" s="41">
        <f t="shared" si="7"/>
        <v>0</v>
      </c>
    </row>
    <row r="29" spans="1:18">
      <c r="A29" s="32" t="s">
        <v>24</v>
      </c>
      <c r="B29" s="51">
        <v>40138</v>
      </c>
      <c r="C29" s="33"/>
      <c r="D29" s="34"/>
      <c r="E29" s="33"/>
      <c r="F29" s="34"/>
      <c r="G29" s="35" t="str">
        <f>IF(OR(C29,E29&lt;0),"3:00","")</f>
        <v/>
      </c>
      <c r="H29" s="35">
        <f t="shared" si="0"/>
        <v>0</v>
      </c>
      <c r="I29" s="35"/>
      <c r="J29" s="68" t="e">
        <f t="shared" si="1"/>
        <v>#VALUE!</v>
      </c>
      <c r="K29" s="49">
        <f t="shared" si="2"/>
        <v>0</v>
      </c>
      <c r="L29" s="48">
        <f t="shared" si="3"/>
        <v>0</v>
      </c>
      <c r="M29" s="40">
        <f t="shared" si="4"/>
        <v>0</v>
      </c>
      <c r="N29" s="41">
        <f t="shared" si="5"/>
        <v>0</v>
      </c>
      <c r="O29" s="44">
        <v>1.0416666666666666E-2</v>
      </c>
      <c r="P29" s="45"/>
      <c r="Q29" s="40">
        <f t="shared" si="6"/>
        <v>0</v>
      </c>
      <c r="R29" s="41">
        <f t="shared" si="7"/>
        <v>0</v>
      </c>
    </row>
    <row r="30" spans="1:18">
      <c r="A30" s="32" t="s">
        <v>12</v>
      </c>
      <c r="B30" s="51">
        <v>40139</v>
      </c>
      <c r="C30" s="33"/>
      <c r="D30" s="34"/>
      <c r="E30" s="33"/>
      <c r="F30" s="34"/>
      <c r="G30" s="35" t="str">
        <f t="shared" si="8"/>
        <v/>
      </c>
      <c r="H30" s="35">
        <f t="shared" si="0"/>
        <v>0</v>
      </c>
      <c r="I30" s="35"/>
      <c r="J30" s="68" t="e">
        <f t="shared" si="1"/>
        <v>#VALUE!</v>
      </c>
      <c r="K30" s="49">
        <f t="shared" si="2"/>
        <v>0</v>
      </c>
      <c r="L30" s="48">
        <f t="shared" si="3"/>
        <v>0</v>
      </c>
      <c r="M30" s="40">
        <f t="shared" si="4"/>
        <v>0</v>
      </c>
      <c r="N30" s="41">
        <f t="shared" si="5"/>
        <v>0</v>
      </c>
      <c r="O30" s="44">
        <v>0</v>
      </c>
      <c r="P30" s="45">
        <v>0</v>
      </c>
      <c r="Q30" s="40">
        <f t="shared" si="6"/>
        <v>0</v>
      </c>
      <c r="R30" s="41">
        <f t="shared" si="7"/>
        <v>0</v>
      </c>
    </row>
    <row r="31" spans="1:18">
      <c r="A31" s="32" t="s">
        <v>19</v>
      </c>
      <c r="B31" s="51">
        <v>40140</v>
      </c>
      <c r="C31" s="33"/>
      <c r="D31" s="34"/>
      <c r="E31" s="33"/>
      <c r="F31" s="34"/>
      <c r="G31" s="35" t="str">
        <f>IF(OR(C31,E31&lt;0),"6:45","")</f>
        <v/>
      </c>
      <c r="H31" s="35">
        <f t="shared" si="0"/>
        <v>0</v>
      </c>
      <c r="I31" s="35"/>
      <c r="J31" s="68" t="e">
        <f t="shared" si="1"/>
        <v>#VALUE!</v>
      </c>
      <c r="K31" s="49">
        <f t="shared" si="2"/>
        <v>0</v>
      </c>
      <c r="L31" s="48">
        <f t="shared" si="3"/>
        <v>0</v>
      </c>
      <c r="M31" s="40">
        <f t="shared" si="4"/>
        <v>0</v>
      </c>
      <c r="N31" s="41">
        <f t="shared" si="5"/>
        <v>0</v>
      </c>
      <c r="O31" s="44">
        <v>1.0416666666666666E-2</v>
      </c>
      <c r="P31" s="45">
        <v>1.0416666666666666E-2</v>
      </c>
      <c r="Q31" s="40">
        <f t="shared" si="6"/>
        <v>0</v>
      </c>
      <c r="R31" s="41">
        <f t="shared" si="7"/>
        <v>0</v>
      </c>
    </row>
    <row r="32" spans="1:18">
      <c r="A32" s="32" t="s">
        <v>20</v>
      </c>
      <c r="B32" s="51">
        <v>40141</v>
      </c>
      <c r="C32" s="33"/>
      <c r="D32" s="34"/>
      <c r="E32" s="33"/>
      <c r="F32" s="34"/>
      <c r="G32" s="35" t="str">
        <f t="shared" si="8"/>
        <v/>
      </c>
      <c r="H32" s="35">
        <f t="shared" si="0"/>
        <v>0</v>
      </c>
      <c r="I32" s="35"/>
      <c r="J32" s="68" t="e">
        <f t="shared" si="1"/>
        <v>#VALUE!</v>
      </c>
      <c r="K32" s="49">
        <f t="shared" si="2"/>
        <v>0</v>
      </c>
      <c r="L32" s="48">
        <f t="shared" si="3"/>
        <v>0</v>
      </c>
      <c r="M32" s="40">
        <f t="shared" si="4"/>
        <v>0</v>
      </c>
      <c r="N32" s="41">
        <f t="shared" si="5"/>
        <v>0</v>
      </c>
      <c r="O32" s="44">
        <v>1.0416666666666666E-2</v>
      </c>
      <c r="P32" s="45">
        <v>1.0416666666666666E-2</v>
      </c>
      <c r="Q32" s="40">
        <f t="shared" si="6"/>
        <v>0</v>
      </c>
      <c r="R32" s="41">
        <f t="shared" si="7"/>
        <v>0</v>
      </c>
    </row>
    <row r="33" spans="1:18">
      <c r="A33" s="32" t="s">
        <v>21</v>
      </c>
      <c r="B33" s="51">
        <v>40142</v>
      </c>
      <c r="C33" s="33"/>
      <c r="D33" s="34"/>
      <c r="E33" s="33"/>
      <c r="F33" s="34"/>
      <c r="G33" s="35" t="str">
        <f t="shared" si="8"/>
        <v/>
      </c>
      <c r="H33" s="35">
        <f t="shared" si="0"/>
        <v>0</v>
      </c>
      <c r="I33" s="35"/>
      <c r="J33" s="68" t="e">
        <f t="shared" si="1"/>
        <v>#VALUE!</v>
      </c>
      <c r="K33" s="49">
        <f t="shared" si="2"/>
        <v>0</v>
      </c>
      <c r="L33" s="48">
        <f t="shared" si="3"/>
        <v>0</v>
      </c>
      <c r="M33" s="40">
        <f t="shared" si="4"/>
        <v>0</v>
      </c>
      <c r="N33" s="41">
        <f t="shared" si="5"/>
        <v>0</v>
      </c>
      <c r="O33" s="44">
        <v>1.0416666666666666E-2</v>
      </c>
      <c r="P33" s="45">
        <v>1.0416666666666666E-2</v>
      </c>
      <c r="Q33" s="40">
        <f t="shared" si="6"/>
        <v>0</v>
      </c>
      <c r="R33" s="41">
        <f t="shared" si="7"/>
        <v>0</v>
      </c>
    </row>
    <row r="34" spans="1:18">
      <c r="A34" s="32" t="s">
        <v>22</v>
      </c>
      <c r="B34" s="51">
        <v>40143</v>
      </c>
      <c r="C34" s="33"/>
      <c r="D34" s="34"/>
      <c r="E34" s="33"/>
      <c r="F34" s="34"/>
      <c r="G34" s="35" t="str">
        <f t="shared" si="8"/>
        <v/>
      </c>
      <c r="H34" s="35">
        <f t="shared" si="0"/>
        <v>0</v>
      </c>
      <c r="I34" s="35"/>
      <c r="J34" s="68" t="e">
        <f t="shared" si="1"/>
        <v>#VALUE!</v>
      </c>
      <c r="K34" s="49">
        <f t="shared" si="2"/>
        <v>0</v>
      </c>
      <c r="L34" s="48">
        <f t="shared" si="3"/>
        <v>0</v>
      </c>
      <c r="M34" s="40">
        <f t="shared" si="4"/>
        <v>0</v>
      </c>
      <c r="N34" s="41">
        <f t="shared" si="5"/>
        <v>0</v>
      </c>
      <c r="O34" s="44">
        <v>1.0416666666666666E-2</v>
      </c>
      <c r="P34" s="45">
        <v>1.0416666666666666E-2</v>
      </c>
      <c r="Q34" s="40">
        <f t="shared" si="6"/>
        <v>0</v>
      </c>
      <c r="R34" s="41">
        <f t="shared" si="7"/>
        <v>0</v>
      </c>
    </row>
    <row r="35" spans="1:18">
      <c r="A35" s="32" t="s">
        <v>23</v>
      </c>
      <c r="B35" s="51">
        <v>40144</v>
      </c>
      <c r="C35" s="33"/>
      <c r="D35" s="34"/>
      <c r="E35" s="33"/>
      <c r="F35" s="34"/>
      <c r="G35" s="35" t="str">
        <f t="shared" si="8"/>
        <v/>
      </c>
      <c r="H35" s="35">
        <f t="shared" si="0"/>
        <v>0</v>
      </c>
      <c r="I35" s="35"/>
      <c r="J35" s="68" t="e">
        <f t="shared" si="1"/>
        <v>#VALUE!</v>
      </c>
      <c r="K35" s="49">
        <f t="shared" si="2"/>
        <v>0</v>
      </c>
      <c r="L35" s="48">
        <f t="shared" si="3"/>
        <v>0</v>
      </c>
      <c r="M35" s="40">
        <f t="shared" si="4"/>
        <v>0</v>
      </c>
      <c r="N35" s="41">
        <f t="shared" si="5"/>
        <v>0</v>
      </c>
      <c r="O35" s="44">
        <v>1.0416666666666666E-2</v>
      </c>
      <c r="P35" s="45">
        <v>1.0416666666666666E-2</v>
      </c>
      <c r="Q35" s="40">
        <f t="shared" si="6"/>
        <v>0</v>
      </c>
      <c r="R35" s="41">
        <f t="shared" si="7"/>
        <v>0</v>
      </c>
    </row>
    <row r="36" spans="1:18">
      <c r="A36" s="32" t="s">
        <v>24</v>
      </c>
      <c r="B36" s="51">
        <v>40145</v>
      </c>
      <c r="C36" s="33"/>
      <c r="D36" s="34"/>
      <c r="E36" s="33"/>
      <c r="F36" s="34"/>
      <c r="G36" s="35" t="str">
        <f>IF(OR(C36,E36&lt;0),"3:00","")</f>
        <v/>
      </c>
      <c r="H36" s="35">
        <f t="shared" si="0"/>
        <v>0</v>
      </c>
      <c r="I36" s="35"/>
      <c r="J36" s="68" t="e">
        <f t="shared" si="1"/>
        <v>#VALUE!</v>
      </c>
      <c r="K36" s="49">
        <f t="shared" si="2"/>
        <v>0</v>
      </c>
      <c r="L36" s="48">
        <f t="shared" si="3"/>
        <v>0</v>
      </c>
      <c r="M36" s="40">
        <f t="shared" si="4"/>
        <v>0</v>
      </c>
      <c r="N36" s="41">
        <f t="shared" si="5"/>
        <v>0</v>
      </c>
      <c r="O36" s="44">
        <v>1.0416666666666666E-2</v>
      </c>
      <c r="P36" s="45"/>
      <c r="Q36" s="40">
        <f t="shared" si="6"/>
        <v>0</v>
      </c>
      <c r="R36" s="41">
        <f t="shared" si="7"/>
        <v>0</v>
      </c>
    </row>
    <row r="37" spans="1:18">
      <c r="A37" s="32" t="s">
        <v>12</v>
      </c>
      <c r="B37" s="51">
        <v>40146</v>
      </c>
      <c r="C37" s="33"/>
      <c r="D37" s="34"/>
      <c r="E37" s="33"/>
      <c r="F37" s="34"/>
      <c r="G37" s="35" t="str">
        <f t="shared" si="8"/>
        <v/>
      </c>
      <c r="H37" s="35">
        <f t="shared" si="0"/>
        <v>0</v>
      </c>
      <c r="I37" s="35"/>
      <c r="J37" s="68" t="e">
        <f t="shared" si="1"/>
        <v>#VALUE!</v>
      </c>
      <c r="K37" s="49">
        <f t="shared" si="2"/>
        <v>0</v>
      </c>
      <c r="L37" s="48">
        <f t="shared" si="3"/>
        <v>0</v>
      </c>
      <c r="M37" s="40">
        <f t="shared" si="4"/>
        <v>0</v>
      </c>
      <c r="N37" s="41">
        <f t="shared" si="5"/>
        <v>0</v>
      </c>
      <c r="O37" s="44">
        <v>0</v>
      </c>
      <c r="P37" s="45">
        <v>0</v>
      </c>
      <c r="Q37" s="40">
        <f t="shared" si="6"/>
        <v>0</v>
      </c>
      <c r="R37" s="41">
        <f t="shared" si="7"/>
        <v>0</v>
      </c>
    </row>
    <row r="38" spans="1:18">
      <c r="A38" s="36" t="s">
        <v>19</v>
      </c>
      <c r="B38" s="52">
        <v>40147</v>
      </c>
      <c r="C38" s="37"/>
      <c r="D38" s="38"/>
      <c r="E38" s="37"/>
      <c r="F38" s="38"/>
      <c r="G38" s="39" t="str">
        <f>IF(OR(C38,E38&lt;0),"6:45","")</f>
        <v/>
      </c>
      <c r="H38" s="39">
        <f t="shared" si="0"/>
        <v>0</v>
      </c>
      <c r="I38" s="39"/>
      <c r="J38" s="68" t="e">
        <f t="shared" si="1"/>
        <v>#VALUE!</v>
      </c>
      <c r="K38" s="49">
        <f t="shared" si="2"/>
        <v>0</v>
      </c>
      <c r="L38" s="48">
        <f t="shared" si="3"/>
        <v>0</v>
      </c>
      <c r="M38" s="40">
        <f t="shared" si="4"/>
        <v>0</v>
      </c>
      <c r="N38" s="41">
        <f t="shared" si="5"/>
        <v>0</v>
      </c>
      <c r="O38" s="46">
        <v>1.0416666666666666E-2</v>
      </c>
      <c r="P38" s="47">
        <v>1.0416666666666666E-2</v>
      </c>
      <c r="Q38" s="40">
        <f t="shared" si="6"/>
        <v>0</v>
      </c>
      <c r="R38" s="41">
        <f t="shared" si="7"/>
        <v>0</v>
      </c>
    </row>
  </sheetData>
  <mergeCells count="8">
    <mergeCell ref="Q6:R6"/>
    <mergeCell ref="O6:P6"/>
    <mergeCell ref="M6:N6"/>
    <mergeCell ref="A1:B3"/>
    <mergeCell ref="C1:D3"/>
    <mergeCell ref="A6:B6"/>
    <mergeCell ref="C6:D6"/>
    <mergeCell ref="E6:F6"/>
  </mergeCells>
  <conditionalFormatting sqref="B7:B1048576 B5">
    <cfRule type="containsText" dxfId="1" priority="3" operator="containsText" text="dimanche">
      <formula>NOT(ISERROR(SEARCH("dimanche",B5)))</formula>
    </cfRule>
  </conditionalFormatting>
  <conditionalFormatting sqref="A5:A1048576 A1">
    <cfRule type="containsText" dxfId="0" priority="2" operator="containsText" text="Dim">
      <formula>NOT(ISERROR(SEARCH("Dim",A1)))</formula>
    </cfRule>
  </conditionalFormatting>
  <pageMargins left="0.31496062992125984" right="0.19685039370078741" top="0.19685039370078741" bottom="0.19685039370078741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</dc:creator>
  <cp:lastModifiedBy>HJ</cp:lastModifiedBy>
  <cp:lastPrinted>2009-12-13T15:26:19Z</cp:lastPrinted>
  <dcterms:created xsi:type="dcterms:W3CDTF">2009-12-10T12:18:13Z</dcterms:created>
  <dcterms:modified xsi:type="dcterms:W3CDTF">2009-12-13T16:20:49Z</dcterms:modified>
</cp:coreProperties>
</file>