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en\Documents\1 Adrien\2019\"/>
    </mc:Choice>
  </mc:AlternateContent>
  <xr:revisionPtr revIDLastSave="0" documentId="8_{C66B95BA-9375-4C48-88AE-FFFCA65AD137}" xr6:coauthVersionLast="44" xr6:coauthVersionMax="44" xr10:uidLastSave="{00000000-0000-0000-0000-000000000000}"/>
  <bookViews>
    <workbookView xWindow="-108" yWindow="-108" windowWidth="23256" windowHeight="12576" xr2:uid="{46FE7779-BAF6-408A-B885-A1854D483C9C}"/>
  </bookViews>
  <sheets>
    <sheet name="Pension" sheetId="1" r:id="rId1"/>
  </sheets>
  <externalReferences>
    <externalReference r:id="rId2"/>
    <externalReference r:id="rId3"/>
    <externalReference r:id="rId4"/>
  </externalReferences>
  <definedNames>
    <definedName name="_xlnm._FilterDatabase" localSheetId="0" hidden="1">Pension!$A$2:$E$30</definedName>
    <definedName name="code">OFFSET([1]BOURS!$F$5,,,COUNTA([1]BOURS!$F:$F)-1)</definedName>
    <definedName name="Col_A">OFFSET(#REF!,,,COUNTA(#REF!)-1)</definedName>
    <definedName name="Col_D">OFFSET(#REF!,,,COUNTA(#REF!)-1)</definedName>
    <definedName name="Col_L">OFFSET([1]BOURS!$N$3,,,COUNTA([1]BOURS!#REF!)-1)</definedName>
    <definedName name="Col_R">OFFSET(#REF!,,,COUNTA(#REF!)-1)</definedName>
    <definedName name="Colon_A">OFFSET([1]BOURS!#REF!,,,COUNTA([1]BOURS!$F:$F)-1)</definedName>
    <definedName name="Colon_D">OFFSET([1]BOURS!#REF!,,,COUNTA([1]BOURS!$F:$F)-1)</definedName>
    <definedName name="Colon_L">OFFSET([1]BOURS!#REF!,,,COUNTA([1]BOURS!$F:$F)-1)</definedName>
    <definedName name="Colon_R">OFFSET([1]BOURS!#REF!,,,COUNTA([1]BOURS!$F:$F)-1)</definedName>
    <definedName name="fruit">[3]Feuil4!$D$3:$D$6</definedName>
    <definedName name="mois">[1]Feuil1!$W$1:$W$25</definedName>
    <definedName name="Montant">OFFSET([1]BOURS!$E$5,,,COUNTA([1]BOURS!#REF!)-1)</definedName>
    <definedName name="Operation">OFFSET(#REF!,,,COUNTA(#REF!)-1)</definedName>
    <definedName name="VVVV">OFFSET(#REF!,,,COUNTA(#REF!)-1)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30" i="1" l="1"/>
  <c r="F30" i="1"/>
  <c r="G29" i="1"/>
  <c r="F29" i="1"/>
  <c r="G28" i="1"/>
  <c r="F28" i="1"/>
  <c r="G27" i="1"/>
  <c r="F27" i="1"/>
  <c r="G26" i="1"/>
  <c r="F26" i="1"/>
  <c r="G25" i="1"/>
  <c r="F25" i="1"/>
  <c r="G24" i="1"/>
  <c r="F24" i="1"/>
  <c r="G23" i="1"/>
  <c r="F23" i="1"/>
  <c r="G22" i="1"/>
  <c r="F22" i="1"/>
  <c r="G21" i="1"/>
  <c r="F21" i="1"/>
  <c r="G20" i="1"/>
  <c r="F20" i="1"/>
  <c r="G19" i="1"/>
  <c r="F19" i="1"/>
  <c r="G18" i="1"/>
  <c r="F18" i="1"/>
  <c r="F17" i="1"/>
  <c r="G16" i="1"/>
  <c r="F16" i="1"/>
  <c r="G15" i="1"/>
  <c r="F15" i="1"/>
  <c r="F14" i="1"/>
  <c r="G13" i="1"/>
  <c r="F13" i="1"/>
  <c r="G12" i="1"/>
  <c r="F12" i="1"/>
  <c r="F11" i="1"/>
  <c r="G11" i="1" s="1"/>
  <c r="G10" i="1"/>
  <c r="F10" i="1"/>
  <c r="G9" i="1"/>
  <c r="F9" i="1"/>
  <c r="G8" i="1"/>
  <c r="F8" i="1"/>
  <c r="F7" i="1"/>
  <c r="G7" i="1" s="1"/>
  <c r="G6" i="1"/>
  <c r="F6" i="1"/>
  <c r="G5" i="1"/>
  <c r="F5" i="1"/>
  <c r="G4" i="1"/>
  <c r="F4" i="1"/>
  <c r="F3" i="1"/>
  <c r="G3" i="1" l="1"/>
  <c r="G14" i="1"/>
  <c r="G17" i="1"/>
  <c r="H19" i="1" l="1"/>
  <c r="H13" i="1"/>
  <c r="N14" i="1" s="1"/>
  <c r="H27" i="1"/>
  <c r="H16" i="1"/>
  <c r="N17" i="1" s="1"/>
  <c r="H6" i="1"/>
  <c r="H10" i="1"/>
  <c r="H23" i="1"/>
  <c r="H28" i="1"/>
  <c r="H4" i="1"/>
  <c r="H22" i="1"/>
  <c r="H12" i="1"/>
  <c r="N13" i="1" s="1"/>
  <c r="H8" i="1"/>
  <c r="H7" i="1"/>
  <c r="H20" i="1"/>
  <c r="H29" i="1"/>
  <c r="H21" i="1"/>
  <c r="H11" i="1"/>
  <c r="H24" i="1"/>
  <c r="H25" i="1"/>
  <c r="H9" i="1"/>
  <c r="H5" i="1"/>
  <c r="H15" i="1"/>
  <c r="N16" i="1" s="1"/>
  <c r="H26" i="1"/>
  <c r="H30" i="1"/>
  <c r="H18" i="1"/>
  <c r="H17" i="1"/>
  <c r="H3" i="1"/>
  <c r="H14" i="1"/>
  <c r="N15" i="1" s="1"/>
  <c r="N12" i="1" l="1"/>
  <c r="P12" i="1"/>
  <c r="P9" i="1"/>
  <c r="N9" i="1"/>
  <c r="O9" i="1" s="1"/>
  <c r="N8" i="1"/>
  <c r="O8" i="1" s="1"/>
  <c r="P8" i="1"/>
  <c r="N4" i="1"/>
  <c r="O4" i="1" s="1"/>
  <c r="P4" i="1"/>
  <c r="N6" i="1"/>
  <c r="O6" i="1" s="1"/>
  <c r="P6" i="1"/>
  <c r="P5" i="1"/>
  <c r="N5" i="1"/>
  <c r="O5" i="1" s="1"/>
  <c r="P7" i="1"/>
  <c r="N7" i="1"/>
  <c r="O7" i="1" s="1"/>
  <c r="N10" i="1"/>
  <c r="O10" i="1" s="1"/>
  <c r="P10" i="1"/>
  <c r="P11" i="1"/>
  <c r="N11" i="1"/>
  <c r="O11" i="1" s="1"/>
  <c r="P2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adrien</author>
  </authors>
  <commentList>
    <comment ref="D7" authorId="0" shapeId="0" xr:uid="{A5F7472E-7261-4682-BA42-D85D28FA6A3F}">
      <text>
        <r>
          <rPr>
            <sz val="9"/>
            <color indexed="81"/>
            <rFont val="Tahoma"/>
            <family val="2"/>
          </rPr>
          <t xml:space="preserve">Virement DRFIP Pays de la Loire
</t>
        </r>
      </text>
    </comment>
  </commentList>
</comments>
</file>

<file path=xl/sharedStrings.xml><?xml version="1.0" encoding="utf-8"?>
<sst xmlns="http://schemas.openxmlformats.org/spreadsheetml/2006/main" count="77" uniqueCount="27">
  <si>
    <t>DATE</t>
  </si>
  <si>
    <t>pension du</t>
  </si>
  <si>
    <t>CODE</t>
  </si>
  <si>
    <t>LIBELLE</t>
  </si>
  <si>
    <t>PR</t>
  </si>
  <si>
    <t>Pension retraite 2019</t>
  </si>
  <si>
    <t>AVRIL</t>
  </si>
  <si>
    <t>Pension retraite AVRIL 2019</t>
  </si>
  <si>
    <t>AA</t>
  </si>
  <si>
    <t>Versement Agirc Arrco Retraite</t>
  </si>
  <si>
    <t>AV</t>
  </si>
  <si>
    <t>Virement de CNAVTS</t>
  </si>
  <si>
    <t>DR</t>
  </si>
  <si>
    <t>Virement DRFIP Pays de la Loire</t>
  </si>
  <si>
    <t>MAI</t>
  </si>
  <si>
    <t>Pension retraite MAI 2019</t>
  </si>
  <si>
    <t>JUIN</t>
  </si>
  <si>
    <t>JUILLET</t>
  </si>
  <si>
    <t>Pension retraite JUIN 2019</t>
  </si>
  <si>
    <t>AOÛT</t>
  </si>
  <si>
    <t>SEPTEMBRE</t>
  </si>
  <si>
    <t>OCTOBRE</t>
  </si>
  <si>
    <t>Pension retraite JUILLET 2019</t>
  </si>
  <si>
    <t>NOVEMBRE</t>
  </si>
  <si>
    <t>DÉCEMBRE</t>
  </si>
  <si>
    <t>AOUT</t>
  </si>
  <si>
    <t>Pension retraite AOUT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</si>
</sst>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[Red]\-#,##0.00\ 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0"/>
      <color theme="1"/>
      <name val="Arial"/>
      <family val="2"/>
    </font>
    <font>
      <b/>
      <sz val="14"/>
      <color theme="1"/>
      <name val="Arial"/>
      <family val="2"/>
    </font>
    <font>
      <i/>
      <sz val="11"/>
      <color theme="1"/>
      <name val="Arial"/>
      <family val="2"/>
    </font>
    <font>
      <b/>
      <i/>
      <sz val="11"/>
      <color theme="1"/>
      <name val="Arial"/>
      <family val="2"/>
    </font>
    <font>
      <b/>
      <sz val="11"/>
      <color theme="1"/>
      <name val="Arial"/>
      <family val="2"/>
    </font>
    <font>
      <i/>
      <sz val="14"/>
      <color theme="1"/>
      <name val="Arial"/>
      <family val="2"/>
    </font>
    <font>
      <sz val="14"/>
      <color theme="1"/>
      <name val="Arial"/>
      <family val="2"/>
    </font>
    <font>
      <b/>
      <sz val="11"/>
      <name val="Arial"/>
      <family val="2"/>
    </font>
    <font>
      <sz val="12"/>
      <name val="Arial"/>
      <family val="2"/>
    </font>
    <font>
      <b/>
      <sz val="11"/>
      <color indexed="12"/>
      <name val="Arial"/>
      <family val="2"/>
    </font>
    <font>
      <sz val="10"/>
      <name val="Arial"/>
      <family val="2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10" fillId="0" borderId="0"/>
    <xf numFmtId="0" fontId="12" fillId="0" borderId="0"/>
  </cellStyleXfs>
  <cellXfs count="45">
    <xf numFmtId="0" fontId="0" fillId="0" borderId="0" xfId="0"/>
    <xf numFmtId="0" fontId="1" fillId="0" borderId="0" xfId="0" applyFont="1"/>
    <xf numFmtId="0" fontId="2" fillId="0" borderId="0" xfId="0" applyFont="1"/>
    <xf numFmtId="164" fontId="1" fillId="0" borderId="0" xfId="0" applyNumberFormat="1" applyFont="1"/>
    <xf numFmtId="0" fontId="1" fillId="0" borderId="0" xfId="0" applyFont="1" applyAlignment="1">
      <alignment horizontal="center"/>
    </xf>
    <xf numFmtId="0" fontId="3" fillId="2" borderId="1" xfId="0" applyFont="1" applyFill="1" applyBorder="1" applyAlignment="1">
      <alignment horizontal="center"/>
    </xf>
    <xf numFmtId="4" fontId="3" fillId="0" borderId="0" xfId="0" applyNumberFormat="1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4" fillId="0" borderId="0" xfId="0" applyFont="1"/>
    <xf numFmtId="14" fontId="1" fillId="3" borderId="2" xfId="0" applyNumberFormat="1" applyFont="1" applyFill="1" applyBorder="1" applyAlignment="1">
      <alignment horizontal="center" vertical="center"/>
    </xf>
    <xf numFmtId="14" fontId="1" fillId="3" borderId="3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5" fillId="3" borderId="3" xfId="0" applyFont="1" applyFill="1" applyBorder="1"/>
    <xf numFmtId="164" fontId="6" fillId="3" borderId="4" xfId="0" applyNumberFormat="1" applyFont="1" applyFill="1" applyBorder="1" applyAlignment="1">
      <alignment horizontal="right"/>
    </xf>
    <xf numFmtId="0" fontId="1" fillId="4" borderId="0" xfId="0" applyFont="1" applyFill="1" applyAlignment="1">
      <alignment horizontal="center"/>
    </xf>
    <xf numFmtId="0" fontId="6" fillId="0" borderId="0" xfId="0" applyFont="1" applyAlignment="1">
      <alignment horizontal="center"/>
    </xf>
    <xf numFmtId="0" fontId="1" fillId="0" borderId="5" xfId="0" applyFont="1" applyBorder="1"/>
    <xf numFmtId="14" fontId="6" fillId="0" borderId="6" xfId="0" applyNumberFormat="1" applyFont="1" applyBorder="1" applyAlignment="1">
      <alignment horizontal="center"/>
    </xf>
    <xf numFmtId="14" fontId="1" fillId="0" borderId="3" xfId="0" applyNumberFormat="1" applyFont="1" applyBorder="1" applyAlignment="1">
      <alignment horizontal="center" vertical="center"/>
    </xf>
    <xf numFmtId="0" fontId="6" fillId="0" borderId="3" xfId="0" applyFont="1" applyBorder="1" applyAlignment="1">
      <alignment horizontal="center"/>
    </xf>
    <xf numFmtId="0" fontId="6" fillId="0" borderId="5" xfId="0" applyFont="1" applyBorder="1"/>
    <xf numFmtId="164" fontId="6" fillId="0" borderId="5" xfId="0" applyNumberFormat="1" applyFont="1" applyBorder="1" applyAlignment="1">
      <alignment horizontal="right"/>
    </xf>
    <xf numFmtId="0" fontId="7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14" fontId="6" fillId="3" borderId="2" xfId="0" applyNumberFormat="1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/>
    </xf>
    <xf numFmtId="0" fontId="6" fillId="3" borderId="5" xfId="0" applyFont="1" applyFill="1" applyBorder="1"/>
    <xf numFmtId="164" fontId="9" fillId="3" borderId="4" xfId="0" applyNumberFormat="1" applyFont="1" applyFill="1" applyBorder="1" applyAlignment="1">
      <alignment horizontal="right"/>
    </xf>
    <xf numFmtId="14" fontId="11" fillId="0" borderId="0" xfId="1" applyNumberFormat="1" applyFont="1" applyAlignment="1">
      <alignment horizontal="center"/>
    </xf>
    <xf numFmtId="14" fontId="1" fillId="0" borderId="5" xfId="0" applyNumberFormat="1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14" fontId="1" fillId="3" borderId="5" xfId="0" applyNumberFormat="1" applyFont="1" applyFill="1" applyBorder="1" applyAlignment="1">
      <alignment horizontal="center" vertical="center"/>
    </xf>
    <xf numFmtId="0" fontId="5" fillId="3" borderId="5" xfId="0" applyFont="1" applyFill="1" applyBorder="1"/>
    <xf numFmtId="0" fontId="1" fillId="3" borderId="5" xfId="0" applyFont="1" applyFill="1" applyBorder="1" applyAlignment="1">
      <alignment horizontal="center"/>
    </xf>
    <xf numFmtId="14" fontId="1" fillId="0" borderId="5" xfId="0" applyNumberFormat="1" applyFont="1" applyBorder="1" applyAlignment="1">
      <alignment horizontal="center" vertical="center"/>
    </xf>
    <xf numFmtId="14" fontId="11" fillId="0" borderId="5" xfId="1" applyNumberFormat="1" applyFont="1" applyBorder="1" applyAlignment="1">
      <alignment horizontal="center"/>
    </xf>
    <xf numFmtId="14" fontId="1" fillId="3" borderId="5" xfId="0" applyNumberFormat="1" applyFont="1" applyFill="1" applyBorder="1" applyAlignment="1">
      <alignment horizontal="center"/>
    </xf>
    <xf numFmtId="0" fontId="1" fillId="0" borderId="3" xfId="0" applyFont="1" applyBorder="1" applyAlignment="1">
      <alignment horizontal="center" vertical="center"/>
    </xf>
    <xf numFmtId="0" fontId="5" fillId="0" borderId="5" xfId="0" applyFont="1" applyBorder="1"/>
    <xf numFmtId="14" fontId="1" fillId="3" borderId="3" xfId="0" applyNumberFormat="1" applyFont="1" applyFill="1" applyBorder="1" applyAlignment="1">
      <alignment horizontal="center"/>
    </xf>
    <xf numFmtId="14" fontId="1" fillId="0" borderId="3" xfId="0" applyNumberFormat="1" applyFont="1" applyBorder="1" applyAlignment="1">
      <alignment horizontal="center"/>
    </xf>
    <xf numFmtId="0" fontId="1" fillId="5" borderId="0" xfId="0" applyFont="1" applyFill="1" applyAlignment="1">
      <alignment horizontal="center"/>
    </xf>
    <xf numFmtId="0" fontId="9" fillId="0" borderId="5" xfId="2" applyFont="1" applyBorder="1"/>
    <xf numFmtId="14" fontId="2" fillId="0" borderId="5" xfId="0" applyNumberFormat="1" applyFont="1" applyBorder="1" applyAlignment="1">
      <alignment horizontal="center"/>
    </xf>
    <xf numFmtId="0" fontId="2" fillId="0" borderId="5" xfId="0" applyFont="1" applyBorder="1"/>
  </cellXfs>
  <cellStyles count="3">
    <cellStyle name="Normal" xfId="0" builtinId="0"/>
    <cellStyle name="Normal 2" xfId="2" xr:uid="{4C9A2819-9CDE-4E66-91D9-03CAD841835C}"/>
    <cellStyle name="Normal_Societe Generale_Octobre" xfId="1" xr:uid="{577FF5A6-1C59-44C4-A410-733B787B9BC2}"/>
  </cellStyles>
  <dxfs count="49"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1%20SG_2018_1008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en/Documents/2%20BOURSO/BOURSORAMA/Compte%20Bourso_2019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Perso_2018/Retraite/2018/Simulation%20pension%20retraite%20Adr_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 SG_2018_10082018"/>
      <sheetName val="Sommaire"/>
      <sheetName val="dec"/>
      <sheetName val="janvier"/>
      <sheetName val="février"/>
      <sheetName val="mars"/>
      <sheetName val="avril"/>
      <sheetName val="mai"/>
      <sheetName val="juin"/>
      <sheetName val="juillet"/>
      <sheetName val="Aout1"/>
      <sheetName val="BOURS"/>
      <sheetName val="BOURS Juillet"/>
      <sheetName val="BOURS Aout"/>
      <sheetName val="aout"/>
      <sheetName val="septembre"/>
      <sheetName val="octobre"/>
      <sheetName val="novembre "/>
      <sheetName val="decembre"/>
      <sheetName val="FRécap"/>
      <sheetName val="Prélev"/>
      <sheetName val="Bank IndIa "/>
      <sheetName val="Releve BOI"/>
      <sheetName val="State Bank IndIa"/>
      <sheetName val="SG"/>
      <sheetName val="Feuil3"/>
      <sheetName val="CCP"/>
      <sheetName val="Feuil2"/>
      <sheetName val="Feuil1"/>
      <sheetName val="Souda"/>
      <sheetName val="Feuil4"/>
      <sheetName val="courrier"/>
      <sheetName val="Adresse SASI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uillet"/>
      <sheetName val="Aout"/>
      <sheetName val="Sept"/>
      <sheetName val="Octo"/>
      <sheetName val="Nov"/>
      <sheetName val="Oct"/>
      <sheetName val="Prélevements"/>
      <sheetName val=" Pret Saga"/>
      <sheetName val="LDD LIV A Livret"/>
      <sheetName val="Pension"/>
      <sheetName val="SAUV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imul 2018 INM)"/>
      <sheetName val="Simul 2017 INM534"/>
      <sheetName val="Simul 2017 INM500"/>
      <sheetName val="Simul 2017 (2)"/>
      <sheetName val="Simul 2017"/>
      <sheetName val="Simul 2018"/>
      <sheetName val="Feuil1"/>
      <sheetName val="Feuil2"/>
      <sheetName val="Feuil3"/>
      <sheetName val="Feuil4"/>
      <sheetName val="Feuil5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F711D6-EE8C-472D-AD6A-BD7804646F1F}">
  <dimension ref="A1:X30"/>
  <sheetViews>
    <sheetView tabSelected="1" workbookViewId="0">
      <selection activeCell="M2" sqref="M2"/>
    </sheetView>
  </sheetViews>
  <sheetFormatPr baseColWidth="10" defaultRowHeight="13.8" x14ac:dyDescent="0.25"/>
  <cols>
    <col min="1" max="1" width="11.5546875" style="1"/>
    <col min="2" max="2" width="12.21875" style="2" customWidth="1"/>
    <col min="3" max="3" width="8.77734375" style="1" customWidth="1"/>
    <col min="4" max="4" width="33.109375" style="1" bestFit="1" customWidth="1"/>
    <col min="5" max="5" width="11.5546875" style="1"/>
    <col min="6" max="7" width="4.109375" style="4" customWidth="1"/>
    <col min="8" max="11" width="5" style="4" customWidth="1"/>
    <col min="12" max="12" width="13.33203125" style="1" customWidth="1"/>
    <col min="13" max="13" width="9.21875" style="1" customWidth="1"/>
    <col min="14" max="14" width="5.5546875" style="4" customWidth="1"/>
    <col min="15" max="15" width="38.109375" style="4" customWidth="1"/>
    <col min="16" max="20" width="13.33203125" style="1" customWidth="1"/>
    <col min="21" max="23" width="11.5546875" style="1"/>
    <col min="24" max="24" width="30.44140625" style="1" bestFit="1" customWidth="1"/>
    <col min="25" max="16384" width="11.5546875" style="1"/>
  </cols>
  <sheetData>
    <row r="1" spans="1:24" ht="14.4" thickBot="1" x14ac:dyDescent="0.3">
      <c r="E1" s="3">
        <v>2112.02</v>
      </c>
    </row>
    <row r="2" spans="1:24" ht="18" thickBot="1" x14ac:dyDescent="0.35">
      <c r="A2" s="1" t="s">
        <v>0</v>
      </c>
      <c r="B2" s="2" t="s">
        <v>1</v>
      </c>
      <c r="C2" s="1" t="s">
        <v>2</v>
      </c>
      <c r="D2" s="1" t="s">
        <v>3</v>
      </c>
      <c r="E2" s="1">
        <v>2087.29</v>
      </c>
      <c r="M2" s="5" t="s">
        <v>4</v>
      </c>
      <c r="P2" s="6">
        <f>IF(M2="","",SUM(P4:P16))</f>
        <v>5788.76</v>
      </c>
      <c r="W2" s="7" t="s">
        <v>4</v>
      </c>
      <c r="X2" s="8" t="s">
        <v>5</v>
      </c>
    </row>
    <row r="3" spans="1:24" x14ac:dyDescent="0.25">
      <c r="A3" s="9">
        <v>43584</v>
      </c>
      <c r="B3" s="10" t="s">
        <v>6</v>
      </c>
      <c r="C3" s="11" t="s">
        <v>4</v>
      </c>
      <c r="D3" s="12" t="s">
        <v>7</v>
      </c>
      <c r="E3" s="13">
        <v>1100</v>
      </c>
      <c r="F3" s="14">
        <f>ROWS($C$3:C3)</f>
        <v>1</v>
      </c>
      <c r="G3" s="14">
        <f t="shared" ref="G3:G30" si="0">IF(C3=$M$2,F3,"")</f>
        <v>1</v>
      </c>
      <c r="H3" s="14">
        <f>IFERROR(SMALL($G$3:$G$28,F3),"")</f>
        <v>1</v>
      </c>
      <c r="W3" s="15" t="s">
        <v>8</v>
      </c>
      <c r="X3" s="16" t="s">
        <v>9</v>
      </c>
    </row>
    <row r="4" spans="1:24" ht="18" x14ac:dyDescent="0.35">
      <c r="A4" s="17">
        <v>43581</v>
      </c>
      <c r="B4" s="18" t="s">
        <v>6</v>
      </c>
      <c r="C4" s="19" t="s">
        <v>8</v>
      </c>
      <c r="D4" s="20" t="s">
        <v>9</v>
      </c>
      <c r="E4" s="21">
        <v>14.73</v>
      </c>
      <c r="F4" s="4">
        <f>ROWS($C$3:C4)</f>
        <v>2</v>
      </c>
      <c r="G4" s="4" t="str">
        <f t="shared" si="0"/>
        <v/>
      </c>
      <c r="H4" s="4">
        <f t="shared" ref="H4:H30" si="1">IFERROR(SMALL($G$3:$G$28,F4),"")</f>
        <v>5</v>
      </c>
      <c r="N4" s="15" t="str">
        <f>IF($M$2="","",IFERROR(INDEX($C$3:$C$28,H3),""))</f>
        <v>PR</v>
      </c>
      <c r="O4" s="22" t="str">
        <f>IF(N4="","",VLOOKUP($M$2,$W$2:$X$5,2,FALSE))</f>
        <v>Pension retraite 2019</v>
      </c>
      <c r="P4" s="23">
        <f>IF($M$2="","",IFERROR(INDEX($E$3:$E$28,H3),""))</f>
        <v>1100</v>
      </c>
      <c r="W4" s="4" t="s">
        <v>10</v>
      </c>
      <c r="X4" s="16" t="s">
        <v>11</v>
      </c>
    </row>
    <row r="5" spans="1:24" ht="18" x14ac:dyDescent="0.35">
      <c r="A5" s="24">
        <v>43587</v>
      </c>
      <c r="B5" s="10" t="s">
        <v>6</v>
      </c>
      <c r="C5" s="25" t="s">
        <v>8</v>
      </c>
      <c r="D5" s="26" t="s">
        <v>9</v>
      </c>
      <c r="E5" s="27">
        <v>14.73</v>
      </c>
      <c r="F5" s="4">
        <f>ROWS($C$3:C5)</f>
        <v>3</v>
      </c>
      <c r="G5" s="4" t="str">
        <f t="shared" si="0"/>
        <v/>
      </c>
      <c r="H5" s="4">
        <f t="shared" si="1"/>
        <v>9</v>
      </c>
      <c r="N5" s="15" t="str">
        <f t="shared" ref="N5:N13" si="2">IF($M$2="","",IFERROR(INDEX($C$3:$C$28,H4),""))</f>
        <v>PR</v>
      </c>
      <c r="O5" s="22" t="str">
        <f t="shared" ref="O5:O11" si="3">IF(N5="","",VLOOKUP($M$2,$W$2:$X$5,2,FALSE))</f>
        <v>Pension retraite 2019</v>
      </c>
      <c r="P5" s="23">
        <f t="shared" ref="P5:P12" si="4">IF($M$2="","",IFERROR(INDEX($E$3:$E$28,H4),""))</f>
        <v>1222.19</v>
      </c>
      <c r="W5" s="28" t="s">
        <v>12</v>
      </c>
      <c r="X5" s="16" t="s">
        <v>13</v>
      </c>
    </row>
    <row r="6" spans="1:24" ht="18" x14ac:dyDescent="0.35">
      <c r="A6" s="29">
        <v>43613</v>
      </c>
      <c r="B6" s="18" t="s">
        <v>6</v>
      </c>
      <c r="C6" s="30" t="s">
        <v>10</v>
      </c>
      <c r="D6" s="20" t="s">
        <v>11</v>
      </c>
      <c r="E6" s="20">
        <v>20.37</v>
      </c>
      <c r="F6" s="4">
        <f>ROWS($C$3:C6)</f>
        <v>4</v>
      </c>
      <c r="G6" s="4" t="str">
        <f t="shared" si="0"/>
        <v/>
      </c>
      <c r="H6" s="4">
        <f t="shared" si="1"/>
        <v>12</v>
      </c>
      <c r="N6" s="15" t="str">
        <f t="shared" si="2"/>
        <v>PR</v>
      </c>
      <c r="O6" s="22" t="str">
        <f t="shared" si="3"/>
        <v>Pension retraite 2019</v>
      </c>
      <c r="P6" s="23">
        <f t="shared" si="4"/>
        <v>1022.19</v>
      </c>
    </row>
    <row r="7" spans="1:24" ht="18" x14ac:dyDescent="0.35">
      <c r="A7" s="31">
        <v>18049</v>
      </c>
      <c r="B7" s="10" t="s">
        <v>14</v>
      </c>
      <c r="C7" s="11" t="s">
        <v>4</v>
      </c>
      <c r="D7" s="32" t="s">
        <v>15</v>
      </c>
      <c r="E7" s="32">
        <v>1222.19</v>
      </c>
      <c r="F7" s="4">
        <f>ROWS($C$3:C7)</f>
        <v>5</v>
      </c>
      <c r="G7" s="4">
        <f t="shared" si="0"/>
        <v>5</v>
      </c>
      <c r="H7" s="4">
        <f t="shared" si="1"/>
        <v>15</v>
      </c>
      <c r="N7" s="15" t="str">
        <f t="shared" si="2"/>
        <v>PR</v>
      </c>
      <c r="O7" s="22" t="str">
        <f t="shared" si="3"/>
        <v>Pension retraite 2019</v>
      </c>
      <c r="P7" s="23">
        <f t="shared" si="4"/>
        <v>1222.19</v>
      </c>
      <c r="W7" s="1" t="s">
        <v>6</v>
      </c>
    </row>
    <row r="8" spans="1:24" ht="18" x14ac:dyDescent="0.35">
      <c r="A8" s="29">
        <v>43619</v>
      </c>
      <c r="B8" s="18" t="s">
        <v>14</v>
      </c>
      <c r="C8" s="19" t="s">
        <v>8</v>
      </c>
      <c r="D8" s="20" t="s">
        <v>9</v>
      </c>
      <c r="E8" s="21">
        <v>14.73</v>
      </c>
      <c r="F8" s="4">
        <f>ROWS($C$3:C8)</f>
        <v>6</v>
      </c>
      <c r="G8" s="4" t="str">
        <f t="shared" si="0"/>
        <v/>
      </c>
      <c r="H8" s="4" t="str">
        <f t="shared" si="1"/>
        <v/>
      </c>
      <c r="N8" s="15" t="str">
        <f t="shared" si="2"/>
        <v>PR</v>
      </c>
      <c r="O8" s="22" t="str">
        <f t="shared" si="3"/>
        <v>Pension retraite 2019</v>
      </c>
      <c r="P8" s="23">
        <f t="shared" si="4"/>
        <v>1222.19</v>
      </c>
      <c r="W8" s="1" t="s">
        <v>14</v>
      </c>
    </row>
    <row r="9" spans="1:24" ht="18" x14ac:dyDescent="0.35">
      <c r="A9" s="31">
        <v>43623</v>
      </c>
      <c r="B9" s="31" t="s">
        <v>14</v>
      </c>
      <c r="C9" s="33" t="s">
        <v>10</v>
      </c>
      <c r="D9" s="26" t="s">
        <v>11</v>
      </c>
      <c r="E9" s="26">
        <v>20.37</v>
      </c>
      <c r="F9" s="4">
        <f>ROWS($C$3:C9)</f>
        <v>7</v>
      </c>
      <c r="G9" s="4" t="str">
        <f t="shared" si="0"/>
        <v/>
      </c>
      <c r="H9" s="4" t="str">
        <f t="shared" si="1"/>
        <v/>
      </c>
      <c r="N9" s="15" t="str">
        <f t="shared" si="2"/>
        <v/>
      </c>
      <c r="O9" s="22" t="str">
        <f t="shared" si="3"/>
        <v/>
      </c>
      <c r="P9" s="23" t="str">
        <f t="shared" si="4"/>
        <v/>
      </c>
      <c r="W9" s="1" t="s">
        <v>16</v>
      </c>
    </row>
    <row r="10" spans="1:24" ht="18" x14ac:dyDescent="0.35">
      <c r="A10" s="34">
        <v>43629</v>
      </c>
      <c r="B10" s="34" t="s">
        <v>14</v>
      </c>
      <c r="C10" s="35" t="s">
        <v>12</v>
      </c>
      <c r="D10" s="20" t="s">
        <v>13</v>
      </c>
      <c r="E10" s="20">
        <v>37.119999999999997</v>
      </c>
      <c r="F10" s="4">
        <f>ROWS($C$3:C10)</f>
        <v>8</v>
      </c>
      <c r="G10" s="4" t="str">
        <f t="shared" si="0"/>
        <v/>
      </c>
      <c r="H10" s="4" t="str">
        <f t="shared" si="1"/>
        <v/>
      </c>
      <c r="N10" s="15" t="str">
        <f t="shared" si="2"/>
        <v/>
      </c>
      <c r="O10" s="22" t="str">
        <f t="shared" si="3"/>
        <v/>
      </c>
      <c r="P10" s="23" t="str">
        <f t="shared" si="4"/>
        <v/>
      </c>
      <c r="W10" s="1" t="s">
        <v>17</v>
      </c>
    </row>
    <row r="11" spans="1:24" ht="18" x14ac:dyDescent="0.35">
      <c r="A11" s="31">
        <v>43643</v>
      </c>
      <c r="B11" s="31" t="s">
        <v>16</v>
      </c>
      <c r="C11" s="11" t="s">
        <v>4</v>
      </c>
      <c r="D11" s="32" t="s">
        <v>18</v>
      </c>
      <c r="E11" s="32">
        <v>1022.19</v>
      </c>
      <c r="F11" s="4">
        <f>ROWS($C$3:C11)</f>
        <v>9</v>
      </c>
      <c r="G11" s="4">
        <f t="shared" si="0"/>
        <v>9</v>
      </c>
      <c r="H11" s="4" t="str">
        <f t="shared" si="1"/>
        <v/>
      </c>
      <c r="N11" s="15" t="str">
        <f t="shared" si="2"/>
        <v/>
      </c>
      <c r="O11" s="22" t="str">
        <f t="shared" si="3"/>
        <v/>
      </c>
      <c r="P11" s="23" t="str">
        <f t="shared" si="4"/>
        <v/>
      </c>
      <c r="W11" s="1" t="s">
        <v>19</v>
      </c>
    </row>
    <row r="12" spans="1:24" ht="17.399999999999999" x14ac:dyDescent="0.3">
      <c r="A12" s="29">
        <v>43652</v>
      </c>
      <c r="B12" s="34" t="s">
        <v>16</v>
      </c>
      <c r="C12" s="30" t="s">
        <v>10</v>
      </c>
      <c r="D12" s="20" t="s">
        <v>11</v>
      </c>
      <c r="E12" s="20">
        <v>20.37</v>
      </c>
      <c r="F12" s="4">
        <f>ROWS($C$3:C12)</f>
        <v>10</v>
      </c>
      <c r="G12" s="4" t="str">
        <f t="shared" si="0"/>
        <v/>
      </c>
      <c r="H12" s="4" t="str">
        <f t="shared" si="1"/>
        <v/>
      </c>
      <c r="N12" s="15" t="str">
        <f t="shared" si="2"/>
        <v/>
      </c>
      <c r="P12" s="23" t="str">
        <f t="shared" si="4"/>
        <v/>
      </c>
      <c r="W12" s="1" t="s">
        <v>20</v>
      </c>
    </row>
    <row r="13" spans="1:24" x14ac:dyDescent="0.25">
      <c r="A13" s="36">
        <v>43647</v>
      </c>
      <c r="B13" s="31" t="s">
        <v>16</v>
      </c>
      <c r="C13" s="25" t="s">
        <v>8</v>
      </c>
      <c r="D13" s="26" t="s">
        <v>9</v>
      </c>
      <c r="E13" s="21">
        <v>14.73</v>
      </c>
      <c r="F13" s="4">
        <f>ROWS($C$3:C13)</f>
        <v>11</v>
      </c>
      <c r="G13" s="4" t="str">
        <f t="shared" si="0"/>
        <v/>
      </c>
      <c r="H13" s="4" t="str">
        <f t="shared" si="1"/>
        <v/>
      </c>
      <c r="N13" s="15" t="str">
        <f t="shared" si="2"/>
        <v/>
      </c>
      <c r="W13" s="1" t="s">
        <v>21</v>
      </c>
    </row>
    <row r="14" spans="1:24" x14ac:dyDescent="0.25">
      <c r="A14" s="34">
        <v>43676</v>
      </c>
      <c r="B14" s="29" t="s">
        <v>17</v>
      </c>
      <c r="C14" s="37" t="s">
        <v>4</v>
      </c>
      <c r="D14" s="38" t="s">
        <v>22</v>
      </c>
      <c r="E14" s="38">
        <v>1222.19</v>
      </c>
      <c r="F14" s="4">
        <f>ROWS($C$3:C14)</f>
        <v>12</v>
      </c>
      <c r="G14" s="4">
        <f t="shared" si="0"/>
        <v>12</v>
      </c>
      <c r="H14" s="4" t="str">
        <f t="shared" si="1"/>
        <v/>
      </c>
      <c r="N14" s="4" t="str">
        <f t="shared" ref="N14" si="5">IFERROR(INDEX($C$3:$C$28,H13),"")</f>
        <v/>
      </c>
      <c r="W14" s="1" t="s">
        <v>23</v>
      </c>
    </row>
    <row r="15" spans="1:24" x14ac:dyDescent="0.25">
      <c r="A15" s="36">
        <v>43678</v>
      </c>
      <c r="B15" s="36" t="s">
        <v>17</v>
      </c>
      <c r="C15" s="25" t="s">
        <v>8</v>
      </c>
      <c r="D15" s="26" t="s">
        <v>9</v>
      </c>
      <c r="E15" s="21">
        <v>14.73</v>
      </c>
      <c r="F15" s="4">
        <f>ROWS($C$3:C15)</f>
        <v>13</v>
      </c>
      <c r="G15" s="4" t="str">
        <f t="shared" si="0"/>
        <v/>
      </c>
      <c r="H15" s="4" t="str">
        <f t="shared" si="1"/>
        <v/>
      </c>
      <c r="N15" s="4" t="str">
        <f t="shared" ref="N15:N17" si="6">IFERROR(INDEX($D$4:$D$28,H14),"")</f>
        <v/>
      </c>
      <c r="W15" s="1" t="s">
        <v>24</v>
      </c>
    </row>
    <row r="16" spans="1:24" x14ac:dyDescent="0.25">
      <c r="A16" s="29">
        <v>43686</v>
      </c>
      <c r="B16" s="29" t="s">
        <v>17</v>
      </c>
      <c r="C16" s="30" t="s">
        <v>10</v>
      </c>
      <c r="D16" s="20" t="s">
        <v>11</v>
      </c>
      <c r="E16" s="20">
        <v>40.369999999999997</v>
      </c>
      <c r="F16" s="4">
        <f>ROWS($C$3:C16)</f>
        <v>14</v>
      </c>
      <c r="G16" s="4" t="str">
        <f t="shared" si="0"/>
        <v/>
      </c>
      <c r="H16" s="4" t="str">
        <f t="shared" si="1"/>
        <v/>
      </c>
      <c r="N16" s="4" t="str">
        <f t="shared" si="6"/>
        <v/>
      </c>
    </row>
    <row r="17" spans="1:16" x14ac:dyDescent="0.25">
      <c r="A17" s="31">
        <v>43706</v>
      </c>
      <c r="B17" s="39" t="s">
        <v>25</v>
      </c>
      <c r="C17" s="11" t="s">
        <v>4</v>
      </c>
      <c r="D17" s="32" t="s">
        <v>26</v>
      </c>
      <c r="E17" s="32">
        <v>1222.19</v>
      </c>
      <c r="F17" s="4">
        <f>ROWS($C$3:C17)</f>
        <v>15</v>
      </c>
      <c r="G17" s="4">
        <f t="shared" si="0"/>
        <v>15</v>
      </c>
      <c r="H17" s="4" t="str">
        <f t="shared" si="1"/>
        <v/>
      </c>
      <c r="N17" s="4" t="str">
        <f t="shared" si="6"/>
        <v/>
      </c>
    </row>
    <row r="18" spans="1:16" x14ac:dyDescent="0.25">
      <c r="A18" s="29">
        <v>43710</v>
      </c>
      <c r="B18" s="40" t="s">
        <v>25</v>
      </c>
      <c r="C18" s="19" t="s">
        <v>8</v>
      </c>
      <c r="D18" s="20" t="s">
        <v>9</v>
      </c>
      <c r="E18" s="21">
        <v>14.73</v>
      </c>
      <c r="F18" s="4">
        <f>ROWS($C$3:C18)</f>
        <v>16</v>
      </c>
      <c r="G18" s="4" t="str">
        <f t="shared" si="0"/>
        <v/>
      </c>
      <c r="H18" s="4" t="str">
        <f t="shared" si="1"/>
        <v/>
      </c>
    </row>
    <row r="19" spans="1:16" ht="18" x14ac:dyDescent="0.35">
      <c r="A19" s="36">
        <v>43715</v>
      </c>
      <c r="B19" s="39" t="s">
        <v>25</v>
      </c>
      <c r="C19" s="33" t="s">
        <v>10</v>
      </c>
      <c r="D19" s="26" t="s">
        <v>11</v>
      </c>
      <c r="E19" s="26">
        <v>36.9</v>
      </c>
      <c r="F19" s="4">
        <f>ROWS($C$3:C19)</f>
        <v>17</v>
      </c>
      <c r="G19" s="4" t="str">
        <f t="shared" si="0"/>
        <v/>
      </c>
      <c r="H19" s="4" t="str">
        <f t="shared" si="1"/>
        <v/>
      </c>
      <c r="M19" s="41"/>
      <c r="N19" s="15"/>
      <c r="O19" s="22"/>
      <c r="P19" s="23"/>
    </row>
    <row r="20" spans="1:16" ht="18" x14ac:dyDescent="0.35">
      <c r="A20" s="35">
        <v>43720</v>
      </c>
      <c r="B20" s="40" t="s">
        <v>25</v>
      </c>
      <c r="C20" s="30" t="s">
        <v>10</v>
      </c>
      <c r="D20" s="20" t="s">
        <v>11</v>
      </c>
      <c r="E20" s="42">
        <v>80.349999999999994</v>
      </c>
      <c r="F20" s="4">
        <f>ROWS($C$3:C20)</f>
        <v>18</v>
      </c>
      <c r="G20" s="4" t="str">
        <f t="shared" si="0"/>
        <v/>
      </c>
      <c r="H20" s="4" t="str">
        <f t="shared" si="1"/>
        <v/>
      </c>
      <c r="N20" s="15"/>
      <c r="O20" s="22"/>
      <c r="P20" s="23"/>
    </row>
    <row r="21" spans="1:16" ht="18" x14ac:dyDescent="0.35">
      <c r="A21" s="16"/>
      <c r="B21" s="43" t="s">
        <v>20</v>
      </c>
      <c r="C21" s="16"/>
      <c r="D21" s="16"/>
      <c r="E21" s="16"/>
      <c r="F21" s="4">
        <f>ROWS($C$3:C21)</f>
        <v>19</v>
      </c>
      <c r="G21" s="4" t="str">
        <f t="shared" si="0"/>
        <v/>
      </c>
      <c r="H21" s="4" t="str">
        <f t="shared" si="1"/>
        <v/>
      </c>
      <c r="N21" s="15"/>
      <c r="O21" s="22"/>
      <c r="P21" s="23"/>
    </row>
    <row r="22" spans="1:16" ht="18" x14ac:dyDescent="0.35">
      <c r="A22" s="16"/>
      <c r="B22" s="44"/>
      <c r="C22" s="16"/>
      <c r="D22" s="16"/>
      <c r="E22" s="16"/>
      <c r="F22" s="4">
        <f>ROWS($C$3:C22)</f>
        <v>20</v>
      </c>
      <c r="G22" s="4" t="str">
        <f t="shared" si="0"/>
        <v/>
      </c>
      <c r="H22" s="4" t="str">
        <f t="shared" si="1"/>
        <v/>
      </c>
      <c r="N22" s="15"/>
      <c r="O22" s="22"/>
      <c r="P22" s="23"/>
    </row>
    <row r="23" spans="1:16" ht="18" x14ac:dyDescent="0.35">
      <c r="A23" s="16"/>
      <c r="B23" s="44"/>
      <c r="C23" s="16"/>
      <c r="D23" s="16"/>
      <c r="E23" s="16"/>
      <c r="F23" s="4">
        <f>ROWS($C$3:C23)</f>
        <v>21</v>
      </c>
      <c r="G23" s="4" t="str">
        <f t="shared" si="0"/>
        <v/>
      </c>
      <c r="H23" s="4" t="str">
        <f t="shared" si="1"/>
        <v/>
      </c>
      <c r="N23" s="15"/>
      <c r="O23" s="22"/>
      <c r="P23" s="23"/>
    </row>
    <row r="24" spans="1:16" ht="18" x14ac:dyDescent="0.35">
      <c r="A24" s="16"/>
      <c r="B24" s="44"/>
      <c r="C24" s="16"/>
      <c r="D24" s="16"/>
      <c r="E24" s="16"/>
      <c r="F24" s="4">
        <f>ROWS($C$3:C24)</f>
        <v>22</v>
      </c>
      <c r="G24" s="4" t="str">
        <f t="shared" si="0"/>
        <v/>
      </c>
      <c r="H24" s="4" t="str">
        <f t="shared" si="1"/>
        <v/>
      </c>
      <c r="N24" s="15"/>
      <c r="O24" s="22"/>
      <c r="P24" s="23"/>
    </row>
    <row r="25" spans="1:16" ht="18" x14ac:dyDescent="0.35">
      <c r="A25" s="16"/>
      <c r="B25" s="44"/>
      <c r="C25" s="16"/>
      <c r="D25" s="16"/>
      <c r="E25" s="16"/>
      <c r="F25" s="4">
        <f>ROWS($C$3:C25)</f>
        <v>23</v>
      </c>
      <c r="G25" s="4" t="str">
        <f t="shared" si="0"/>
        <v/>
      </c>
      <c r="H25" s="4" t="str">
        <f t="shared" si="1"/>
        <v/>
      </c>
      <c r="N25" s="15"/>
      <c r="O25" s="22"/>
      <c r="P25" s="23"/>
    </row>
    <row r="26" spans="1:16" ht="18" x14ac:dyDescent="0.35">
      <c r="A26" s="16"/>
      <c r="B26" s="44"/>
      <c r="C26" s="16"/>
      <c r="D26" s="16"/>
      <c r="E26" s="16"/>
      <c r="F26" s="4">
        <f>ROWS($C$3:C26)</f>
        <v>24</v>
      </c>
      <c r="G26" s="4" t="str">
        <f t="shared" si="0"/>
        <v/>
      </c>
      <c r="H26" s="4" t="str">
        <f t="shared" si="1"/>
        <v/>
      </c>
      <c r="N26" s="15"/>
      <c r="O26" s="22"/>
    </row>
    <row r="27" spans="1:16" x14ac:dyDescent="0.25">
      <c r="A27" s="16"/>
      <c r="B27" s="44"/>
      <c r="C27" s="16"/>
      <c r="D27" s="16"/>
      <c r="E27" s="16"/>
      <c r="F27" s="4">
        <f>ROWS($C$3:C27)</f>
        <v>25</v>
      </c>
      <c r="G27" s="4" t="str">
        <f t="shared" si="0"/>
        <v/>
      </c>
      <c r="H27" s="4" t="str">
        <f t="shared" si="1"/>
        <v/>
      </c>
      <c r="N27" s="15"/>
    </row>
    <row r="28" spans="1:16" x14ac:dyDescent="0.25">
      <c r="A28" s="16"/>
      <c r="B28" s="44"/>
      <c r="C28" s="16"/>
      <c r="D28" s="16"/>
      <c r="E28" s="16"/>
      <c r="F28" s="4">
        <f>ROWS($C$3:C28)</f>
        <v>26</v>
      </c>
      <c r="G28" s="4" t="str">
        <f t="shared" si="0"/>
        <v/>
      </c>
      <c r="H28" s="4" t="str">
        <f t="shared" si="1"/>
        <v/>
      </c>
      <c r="N28" s="15"/>
    </row>
    <row r="29" spans="1:16" x14ac:dyDescent="0.25">
      <c r="A29" s="16"/>
      <c r="B29" s="44"/>
      <c r="C29" s="16"/>
      <c r="D29" s="16"/>
      <c r="E29" s="16"/>
      <c r="F29" s="4">
        <f>ROWS($C$3:C29)</f>
        <v>27</v>
      </c>
      <c r="G29" s="4" t="str">
        <f t="shared" si="0"/>
        <v/>
      </c>
      <c r="H29" s="4" t="str">
        <f t="shared" si="1"/>
        <v/>
      </c>
    </row>
    <row r="30" spans="1:16" x14ac:dyDescent="0.25">
      <c r="A30" s="16"/>
      <c r="B30" s="44"/>
      <c r="C30" s="16"/>
      <c r="D30" s="16"/>
      <c r="E30" s="16"/>
      <c r="F30" s="4">
        <f>ROWS($C$3:C30)</f>
        <v>28</v>
      </c>
      <c r="G30" s="4" t="str">
        <f t="shared" si="0"/>
        <v/>
      </c>
      <c r="H30" s="4" t="str">
        <f t="shared" si="1"/>
        <v/>
      </c>
    </row>
  </sheetData>
  <autoFilter ref="A2:E30" xr:uid="{7DC8619E-D1C7-47D1-9142-EE1FEBDA73FD}"/>
  <conditionalFormatting sqref="A6 D7:E7 C9:C10 C6:E6 A7:B9 A10:A11 A13:A14 A16:A17 D9:E12 D8 D14:E14 D13 D16:E17 D15 D19:E19 D18">
    <cfRule type="expression" dxfId="48" priority="42" stopIfTrue="1">
      <formula>$F6="o"</formula>
    </cfRule>
  </conditionalFormatting>
  <conditionalFormatting sqref="A7:B7">
    <cfRule type="expression" dxfId="47" priority="41" stopIfTrue="1">
      <formula>$F7="o"</formula>
    </cfRule>
  </conditionalFormatting>
  <conditionalFormatting sqref="A12">
    <cfRule type="expression" dxfId="46" priority="40" stopIfTrue="1">
      <formula>$F12="o"</formula>
    </cfRule>
  </conditionalFormatting>
  <conditionalFormatting sqref="C12">
    <cfRule type="expression" dxfId="45" priority="29" stopIfTrue="1">
      <formula>$F12="o"</formula>
    </cfRule>
  </conditionalFormatting>
  <conditionalFormatting sqref="C16">
    <cfRule type="expression" dxfId="44" priority="26" stopIfTrue="1">
      <formula>$F16="o"</formula>
    </cfRule>
  </conditionalFormatting>
  <conditionalFormatting sqref="C19">
    <cfRule type="expression" dxfId="43" priority="23" stopIfTrue="1">
      <formula>$F19="o"</formula>
    </cfRule>
  </conditionalFormatting>
  <conditionalFormatting sqref="C20">
    <cfRule type="expression" dxfId="42" priority="20" stopIfTrue="1">
      <formula>$F20="o"</formula>
    </cfRule>
  </conditionalFormatting>
  <conditionalFormatting sqref="C20">
    <cfRule type="expression" dxfId="41" priority="19" stopIfTrue="1">
      <formula>$F20="o"</formula>
    </cfRule>
  </conditionalFormatting>
  <conditionalFormatting sqref="B10:B11">
    <cfRule type="expression" dxfId="40" priority="17" stopIfTrue="1">
      <formula>$F10="o"</formula>
    </cfRule>
  </conditionalFormatting>
  <conditionalFormatting sqref="B14">
    <cfRule type="expression" dxfId="39" priority="15" stopIfTrue="1">
      <formula>$F14="o"</formula>
    </cfRule>
  </conditionalFormatting>
  <conditionalFormatting sqref="B17">
    <cfRule type="expression" dxfId="38" priority="14" stopIfTrue="1">
      <formula>$F17="o"</formula>
    </cfRule>
  </conditionalFormatting>
  <conditionalFormatting sqref="B17">
    <cfRule type="expression" dxfId="37" priority="13" stopIfTrue="1">
      <formula>$F17="o"</formula>
    </cfRule>
  </conditionalFormatting>
  <conditionalFormatting sqref="B21">
    <cfRule type="expression" dxfId="36" priority="49" stopIfTrue="1">
      <formula>$F21="o"</formula>
    </cfRule>
  </conditionalFormatting>
  <conditionalFormatting sqref="B21">
    <cfRule type="expression" dxfId="35" priority="48" stopIfTrue="1">
      <formula>$F21="o"</formula>
    </cfRule>
  </conditionalFormatting>
  <conditionalFormatting sqref="X5">
    <cfRule type="expression" dxfId="34" priority="46" stopIfTrue="1">
      <formula>$F14="o"</formula>
    </cfRule>
  </conditionalFormatting>
  <conditionalFormatting sqref="X4">
    <cfRule type="expression" dxfId="33" priority="47" stopIfTrue="1">
      <formula>$F10="o"</formula>
    </cfRule>
  </conditionalFormatting>
  <conditionalFormatting sqref="N4:P14">
    <cfRule type="expression" dxfId="32" priority="45">
      <formula>$N4="AA"</formula>
    </cfRule>
  </conditionalFormatting>
  <conditionalFormatting sqref="N4:P13">
    <cfRule type="expression" dxfId="31" priority="44">
      <formula>$N4="PR"</formula>
    </cfRule>
  </conditionalFormatting>
  <conditionalFormatting sqref="D20:E20 A9:B9 A10 C9:C10">
    <cfRule type="expression" dxfId="30" priority="43" stopIfTrue="1">
      <formula>$F9="o"</formula>
    </cfRule>
  </conditionalFormatting>
  <conditionalFormatting sqref="A12">
    <cfRule type="expression" dxfId="29" priority="39" stopIfTrue="1">
      <formula>$F12="o"</formula>
    </cfRule>
  </conditionalFormatting>
  <conditionalFormatting sqref="A15">
    <cfRule type="expression" dxfId="28" priority="38" stopIfTrue="1">
      <formula>$F15="o"</formula>
    </cfRule>
  </conditionalFormatting>
  <conditionalFormatting sqref="A15">
    <cfRule type="expression" dxfId="27" priority="37" stopIfTrue="1">
      <formula>$F15="o"</formula>
    </cfRule>
  </conditionalFormatting>
  <conditionalFormatting sqref="A18:A19">
    <cfRule type="expression" dxfId="26" priority="36" stopIfTrue="1">
      <formula>$F18="o"</formula>
    </cfRule>
  </conditionalFormatting>
  <conditionalFormatting sqref="A20">
    <cfRule type="expression" dxfId="25" priority="35" stopIfTrue="1">
      <formula>$F20="o"</formula>
    </cfRule>
  </conditionalFormatting>
  <conditionalFormatting sqref="A20 D20:E20">
    <cfRule type="expression" dxfId="24" priority="34" stopIfTrue="1">
      <formula>$F20="o"</formula>
    </cfRule>
  </conditionalFormatting>
  <conditionalFormatting sqref="A20 D20:E20">
    <cfRule type="expression" dxfId="23" priority="33" stopIfTrue="1">
      <formula>$F20="o"</formula>
    </cfRule>
  </conditionalFormatting>
  <conditionalFormatting sqref="D17:E17 A17:A20 D19:E20 D18">
    <cfRule type="expression" dxfId="22" priority="32" stopIfTrue="1">
      <formula>$F17="o"</formula>
    </cfRule>
  </conditionalFormatting>
  <conditionalFormatting sqref="D20">
    <cfRule type="expression" dxfId="21" priority="31" stopIfTrue="1">
      <formula>$F20="o"</formula>
    </cfRule>
  </conditionalFormatting>
  <conditionalFormatting sqref="C12">
    <cfRule type="expression" dxfId="20" priority="30" stopIfTrue="1">
      <formula>$F12="o"</formula>
    </cfRule>
  </conditionalFormatting>
  <conditionalFormatting sqref="C12">
    <cfRule type="expression" dxfId="19" priority="28" stopIfTrue="1">
      <formula>$F12="o"</formula>
    </cfRule>
  </conditionalFormatting>
  <conditionalFormatting sqref="C16">
    <cfRule type="expression" dxfId="18" priority="27" stopIfTrue="1">
      <formula>$F16="o"</formula>
    </cfRule>
  </conditionalFormatting>
  <conditionalFormatting sqref="C16">
    <cfRule type="expression" dxfId="17" priority="25" stopIfTrue="1">
      <formula>$F16="o"</formula>
    </cfRule>
  </conditionalFormatting>
  <conditionalFormatting sqref="C19">
    <cfRule type="expression" dxfId="16" priority="24" stopIfTrue="1">
      <formula>$F19="o"</formula>
    </cfRule>
  </conditionalFormatting>
  <conditionalFormatting sqref="C19">
    <cfRule type="expression" dxfId="15" priority="22" stopIfTrue="1">
      <formula>$F19="o"</formula>
    </cfRule>
  </conditionalFormatting>
  <conditionalFormatting sqref="C20">
    <cfRule type="expression" dxfId="14" priority="21" stopIfTrue="1">
      <formula>$F20="o"</formula>
    </cfRule>
  </conditionalFormatting>
  <conditionalFormatting sqref="B10:B11">
    <cfRule type="expression" dxfId="13" priority="18" stopIfTrue="1">
      <formula>$F10="o"</formula>
    </cfRule>
  </conditionalFormatting>
  <conditionalFormatting sqref="B14">
    <cfRule type="expression" dxfId="12" priority="16" stopIfTrue="1">
      <formula>$F14="o"</formula>
    </cfRule>
  </conditionalFormatting>
  <conditionalFormatting sqref="B12:B13">
    <cfRule type="expression" dxfId="11" priority="12" stopIfTrue="1">
      <formula>$F12="o"</formula>
    </cfRule>
  </conditionalFormatting>
  <conditionalFormatting sqref="B12:B13">
    <cfRule type="expression" dxfId="10" priority="11" stopIfTrue="1">
      <formula>$F12="o"</formula>
    </cfRule>
  </conditionalFormatting>
  <conditionalFormatting sqref="B15:B16">
    <cfRule type="expression" dxfId="9" priority="10" stopIfTrue="1">
      <formula>$F15="o"</formula>
    </cfRule>
  </conditionalFormatting>
  <conditionalFormatting sqref="B15:B16">
    <cfRule type="expression" dxfId="8" priority="9" stopIfTrue="1">
      <formula>$F15="o"</formula>
    </cfRule>
  </conditionalFormatting>
  <conditionalFormatting sqref="B18:B20">
    <cfRule type="expression" dxfId="7" priority="8" stopIfTrue="1">
      <formula>$F18="o"</formula>
    </cfRule>
  </conditionalFormatting>
  <conditionalFormatting sqref="B18:B20">
    <cfRule type="expression" dxfId="6" priority="7" stopIfTrue="1">
      <formula>$F18="o"</formula>
    </cfRule>
  </conditionalFormatting>
  <conditionalFormatting sqref="N19:N28">
    <cfRule type="expression" dxfId="5" priority="6">
      <formula>$N19="AA"</formula>
    </cfRule>
  </conditionalFormatting>
  <conditionalFormatting sqref="N19:N28">
    <cfRule type="expression" dxfId="4" priority="5">
      <formula>$N19="PR"</formula>
    </cfRule>
  </conditionalFormatting>
  <conditionalFormatting sqref="O19:O26">
    <cfRule type="expression" dxfId="3" priority="4">
      <formula>$N19="AA"</formula>
    </cfRule>
  </conditionalFormatting>
  <conditionalFormatting sqref="O19:O26">
    <cfRule type="expression" dxfId="2" priority="3">
      <formula>$N19="PR"</formula>
    </cfRule>
  </conditionalFormatting>
  <conditionalFormatting sqref="P19:P25">
    <cfRule type="expression" dxfId="1" priority="2">
      <formula>$N19="AA"</formula>
    </cfRule>
  </conditionalFormatting>
  <conditionalFormatting sqref="P19:P25">
    <cfRule type="expression" dxfId="0" priority="1">
      <formula>$N19="PR"</formula>
    </cfRule>
  </conditionalFormatting>
  <dataValidations count="2">
    <dataValidation type="list" allowBlank="1" showInputMessage="1" showErrorMessage="1" sqref="M19" xr:uid="{0132A43F-C1B5-4D71-8B60-13727AEC45F1}">
      <formula1>$W$7:$W$16</formula1>
    </dataValidation>
    <dataValidation type="list" allowBlank="1" showInputMessage="1" showErrorMessage="1" sqref="M2" xr:uid="{C7AF5D17-29CA-4F02-ADFD-5F962F972152}">
      <formula1>$W$2:$W$7</formula1>
    </dataValidation>
  </dataValidations>
  <pageMargins left="0.7" right="0.7" top="0.75" bottom="0.75" header="0.3" footer="0.3"/>
  <pageSetup paperSize="9" orientation="portrait" horizontalDpi="300" verticalDpi="30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Pension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</dc:creator>
  <cp:lastModifiedBy>adrien</cp:lastModifiedBy>
  <dcterms:created xsi:type="dcterms:W3CDTF">2019-09-22T12:59:47Z</dcterms:created>
  <dcterms:modified xsi:type="dcterms:W3CDTF">2019-09-22T13:04:17Z</dcterms:modified>
</cp:coreProperties>
</file>