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40" windowWidth="23250" windowHeight="12465"/>
  </bookViews>
  <sheets>
    <sheet name="Paye" sheetId="1" r:id="rId1"/>
    <sheet name="BDD" sheetId="2" r:id="rId2"/>
    <sheet name="BDD_2" sheetId="3" r:id="rId3"/>
  </sheets>
  <definedNames>
    <definedName name="ListeMois">Datas[[#Headers],[Janvier]:[Décembre]]</definedName>
  </definedNames>
  <calcPr calcId="145621"/>
</workbook>
</file>

<file path=xl/calcChain.xml><?xml version="1.0" encoding="utf-8"?>
<calcChain xmlns="http://schemas.openxmlformats.org/spreadsheetml/2006/main">
  <c r="C19" i="1" l="1"/>
  <c r="C20" i="1"/>
  <c r="C21" i="1"/>
  <c r="C22" i="1"/>
  <c r="C23" i="1"/>
  <c r="C24" i="1"/>
  <c r="C25" i="1"/>
  <c r="C26" i="1"/>
  <c r="C27" i="1"/>
  <c r="C28" i="1"/>
  <c r="C8" i="1" l="1"/>
  <c r="E26" i="1" l="1"/>
  <c r="E27" i="1"/>
  <c r="E24" i="1"/>
  <c r="E23" i="1"/>
  <c r="E21" i="1"/>
  <c r="E22" i="1"/>
  <c r="E20" i="1"/>
  <c r="D19" i="1"/>
  <c r="E29" i="1" l="1"/>
</calcChain>
</file>

<file path=xl/sharedStrings.xml><?xml version="1.0" encoding="utf-8"?>
<sst xmlns="http://schemas.openxmlformats.org/spreadsheetml/2006/main" count="122" uniqueCount="89">
  <si>
    <t>Taux</t>
  </si>
  <si>
    <t>A payer</t>
  </si>
  <si>
    <t>Salaire de base</t>
  </si>
  <si>
    <t>SANTE</t>
  </si>
  <si>
    <t>RETRAITE</t>
  </si>
  <si>
    <t>AUTRES CONTRIBUTIONS DUES PAR L'EMPLOYEUR</t>
  </si>
  <si>
    <t>CSG non imposable à l'impôt sur le revenu</t>
  </si>
  <si>
    <t>CSG/CRDS imposable à l'impôt sur le revenu</t>
  </si>
  <si>
    <t>TOTAL DES COTISATIONS ET CONTRIBUTIONS</t>
  </si>
  <si>
    <t>ENTREPRISE XXX</t>
  </si>
  <si>
    <t xml:space="preserve">BULLETIN DE PAIE  </t>
  </si>
  <si>
    <t>Siret</t>
  </si>
  <si>
    <t>APE</t>
  </si>
  <si>
    <t>6201Z</t>
  </si>
  <si>
    <t>N° Urssaf</t>
  </si>
  <si>
    <t>à renseigner</t>
  </si>
  <si>
    <t>Période du</t>
  </si>
  <si>
    <t>01/01/2018 au 31/01/2018</t>
  </si>
  <si>
    <t>Nom Prénom</t>
  </si>
  <si>
    <t>Adresse</t>
  </si>
  <si>
    <t>Emploi</t>
  </si>
  <si>
    <t>CDI temps plein non cadre</t>
  </si>
  <si>
    <t>CP Ville</t>
  </si>
  <si>
    <t>Coefficient</t>
  </si>
  <si>
    <t>Entrée le</t>
  </si>
  <si>
    <t>N° de sécu</t>
  </si>
  <si>
    <t>1 99 99 99 999 999 99</t>
  </si>
  <si>
    <t>Heures payées</t>
  </si>
  <si>
    <t>Mode de règlement : Virement</t>
  </si>
  <si>
    <t>Plafond période</t>
  </si>
  <si>
    <t>Date :</t>
  </si>
  <si>
    <t>Rubriques</t>
  </si>
  <si>
    <t>Base</t>
  </si>
  <si>
    <t>Heures supplémentaires 10%</t>
  </si>
  <si>
    <t>Heures supplémentaires 25%</t>
  </si>
  <si>
    <t>Heures supplémentaires 50%</t>
  </si>
  <si>
    <t>Absence maladie</t>
  </si>
  <si>
    <t>Absence congés payés</t>
  </si>
  <si>
    <t>Du xx au xx</t>
  </si>
  <si>
    <t>Indemnisation congés payés</t>
  </si>
  <si>
    <t>Prime d'ancienneté</t>
  </si>
  <si>
    <t>Prime exceptionnelle</t>
  </si>
  <si>
    <t>Total brut</t>
  </si>
  <si>
    <t>Cotisations et contributions sociales</t>
  </si>
  <si>
    <t>Taux salarial</t>
  </si>
  <si>
    <t>Part salarié</t>
  </si>
  <si>
    <t>Part employeur</t>
  </si>
  <si>
    <t>Sécurité sociale - Maladie Maternité Invalidité Décès</t>
  </si>
  <si>
    <t>Complémentaire Incapacité Invalidité Décès Tranche 1</t>
  </si>
  <si>
    <t>Complémentaire Incapacité Invalidité Décès Tranche 2</t>
  </si>
  <si>
    <t>Complémentaire Santé</t>
  </si>
  <si>
    <t>ACCIDENT DU TRAVAIL - MALADIES PROFESSIONNELLES</t>
  </si>
  <si>
    <t>Sécurité sociale plafonnée</t>
  </si>
  <si>
    <t>Sécurité sociale déplafonnée</t>
  </si>
  <si>
    <t>Complémentaire T1</t>
  </si>
  <si>
    <t>Complémentaire T2</t>
  </si>
  <si>
    <t>FAMILLE - SECURITE SOCIALE</t>
  </si>
  <si>
    <t>ASSURANCE CHÔMAGE</t>
  </si>
  <si>
    <t>COTISATIONS STATUTAIRES OU PREVUES PAR LA CONVENTION COLLECTIVE</t>
  </si>
  <si>
    <t>ALLEGEMENT DE COTISATIONS</t>
  </si>
  <si>
    <t>Acompte</t>
  </si>
  <si>
    <t>Pass Navigo</t>
  </si>
  <si>
    <t>Net à payer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</si>
  <si>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</si>
  <si>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</si>
  <si>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</si>
  <si>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</si>
  <si>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</si>
  <si>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</si>
  <si>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</si>
  <si>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</si>
  <si>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</si>
  <si>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</si>
  <si>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</si>
  <si>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</si>
  <si>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Poste</t>
  </si>
  <si>
    <t>Date</t>
  </si>
  <si>
    <t>HS10</t>
  </si>
  <si>
    <t>HS25</t>
  </si>
  <si>
    <t>HS50</t>
  </si>
  <si>
    <t>CM</t>
  </si>
  <si>
    <t>CP</t>
  </si>
  <si>
    <t>ICP</t>
  </si>
  <si>
    <t>PA</t>
  </si>
  <si>
    <t>PE</t>
  </si>
  <si>
    <t>Du au</t>
  </si>
  <si>
    <t>Du</t>
  </si>
  <si>
    <t>Au</t>
  </si>
  <si>
    <t>Choisir un mois-&gt;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</si>
</sst>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164" formatCode="0.000"/>
    <numFmt numFmtId="165" formatCode="[$-40C]General"/>
    <numFmt numFmtId="166" formatCode="&quot;&quot;0.00"/>
    <numFmt numFmtId="167" formatCode="[$-40C]0.00"/>
    <numFmt numFmtId="168" formatCode="[$-40C]0"/>
    <numFmt numFmtId="169" formatCode="&quot; €&quot;#,##0.00&quot; &quot;;&quot; €(&quot;#,##0.00&quot;)&quot;;&quot; €-&quot;#&quot; &quot;;@&quot; &quot;"/>
    <numFmt numFmtId="170" formatCode="#,##0.00\ [$€-1]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Geneva"/>
    </font>
    <font>
      <sz val="9"/>
      <name val="Arial"/>
      <family val="2"/>
    </font>
    <font>
      <sz val="8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24"/>
      <color rgb="FF7F7F7F"/>
      <name val="Arial"/>
      <family val="2"/>
    </font>
    <font>
      <sz val="9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rgb="FFFFFFFF"/>
      <name val="Arial"/>
      <family val="2"/>
    </font>
    <font>
      <sz val="8"/>
      <color rgb="FF000000"/>
      <name val="Arial"/>
      <family val="2"/>
    </font>
    <font>
      <sz val="8"/>
      <color rgb="FFFF0000"/>
      <name val="Arial"/>
      <family val="2"/>
    </font>
    <font>
      <b/>
      <sz val="8"/>
      <color rgb="FF000000"/>
      <name val="Arial"/>
      <family val="2"/>
    </font>
    <font>
      <sz val="8"/>
      <color rgb="FFFF3333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rgb="FFEFEFEF"/>
        <bgColor rgb="FFEFEFEF"/>
      </patternFill>
    </fill>
    <fill>
      <patternFill patternType="solid">
        <fgColor rgb="FFA5A5A5"/>
        <bgColor rgb="FFA5A5A5"/>
      </patternFill>
    </fill>
    <fill>
      <patternFill patternType="solid">
        <fgColor rgb="FFD8D8D8"/>
        <bgColor rgb="FFD8D8D8"/>
      </patternFill>
    </fill>
    <fill>
      <patternFill patternType="solid">
        <fgColor rgb="FFBFBFBF"/>
        <bgColor rgb="FFBFBFBF"/>
      </patternFill>
    </fill>
  </fills>
  <borders count="2">
    <border>
      <left/>
      <right/>
      <top/>
      <bottom/>
      <diagonal/>
    </border>
    <border>
      <left/>
      <right style="thin">
        <color rgb="FFD8D8D8"/>
      </right>
      <top/>
      <bottom/>
      <diagonal/>
    </border>
  </borders>
  <cellStyleXfs count="6">
    <xf numFmtId="0" fontId="0" fillId="0" borderId="0"/>
    <xf numFmtId="0" fontId="2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5" fillId="0" borderId="0"/>
  </cellStyleXfs>
  <cellXfs count="83">
    <xf numFmtId="0" fontId="0" fillId="0" borderId="0" xfId="0"/>
    <xf numFmtId="165" fontId="6" fillId="0" borderId="0" xfId="5" applyNumberFormat="1" applyFont="1" applyAlignment="1" applyProtection="1">
      <alignment vertical="center"/>
      <protection hidden="1"/>
    </xf>
    <xf numFmtId="165" fontId="7" fillId="0" borderId="0" xfId="5" applyNumberFormat="1" applyFont="1" applyBorder="1" applyAlignment="1" applyProtection="1">
      <alignment vertical="center"/>
      <protection hidden="1"/>
    </xf>
    <xf numFmtId="165" fontId="6" fillId="0" borderId="0" xfId="5" applyNumberFormat="1" applyFont="1" applyAlignment="1" applyProtection="1">
      <alignment horizontal="right" vertical="center"/>
      <protection hidden="1"/>
    </xf>
    <xf numFmtId="165" fontId="8" fillId="0" borderId="0" xfId="5" applyNumberFormat="1" applyFont="1" applyAlignment="1" applyProtection="1">
      <alignment horizontal="right" vertical="center"/>
      <protection hidden="1"/>
    </xf>
    <xf numFmtId="165" fontId="3" fillId="0" borderId="0" xfId="5" applyNumberFormat="1" applyFont="1" applyAlignment="1" applyProtection="1">
      <alignment vertical="center"/>
      <protection hidden="1"/>
    </xf>
    <xf numFmtId="165" fontId="8" fillId="0" borderId="0" xfId="5" applyNumberFormat="1" applyFont="1" applyAlignment="1" applyProtection="1">
      <alignment vertical="center"/>
      <protection hidden="1"/>
    </xf>
    <xf numFmtId="165" fontId="9" fillId="0" borderId="0" xfId="5" applyNumberFormat="1" applyFont="1" applyBorder="1" applyAlignment="1" applyProtection="1">
      <alignment vertical="center"/>
      <protection hidden="1"/>
    </xf>
    <xf numFmtId="0" fontId="6" fillId="0" borderId="0" xfId="5" applyFont="1" applyAlignment="1" applyProtection="1">
      <alignment vertical="center"/>
      <protection hidden="1"/>
    </xf>
    <xf numFmtId="165" fontId="10" fillId="0" borderId="0" xfId="5" applyNumberFormat="1" applyFont="1" applyAlignment="1" applyProtection="1">
      <alignment vertical="center"/>
      <protection hidden="1"/>
    </xf>
    <xf numFmtId="0" fontId="5" fillId="0" borderId="0" xfId="5" applyFont="1" applyAlignment="1" applyProtection="1">
      <alignment vertical="center"/>
      <protection hidden="1"/>
    </xf>
    <xf numFmtId="14" fontId="8" fillId="0" borderId="0" xfId="5" applyNumberFormat="1" applyFont="1" applyAlignment="1" applyProtection="1">
      <alignment horizontal="right" vertical="center"/>
      <protection hidden="1"/>
    </xf>
    <xf numFmtId="167" fontId="8" fillId="0" borderId="0" xfId="5" applyNumberFormat="1" applyFont="1" applyAlignment="1" applyProtection="1">
      <alignment horizontal="right" vertical="center"/>
      <protection hidden="1"/>
    </xf>
    <xf numFmtId="168" fontId="8" fillId="0" borderId="0" xfId="5" applyNumberFormat="1" applyFont="1" applyBorder="1" applyAlignment="1" applyProtection="1">
      <alignment horizontal="right" vertical="center"/>
      <protection hidden="1"/>
    </xf>
    <xf numFmtId="165" fontId="3" fillId="0" borderId="0" xfId="5" applyNumberFormat="1" applyFont="1" applyBorder="1" applyAlignment="1" applyProtection="1">
      <alignment vertical="center"/>
      <protection hidden="1"/>
    </xf>
    <xf numFmtId="165" fontId="6" fillId="0" borderId="0" xfId="5" applyNumberFormat="1" applyFont="1" applyBorder="1" applyAlignment="1" applyProtection="1">
      <alignment vertical="center"/>
      <protection hidden="1"/>
    </xf>
    <xf numFmtId="14" fontId="10" fillId="0" borderId="0" xfId="5" applyNumberFormat="1" applyFont="1" applyBorder="1" applyAlignment="1" applyProtection="1">
      <alignment vertical="center"/>
      <protection hidden="1"/>
    </xf>
    <xf numFmtId="165" fontId="11" fillId="0" borderId="0" xfId="5" applyNumberFormat="1" applyFont="1" applyBorder="1" applyAlignment="1" applyProtection="1">
      <alignment horizontal="center" vertical="center"/>
      <protection hidden="1"/>
    </xf>
    <xf numFmtId="166" fontId="12" fillId="0" borderId="0" xfId="5" applyNumberFormat="1" applyFont="1" applyBorder="1" applyAlignment="1" applyProtection="1">
      <alignment horizontal="right" vertical="center"/>
      <protection hidden="1"/>
    </xf>
    <xf numFmtId="164" fontId="13" fillId="0" borderId="0" xfId="5" applyNumberFormat="1" applyFont="1" applyBorder="1" applyAlignment="1" applyProtection="1">
      <alignment horizontal="right" vertical="center"/>
      <protection hidden="1"/>
    </xf>
    <xf numFmtId="167" fontId="12" fillId="0" borderId="0" xfId="5" applyNumberFormat="1" applyFont="1" applyBorder="1" applyAlignment="1" applyProtection="1">
      <alignment horizontal="right" vertical="center"/>
      <protection hidden="1"/>
    </xf>
    <xf numFmtId="165" fontId="12" fillId="0" borderId="0" xfId="5" applyNumberFormat="1" applyFont="1" applyAlignment="1" applyProtection="1">
      <alignment vertical="center"/>
      <protection hidden="1"/>
    </xf>
    <xf numFmtId="167" fontId="12" fillId="3" borderId="0" xfId="5" applyNumberFormat="1" applyFont="1" applyFill="1" applyBorder="1" applyAlignment="1" applyProtection="1">
      <alignment horizontal="right" vertical="center"/>
      <protection hidden="1"/>
    </xf>
    <xf numFmtId="164" fontId="12" fillId="3" borderId="0" xfId="5" applyNumberFormat="1" applyFont="1" applyFill="1" applyBorder="1" applyAlignment="1" applyProtection="1">
      <alignment horizontal="right" vertical="center"/>
      <protection hidden="1"/>
    </xf>
    <xf numFmtId="164" fontId="12" fillId="0" borderId="0" xfId="5" applyNumberFormat="1" applyFont="1" applyBorder="1" applyAlignment="1" applyProtection="1">
      <alignment horizontal="right" vertical="center"/>
      <protection hidden="1"/>
    </xf>
    <xf numFmtId="165" fontId="12" fillId="0" borderId="0" xfId="5" applyNumberFormat="1" applyFont="1" applyBorder="1" applyAlignment="1" applyProtection="1">
      <alignment vertical="center"/>
      <protection hidden="1"/>
    </xf>
    <xf numFmtId="164" fontId="12" fillId="4" borderId="0" xfId="5" applyNumberFormat="1" applyFont="1" applyFill="1" applyBorder="1" applyAlignment="1" applyProtection="1">
      <alignment horizontal="right" vertical="center"/>
      <protection hidden="1"/>
    </xf>
    <xf numFmtId="165" fontId="12" fillId="5" borderId="0" xfId="5" applyNumberFormat="1" applyFont="1" applyFill="1" applyBorder="1" applyAlignment="1" applyProtection="1">
      <alignment vertical="center"/>
      <protection hidden="1"/>
    </xf>
    <xf numFmtId="167" fontId="12" fillId="5" borderId="0" xfId="5" applyNumberFormat="1" applyFont="1" applyFill="1" applyBorder="1" applyAlignment="1" applyProtection="1">
      <alignment horizontal="right" vertical="center"/>
      <protection hidden="1"/>
    </xf>
    <xf numFmtId="164" fontId="12" fillId="5" borderId="0" xfId="5" applyNumberFormat="1" applyFont="1" applyFill="1" applyBorder="1" applyAlignment="1" applyProtection="1">
      <alignment horizontal="right" vertical="center"/>
      <protection hidden="1"/>
    </xf>
    <xf numFmtId="165" fontId="12" fillId="4" borderId="0" xfId="5" applyNumberFormat="1" applyFont="1" applyFill="1" applyBorder="1" applyAlignment="1" applyProtection="1">
      <alignment vertical="center"/>
      <protection hidden="1"/>
    </xf>
    <xf numFmtId="167" fontId="6" fillId="4" borderId="0" xfId="5" applyNumberFormat="1" applyFont="1" applyFill="1" applyBorder="1" applyAlignment="1" applyProtection="1">
      <alignment vertical="center"/>
      <protection hidden="1"/>
    </xf>
    <xf numFmtId="164" fontId="4" fillId="4" borderId="0" xfId="5" applyNumberFormat="1" applyFont="1" applyFill="1" applyBorder="1" applyAlignment="1" applyProtection="1">
      <alignment vertical="center"/>
      <protection hidden="1"/>
    </xf>
    <xf numFmtId="167" fontId="6" fillId="5" borderId="0" xfId="5" applyNumberFormat="1" applyFont="1" applyFill="1" applyBorder="1" applyAlignment="1" applyProtection="1">
      <alignment vertical="center"/>
      <protection hidden="1"/>
    </xf>
    <xf numFmtId="167" fontId="14" fillId="6" borderId="0" xfId="5" applyNumberFormat="1" applyFont="1" applyFill="1" applyBorder="1" applyAlignment="1" applyProtection="1">
      <alignment horizontal="right" vertical="center"/>
      <protection hidden="1"/>
    </xf>
    <xf numFmtId="169" fontId="14" fillId="6" borderId="0" xfId="5" applyNumberFormat="1" applyFont="1" applyFill="1" applyBorder="1" applyAlignment="1" applyProtection="1">
      <alignment horizontal="right" vertical="center"/>
      <protection hidden="1"/>
    </xf>
    <xf numFmtId="165" fontId="6" fillId="4" borderId="0" xfId="5" applyNumberFormat="1" applyFont="1" applyFill="1" applyBorder="1" applyAlignment="1" applyProtection="1">
      <alignment vertical="center"/>
      <protection hidden="1"/>
    </xf>
    <xf numFmtId="164" fontId="6" fillId="4" borderId="0" xfId="5" applyNumberFormat="1" applyFont="1" applyFill="1" applyBorder="1" applyAlignment="1" applyProtection="1">
      <alignment vertical="center"/>
      <protection hidden="1"/>
    </xf>
    <xf numFmtId="167" fontId="13" fillId="5" borderId="0" xfId="5" applyNumberFormat="1" applyFont="1" applyFill="1" applyBorder="1" applyAlignment="1" applyProtection="1">
      <alignment horizontal="right" vertical="center"/>
      <protection hidden="1"/>
    </xf>
    <xf numFmtId="167" fontId="15" fillId="0" borderId="0" xfId="5" applyNumberFormat="1" applyFont="1" applyBorder="1" applyAlignment="1" applyProtection="1">
      <alignment horizontal="right" vertical="center"/>
      <protection hidden="1"/>
    </xf>
    <xf numFmtId="167" fontId="15" fillId="5" borderId="0" xfId="5" applyNumberFormat="1" applyFont="1" applyFill="1" applyBorder="1" applyAlignment="1" applyProtection="1">
      <alignment horizontal="right" vertical="center"/>
      <protection hidden="1"/>
    </xf>
    <xf numFmtId="2" fontId="12" fillId="0" borderId="0" xfId="5" applyNumberFormat="1" applyFont="1" applyBorder="1" applyAlignment="1" applyProtection="1">
      <alignment horizontal="right" vertical="center"/>
      <protection hidden="1"/>
    </xf>
    <xf numFmtId="167" fontId="12" fillId="5" borderId="0" xfId="5" applyNumberFormat="1" applyFont="1" applyFill="1" applyAlignment="1" applyProtection="1">
      <alignment horizontal="right" vertical="center"/>
      <protection hidden="1"/>
    </xf>
    <xf numFmtId="167" fontId="6" fillId="5" borderId="0" xfId="5" applyNumberFormat="1" applyFont="1" applyFill="1" applyAlignment="1" applyProtection="1">
      <alignment vertical="center"/>
      <protection hidden="1"/>
    </xf>
    <xf numFmtId="167" fontId="12" fillId="5" borderId="1" xfId="5" applyNumberFormat="1" applyFont="1" applyFill="1" applyBorder="1" applyAlignment="1" applyProtection="1">
      <alignment horizontal="right" vertical="center"/>
      <protection hidden="1"/>
    </xf>
    <xf numFmtId="167" fontId="6" fillId="0" borderId="0" xfId="5" applyNumberFormat="1" applyFont="1" applyAlignment="1" applyProtection="1">
      <alignment vertical="center"/>
      <protection hidden="1"/>
    </xf>
    <xf numFmtId="167" fontId="6" fillId="0" borderId="0" xfId="5" applyNumberFormat="1" applyFont="1" applyBorder="1" applyAlignment="1" applyProtection="1">
      <alignment vertical="center"/>
      <protection hidden="1"/>
    </xf>
    <xf numFmtId="167" fontId="12" fillId="0" borderId="1" xfId="5" applyNumberFormat="1" applyFont="1" applyBorder="1" applyAlignment="1" applyProtection="1">
      <alignment horizontal="right" vertical="center"/>
      <protection hidden="1"/>
    </xf>
    <xf numFmtId="165" fontId="12" fillId="3" borderId="0" xfId="5" applyNumberFormat="1" applyFont="1" applyFill="1" applyBorder="1" applyAlignment="1" applyProtection="1">
      <alignment vertical="center"/>
      <protection hidden="1"/>
    </xf>
    <xf numFmtId="167" fontId="15" fillId="3" borderId="0" xfId="5" applyNumberFormat="1" applyFont="1" applyFill="1" applyBorder="1" applyAlignment="1" applyProtection="1">
      <alignment horizontal="right" vertical="center"/>
      <protection hidden="1"/>
    </xf>
    <xf numFmtId="167" fontId="12" fillId="3" borderId="1" xfId="5" applyNumberFormat="1" applyFont="1" applyFill="1" applyBorder="1" applyAlignment="1" applyProtection="1">
      <alignment horizontal="right" vertical="center"/>
      <protection hidden="1"/>
    </xf>
    <xf numFmtId="167" fontId="6" fillId="3" borderId="0" xfId="5" applyNumberFormat="1" applyFont="1" applyFill="1" applyBorder="1" applyAlignment="1" applyProtection="1">
      <alignment vertical="center"/>
      <protection hidden="1"/>
    </xf>
    <xf numFmtId="167" fontId="13" fillId="3" borderId="1" xfId="5" applyNumberFormat="1" applyFont="1" applyFill="1" applyBorder="1" applyAlignment="1" applyProtection="1">
      <alignment horizontal="right" vertical="center"/>
      <protection hidden="1"/>
    </xf>
    <xf numFmtId="167" fontId="13" fillId="0" borderId="0" xfId="5" applyNumberFormat="1" applyFont="1" applyBorder="1" applyAlignment="1" applyProtection="1">
      <alignment horizontal="right" vertical="center"/>
      <protection hidden="1"/>
    </xf>
    <xf numFmtId="167" fontId="13" fillId="0" borderId="1" xfId="5" applyNumberFormat="1" applyFont="1" applyBorder="1" applyAlignment="1" applyProtection="1">
      <alignment horizontal="right" vertical="center"/>
      <protection hidden="1"/>
    </xf>
    <xf numFmtId="169" fontId="6" fillId="7" borderId="0" xfId="5" applyNumberFormat="1" applyFont="1" applyFill="1" applyBorder="1" applyAlignment="1" applyProtection="1">
      <alignment vertical="center"/>
      <protection hidden="1"/>
    </xf>
    <xf numFmtId="167" fontId="14" fillId="7" borderId="0" xfId="5" applyNumberFormat="1" applyFont="1" applyFill="1" applyBorder="1" applyAlignment="1" applyProtection="1">
      <alignment horizontal="right" vertical="center"/>
      <protection hidden="1"/>
    </xf>
    <xf numFmtId="166" fontId="12" fillId="0" borderId="0" xfId="5" applyNumberFormat="1" applyFont="1" applyAlignment="1" applyProtection="1">
      <alignment horizontal="right" vertical="center"/>
      <protection hidden="1"/>
    </xf>
    <xf numFmtId="167" fontId="12" fillId="0" borderId="0" xfId="5" applyNumberFormat="1" applyFont="1" applyAlignment="1" applyProtection="1">
      <alignment horizontal="right" vertical="center"/>
      <protection hidden="1"/>
    </xf>
    <xf numFmtId="165" fontId="12" fillId="0" borderId="0" xfId="5" applyNumberFormat="1" applyFont="1" applyAlignment="1" applyProtection="1">
      <alignment horizontal="right" vertical="center"/>
      <protection hidden="1"/>
    </xf>
    <xf numFmtId="167" fontId="12" fillId="4" borderId="0" xfId="5" applyNumberFormat="1" applyFont="1" applyFill="1" applyAlignment="1" applyProtection="1">
      <alignment horizontal="right" vertical="center"/>
      <protection hidden="1"/>
    </xf>
    <xf numFmtId="169" fontId="9" fillId="8" borderId="0" xfId="5" applyNumberFormat="1" applyFont="1" applyFill="1" applyBorder="1" applyAlignment="1" applyProtection="1">
      <alignment horizontal="center" vertical="center"/>
      <protection hidden="1"/>
    </xf>
    <xf numFmtId="170" fontId="9" fillId="0" borderId="0" xfId="5" applyNumberFormat="1" applyFont="1" applyBorder="1" applyAlignment="1" applyProtection="1">
      <alignment horizontal="center" vertical="center"/>
      <protection hidden="1"/>
    </xf>
    <xf numFmtId="1" fontId="8" fillId="0" borderId="0" xfId="5" applyNumberFormat="1" applyFont="1" applyAlignment="1" applyProtection="1">
      <alignment horizontal="right" vertical="center"/>
      <protection hidden="1"/>
    </xf>
    <xf numFmtId="0" fontId="12" fillId="5" borderId="0" xfId="5" applyFont="1" applyFill="1" applyAlignment="1" applyProtection="1">
      <alignment vertical="center"/>
      <protection hidden="1"/>
    </xf>
    <xf numFmtId="165" fontId="12" fillId="5" borderId="0" xfId="5" applyNumberFormat="1" applyFont="1" applyFill="1" applyBorder="1" applyAlignment="1" applyProtection="1">
      <alignment vertical="center"/>
      <protection hidden="1"/>
    </xf>
    <xf numFmtId="165" fontId="12" fillId="0" borderId="0" xfId="5" applyNumberFormat="1" applyFont="1" applyBorder="1" applyAlignment="1" applyProtection="1">
      <alignment vertical="center"/>
      <protection hidden="1"/>
    </xf>
    <xf numFmtId="165" fontId="12" fillId="3" borderId="0" xfId="5" applyNumberFormat="1" applyFont="1" applyFill="1" applyBorder="1" applyAlignment="1" applyProtection="1">
      <alignment vertical="center"/>
      <protection hidden="1"/>
    </xf>
    <xf numFmtId="14" fontId="0" fillId="0" borderId="0" xfId="0" applyNumberFormat="1"/>
    <xf numFmtId="0" fontId="0" fillId="0" borderId="0" xfId="0" applyAlignment="1">
      <alignment horizontal="center" vertical="center"/>
    </xf>
    <xf numFmtId="165" fontId="12" fillId="0" borderId="0" xfId="5" applyNumberFormat="1" applyFont="1" applyBorder="1" applyAlignment="1" applyProtection="1">
      <alignment vertical="center"/>
      <protection hidden="1"/>
    </xf>
    <xf numFmtId="0" fontId="6" fillId="0" borderId="0" xfId="5" applyFont="1" applyBorder="1" applyProtection="1">
      <protection hidden="1"/>
    </xf>
    <xf numFmtId="169" fontId="14" fillId="7" borderId="0" xfId="5" applyNumberFormat="1" applyFont="1" applyFill="1" applyBorder="1" applyAlignment="1" applyProtection="1">
      <alignment vertical="center"/>
      <protection hidden="1"/>
    </xf>
    <xf numFmtId="165" fontId="12" fillId="5" borderId="0" xfId="5" applyNumberFormat="1" applyFont="1" applyFill="1" applyBorder="1" applyAlignment="1" applyProtection="1">
      <alignment vertical="center"/>
      <protection hidden="1"/>
    </xf>
    <xf numFmtId="165" fontId="10" fillId="0" borderId="0" xfId="5" applyNumberFormat="1" applyFont="1" applyAlignment="1" applyProtection="1">
      <alignment vertical="center"/>
      <protection hidden="1"/>
    </xf>
    <xf numFmtId="0" fontId="5" fillId="0" borderId="0" xfId="5" applyFont="1" applyAlignment="1" applyProtection="1">
      <protection hidden="1"/>
    </xf>
    <xf numFmtId="165" fontId="11" fillId="2" borderId="0" xfId="5" applyNumberFormat="1" applyFont="1" applyFill="1" applyAlignment="1" applyProtection="1">
      <alignment horizontal="center" vertical="center"/>
      <protection hidden="1"/>
    </xf>
    <xf numFmtId="165" fontId="11" fillId="2" borderId="0" xfId="5" applyNumberFormat="1" applyFont="1" applyFill="1" applyBorder="1" applyAlignment="1" applyProtection="1">
      <alignment horizontal="center" vertical="center"/>
      <protection hidden="1"/>
    </xf>
    <xf numFmtId="169" fontId="14" fillId="6" borderId="0" xfId="5" applyNumberFormat="1" applyFont="1" applyFill="1" applyBorder="1" applyAlignment="1" applyProtection="1">
      <alignment horizontal="right" vertical="center"/>
      <protection hidden="1"/>
    </xf>
    <xf numFmtId="165" fontId="12" fillId="3" borderId="0" xfId="5" applyNumberFormat="1" applyFont="1" applyFill="1" applyBorder="1" applyAlignment="1" applyProtection="1">
      <alignment vertical="center"/>
      <protection hidden="1"/>
    </xf>
    <xf numFmtId="0" fontId="12" fillId="5" borderId="0" xfId="5" applyFont="1" applyFill="1" applyAlignment="1" applyProtection="1">
      <alignment vertical="center"/>
      <protection hidden="1"/>
    </xf>
    <xf numFmtId="165" fontId="12" fillId="5" borderId="0" xfId="5" applyNumberFormat="1" applyFont="1" applyFill="1" applyAlignment="1" applyProtection="1">
      <alignment vertical="center"/>
      <protection hidden="1"/>
    </xf>
    <xf numFmtId="165" fontId="8" fillId="0" borderId="0" xfId="5" applyNumberFormat="1" applyFont="1" applyAlignment="1" applyProtection="1">
      <alignment horizontal="center" vertical="center"/>
      <protection hidden="1"/>
    </xf>
  </cellXfs>
  <cellStyles count="6">
    <cellStyle name="Monétaire 2" xfId="2"/>
    <cellStyle name="Normal" xfId="0" builtinId="0"/>
    <cellStyle name="Normal 2" xfId="3"/>
    <cellStyle name="Normal 3" xfId="1"/>
    <cellStyle name="Normal 4" xfId="5"/>
    <cellStyle name="Pourcentage 2" xfId="4"/>
  </cellStyles>
  <dxfs count="2">
    <dxf>
      <numFmt numFmtId="19" formatCode="dd/mm/yyyy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Datas" displayName="Datas" ref="A5:M15" totalsRowShown="0">
  <autoFilter ref="A5:M15"/>
  <tableColumns count="13">
    <tableColumn id="1" name="Poste"/>
    <tableColumn id="2" name="Janvier"/>
    <tableColumn id="3" name="Février"/>
    <tableColumn id="4" name="Mars"/>
    <tableColumn id="5" name="Avril"/>
    <tableColumn id="6" name="Mai"/>
    <tableColumn id="7" name="Juin"/>
    <tableColumn id="8" name="Juillet"/>
    <tableColumn id="9" name="Août"/>
    <tableColumn id="10" name="Septembre"/>
    <tableColumn id="11" name="Octobre"/>
    <tableColumn id="12" name="Novembre"/>
    <tableColumn id="13" name="Décemb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Datas2" displayName="Datas2" ref="A14:L26" totalsRowShown="0" headerRowDxfId="1">
  <autoFilter ref="A14:L26"/>
  <tableColumns count="12">
    <tableColumn id="1" name="Date" dataDxfId="0"/>
    <tableColumn id="2" name="Base"/>
    <tableColumn id="3" name="HS10"/>
    <tableColumn id="4" name="HS25"/>
    <tableColumn id="5" name="HS50"/>
    <tableColumn id="6" name="CM"/>
    <tableColumn id="7" name="CP"/>
    <tableColumn id="8" name="Du"/>
    <tableColumn id="12" name="Au"/>
    <tableColumn id="9" name="ICP"/>
    <tableColumn id="10" name="PA"/>
    <tableColumn id="11" name="P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55"/>
  <sheetViews>
    <sheetView tabSelected="1" workbookViewId="0">
      <selection activeCell="I14" sqref="I14"/>
    </sheetView>
  </sheetViews>
  <sheetFormatPr baseColWidth="10" defaultRowHeight="15"/>
  <cols>
    <col min="1" max="1" width="62.42578125" bestFit="1" customWidth="1"/>
    <col min="2" max="2" width="21.85546875" bestFit="1" customWidth="1"/>
    <col min="3" max="3" width="46.5703125" bestFit="1" customWidth="1"/>
    <col min="5" max="5" width="11.5703125" bestFit="1" customWidth="1"/>
    <col min="6" max="6" width="15.140625" bestFit="1" customWidth="1"/>
  </cols>
  <sheetData>
    <row r="1" spans="1:7">
      <c r="A1" s="1"/>
      <c r="B1" s="1"/>
      <c r="C1" s="1"/>
      <c r="D1" s="1"/>
      <c r="E1" s="1"/>
      <c r="F1" s="3" t="s">
        <v>88</v>
      </c>
      <c r="G1" s="1" t="s">
        <v>63</v>
      </c>
    </row>
    <row r="2" spans="1:7" ht="30">
      <c r="A2" s="1" t="s">
        <v>9</v>
      </c>
      <c r="B2" s="1"/>
      <c r="C2" s="2" t="s">
        <v>10</v>
      </c>
      <c r="D2" s="2"/>
      <c r="E2" s="2"/>
    </row>
    <row r="3" spans="1:7">
      <c r="A3" s="1"/>
      <c r="B3" s="1"/>
      <c r="C3" s="1"/>
      <c r="D3" s="1"/>
      <c r="E3" s="1"/>
      <c r="F3" s="1"/>
    </row>
    <row r="4" spans="1:7">
      <c r="A4" s="3" t="s">
        <v>11</v>
      </c>
      <c r="B4" s="63">
        <v>12345678900011</v>
      </c>
      <c r="C4" s="5"/>
      <c r="D4" s="1"/>
      <c r="E4" s="1"/>
      <c r="F4" s="1"/>
    </row>
    <row r="5" spans="1:7">
      <c r="A5" s="3" t="s">
        <v>12</v>
      </c>
      <c r="B5" s="4" t="s">
        <v>13</v>
      </c>
      <c r="C5" s="5"/>
      <c r="D5" s="1"/>
      <c r="E5" s="1"/>
      <c r="F5" s="1"/>
    </row>
    <row r="6" spans="1:7">
      <c r="A6" s="3" t="s">
        <v>14</v>
      </c>
      <c r="B6" s="4" t="s">
        <v>15</v>
      </c>
      <c r="C6" s="5"/>
      <c r="D6" s="1"/>
      <c r="E6" s="1"/>
      <c r="F6" s="1"/>
    </row>
    <row r="7" spans="1:7" ht="14.45" customHeight="1">
      <c r="A7" s="3"/>
      <c r="B7" s="5"/>
      <c r="C7" s="5"/>
      <c r="D7" s="1"/>
      <c r="E7" s="1"/>
      <c r="F7" s="1"/>
    </row>
    <row r="8" spans="1:7">
      <c r="A8" s="3" t="s">
        <v>16</v>
      </c>
      <c r="B8" s="4" t="s">
        <v>17</v>
      </c>
      <c r="C8" s="6">
        <f>MONTH(DATEVALUE(LEFT($B$8,10)))</f>
        <v>1</v>
      </c>
      <c r="D8" s="7" t="s">
        <v>18</v>
      </c>
      <c r="E8" s="8"/>
      <c r="F8" s="1"/>
    </row>
    <row r="9" spans="1:7">
      <c r="A9" s="3"/>
      <c r="B9" s="5"/>
      <c r="C9" s="5"/>
      <c r="D9" s="9" t="s">
        <v>19</v>
      </c>
      <c r="E9" s="8"/>
      <c r="F9" s="1"/>
    </row>
    <row r="10" spans="1:7">
      <c r="A10" s="3" t="s">
        <v>20</v>
      </c>
      <c r="B10" s="82" t="s">
        <v>21</v>
      </c>
      <c r="C10" s="75"/>
      <c r="D10" s="9" t="s">
        <v>22</v>
      </c>
      <c r="E10" s="8"/>
      <c r="F10" s="1"/>
    </row>
    <row r="11" spans="1:7">
      <c r="A11" s="3" t="s">
        <v>23</v>
      </c>
      <c r="B11" s="4">
        <v>0</v>
      </c>
      <c r="C11" s="5"/>
      <c r="D11" s="10"/>
      <c r="E11" s="10"/>
      <c r="F11" s="10"/>
    </row>
    <row r="12" spans="1:7">
      <c r="A12" s="3" t="s">
        <v>24</v>
      </c>
      <c r="B12" s="11">
        <v>43101</v>
      </c>
      <c r="C12" s="6"/>
      <c r="D12" s="10"/>
      <c r="E12" s="10"/>
      <c r="F12" s="10"/>
    </row>
    <row r="13" spans="1:7">
      <c r="A13" s="3" t="s">
        <v>25</v>
      </c>
      <c r="B13" s="4" t="s">
        <v>26</v>
      </c>
      <c r="C13" s="6"/>
      <c r="D13" s="10"/>
      <c r="E13" s="10"/>
      <c r="F13" s="10"/>
    </row>
    <row r="14" spans="1:7">
      <c r="A14" s="3" t="s">
        <v>27</v>
      </c>
      <c r="B14" s="12">
        <v>151.66666666666666</v>
      </c>
      <c r="C14" s="5"/>
      <c r="D14" s="74" t="s">
        <v>28</v>
      </c>
      <c r="E14" s="75"/>
      <c r="F14" s="75"/>
    </row>
    <row r="15" spans="1:7">
      <c r="A15" s="3" t="s">
        <v>29</v>
      </c>
      <c r="B15" s="13">
        <v>3311</v>
      </c>
      <c r="C15" s="14"/>
      <c r="D15" s="15" t="s">
        <v>30</v>
      </c>
      <c r="E15" s="16">
        <v>43677</v>
      </c>
      <c r="F15" s="15"/>
    </row>
    <row r="16" spans="1:7">
      <c r="A16" s="3"/>
      <c r="B16" s="13"/>
      <c r="C16" s="14"/>
      <c r="D16" s="15"/>
      <c r="E16" s="16"/>
      <c r="F16" s="15"/>
    </row>
    <row r="17" spans="1:6">
      <c r="A17" s="77" t="s">
        <v>31</v>
      </c>
      <c r="B17" s="71"/>
      <c r="C17" s="77" t="s">
        <v>32</v>
      </c>
      <c r="D17" s="77" t="s">
        <v>0</v>
      </c>
      <c r="E17" s="77" t="s">
        <v>1</v>
      </c>
      <c r="F17" s="17"/>
    </row>
    <row r="18" spans="1:6">
      <c r="A18" s="71"/>
      <c r="B18" s="71"/>
      <c r="C18" s="71"/>
      <c r="D18" s="71"/>
      <c r="E18" s="71"/>
      <c r="F18" s="15"/>
    </row>
    <row r="19" spans="1:6">
      <c r="A19" s="70" t="s">
        <v>2</v>
      </c>
      <c r="B19" s="71"/>
      <c r="C19" s="18">
        <f>INDEX(Datas[#Data],MATCH($A19,Datas[Poste],0),MATCH($G$1,ListeMois,0)+1)</f>
        <v>4000</v>
      </c>
      <c r="D19" s="19">
        <f>E19/C19</f>
        <v>1</v>
      </c>
      <c r="E19" s="20">
        <v>4000</v>
      </c>
      <c r="F19" s="21"/>
    </row>
    <row r="20" spans="1:6">
      <c r="A20" s="79" t="s">
        <v>33</v>
      </c>
      <c r="B20" s="71"/>
      <c r="C20" s="18">
        <f>INDEX(Datas[#Data],MATCH($A20,Datas[Poste],0),MATCH($G$1,ListeMois,0)+1)</f>
        <v>10</v>
      </c>
      <c r="D20" s="23">
        <v>29.010989010989015</v>
      </c>
      <c r="E20" s="22">
        <f>C20*D20</f>
        <v>290.10989010989016</v>
      </c>
      <c r="F20" s="21"/>
    </row>
    <row r="21" spans="1:6">
      <c r="A21" s="70" t="s">
        <v>34</v>
      </c>
      <c r="B21" s="71"/>
      <c r="C21" s="18">
        <f>INDEX(Datas[#Data],MATCH($A21,Datas[Poste],0),MATCH($G$1,ListeMois,0)+1)</f>
        <v>0</v>
      </c>
      <c r="D21" s="24">
        <v>32.967032967032971</v>
      </c>
      <c r="E21" s="22">
        <f t="shared" ref="E21:E24" si="0">C21*D21</f>
        <v>0</v>
      </c>
      <c r="F21" s="21"/>
    </row>
    <row r="22" spans="1:6">
      <c r="A22" s="79" t="s">
        <v>35</v>
      </c>
      <c r="B22" s="71"/>
      <c r="C22" s="18">
        <f>INDEX(Datas[#Data],MATCH($A22,Datas[Poste],0),MATCH($G$1,ListeMois,0)+1)</f>
        <v>0</v>
      </c>
      <c r="D22" s="23">
        <v>39.560439560439562</v>
      </c>
      <c r="E22" s="22">
        <f t="shared" si="0"/>
        <v>0</v>
      </c>
      <c r="F22" s="21"/>
    </row>
    <row r="23" spans="1:6">
      <c r="A23" s="21" t="s">
        <v>36</v>
      </c>
      <c r="B23" s="25"/>
      <c r="C23" s="18">
        <f>INDEX(Datas[#Data],MATCH($A23,Datas[Poste],0),MATCH($G$1,ListeMois,0)+1)</f>
        <v>0</v>
      </c>
      <c r="D23" s="26">
        <v>26.373626373626376</v>
      </c>
      <c r="E23" s="22">
        <f t="shared" si="0"/>
        <v>0</v>
      </c>
      <c r="F23" s="21"/>
    </row>
    <row r="24" spans="1:6">
      <c r="A24" s="27" t="s">
        <v>37</v>
      </c>
      <c r="B24" s="27"/>
      <c r="C24" s="18">
        <f>INDEX(Datas[#Data],MATCH($A24,Datas[Poste],0),MATCH($G$1,ListeMois,0)+1)</f>
        <v>0</v>
      </c>
      <c r="D24" s="29">
        <v>26.373626373626376</v>
      </c>
      <c r="E24" s="22">
        <f t="shared" si="0"/>
        <v>0</v>
      </c>
      <c r="F24" s="21"/>
    </row>
    <row r="25" spans="1:6">
      <c r="A25" s="30" t="s">
        <v>38</v>
      </c>
      <c r="B25" s="30"/>
      <c r="C25" s="18">
        <f>INDEX(Datas[#Data],MATCH($A25,Datas[Poste],0),MATCH($G$1,ListeMois,0)+1)</f>
        <v>0</v>
      </c>
      <c r="D25" s="31"/>
      <c r="E25" s="31"/>
      <c r="F25" s="21"/>
    </row>
    <row r="26" spans="1:6">
      <c r="A26" s="73" t="s">
        <v>39</v>
      </c>
      <c r="B26" s="71"/>
      <c r="C26" s="18">
        <f>INDEX(Datas[#Data],MATCH($A26,Datas[Poste],0),MATCH($G$1,ListeMois,0)+1)</f>
        <v>0</v>
      </c>
      <c r="D26" s="29">
        <v>26.373626373626376</v>
      </c>
      <c r="E26" s="28">
        <f>C26*D26</f>
        <v>0</v>
      </c>
      <c r="F26" s="21"/>
    </row>
    <row r="27" spans="1:6">
      <c r="A27" s="30" t="s">
        <v>40</v>
      </c>
      <c r="B27" s="30"/>
      <c r="C27" s="18">
        <f>INDEX(Datas[#Data],MATCH($A27,Datas[Poste],0),MATCH($G$1,ListeMois,0)+1)</f>
        <v>10</v>
      </c>
      <c r="D27" s="32">
        <v>0.03</v>
      </c>
      <c r="E27" s="28">
        <f>C27*D27</f>
        <v>0.3</v>
      </c>
      <c r="F27" s="21"/>
    </row>
    <row r="28" spans="1:6">
      <c r="A28" s="80" t="s">
        <v>41</v>
      </c>
      <c r="B28" s="75"/>
      <c r="C28" s="18">
        <f>INDEX(Datas[#Data],MATCH($A28,Datas[Poste],0),MATCH($G$1,ListeMois,0)+1)</f>
        <v>100</v>
      </c>
      <c r="D28" s="33"/>
      <c r="E28" s="28">
        <v>0</v>
      </c>
      <c r="F28" s="1"/>
    </row>
    <row r="29" spans="1:6">
      <c r="A29" s="78" t="s">
        <v>42</v>
      </c>
      <c r="B29" s="71"/>
      <c r="C29" s="34">
        <v>151.66666666666666</v>
      </c>
      <c r="D29" s="35"/>
      <c r="E29" s="34">
        <f>E19+E20+E21+E22+E23+E24+E26+E27+E28</f>
        <v>4290.4098901098905</v>
      </c>
      <c r="F29" s="25"/>
    </row>
    <row r="30" spans="1:6">
      <c r="A30" s="77" t="s">
        <v>43</v>
      </c>
      <c r="B30" s="71"/>
      <c r="C30" s="77" t="s">
        <v>32</v>
      </c>
      <c r="D30" s="77" t="s">
        <v>44</v>
      </c>
      <c r="E30" s="77" t="s">
        <v>45</v>
      </c>
      <c r="F30" s="76" t="s">
        <v>46</v>
      </c>
    </row>
    <row r="31" spans="1:6">
      <c r="A31" s="71"/>
      <c r="B31" s="71"/>
      <c r="C31" s="71"/>
      <c r="D31" s="71"/>
      <c r="E31" s="71"/>
      <c r="F31" s="71"/>
    </row>
    <row r="32" spans="1:6">
      <c r="A32" s="30" t="s">
        <v>3</v>
      </c>
      <c r="B32" s="36"/>
      <c r="C32" s="31"/>
      <c r="D32" s="31"/>
      <c r="E32" s="46"/>
      <c r="F32" s="37"/>
    </row>
    <row r="33" spans="1:6">
      <c r="A33" s="73" t="s">
        <v>47</v>
      </c>
      <c r="B33" s="71"/>
      <c r="C33" s="28">
        <v>4000</v>
      </c>
      <c r="D33" s="38">
        <v>0</v>
      </c>
      <c r="E33" s="28">
        <v>0</v>
      </c>
      <c r="F33" s="28">
        <v>-520</v>
      </c>
    </row>
    <row r="34" spans="1:6">
      <c r="A34" s="70" t="s">
        <v>48</v>
      </c>
      <c r="B34" s="71"/>
      <c r="C34" s="39">
        <v>3311</v>
      </c>
      <c r="D34" s="20">
        <v>0</v>
      </c>
      <c r="E34" s="20">
        <v>0</v>
      </c>
      <c r="F34" s="20">
        <v>0</v>
      </c>
    </row>
    <row r="35" spans="1:6">
      <c r="A35" s="73" t="s">
        <v>49</v>
      </c>
      <c r="B35" s="71"/>
      <c r="C35" s="40">
        <v>689</v>
      </c>
      <c r="D35" s="28">
        <v>0</v>
      </c>
      <c r="E35" s="28">
        <v>0</v>
      </c>
      <c r="F35" s="28">
        <v>0</v>
      </c>
    </row>
    <row r="36" spans="1:6">
      <c r="A36" s="25" t="s">
        <v>50</v>
      </c>
      <c r="B36" s="15"/>
      <c r="C36" s="20">
        <v>55</v>
      </c>
      <c r="D36" s="41">
        <v>0.5</v>
      </c>
      <c r="E36" s="20">
        <v>-27.5</v>
      </c>
      <c r="F36" s="20">
        <v>-27.5</v>
      </c>
    </row>
    <row r="37" spans="1:6">
      <c r="A37" s="81" t="s">
        <v>51</v>
      </c>
      <c r="B37" s="75"/>
      <c r="C37" s="42">
        <v>4000</v>
      </c>
      <c r="D37" s="43"/>
      <c r="E37" s="33"/>
      <c r="F37" s="44">
        <v>-44</v>
      </c>
    </row>
    <row r="38" spans="1:6">
      <c r="A38" s="21" t="s">
        <v>4</v>
      </c>
      <c r="B38" s="21"/>
      <c r="C38" s="45"/>
      <c r="D38" s="45"/>
      <c r="E38" s="46"/>
      <c r="F38" s="46"/>
    </row>
    <row r="39" spans="1:6">
      <c r="A39" s="73" t="s">
        <v>52</v>
      </c>
      <c r="B39" s="71"/>
      <c r="C39" s="40">
        <v>3311</v>
      </c>
      <c r="D39" s="28">
        <v>6.9</v>
      </c>
      <c r="E39" s="28">
        <v>-228.459</v>
      </c>
      <c r="F39" s="28">
        <v>-283.09050000000002</v>
      </c>
    </row>
    <row r="40" spans="1:6">
      <c r="A40" s="70" t="s">
        <v>53</v>
      </c>
      <c r="B40" s="71"/>
      <c r="C40" s="20">
        <v>4000</v>
      </c>
      <c r="D40" s="20">
        <v>0.4</v>
      </c>
      <c r="E40" s="20">
        <v>-16</v>
      </c>
      <c r="F40" s="47">
        <v>-76</v>
      </c>
    </row>
    <row r="41" spans="1:6">
      <c r="A41" s="48" t="s">
        <v>54</v>
      </c>
      <c r="B41" s="48"/>
      <c r="C41" s="49">
        <v>3311</v>
      </c>
      <c r="D41" s="22">
        <v>3.9</v>
      </c>
      <c r="E41" s="22">
        <v>-129.12899999999999</v>
      </c>
      <c r="F41" s="50">
        <v>-193.69349999999997</v>
      </c>
    </row>
    <row r="42" spans="1:6">
      <c r="A42" s="70" t="s">
        <v>55</v>
      </c>
      <c r="B42" s="71"/>
      <c r="C42" s="39">
        <v>689</v>
      </c>
      <c r="D42" s="20">
        <v>9</v>
      </c>
      <c r="E42" s="20">
        <v>-62.01</v>
      </c>
      <c r="F42" s="47">
        <v>-92.67049999999999</v>
      </c>
    </row>
    <row r="43" spans="1:6">
      <c r="A43" s="79" t="s">
        <v>56</v>
      </c>
      <c r="B43" s="71"/>
      <c r="C43" s="22">
        <v>4000</v>
      </c>
      <c r="D43" s="51"/>
      <c r="E43" s="51"/>
      <c r="F43" s="50">
        <v>-138</v>
      </c>
    </row>
    <row r="44" spans="1:6">
      <c r="A44" s="70" t="s">
        <v>57</v>
      </c>
      <c r="B44" s="71"/>
      <c r="C44" s="39">
        <v>4000</v>
      </c>
      <c r="D44" s="20">
        <v>0.95</v>
      </c>
      <c r="E44" s="20">
        <v>-38</v>
      </c>
      <c r="F44" s="47">
        <v>-168</v>
      </c>
    </row>
    <row r="45" spans="1:6">
      <c r="A45" s="48" t="s">
        <v>5</v>
      </c>
      <c r="B45" s="48"/>
      <c r="C45" s="22">
        <v>4000</v>
      </c>
      <c r="D45" s="51"/>
      <c r="E45" s="28"/>
      <c r="F45" s="52">
        <v>-65.150999999999996</v>
      </c>
    </row>
    <row r="46" spans="1:6">
      <c r="A46" s="25" t="s">
        <v>5</v>
      </c>
      <c r="B46" s="15"/>
      <c r="C46" s="20">
        <v>0</v>
      </c>
      <c r="D46" s="46"/>
      <c r="E46" s="46"/>
      <c r="F46" s="53">
        <v>0</v>
      </c>
    </row>
    <row r="47" spans="1:6">
      <c r="A47" s="73" t="s">
        <v>58</v>
      </c>
      <c r="B47" s="71"/>
      <c r="C47" s="33"/>
      <c r="D47" s="33"/>
      <c r="E47" s="33"/>
      <c r="F47" s="44">
        <v>0</v>
      </c>
    </row>
    <row r="48" spans="1:6">
      <c r="A48" s="70" t="s">
        <v>6</v>
      </c>
      <c r="B48" s="71"/>
      <c r="C48" s="39">
        <v>3957.5</v>
      </c>
      <c r="D48" s="20">
        <v>6.8</v>
      </c>
      <c r="E48" s="20">
        <v>-269.11</v>
      </c>
      <c r="F48" s="46"/>
    </row>
    <row r="49" spans="1:6">
      <c r="A49" s="27" t="s">
        <v>7</v>
      </c>
      <c r="B49" s="27"/>
      <c r="C49" s="40">
        <v>3957.5</v>
      </c>
      <c r="D49" s="28">
        <v>2.9</v>
      </c>
      <c r="E49" s="28">
        <v>-114.7675</v>
      </c>
      <c r="F49" s="33"/>
    </row>
    <row r="50" spans="1:6">
      <c r="A50" s="70" t="s">
        <v>59</v>
      </c>
      <c r="B50" s="71"/>
      <c r="C50" s="46"/>
      <c r="D50" s="46"/>
      <c r="E50" s="46"/>
      <c r="F50" s="54">
        <v>0</v>
      </c>
    </row>
    <row r="51" spans="1:6">
      <c r="A51" s="72" t="s">
        <v>8</v>
      </c>
      <c r="B51" s="71"/>
      <c r="C51" s="55"/>
      <c r="D51" s="55"/>
      <c r="E51" s="56">
        <v>-884.97550000000001</v>
      </c>
      <c r="F51" s="56">
        <v>-1608.1055000000001</v>
      </c>
    </row>
    <row r="52" spans="1:6">
      <c r="A52" s="21" t="s">
        <v>60</v>
      </c>
      <c r="B52" s="21"/>
      <c r="C52" s="45"/>
      <c r="D52" s="21"/>
      <c r="E52" s="57">
        <v>0</v>
      </c>
      <c r="F52" s="21"/>
    </row>
    <row r="53" spans="1:6">
      <c r="A53" s="21" t="s">
        <v>61</v>
      </c>
      <c r="B53" s="21"/>
      <c r="C53" s="58">
        <v>75.2</v>
      </c>
      <c r="D53" s="59">
        <v>0.5</v>
      </c>
      <c r="E53" s="60">
        <v>37.6</v>
      </c>
      <c r="F53" s="25"/>
    </row>
    <row r="54" spans="1:6">
      <c r="A54" s="25"/>
      <c r="B54" s="25"/>
      <c r="C54" s="46"/>
      <c r="D54" s="25"/>
      <c r="E54" s="25"/>
      <c r="F54" s="61" t="s">
        <v>62</v>
      </c>
    </row>
    <row r="55" spans="1:6">
      <c r="A55" s="48"/>
      <c r="B55" s="48"/>
      <c r="C55" s="51"/>
      <c r="D55" s="48"/>
      <c r="E55" s="51"/>
      <c r="F55" s="62">
        <v>3152.6244999999999</v>
      </c>
    </row>
  </sheetData>
  <mergeCells count="31">
    <mergeCell ref="D17:D18"/>
    <mergeCell ref="B10:C10"/>
    <mergeCell ref="A19:B19"/>
    <mergeCell ref="D30:D31"/>
    <mergeCell ref="A20:B20"/>
    <mergeCell ref="A21:B21"/>
    <mergeCell ref="A22:B22"/>
    <mergeCell ref="C30:C31"/>
    <mergeCell ref="A26:B26"/>
    <mergeCell ref="A28:B28"/>
    <mergeCell ref="A33:B33"/>
    <mergeCell ref="A37:B37"/>
    <mergeCell ref="A39:B39"/>
    <mergeCell ref="C17:C18"/>
    <mergeCell ref="A17:B18"/>
    <mergeCell ref="A50:B50"/>
    <mergeCell ref="A51:B51"/>
    <mergeCell ref="A48:B48"/>
    <mergeCell ref="A47:B47"/>
    <mergeCell ref="D14:F14"/>
    <mergeCell ref="F30:F31"/>
    <mergeCell ref="E17:E18"/>
    <mergeCell ref="E30:E31"/>
    <mergeCell ref="A40:B40"/>
    <mergeCell ref="A29:B29"/>
    <mergeCell ref="A30:B31"/>
    <mergeCell ref="A35:B35"/>
    <mergeCell ref="A44:B44"/>
    <mergeCell ref="A43:B43"/>
    <mergeCell ref="A42:B42"/>
    <mergeCell ref="A34:B34"/>
  </mergeCells>
  <dataValidations count="2">
    <dataValidation type="list" allowBlank="1" showInputMessage="1" showErrorMessage="1" sqref="F3">
      <formula1>$K$2</formula1>
    </dataValidation>
    <dataValidation type="list" allowBlank="1" showInputMessage="1" showErrorMessage="1" sqref="G1">
      <formula1>ListeMois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M15"/>
  <sheetViews>
    <sheetView workbookViewId="0">
      <selection activeCell="B5" sqref="B5:M5"/>
    </sheetView>
  </sheetViews>
  <sheetFormatPr baseColWidth="10" defaultRowHeight="15"/>
  <cols>
    <col min="1" max="1" width="19.7109375" bestFit="1" customWidth="1"/>
    <col min="10" max="10" width="12.140625" customWidth="1"/>
    <col min="12" max="12" width="11.7109375" customWidth="1"/>
  </cols>
  <sheetData>
    <row r="5" spans="1:13">
      <c r="A5" t="s">
        <v>75</v>
      </c>
      <c r="B5" t="s">
        <v>63</v>
      </c>
      <c r="C5" t="s">
        <v>64</v>
      </c>
      <c r="D5" t="s">
        <v>65</v>
      </c>
      <c r="E5" t="s">
        <v>66</v>
      </c>
      <c r="F5" t="s">
        <v>67</v>
      </c>
      <c r="G5" t="s">
        <v>68</v>
      </c>
      <c r="H5" t="s">
        <v>69</v>
      </c>
      <c r="I5" t="s">
        <v>70</v>
      </c>
      <c r="J5" t="s">
        <v>71</v>
      </c>
      <c r="K5" t="s">
        <v>72</v>
      </c>
      <c r="L5" t="s">
        <v>73</v>
      </c>
      <c r="M5" t="s">
        <v>74</v>
      </c>
    </row>
    <row r="6" spans="1:13">
      <c r="A6" s="66" t="s">
        <v>2</v>
      </c>
      <c r="B6">
        <v>4000</v>
      </c>
      <c r="C6">
        <v>3500</v>
      </c>
      <c r="D6">
        <v>3000</v>
      </c>
      <c r="E6">
        <v>3200</v>
      </c>
      <c r="F6">
        <v>4100</v>
      </c>
      <c r="G6">
        <v>2500</v>
      </c>
      <c r="H6">
        <v>1250</v>
      </c>
      <c r="I6">
        <v>1700</v>
      </c>
      <c r="J6">
        <v>1900</v>
      </c>
      <c r="K6">
        <v>3000</v>
      </c>
      <c r="L6">
        <v>2500</v>
      </c>
      <c r="M6">
        <v>15000</v>
      </c>
    </row>
    <row r="7" spans="1:13">
      <c r="A7" s="67" t="s">
        <v>33</v>
      </c>
      <c r="B7">
        <v>10</v>
      </c>
      <c r="C7">
        <v>3</v>
      </c>
      <c r="D7">
        <v>0</v>
      </c>
      <c r="E7">
        <v>0</v>
      </c>
      <c r="F7">
        <v>0</v>
      </c>
      <c r="G7">
        <v>5</v>
      </c>
      <c r="H7">
        <v>30</v>
      </c>
      <c r="I7">
        <v>80</v>
      </c>
      <c r="J7">
        <v>7</v>
      </c>
      <c r="K7">
        <v>1</v>
      </c>
      <c r="L7">
        <v>6</v>
      </c>
      <c r="M7">
        <v>1</v>
      </c>
    </row>
    <row r="8" spans="1:13">
      <c r="A8" s="66" t="s">
        <v>34</v>
      </c>
    </row>
    <row r="9" spans="1:13">
      <c r="A9" s="67" t="s">
        <v>35</v>
      </c>
    </row>
    <row r="10" spans="1:13">
      <c r="A10" s="21" t="s">
        <v>36</v>
      </c>
    </row>
    <row r="11" spans="1:13">
      <c r="A11" s="27" t="s">
        <v>37</v>
      </c>
      <c r="E11">
        <v>10</v>
      </c>
      <c r="H11">
        <v>15</v>
      </c>
      <c r="K11">
        <v>1</v>
      </c>
      <c r="L11">
        <v>0</v>
      </c>
    </row>
    <row r="12" spans="1:13">
      <c r="A12" s="30" t="s">
        <v>38</v>
      </c>
    </row>
    <row r="13" spans="1:13">
      <c r="A13" s="65" t="s">
        <v>39</v>
      </c>
    </row>
    <row r="14" spans="1:13">
      <c r="A14" s="30" t="s">
        <v>40</v>
      </c>
      <c r="B14">
        <v>10</v>
      </c>
      <c r="C14">
        <v>10</v>
      </c>
      <c r="D14">
        <v>10</v>
      </c>
      <c r="E14">
        <v>10</v>
      </c>
      <c r="F14">
        <v>10</v>
      </c>
      <c r="G14">
        <v>12</v>
      </c>
      <c r="H14">
        <v>12</v>
      </c>
      <c r="I14">
        <v>12</v>
      </c>
      <c r="J14">
        <v>12</v>
      </c>
      <c r="K14">
        <v>12</v>
      </c>
      <c r="L14">
        <v>12</v>
      </c>
      <c r="M14">
        <v>12</v>
      </c>
    </row>
    <row r="15" spans="1:13">
      <c r="A15" s="64" t="s">
        <v>41</v>
      </c>
      <c r="B15">
        <v>100</v>
      </c>
      <c r="H15">
        <v>1600</v>
      </c>
      <c r="M15">
        <v>4000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L26"/>
  <sheetViews>
    <sheetView workbookViewId="0">
      <selection activeCell="I26" sqref="I26"/>
    </sheetView>
  </sheetViews>
  <sheetFormatPr baseColWidth="10" defaultRowHeight="15"/>
  <cols>
    <col min="2" max="2" width="24.5703125" bestFit="1" customWidth="1"/>
    <col min="3" max="5" width="9.7109375" bestFit="1" customWidth="1"/>
    <col min="6" max="6" width="8.28515625" bestFit="1" customWidth="1"/>
    <col min="7" max="9" width="7.7109375" bestFit="1" customWidth="1"/>
    <col min="10" max="10" width="8.28515625" bestFit="1" customWidth="1"/>
    <col min="11" max="11" width="20.42578125" customWidth="1"/>
  </cols>
  <sheetData>
    <row r="2" spans="1:12">
      <c r="A2" t="s">
        <v>32</v>
      </c>
      <c r="B2" t="s">
        <v>2</v>
      </c>
    </row>
    <row r="3" spans="1:12">
      <c r="A3" t="s">
        <v>77</v>
      </c>
      <c r="B3" t="s">
        <v>33</v>
      </c>
    </row>
    <row r="4" spans="1:12">
      <c r="A4" t="s">
        <v>78</v>
      </c>
      <c r="B4" t="s">
        <v>34</v>
      </c>
    </row>
    <row r="5" spans="1:12">
      <c r="A5" t="s">
        <v>79</v>
      </c>
      <c r="B5" t="s">
        <v>35</v>
      </c>
    </row>
    <row r="6" spans="1:12">
      <c r="A6" t="s">
        <v>80</v>
      </c>
      <c r="B6" t="s">
        <v>36</v>
      </c>
    </row>
    <row r="7" spans="1:12">
      <c r="A7" t="s">
        <v>81</v>
      </c>
      <c r="B7" t="s">
        <v>37</v>
      </c>
    </row>
    <row r="8" spans="1:12">
      <c r="A8" t="s">
        <v>85</v>
      </c>
      <c r="B8" t="s">
        <v>85</v>
      </c>
    </row>
    <row r="9" spans="1:12">
      <c r="A9" t="s">
        <v>82</v>
      </c>
      <c r="B9" t="s">
        <v>39</v>
      </c>
    </row>
    <row r="10" spans="1:12">
      <c r="A10" t="s">
        <v>83</v>
      </c>
      <c r="B10" t="s">
        <v>40</v>
      </c>
    </row>
    <row r="11" spans="1:12">
      <c r="A11" t="s">
        <v>84</v>
      </c>
      <c r="B11" t="s">
        <v>41</v>
      </c>
    </row>
    <row r="14" spans="1:12">
      <c r="A14" s="69" t="s">
        <v>76</v>
      </c>
      <c r="B14" s="69" t="s">
        <v>32</v>
      </c>
      <c r="C14" s="69" t="s">
        <v>77</v>
      </c>
      <c r="D14" s="69" t="s">
        <v>78</v>
      </c>
      <c r="E14" s="69" t="s">
        <v>79</v>
      </c>
      <c r="F14" s="69" t="s">
        <v>80</v>
      </c>
      <c r="G14" s="69" t="s">
        <v>81</v>
      </c>
      <c r="H14" s="69" t="s">
        <v>86</v>
      </c>
      <c r="I14" s="69" t="s">
        <v>87</v>
      </c>
      <c r="J14" s="69" t="s">
        <v>82</v>
      </c>
      <c r="K14" s="69" t="s">
        <v>83</v>
      </c>
      <c r="L14" s="69" t="s">
        <v>84</v>
      </c>
    </row>
    <row r="15" spans="1:12">
      <c r="A15" s="68">
        <v>43101</v>
      </c>
      <c r="B15">
        <v>4000</v>
      </c>
      <c r="C15">
        <v>10</v>
      </c>
      <c r="K15">
        <v>10</v>
      </c>
      <c r="L15">
        <v>100</v>
      </c>
    </row>
    <row r="16" spans="1:12">
      <c r="A16" s="68">
        <v>43132</v>
      </c>
      <c r="B16">
        <v>3500</v>
      </c>
      <c r="C16">
        <v>3</v>
      </c>
      <c r="K16">
        <v>10</v>
      </c>
    </row>
    <row r="17" spans="1:12">
      <c r="A17" s="68">
        <v>43160</v>
      </c>
      <c r="B17">
        <v>3000</v>
      </c>
      <c r="K17">
        <v>10</v>
      </c>
    </row>
    <row r="18" spans="1:12">
      <c r="A18" s="68">
        <v>43191</v>
      </c>
      <c r="B18">
        <v>3200</v>
      </c>
      <c r="G18">
        <v>10</v>
      </c>
      <c r="K18">
        <v>10</v>
      </c>
    </row>
    <row r="19" spans="1:12">
      <c r="A19" s="68">
        <v>43221</v>
      </c>
      <c r="B19">
        <v>4100</v>
      </c>
      <c r="K19">
        <v>10</v>
      </c>
    </row>
    <row r="20" spans="1:12">
      <c r="A20" s="68">
        <v>43252</v>
      </c>
      <c r="B20">
        <v>2500</v>
      </c>
      <c r="C20">
        <v>5</v>
      </c>
      <c r="K20">
        <v>12</v>
      </c>
    </row>
    <row r="21" spans="1:12">
      <c r="A21" s="68">
        <v>43282</v>
      </c>
      <c r="B21">
        <v>1250</v>
      </c>
      <c r="C21">
        <v>30</v>
      </c>
      <c r="G21">
        <v>15</v>
      </c>
      <c r="K21">
        <v>12</v>
      </c>
      <c r="L21">
        <v>1600</v>
      </c>
    </row>
    <row r="22" spans="1:12">
      <c r="A22" s="68">
        <v>43313</v>
      </c>
      <c r="B22">
        <v>1700</v>
      </c>
      <c r="C22">
        <v>80</v>
      </c>
      <c r="K22">
        <v>12</v>
      </c>
    </row>
    <row r="23" spans="1:12">
      <c r="A23" s="68">
        <v>43344</v>
      </c>
      <c r="B23">
        <v>1900</v>
      </c>
      <c r="C23">
        <v>7</v>
      </c>
      <c r="K23">
        <v>12</v>
      </c>
    </row>
    <row r="24" spans="1:12">
      <c r="A24" s="68">
        <v>43374</v>
      </c>
      <c r="B24">
        <v>3000</v>
      </c>
      <c r="C24">
        <v>1</v>
      </c>
      <c r="G24">
        <v>1</v>
      </c>
      <c r="K24">
        <v>12</v>
      </c>
    </row>
    <row r="25" spans="1:12">
      <c r="A25" s="68">
        <v>43405</v>
      </c>
      <c r="B25">
        <v>2500</v>
      </c>
      <c r="C25">
        <v>6</v>
      </c>
      <c r="K25">
        <v>12</v>
      </c>
    </row>
    <row r="26" spans="1:12">
      <c r="A26" s="68">
        <v>43435</v>
      </c>
      <c r="B26">
        <v>3250</v>
      </c>
      <c r="C26">
        <v>2</v>
      </c>
      <c r="F26">
        <v>3</v>
      </c>
      <c r="K26">
        <v>12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Paye</vt:lpstr>
      <vt:lpstr>BDD</vt:lpstr>
      <vt:lpstr>BDD_2</vt:lpstr>
      <vt:lpstr>ListeMois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2019-08-03T11:48:35Z</dcterms:created>
  <dcterms:modified xsi:type="dcterms:W3CDTF">2019-08-04T15:13:46Z</dcterms:modified>
</cp:coreProperties>
</file>