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20" yWindow="60" windowWidth="16515" windowHeight="10545" activeTab="3"/>
  </bookViews>
  <sheets>
    <sheet name="pointage" sheetId="1" r:id="rId1"/>
    <sheet name="Feuil2" sheetId="2" r:id="rId2"/>
    <sheet name="resultat macro" sheetId="3" r:id="rId3"/>
    <sheet name="resultat voulu" sheetId="4" r:id="rId4"/>
  </sheets>
  <definedNames>
    <definedName name="an">pointage!$N$2</definedName>
    <definedName name="matrice">pointage!$G$17:$R$23</definedName>
  </definedNames>
  <calcPr calcId="152511"/>
</workbook>
</file>

<file path=xl/calcChain.xml><?xml version="1.0" encoding="utf-8"?>
<calcChain xmlns="http://schemas.openxmlformats.org/spreadsheetml/2006/main">
  <c r="Q17" i="1" l="1"/>
  <c r="Q18" i="1"/>
  <c r="Q19" i="1"/>
  <c r="Q20" i="1"/>
  <c r="Q21" i="1"/>
  <c r="Q22" i="1"/>
  <c r="Q23" i="1"/>
  <c r="J7" i="1" l="1"/>
  <c r="N7" i="1" l="1"/>
  <c r="L6" i="1"/>
  <c r="B1" i="2" l="1"/>
  <c r="G17" i="1" l="1"/>
  <c r="G18" i="1" l="1"/>
  <c r="G19" i="1" s="1"/>
  <c r="G20" i="1" s="1"/>
  <c r="G21" i="1" s="1"/>
  <c r="G22" i="1" s="1"/>
  <c r="G23" i="1" s="1"/>
  <c r="E11" i="1"/>
  <c r="B4" i="2" l="1"/>
  <c r="B10" i="2" l="1"/>
  <c r="B9" i="2"/>
  <c r="B8" i="2"/>
  <c r="B5" i="2"/>
  <c r="B15" i="2"/>
  <c r="B14" i="2"/>
  <c r="B13" i="2"/>
  <c r="B12" i="2"/>
  <c r="B11" i="2"/>
  <c r="B7" i="2"/>
  <c r="B6" i="2"/>
  <c r="B3" i="2"/>
</calcChain>
</file>

<file path=xl/sharedStrings.xml><?xml version="1.0" encoding="utf-8"?>
<sst xmlns="http://schemas.openxmlformats.org/spreadsheetml/2006/main" count="29" uniqueCount="26">
  <si>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</si>
  <si>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</si>
  <si>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</si>
  <si>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</si>
  <si>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</si>
  <si>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</si>
  <si>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</si>
  <si>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</si>
  <si>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</si>
  <si>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NB. H</t>
  </si>
  <si>
    <t>semaine</t>
  </si>
  <si>
    <t>TYPE</t>
  </si>
  <si>
    <t>SEMAINE EN COURS</t>
  </si>
  <si>
    <t>H. arr</t>
  </si>
  <si>
    <t>H. dep</t>
  </si>
  <si>
    <t>pm</t>
  </si>
  <si>
    <t>mp</t>
  </si>
  <si>
    <t>mjk</t>
  </si>
  <si>
    <t>hgf</t>
  </si>
  <si>
    <t>fdf</t>
  </si>
  <si>
    <t>sz</t>
  </si>
  <si>
    <t>sf</t>
  </si>
  <si>
    <t>janvier</t>
  </si>
  <si>
    <t>type</t>
  </si>
  <si>
    <t>NB.H</t>
  </si>
  <si>
    <t>valeur inscrit dans 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</si>
</sst>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d"/>
    <numFmt numFmtId="166" formatCode="h:mm;@"/>
  </numFmts>
  <fonts count="11" x14ac:knownFonts="1"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4" fontId="0" fillId="3" borderId="1" xfId="0" applyNumberForma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3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16" fontId="0" fillId="0" borderId="2" xfId="0" applyNumberFormat="1" applyBorder="1" applyAlignment="1">
      <alignment horizontal="center" wrapText="1"/>
    </xf>
    <xf numFmtId="0" fontId="1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 applyFill="1" applyBorder="1" applyAlignment="1">
      <alignment horizontal="center" vertical="center" textRotation="90"/>
    </xf>
    <xf numFmtId="0" fontId="3" fillId="0" borderId="0" xfId="0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2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3" fillId="9" borderId="25" xfId="0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3" fillId="10" borderId="24" xfId="0" applyFont="1" applyFill="1" applyBorder="1" applyAlignment="1">
      <alignment horizontal="center" vertical="center"/>
    </xf>
    <xf numFmtId="0" fontId="3" fillId="10" borderId="25" xfId="0" applyFont="1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22" xfId="0" applyFill="1" applyBorder="1"/>
    <xf numFmtId="164" fontId="0" fillId="10" borderId="22" xfId="0" applyNumberFormat="1" applyFill="1" applyBorder="1" applyAlignment="1">
      <alignment horizontal="center" vertical="center" textRotation="90"/>
    </xf>
    <xf numFmtId="0" fontId="0" fillId="10" borderId="20" xfId="0" applyFill="1" applyBorder="1" applyAlignment="1">
      <alignment horizontal="center" vertical="center"/>
    </xf>
    <xf numFmtId="0" fontId="0" fillId="10" borderId="0" xfId="0" applyFill="1"/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3" fillId="10" borderId="23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0" fillId="10" borderId="0" xfId="0" applyFill="1" applyBorder="1"/>
    <xf numFmtId="164" fontId="0" fillId="10" borderId="0" xfId="0" applyNumberFormat="1" applyFill="1" applyBorder="1" applyAlignment="1">
      <alignment horizontal="center" vertical="center" textRotation="90"/>
    </xf>
    <xf numFmtId="164" fontId="3" fillId="10" borderId="0" xfId="0" applyNumberFormat="1" applyFont="1" applyFill="1" applyBorder="1" applyAlignment="1">
      <alignment horizontal="center" vertical="center" textRotation="90"/>
    </xf>
    <xf numFmtId="164" fontId="3" fillId="10" borderId="24" xfId="0" applyNumberFormat="1" applyFont="1" applyFill="1" applyBorder="1" applyAlignment="1">
      <alignment horizontal="center" vertical="center" textRotation="90"/>
    </xf>
    <xf numFmtId="0" fontId="3" fillId="10" borderId="24" xfId="0" applyFont="1" applyFill="1" applyBorder="1"/>
    <xf numFmtId="0" fontId="1" fillId="10" borderId="0" xfId="0" applyFont="1" applyFill="1" applyBorder="1" applyAlignment="1">
      <alignment horizontal="center" vertical="center"/>
    </xf>
    <xf numFmtId="0" fontId="1" fillId="10" borderId="24" xfId="0" applyFont="1" applyFill="1" applyBorder="1" applyAlignment="1">
      <alignment vertical="center"/>
    </xf>
    <xf numFmtId="0" fontId="3" fillId="10" borderId="19" xfId="0" applyFont="1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14" fontId="9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10" fillId="0" borderId="0" xfId="0" applyFont="1" applyFill="1" applyAlignment="1">
      <alignment horizontal="center" vertical="center"/>
    </xf>
    <xf numFmtId="165" fontId="2" fillId="6" borderId="9" xfId="0" applyNumberFormat="1" applyFont="1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2" fillId="4" borderId="12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11" borderId="1" xfId="0" applyNumberFormat="1" applyFont="1" applyFill="1" applyBorder="1" applyAlignment="1">
      <alignment horizontal="center" vertical="center"/>
    </xf>
    <xf numFmtId="0" fontId="2" fillId="11" borderId="10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165" fontId="2" fillId="6" borderId="11" xfId="0" applyNumberFormat="1" applyFont="1" applyFill="1" applyBorder="1" applyAlignment="1">
      <alignment horizontal="center" vertical="center"/>
    </xf>
    <xf numFmtId="165" fontId="2" fillId="6" borderId="12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12" borderId="27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/>
    </xf>
    <xf numFmtId="0" fontId="6" fillId="12" borderId="30" xfId="0" applyFont="1" applyFill="1" applyBorder="1" applyAlignment="1">
      <alignment horizontal="center" vertical="center"/>
    </xf>
    <xf numFmtId="0" fontId="6" fillId="12" borderId="26" xfId="0" applyFont="1" applyFill="1" applyBorder="1" applyAlignment="1">
      <alignment horizontal="center" vertical="center"/>
    </xf>
    <xf numFmtId="0" fontId="6" fillId="12" borderId="28" xfId="0" applyFont="1" applyFill="1" applyBorder="1" applyAlignment="1">
      <alignment horizontal="center" vertical="center"/>
    </xf>
    <xf numFmtId="166" fontId="2" fillId="4" borderId="1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24994659260841701"/>
        </patternFill>
      </fill>
    </dxf>
    <dxf>
      <font>
        <color theme="0"/>
      </font>
      <fill>
        <gradientFill degree="45">
          <stop position="0">
            <color theme="1"/>
          </stop>
          <stop position="1">
            <color theme="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N$2" max="30000" page="10" val="201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</xdr:row>
          <xdr:rowOff>0</xdr:rowOff>
        </xdr:from>
        <xdr:to>
          <xdr:col>17</xdr:col>
          <xdr:colOff>0</xdr:colOff>
          <xdr:row>3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32"/>
  <sheetViews>
    <sheetView topLeftCell="C5" workbookViewId="0">
      <selection activeCell="Y17" sqref="Y17"/>
    </sheetView>
  </sheetViews>
  <sheetFormatPr baseColWidth="10" defaultRowHeight="15" x14ac:dyDescent="0.25"/>
  <cols>
    <col min="1" max="1" width="11.42578125" hidden="1" customWidth="1"/>
    <col min="2" max="2" width="10.7109375" hidden="1" customWidth="1"/>
    <col min="3" max="3" width="10.5703125" customWidth="1"/>
    <col min="4" max="4" width="3.85546875" customWidth="1"/>
    <col min="5" max="5" width="3.7109375" customWidth="1"/>
    <col min="6" max="6" width="10" customWidth="1"/>
    <col min="7" max="18" width="5" customWidth="1"/>
    <col min="19" max="19" width="10" customWidth="1"/>
    <col min="20" max="29" width="3.7109375" bestFit="1" customWidth="1"/>
    <col min="30" max="31" width="10.7109375" bestFit="1" customWidth="1"/>
    <col min="32" max="33" width="5.5703125" bestFit="1" customWidth="1"/>
    <col min="34" max="39" width="3.7109375" bestFit="1" customWidth="1"/>
  </cols>
  <sheetData>
    <row r="1" spans="1:45" ht="15.75" thickBot="1" x14ac:dyDescent="0.3">
      <c r="C1" s="24"/>
      <c r="D1" s="24"/>
    </row>
    <row r="2" spans="1:45" ht="23.25" x14ac:dyDescent="0.25">
      <c r="A2" s="18"/>
      <c r="B2" s="19"/>
      <c r="C2" s="8"/>
      <c r="D2" s="36"/>
      <c r="E2" s="59"/>
      <c r="F2" s="59"/>
      <c r="G2" s="59"/>
      <c r="H2" s="59"/>
      <c r="I2" s="59"/>
      <c r="J2" s="47"/>
      <c r="K2" s="47"/>
      <c r="L2" s="47"/>
      <c r="M2" s="47"/>
      <c r="N2" s="74">
        <v>2019</v>
      </c>
      <c r="O2" s="74"/>
      <c r="P2" s="20"/>
      <c r="Q2" s="47"/>
      <c r="R2" s="47"/>
      <c r="S2" s="47"/>
      <c r="T2" s="47"/>
      <c r="U2" s="58"/>
      <c r="V2" s="13"/>
      <c r="W2" s="13"/>
      <c r="X2" s="13"/>
      <c r="Y2" s="1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5" ht="23.25" x14ac:dyDescent="0.25">
      <c r="A3" s="21"/>
      <c r="B3" s="8"/>
      <c r="C3" s="8"/>
      <c r="D3" s="37"/>
      <c r="E3" s="30"/>
      <c r="F3" s="30"/>
      <c r="G3" s="30"/>
      <c r="H3" s="30"/>
      <c r="I3" s="30"/>
      <c r="J3" s="32"/>
      <c r="K3" s="32"/>
      <c r="L3" s="32"/>
      <c r="M3" s="32"/>
      <c r="N3" s="75"/>
      <c r="O3" s="75"/>
      <c r="P3" s="23"/>
      <c r="Q3" s="32"/>
      <c r="R3" s="32"/>
      <c r="S3" s="32"/>
      <c r="T3" s="32"/>
      <c r="U3" s="33"/>
      <c r="V3" s="13"/>
      <c r="W3" s="13"/>
      <c r="X3" s="13"/>
      <c r="Y3" s="13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45" ht="24" thickBot="1" x14ac:dyDescent="0.3">
      <c r="A4" s="21"/>
      <c r="B4" s="8"/>
      <c r="C4" s="8"/>
      <c r="D4" s="37"/>
      <c r="E4" s="30"/>
      <c r="F4" s="30"/>
      <c r="G4" s="30"/>
      <c r="H4" s="30"/>
      <c r="I4" s="30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3"/>
      <c r="V4" s="13"/>
      <c r="W4" s="13"/>
      <c r="X4" s="13"/>
      <c r="Y4" s="1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45" ht="23.25" customHeight="1" thickBot="1" x14ac:dyDescent="0.3">
      <c r="A5" s="21"/>
      <c r="B5" s="8"/>
      <c r="C5" s="8"/>
      <c r="D5" s="37"/>
      <c r="E5" s="30"/>
      <c r="F5" s="30"/>
      <c r="G5" s="30"/>
      <c r="H5" s="68" t="s">
        <v>12</v>
      </c>
      <c r="I5" s="69"/>
      <c r="J5" s="69"/>
      <c r="K5" s="69"/>
      <c r="L5" s="69"/>
      <c r="M5" s="69"/>
      <c r="N5" s="69"/>
      <c r="O5" s="69"/>
      <c r="P5" s="69"/>
      <c r="Q5" s="70"/>
      <c r="R5" s="41"/>
      <c r="S5" s="30"/>
      <c r="T5" s="32"/>
      <c r="U5" s="33"/>
      <c r="V5" s="13"/>
      <c r="W5" s="13"/>
      <c r="X5" s="13"/>
      <c r="Y5" s="1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45" ht="18.75" customHeight="1" x14ac:dyDescent="0.25">
      <c r="A6" s="21"/>
      <c r="B6" s="8"/>
      <c r="C6" s="8"/>
      <c r="D6" s="37"/>
      <c r="E6" s="30"/>
      <c r="F6" s="30"/>
      <c r="G6" s="30"/>
      <c r="H6" s="41"/>
      <c r="I6" s="41"/>
      <c r="J6" s="101"/>
      <c r="K6" s="102"/>
      <c r="L6" s="98">
        <f ca="1">WEEKNUM(TODAY(),2)</f>
        <v>26</v>
      </c>
      <c r="M6" s="98"/>
      <c r="N6" s="109"/>
      <c r="O6" s="110"/>
      <c r="P6" s="41"/>
      <c r="Q6" s="44"/>
      <c r="R6" s="32"/>
      <c r="S6" s="30"/>
      <c r="T6" s="32"/>
      <c r="U6" s="33"/>
      <c r="V6" s="13"/>
      <c r="W6" s="13"/>
      <c r="X6" s="13"/>
      <c r="Y6" s="13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O6" s="42"/>
    </row>
    <row r="7" spans="1:45" ht="18" customHeight="1" x14ac:dyDescent="0.25">
      <c r="A7" s="21"/>
      <c r="B7" s="8"/>
      <c r="C7" s="8"/>
      <c r="D7" s="37"/>
      <c r="E7" s="30"/>
      <c r="F7" s="30"/>
      <c r="G7" s="30"/>
      <c r="H7" s="41"/>
      <c r="I7" s="41"/>
      <c r="J7" s="72">
        <f ca="1">WEEKNUM(TODAY()-7,2)</f>
        <v>25</v>
      </c>
      <c r="K7" s="73"/>
      <c r="L7" s="99"/>
      <c r="M7" s="99"/>
      <c r="N7" s="105">
        <f ca="1">WEEKNUM(TODAY()+7,2)</f>
        <v>27</v>
      </c>
      <c r="O7" s="106"/>
      <c r="P7" s="41"/>
      <c r="Q7" s="45"/>
      <c r="R7" s="32"/>
      <c r="S7" s="30"/>
      <c r="T7" s="32"/>
      <c r="U7" s="33"/>
      <c r="V7" s="13"/>
      <c r="W7" s="13"/>
      <c r="X7" s="13"/>
      <c r="Y7" s="1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O7" s="71"/>
      <c r="AP7" s="71"/>
      <c r="AQ7" s="5"/>
      <c r="AR7" s="43"/>
      <c r="AS7" s="5"/>
    </row>
    <row r="8" spans="1:45" ht="17.25" customHeight="1" x14ac:dyDescent="0.35">
      <c r="A8" s="21"/>
      <c r="B8" s="24"/>
      <c r="C8" s="24"/>
      <c r="D8" s="38"/>
      <c r="E8" s="51"/>
      <c r="F8" s="30"/>
      <c r="G8" s="30"/>
      <c r="H8" s="41"/>
      <c r="I8" s="41"/>
      <c r="J8" s="72"/>
      <c r="K8" s="73"/>
      <c r="L8" s="99"/>
      <c r="M8" s="99"/>
      <c r="N8" s="107"/>
      <c r="O8" s="108"/>
      <c r="P8" s="41"/>
      <c r="Q8" s="45"/>
      <c r="R8" s="32"/>
      <c r="S8" s="30"/>
      <c r="T8" s="32"/>
      <c r="U8" s="55"/>
      <c r="V8" s="14"/>
      <c r="W8" s="14"/>
      <c r="X8" s="14"/>
      <c r="Y8" s="14"/>
      <c r="AS8" s="5"/>
    </row>
    <row r="9" spans="1:45" ht="18" customHeight="1" thickBot="1" x14ac:dyDescent="0.3">
      <c r="A9" s="21"/>
      <c r="B9" s="8"/>
      <c r="C9" s="8"/>
      <c r="D9" s="37"/>
      <c r="E9" s="30"/>
      <c r="F9" s="30"/>
      <c r="G9" s="30"/>
      <c r="H9" s="41"/>
      <c r="I9" s="41"/>
      <c r="J9" s="103"/>
      <c r="K9" s="104"/>
      <c r="L9" s="100"/>
      <c r="M9" s="100"/>
      <c r="N9" s="111"/>
      <c r="O9" s="112"/>
      <c r="P9" s="41"/>
      <c r="Q9" s="44"/>
      <c r="R9" s="30"/>
      <c r="S9" s="30"/>
      <c r="T9" s="56"/>
      <c r="U9" s="57"/>
      <c r="V9" s="12"/>
      <c r="W9" s="12"/>
      <c r="X9" s="12"/>
      <c r="Y9" s="12"/>
      <c r="Z9" s="12"/>
      <c r="AA9" s="12"/>
      <c r="AB9" s="12"/>
      <c r="AC9" s="12"/>
      <c r="AD9" s="12"/>
      <c r="AH9" s="12"/>
      <c r="AI9" s="12"/>
      <c r="AJ9" s="12"/>
      <c r="AK9" s="12"/>
      <c r="AL9" s="12"/>
      <c r="AM9" s="12"/>
      <c r="AN9" s="12"/>
      <c r="AO9" s="5"/>
      <c r="AP9" s="5"/>
      <c r="AQ9" s="5"/>
      <c r="AR9" s="5"/>
      <c r="AS9" s="5"/>
    </row>
    <row r="10" spans="1:45" ht="15.75" customHeight="1" thickBot="1" x14ac:dyDescent="0.3">
      <c r="A10" s="25"/>
      <c r="B10" s="6"/>
      <c r="C10" s="6"/>
      <c r="D10" s="39"/>
      <c r="E10" s="52"/>
      <c r="F10" s="52"/>
      <c r="G10" s="52"/>
      <c r="H10" s="52"/>
      <c r="I10" s="52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4"/>
      <c r="V10" s="15"/>
      <c r="W10" s="15"/>
      <c r="X10" s="15"/>
      <c r="Y10" s="15"/>
      <c r="Z10" s="6"/>
      <c r="AA10" s="6"/>
      <c r="AB10" s="6"/>
      <c r="AC10" s="6"/>
      <c r="AD10" s="6"/>
      <c r="AH10" s="6"/>
      <c r="AI10" s="6"/>
      <c r="AO10" s="71"/>
      <c r="AP10" s="71"/>
      <c r="AQ10" s="5"/>
      <c r="AR10" s="43"/>
      <c r="AS10" s="5"/>
    </row>
    <row r="11" spans="1:45" ht="24" customHeight="1" thickBot="1" x14ac:dyDescent="0.3">
      <c r="A11" s="25"/>
      <c r="B11" s="7"/>
      <c r="C11" s="7"/>
      <c r="D11" s="37"/>
      <c r="E11" s="85" t="str">
        <f>"période du "&amp;TEXT((7*M13+DATE(an,1,3)-WEEKDAY(DATE(an,1,3))-5),"jj mmmm aaaa")&amp;" au "&amp;TEXT((7*M13+DATE(an,1,3)-WEEKDAY(DATE(an,1,3))-5)+6,"jj mmmm aaaa")</f>
        <v>période du 31 décembre 2018 au 06 janvier 2019</v>
      </c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7"/>
      <c r="U11" s="33"/>
      <c r="V11" s="16"/>
      <c r="W11" s="16"/>
      <c r="X11" s="16"/>
      <c r="Y11" s="16"/>
      <c r="Z11" s="7"/>
      <c r="AA11" s="7"/>
      <c r="AB11" s="7"/>
      <c r="AC11" s="7"/>
      <c r="AD11" s="7"/>
      <c r="AH11" s="7"/>
      <c r="AI11" s="7"/>
      <c r="AO11" s="5"/>
      <c r="AP11" s="5"/>
      <c r="AQ11" s="5"/>
      <c r="AR11" s="5"/>
      <c r="AS11" s="5"/>
    </row>
    <row r="12" spans="1:45" ht="24" customHeight="1" thickBot="1" x14ac:dyDescent="0.3">
      <c r="A12" s="25"/>
      <c r="B12" s="7"/>
      <c r="C12" s="7"/>
      <c r="D12" s="37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33"/>
      <c r="V12" s="16"/>
      <c r="W12" s="16"/>
      <c r="X12" s="16"/>
      <c r="Y12" s="16"/>
      <c r="Z12" s="7"/>
      <c r="AA12" s="7"/>
      <c r="AB12" s="7"/>
      <c r="AC12" s="7"/>
      <c r="AD12" s="7"/>
      <c r="AH12" s="7"/>
      <c r="AI12" s="7"/>
      <c r="AO12" s="5"/>
      <c r="AP12" s="5"/>
      <c r="AQ12" s="5"/>
      <c r="AR12" s="5"/>
      <c r="AS12" s="5"/>
    </row>
    <row r="13" spans="1:45" ht="24" customHeight="1" x14ac:dyDescent="0.25">
      <c r="A13" s="21"/>
      <c r="B13" s="8"/>
      <c r="C13" s="8"/>
      <c r="D13" s="37"/>
      <c r="E13" s="30"/>
      <c r="F13" s="30"/>
      <c r="G13" s="30"/>
      <c r="H13" s="30"/>
      <c r="I13" s="41"/>
      <c r="J13" s="80" t="s">
        <v>10</v>
      </c>
      <c r="K13" s="81"/>
      <c r="L13" s="81"/>
      <c r="M13" s="76">
        <v>1</v>
      </c>
      <c r="N13" s="77"/>
      <c r="O13" s="41"/>
      <c r="P13" s="30"/>
      <c r="Q13" s="30"/>
      <c r="R13" s="32"/>
      <c r="S13" s="32"/>
      <c r="T13" s="32"/>
      <c r="U13" s="33"/>
      <c r="V13" s="13"/>
      <c r="W13" s="13"/>
      <c r="X13" s="13"/>
      <c r="Y13" s="13"/>
      <c r="Z13" s="4"/>
      <c r="AA13" s="4"/>
      <c r="AB13" s="4"/>
      <c r="AC13" s="4"/>
      <c r="AD13" s="4"/>
      <c r="AE13" s="48"/>
      <c r="AH13" s="4"/>
      <c r="AI13" s="4"/>
    </row>
    <row r="14" spans="1:45" ht="24" thickBot="1" x14ac:dyDescent="0.3">
      <c r="A14" s="21"/>
      <c r="B14" s="8"/>
      <c r="C14" s="8"/>
      <c r="D14" s="37"/>
      <c r="E14" s="30"/>
      <c r="F14" s="30"/>
      <c r="G14" s="30"/>
      <c r="H14" s="30"/>
      <c r="I14" s="41"/>
      <c r="J14" s="82"/>
      <c r="K14" s="83"/>
      <c r="L14" s="83"/>
      <c r="M14" s="78"/>
      <c r="N14" s="79"/>
      <c r="O14" s="41"/>
      <c r="P14" s="41"/>
      <c r="Q14" s="50"/>
      <c r="R14" s="32"/>
      <c r="S14" s="32"/>
      <c r="T14" s="32"/>
      <c r="U14" s="33"/>
      <c r="V14" s="13"/>
      <c r="W14" s="13"/>
      <c r="X14" s="13"/>
      <c r="Y14" s="13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 spans="1:45" ht="24" thickBot="1" x14ac:dyDescent="0.3">
      <c r="A15" s="21"/>
      <c r="B15" s="8"/>
      <c r="C15" s="8"/>
      <c r="D15" s="37"/>
      <c r="E15" s="30"/>
      <c r="F15" s="30"/>
      <c r="G15" s="30"/>
      <c r="H15" s="30"/>
      <c r="I15" s="30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3"/>
      <c r="V15" s="13"/>
      <c r="W15" s="13"/>
      <c r="X15" s="13"/>
      <c r="Y15" s="13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 spans="1:45" ht="23.25" x14ac:dyDescent="0.25">
      <c r="A16" s="21"/>
      <c r="B16" s="8"/>
      <c r="C16" s="8"/>
      <c r="D16" s="37"/>
      <c r="E16" s="30"/>
      <c r="F16" s="30"/>
      <c r="G16" s="88"/>
      <c r="H16" s="89"/>
      <c r="I16" s="89"/>
      <c r="J16" s="89"/>
      <c r="K16" s="91" t="s">
        <v>11</v>
      </c>
      <c r="L16" s="91"/>
      <c r="M16" s="91" t="s">
        <v>13</v>
      </c>
      <c r="N16" s="91"/>
      <c r="O16" s="91" t="s">
        <v>14</v>
      </c>
      <c r="P16" s="91"/>
      <c r="Q16" s="91" t="s">
        <v>9</v>
      </c>
      <c r="R16" s="92"/>
      <c r="S16" s="32"/>
      <c r="T16" s="32"/>
      <c r="U16" s="33"/>
      <c r="V16" s="13"/>
      <c r="W16" s="13"/>
      <c r="X16" s="13"/>
      <c r="Y16" s="13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 ht="23.25" x14ac:dyDescent="0.25">
      <c r="A17" s="21"/>
      <c r="B17" s="8"/>
      <c r="C17" s="8"/>
      <c r="D17" s="37"/>
      <c r="E17" s="30"/>
      <c r="F17" s="30"/>
      <c r="G17" s="66">
        <f>7*M13+DATE(an,1,3)-WEEKDAY(DATE(an,1,3))-5</f>
        <v>43465</v>
      </c>
      <c r="H17" s="67"/>
      <c r="I17" s="67"/>
      <c r="J17" s="67"/>
      <c r="K17" s="84" t="s">
        <v>16</v>
      </c>
      <c r="L17" s="84"/>
      <c r="M17" s="95">
        <v>0.375</v>
      </c>
      <c r="N17" s="95"/>
      <c r="O17" s="95">
        <v>0.45833333333333331</v>
      </c>
      <c r="P17" s="95"/>
      <c r="Q17" s="93">
        <f>IF(ISBLANK(O17),"",(O17-M17)*24)</f>
        <v>1.9999999999999996</v>
      </c>
      <c r="R17" s="94"/>
      <c r="S17" s="32"/>
      <c r="T17" s="32"/>
      <c r="U17" s="33"/>
      <c r="V17" s="13"/>
      <c r="W17" s="13"/>
      <c r="X17" s="13"/>
      <c r="Y17" s="1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ht="23.25" x14ac:dyDescent="0.25">
      <c r="A18" s="21"/>
      <c r="B18" s="8"/>
      <c r="C18" s="8"/>
      <c r="D18" s="37"/>
      <c r="E18" s="30"/>
      <c r="F18" s="30"/>
      <c r="G18" s="66">
        <f t="shared" ref="G18:G23" si="0">G17+1</f>
        <v>43466</v>
      </c>
      <c r="H18" s="67"/>
      <c r="I18" s="67"/>
      <c r="J18" s="67"/>
      <c r="K18" s="84" t="s">
        <v>17</v>
      </c>
      <c r="L18" s="84"/>
      <c r="M18" s="95">
        <v>0.41666666666666669</v>
      </c>
      <c r="N18" s="95"/>
      <c r="O18" s="95">
        <v>0.42708333333333331</v>
      </c>
      <c r="P18" s="95"/>
      <c r="Q18" s="93">
        <f t="shared" ref="Q18:Q23" si="1">IF(ISBLANK(O18),"",(O18-M18)*24)</f>
        <v>0.24999999999999911</v>
      </c>
      <c r="R18" s="94"/>
      <c r="S18" s="32"/>
      <c r="T18" s="32"/>
      <c r="U18" s="33"/>
      <c r="V18" s="13"/>
      <c r="W18" s="13"/>
      <c r="X18" s="13"/>
      <c r="Y18" s="1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ht="23.25" x14ac:dyDescent="0.25">
      <c r="A19" s="21"/>
      <c r="B19" s="8"/>
      <c r="C19" s="8"/>
      <c r="D19" s="37"/>
      <c r="E19" s="30"/>
      <c r="F19" s="30"/>
      <c r="G19" s="66">
        <f t="shared" si="0"/>
        <v>43467</v>
      </c>
      <c r="H19" s="67"/>
      <c r="I19" s="67"/>
      <c r="J19" s="67"/>
      <c r="K19" s="84" t="s">
        <v>15</v>
      </c>
      <c r="L19" s="84"/>
      <c r="M19" s="95">
        <v>0.41666666666666669</v>
      </c>
      <c r="N19" s="95"/>
      <c r="O19" s="95">
        <v>0.45833333333333331</v>
      </c>
      <c r="P19" s="95"/>
      <c r="Q19" s="93">
        <f t="shared" si="1"/>
        <v>0.99999999999999911</v>
      </c>
      <c r="R19" s="94"/>
      <c r="S19" s="32"/>
      <c r="T19" s="32"/>
      <c r="U19" s="33"/>
      <c r="V19" s="13"/>
      <c r="W19" s="13"/>
      <c r="X19" s="13"/>
      <c r="Y19" s="13"/>
      <c r="Z19" s="4"/>
      <c r="AA19" s="4"/>
      <c r="AB19" s="4"/>
      <c r="AC19" s="4"/>
      <c r="AD19" s="49"/>
      <c r="AE19" s="4"/>
      <c r="AF19" s="4"/>
      <c r="AG19" s="4"/>
      <c r="AH19" s="4"/>
      <c r="AI19" s="4"/>
      <c r="AJ19" s="4"/>
      <c r="AK19" s="4"/>
      <c r="AL19" s="4"/>
      <c r="AM19" s="4"/>
    </row>
    <row r="20" spans="1:39" ht="23.25" x14ac:dyDescent="0.25">
      <c r="A20" s="21"/>
      <c r="B20" s="8"/>
      <c r="C20" s="8"/>
      <c r="D20" s="37"/>
      <c r="E20" s="30"/>
      <c r="F20" s="30"/>
      <c r="G20" s="66">
        <f t="shared" si="0"/>
        <v>43468</v>
      </c>
      <c r="H20" s="67"/>
      <c r="I20" s="67"/>
      <c r="J20" s="67"/>
      <c r="K20" s="84" t="s">
        <v>18</v>
      </c>
      <c r="L20" s="84"/>
      <c r="M20" s="95"/>
      <c r="N20" s="95"/>
      <c r="O20" s="95"/>
      <c r="P20" s="95"/>
      <c r="Q20" s="93" t="str">
        <f t="shared" si="1"/>
        <v/>
      </c>
      <c r="R20" s="94"/>
      <c r="S20" s="32"/>
      <c r="T20" s="32"/>
      <c r="U20" s="33"/>
      <c r="V20" s="13"/>
      <c r="W20" s="13"/>
      <c r="X20" s="13"/>
      <c r="Y20" s="1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</row>
    <row r="21" spans="1:39" ht="23.25" x14ac:dyDescent="0.25">
      <c r="A21" s="21"/>
      <c r="B21" s="8"/>
      <c r="C21" s="8"/>
      <c r="D21" s="37"/>
      <c r="E21" s="30"/>
      <c r="F21" s="30"/>
      <c r="G21" s="66">
        <f t="shared" si="0"/>
        <v>43469</v>
      </c>
      <c r="H21" s="67"/>
      <c r="I21" s="67"/>
      <c r="J21" s="67"/>
      <c r="K21" s="84" t="s">
        <v>19</v>
      </c>
      <c r="L21" s="84"/>
      <c r="M21" s="95"/>
      <c r="N21" s="95"/>
      <c r="O21" s="95"/>
      <c r="P21" s="95"/>
      <c r="Q21" s="93" t="str">
        <f t="shared" si="1"/>
        <v/>
      </c>
      <c r="R21" s="94"/>
      <c r="S21" s="32"/>
      <c r="T21" s="32"/>
      <c r="U21" s="33"/>
      <c r="V21" s="13"/>
      <c r="W21" s="13"/>
      <c r="X21" s="13"/>
      <c r="Y21" s="13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</row>
    <row r="22" spans="1:39" ht="23.25" x14ac:dyDescent="0.25">
      <c r="A22" s="21"/>
      <c r="B22" s="8"/>
      <c r="C22" s="8"/>
      <c r="D22" s="37"/>
      <c r="E22" s="30"/>
      <c r="F22" s="30"/>
      <c r="G22" s="66">
        <f t="shared" si="0"/>
        <v>43470</v>
      </c>
      <c r="H22" s="67"/>
      <c r="I22" s="67"/>
      <c r="J22" s="67"/>
      <c r="K22" s="84" t="s">
        <v>20</v>
      </c>
      <c r="L22" s="84"/>
      <c r="M22" s="95"/>
      <c r="N22" s="95"/>
      <c r="O22" s="95"/>
      <c r="P22" s="95"/>
      <c r="Q22" s="93" t="str">
        <f t="shared" si="1"/>
        <v/>
      </c>
      <c r="R22" s="94"/>
      <c r="S22" s="32"/>
      <c r="T22" s="32"/>
      <c r="U22" s="33"/>
      <c r="V22" s="13"/>
      <c r="W22" s="13"/>
      <c r="X22" s="13"/>
      <c r="Y22" s="13"/>
      <c r="Z22" s="4"/>
      <c r="AA22" s="4"/>
      <c r="AB22" s="4"/>
      <c r="AC22" s="4"/>
      <c r="AD22" s="60"/>
      <c r="AE22" s="61"/>
      <c r="AF22" s="61"/>
      <c r="AG22" s="4"/>
      <c r="AH22" s="4"/>
      <c r="AI22" s="4"/>
      <c r="AJ22" s="4"/>
      <c r="AK22" s="4"/>
      <c r="AL22" s="4"/>
      <c r="AM22" s="4"/>
    </row>
    <row r="23" spans="1:39" ht="24" thickBot="1" x14ac:dyDescent="0.3">
      <c r="A23" s="21"/>
      <c r="B23" s="8"/>
      <c r="C23" s="8"/>
      <c r="D23" s="37"/>
      <c r="E23" s="30"/>
      <c r="F23" s="30"/>
      <c r="G23" s="96">
        <f t="shared" si="0"/>
        <v>43471</v>
      </c>
      <c r="H23" s="97"/>
      <c r="I23" s="97"/>
      <c r="J23" s="97"/>
      <c r="K23" s="90" t="s">
        <v>21</v>
      </c>
      <c r="L23" s="90"/>
      <c r="M23" s="113"/>
      <c r="N23" s="113"/>
      <c r="O23" s="113"/>
      <c r="P23" s="113"/>
      <c r="Q23" s="93" t="str">
        <f t="shared" si="1"/>
        <v/>
      </c>
      <c r="R23" s="94"/>
      <c r="S23" s="32"/>
      <c r="T23" s="32"/>
      <c r="U23" s="33"/>
      <c r="V23" s="13"/>
      <c r="W23" s="13"/>
      <c r="X23" s="13"/>
      <c r="Y23" s="13"/>
      <c r="Z23" s="4"/>
      <c r="AA23" s="4"/>
      <c r="AB23" s="4"/>
      <c r="AC23" s="4"/>
      <c r="AD23" s="62"/>
      <c r="AE23" s="61"/>
      <c r="AF23" s="61"/>
      <c r="AG23" s="4"/>
      <c r="AH23" s="4"/>
      <c r="AI23" s="4"/>
      <c r="AJ23" s="4"/>
      <c r="AK23" s="4"/>
      <c r="AL23" s="4"/>
      <c r="AM23" s="4"/>
    </row>
    <row r="24" spans="1:39" ht="23.25" x14ac:dyDescent="0.25">
      <c r="A24" s="21"/>
      <c r="B24" s="8"/>
      <c r="C24" s="8"/>
      <c r="D24" s="37"/>
      <c r="E24" s="30"/>
      <c r="F24" s="30"/>
      <c r="G24" s="30"/>
      <c r="H24" s="17"/>
      <c r="I24" s="17"/>
      <c r="J24" s="22"/>
      <c r="K24" s="22"/>
      <c r="L24" s="22"/>
      <c r="M24" s="22"/>
      <c r="N24" s="22"/>
      <c r="O24" s="22"/>
      <c r="P24" s="22"/>
      <c r="Q24" s="22"/>
      <c r="R24" s="22"/>
      <c r="S24" s="32"/>
      <c r="T24" s="32"/>
      <c r="U24" s="33"/>
      <c r="V24" s="13"/>
      <c r="W24" s="13"/>
      <c r="X24" s="13"/>
      <c r="Y24" s="13"/>
      <c r="Z24" s="4"/>
      <c r="AA24" s="4"/>
      <c r="AB24" s="4"/>
      <c r="AC24" s="4"/>
      <c r="AD24" s="62"/>
      <c r="AE24" s="65"/>
      <c r="AF24" s="65"/>
      <c r="AG24" s="4"/>
      <c r="AH24" s="4"/>
      <c r="AI24" s="4"/>
      <c r="AJ24" s="4"/>
      <c r="AK24" s="4"/>
      <c r="AL24" s="4"/>
      <c r="AM24" s="4"/>
    </row>
    <row r="25" spans="1:39" ht="24" thickBot="1" x14ac:dyDescent="0.3">
      <c r="A25" s="26"/>
      <c r="B25" s="27"/>
      <c r="C25" s="8"/>
      <c r="D25" s="40"/>
      <c r="E25" s="31"/>
      <c r="F25" s="31"/>
      <c r="G25" s="31"/>
      <c r="H25" s="28"/>
      <c r="I25" s="28"/>
      <c r="J25" s="29"/>
      <c r="K25" s="29"/>
      <c r="L25" s="29"/>
      <c r="M25" s="29"/>
      <c r="N25" s="29"/>
      <c r="O25" s="29"/>
      <c r="P25" s="29"/>
      <c r="Q25" s="29"/>
      <c r="R25" s="29"/>
      <c r="S25" s="34"/>
      <c r="T25" s="34"/>
      <c r="U25" s="35"/>
      <c r="V25" s="13"/>
      <c r="W25" s="13"/>
      <c r="X25" s="13"/>
      <c r="Y25" s="13"/>
      <c r="Z25" s="4"/>
      <c r="AA25" s="4"/>
      <c r="AB25" s="4"/>
      <c r="AC25" s="4"/>
      <c r="AD25" s="49"/>
      <c r="AE25" s="4"/>
      <c r="AF25" s="4"/>
      <c r="AG25" s="4"/>
      <c r="AH25" s="4"/>
      <c r="AI25" s="4"/>
      <c r="AJ25" s="4"/>
      <c r="AK25" s="4"/>
      <c r="AL25" s="4"/>
      <c r="AM25" s="4"/>
    </row>
    <row r="26" spans="1:39" ht="23.25" x14ac:dyDescent="0.25">
      <c r="A26" s="4"/>
      <c r="B26" s="4"/>
      <c r="C26" s="4"/>
      <c r="D26" s="4"/>
      <c r="E26" s="4"/>
      <c r="F26" s="4"/>
      <c r="G26" s="4"/>
      <c r="H26" s="4"/>
      <c r="I26" s="4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4"/>
      <c r="AA26" s="4"/>
      <c r="AB26" s="4"/>
      <c r="AC26" s="4"/>
      <c r="AD26" s="49"/>
      <c r="AE26" s="49"/>
      <c r="AF26" s="4"/>
      <c r="AG26" s="4"/>
      <c r="AH26" s="4"/>
      <c r="AI26" s="4"/>
      <c r="AJ26" s="4"/>
      <c r="AK26" s="4"/>
      <c r="AL26" s="4"/>
      <c r="AM26" s="4"/>
    </row>
    <row r="27" spans="1:39" ht="23.25" x14ac:dyDescent="0.35">
      <c r="A27" s="4"/>
      <c r="B27" s="4"/>
      <c r="C27" s="4"/>
      <c r="D27" s="4"/>
      <c r="E27" s="4"/>
      <c r="F27" s="4"/>
      <c r="G27" s="4"/>
      <c r="H27" s="4"/>
      <c r="I27" s="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</row>
    <row r="28" spans="1:39" ht="23.25" x14ac:dyDescent="0.35">
      <c r="A28" s="4"/>
      <c r="B28" s="4"/>
      <c r="C28" s="4"/>
      <c r="D28" s="4"/>
      <c r="E28" s="4"/>
      <c r="F28" s="4"/>
      <c r="G28" s="4"/>
      <c r="H28" s="4"/>
      <c r="I28" s="4"/>
      <c r="J28" s="14"/>
      <c r="K28" s="14"/>
      <c r="L28" s="14"/>
      <c r="M28" s="14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</row>
    <row r="29" spans="1:39" ht="23.25" x14ac:dyDescent="0.25">
      <c r="A29" s="4"/>
      <c r="B29" s="4"/>
      <c r="C29" s="4"/>
      <c r="D29" s="4"/>
      <c r="E29" s="4"/>
      <c r="F29" s="4"/>
      <c r="G29" s="4"/>
      <c r="H29" s="4"/>
      <c r="I29" s="4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</row>
    <row r="30" spans="1:39" ht="23.25" x14ac:dyDescent="0.25">
      <c r="A30" s="4"/>
      <c r="B30" s="4"/>
      <c r="C30" s="4"/>
      <c r="D30" s="4"/>
      <c r="E30" s="4"/>
      <c r="F30" s="4"/>
      <c r="G30" s="4"/>
      <c r="H30" s="4"/>
      <c r="I30" s="4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</row>
    <row r="31" spans="1:39" ht="23.25" x14ac:dyDescent="0.35"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</row>
    <row r="32" spans="1:39" ht="23.25" x14ac:dyDescent="0.35"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</row>
  </sheetData>
  <mergeCells count="54">
    <mergeCell ref="M23:N23"/>
    <mergeCell ref="O23:P23"/>
    <mergeCell ref="O19:P19"/>
    <mergeCell ref="M20:N20"/>
    <mergeCell ref="O20:P20"/>
    <mergeCell ref="M21:N21"/>
    <mergeCell ref="O21:P21"/>
    <mergeCell ref="G22:J22"/>
    <mergeCell ref="G23:J23"/>
    <mergeCell ref="AO10:AP10"/>
    <mergeCell ref="L6:M9"/>
    <mergeCell ref="J6:K6"/>
    <mergeCell ref="J9:K9"/>
    <mergeCell ref="N7:O8"/>
    <mergeCell ref="N6:O6"/>
    <mergeCell ref="N9:O9"/>
    <mergeCell ref="O16:P16"/>
    <mergeCell ref="M16:N16"/>
    <mergeCell ref="M17:N17"/>
    <mergeCell ref="O17:P17"/>
    <mergeCell ref="O18:P18"/>
    <mergeCell ref="M18:N18"/>
    <mergeCell ref="M19:N19"/>
    <mergeCell ref="K22:L22"/>
    <mergeCell ref="K23:L23"/>
    <mergeCell ref="Q16:R16"/>
    <mergeCell ref="Q17:R17"/>
    <mergeCell ref="Q18:R18"/>
    <mergeCell ref="K16:L16"/>
    <mergeCell ref="K17:L17"/>
    <mergeCell ref="K18:L18"/>
    <mergeCell ref="K19:L19"/>
    <mergeCell ref="Q19:R19"/>
    <mergeCell ref="Q20:R20"/>
    <mergeCell ref="Q21:R21"/>
    <mergeCell ref="Q22:R22"/>
    <mergeCell ref="Q23:R23"/>
    <mergeCell ref="M22:N22"/>
    <mergeCell ref="O22:P22"/>
    <mergeCell ref="G21:J21"/>
    <mergeCell ref="H5:Q5"/>
    <mergeCell ref="AO7:AP7"/>
    <mergeCell ref="J7:K8"/>
    <mergeCell ref="N2:O3"/>
    <mergeCell ref="M13:N14"/>
    <mergeCell ref="J13:L14"/>
    <mergeCell ref="K20:L20"/>
    <mergeCell ref="K21:L21"/>
    <mergeCell ref="E11:T11"/>
    <mergeCell ref="G16:J16"/>
    <mergeCell ref="G17:J17"/>
    <mergeCell ref="G18:J18"/>
    <mergeCell ref="G19:J19"/>
    <mergeCell ref="G20:J20"/>
  </mergeCells>
  <conditionalFormatting sqref="G17:G23">
    <cfRule type="timePeriod" dxfId="3" priority="24" timePeriod="today">
      <formula>FLOOR(G17,1)=TODAY()</formula>
    </cfRule>
    <cfRule type="expression" dxfId="2" priority="25">
      <formula>WEEKDAY($G17,2)=7</formula>
    </cfRule>
    <cfRule type="expression" dxfId="1" priority="26">
      <formula>WEEKDAY($G17,2)=6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15</xdr:col>
                    <xdr:colOff>0</xdr:colOff>
                    <xdr:row>1</xdr:row>
                    <xdr:rowOff>0</xdr:rowOff>
                  </from>
                  <to>
                    <xdr:col>17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8" id="{F82E619B-18ED-44E9-B3D1-5C1BB822A1A1}">
            <xm:f>COUNTIFS(Feuil2!$B$3:$B$15,$G17)&gt;0</xm:f>
            <x14:dxf>
              <fill>
                <patternFill>
                  <bgColor rgb="FFFF0000"/>
                </patternFill>
              </fill>
            </x14:dxf>
          </x14:cfRule>
          <xm:sqref>G17:G23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5"/>
  <sheetViews>
    <sheetView workbookViewId="0">
      <selection activeCell="D12" sqref="D12"/>
    </sheetView>
  </sheetViews>
  <sheetFormatPr baseColWidth="10" defaultRowHeight="15" x14ac:dyDescent="0.25"/>
  <cols>
    <col min="1" max="1" width="20.28515625" customWidth="1"/>
    <col min="4" max="4" width="23.85546875" customWidth="1"/>
    <col min="5" max="5" width="10.7109375" customWidth="1"/>
    <col min="6" max="6" width="11.42578125" customWidth="1"/>
  </cols>
  <sheetData>
    <row r="1" spans="1:6" x14ac:dyDescent="0.25">
      <c r="A1" s="9" t="s">
        <v>0</v>
      </c>
      <c r="B1" s="2">
        <f>an</f>
        <v>2019</v>
      </c>
      <c r="C1" s="5"/>
      <c r="F1" s="1"/>
    </row>
    <row r="2" spans="1:6" x14ac:dyDescent="0.25">
      <c r="A2" s="1"/>
      <c r="B2" s="1"/>
      <c r="C2" s="5"/>
      <c r="F2" s="1"/>
    </row>
    <row r="3" spans="1:6" x14ac:dyDescent="0.25">
      <c r="A3" s="10" t="s">
        <v>1</v>
      </c>
      <c r="B3" s="3">
        <f>DATE($B$1,1,1)</f>
        <v>43466</v>
      </c>
      <c r="C3" s="5"/>
    </row>
    <row r="4" spans="1:6" x14ac:dyDescent="0.25">
      <c r="A4" s="10" t="s">
        <v>2</v>
      </c>
      <c r="B4" s="3">
        <f>ROUND(DATE($B$1,4,MOD(234-11*MOD($B$1,19),30))/7,)*7-6</f>
        <v>43576</v>
      </c>
      <c r="C4" s="5"/>
    </row>
    <row r="5" spans="1:6" x14ac:dyDescent="0.25">
      <c r="A5" s="10" t="s">
        <v>3</v>
      </c>
      <c r="B5" s="3">
        <f>B4+1</f>
        <v>43577</v>
      </c>
      <c r="C5" s="5"/>
    </row>
    <row r="6" spans="1:6" x14ac:dyDescent="0.25">
      <c r="A6" s="10" t="s">
        <v>4</v>
      </c>
      <c r="B6" s="3">
        <f>DATE($B$1,5,1)</f>
        <v>43586</v>
      </c>
      <c r="C6" s="5"/>
    </row>
    <row r="7" spans="1:6" x14ac:dyDescent="0.25">
      <c r="A7" s="11">
        <v>43593</v>
      </c>
      <c r="B7" s="3">
        <f>DATE($B$1,5,8)</f>
        <v>43593</v>
      </c>
      <c r="C7" s="5"/>
    </row>
    <row r="8" spans="1:6" x14ac:dyDescent="0.25">
      <c r="A8" s="10" t="s">
        <v>5</v>
      </c>
      <c r="B8" s="3">
        <f>B4+39</f>
        <v>43615</v>
      </c>
      <c r="C8" s="5"/>
    </row>
    <row r="9" spans="1:6" x14ac:dyDescent="0.25">
      <c r="A9" s="10" t="s">
        <v>6</v>
      </c>
      <c r="B9" s="3">
        <f>B4+49</f>
        <v>43625</v>
      </c>
      <c r="C9" s="5"/>
    </row>
    <row r="10" spans="1:6" x14ac:dyDescent="0.25">
      <c r="A10" s="10" t="s">
        <v>7</v>
      </c>
      <c r="B10" s="3">
        <f>B4+50</f>
        <v>43626</v>
      </c>
      <c r="C10" s="5"/>
    </row>
    <row r="11" spans="1:6" x14ac:dyDescent="0.25">
      <c r="A11" s="11">
        <v>43660</v>
      </c>
      <c r="B11" s="3">
        <f>DATE($B$1,7,14)</f>
        <v>43660</v>
      </c>
      <c r="C11" s="5"/>
    </row>
    <row r="12" spans="1:6" x14ac:dyDescent="0.25">
      <c r="A12" s="11">
        <v>43692</v>
      </c>
      <c r="B12" s="3">
        <f>DATE($B$1,8,15)</f>
        <v>43692</v>
      </c>
      <c r="C12" s="5"/>
    </row>
    <row r="13" spans="1:6" x14ac:dyDescent="0.25">
      <c r="A13" s="10" t="s">
        <v>8</v>
      </c>
      <c r="B13" s="3">
        <f>DATE($B$1,11,1)</f>
        <v>43770</v>
      </c>
      <c r="C13" s="5"/>
    </row>
    <row r="14" spans="1:6" x14ac:dyDescent="0.25">
      <c r="A14" s="11">
        <v>43780</v>
      </c>
      <c r="B14" s="3">
        <f>DATE($B$1,11,11)</f>
        <v>43780</v>
      </c>
      <c r="C14" s="5"/>
    </row>
    <row r="15" spans="1:6" x14ac:dyDescent="0.25">
      <c r="A15" s="11">
        <v>43824</v>
      </c>
      <c r="B15" s="3">
        <f>DATE($B$1,12,25)</f>
        <v>43824</v>
      </c>
      <c r="C15" s="5"/>
    </row>
    <row r="16" spans="1:6" x14ac:dyDescent="0.25">
      <c r="A16" s="5"/>
      <c r="B16" s="5"/>
      <c r="C16" s="5"/>
    </row>
    <row r="17" spans="1:3" x14ac:dyDescent="0.25">
      <c r="A17" s="5"/>
      <c r="B17" s="5"/>
      <c r="C17" s="5"/>
    </row>
    <row r="18" spans="1:3" x14ac:dyDescent="0.25">
      <c r="A18" s="5"/>
      <c r="B18" s="5"/>
      <c r="C18" s="5"/>
    </row>
    <row r="19" spans="1:3" x14ac:dyDescent="0.25">
      <c r="A19" s="5"/>
      <c r="B19" s="5"/>
      <c r="C19" s="5"/>
    </row>
    <row r="20" spans="1:3" x14ac:dyDescent="0.25">
      <c r="A20" s="5"/>
      <c r="B20" s="5"/>
      <c r="C20" s="5"/>
    </row>
    <row r="21" spans="1:3" x14ac:dyDescent="0.25">
      <c r="A21" s="5"/>
      <c r="B21" s="5"/>
      <c r="C21" s="5"/>
    </row>
    <row r="22" spans="1:3" x14ac:dyDescent="0.25">
      <c r="A22" s="5"/>
      <c r="B22" s="5"/>
      <c r="C22" s="5"/>
    </row>
    <row r="23" spans="1:3" x14ac:dyDescent="0.25">
      <c r="A23" s="5"/>
      <c r="B23" s="5"/>
      <c r="C23" s="5"/>
    </row>
    <row r="24" spans="1:3" x14ac:dyDescent="0.25">
      <c r="A24" s="5"/>
      <c r="B24" s="5"/>
      <c r="C24" s="5"/>
    </row>
    <row r="25" spans="1:3" x14ac:dyDescent="0.25">
      <c r="A25" s="5"/>
      <c r="B25" s="5"/>
      <c r="C25" s="5"/>
    </row>
    <row r="26" spans="1:3" x14ac:dyDescent="0.25">
      <c r="A26" s="5"/>
      <c r="B26" s="5"/>
      <c r="C26" s="5"/>
    </row>
    <row r="27" spans="1:3" x14ac:dyDescent="0.25">
      <c r="A27" s="5"/>
      <c r="B27" s="5"/>
      <c r="C27" s="5"/>
    </row>
    <row r="28" spans="1:3" x14ac:dyDescent="0.25">
      <c r="A28" s="5"/>
      <c r="B28" s="5"/>
      <c r="C28" s="5"/>
    </row>
    <row r="29" spans="1:3" x14ac:dyDescent="0.25">
      <c r="A29" s="5"/>
      <c r="B29" s="5"/>
      <c r="C29" s="5"/>
    </row>
    <row r="30" spans="1:3" x14ac:dyDescent="0.25">
      <c r="A30" s="5"/>
      <c r="B30" s="5"/>
      <c r="C30" s="5"/>
    </row>
    <row r="31" spans="1:3" x14ac:dyDescent="0.25">
      <c r="A31" s="5"/>
      <c r="B31" s="5"/>
      <c r="C31" s="5"/>
    </row>
    <row r="32" spans="1:3" x14ac:dyDescent="0.25">
      <c r="A32" s="5"/>
      <c r="B32" s="5"/>
      <c r="C32" s="5"/>
    </row>
    <row r="33" spans="1:3" x14ac:dyDescent="0.25">
      <c r="A33" s="5"/>
      <c r="B33" s="5"/>
      <c r="C33" s="5"/>
    </row>
    <row r="34" spans="1:3" x14ac:dyDescent="0.25">
      <c r="A34" s="5"/>
      <c r="B34" s="5"/>
      <c r="C34" s="5"/>
    </row>
    <row r="35" spans="1:3" x14ac:dyDescent="0.25">
      <c r="A35" s="5"/>
      <c r="B35" s="5"/>
      <c r="C35" s="5"/>
    </row>
    <row r="36" spans="1:3" x14ac:dyDescent="0.25">
      <c r="A36" s="5"/>
      <c r="B36" s="5"/>
      <c r="C36" s="5"/>
    </row>
    <row r="37" spans="1:3" x14ac:dyDescent="0.25">
      <c r="A37" s="5"/>
      <c r="B37" s="5"/>
      <c r="C37" s="5"/>
    </row>
    <row r="38" spans="1:3" x14ac:dyDescent="0.25">
      <c r="A38" s="5"/>
      <c r="B38" s="5"/>
      <c r="C38" s="5"/>
    </row>
    <row r="39" spans="1:3" x14ac:dyDescent="0.25">
      <c r="A39" s="5"/>
      <c r="B39" s="5"/>
      <c r="C39" s="5"/>
    </row>
    <row r="40" spans="1:3" x14ac:dyDescent="0.25">
      <c r="A40" s="5"/>
      <c r="B40" s="5"/>
      <c r="C40" s="5"/>
    </row>
    <row r="41" spans="1:3" x14ac:dyDescent="0.25">
      <c r="A41" s="5"/>
      <c r="B41" s="5"/>
      <c r="C41" s="5"/>
    </row>
    <row r="42" spans="1:3" x14ac:dyDescent="0.25">
      <c r="A42" s="5"/>
      <c r="B42" s="5"/>
      <c r="C42" s="5"/>
    </row>
    <row r="43" spans="1:3" x14ac:dyDescent="0.25">
      <c r="A43" s="5"/>
      <c r="B43" s="5"/>
      <c r="C43" s="5"/>
    </row>
    <row r="44" spans="1:3" x14ac:dyDescent="0.25">
      <c r="A44" s="5"/>
      <c r="B44" s="5"/>
      <c r="C44" s="5"/>
    </row>
    <row r="45" spans="1:3" x14ac:dyDescent="0.25">
      <c r="A45" s="5"/>
      <c r="B45" s="5"/>
      <c r="C45" s="5"/>
    </row>
    <row r="46" spans="1:3" x14ac:dyDescent="0.25">
      <c r="A46" s="5"/>
      <c r="B46" s="5"/>
      <c r="C46" s="5"/>
    </row>
    <row r="47" spans="1:3" x14ac:dyDescent="0.25">
      <c r="A47" s="5"/>
      <c r="B47" s="5"/>
      <c r="C47" s="5"/>
    </row>
    <row r="48" spans="1:3" x14ac:dyDescent="0.25">
      <c r="A48" s="5"/>
      <c r="B48" s="5"/>
      <c r="C48" s="5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1" spans="1:3" x14ac:dyDescent="0.25">
      <c r="A51" s="5"/>
      <c r="B51" s="5"/>
      <c r="C51" s="5"/>
    </row>
    <row r="52" spans="1:3" x14ac:dyDescent="0.25">
      <c r="A52" s="5"/>
      <c r="B52" s="5"/>
      <c r="C52" s="5"/>
    </row>
    <row r="53" spans="1:3" x14ac:dyDescent="0.25">
      <c r="A53" s="5"/>
      <c r="B53" s="5"/>
      <c r="C53" s="5"/>
    </row>
    <row r="54" spans="1:3" x14ac:dyDescent="0.25">
      <c r="A54" s="5"/>
      <c r="B54" s="5"/>
      <c r="C54" s="5"/>
    </row>
    <row r="55" spans="1:3" x14ac:dyDescent="0.25">
      <c r="A55" s="5"/>
      <c r="B55" s="5"/>
      <c r="C55" s="5"/>
    </row>
    <row r="56" spans="1:3" x14ac:dyDescent="0.25">
      <c r="A56" s="5"/>
      <c r="B56" s="5"/>
      <c r="C56" s="5"/>
    </row>
    <row r="57" spans="1:3" x14ac:dyDescent="0.25">
      <c r="A57" s="5"/>
      <c r="B57" s="5"/>
      <c r="C57" s="5"/>
    </row>
    <row r="58" spans="1:3" x14ac:dyDescent="0.25">
      <c r="A58" s="5"/>
      <c r="B58" s="5"/>
      <c r="C58" s="5"/>
    </row>
    <row r="59" spans="1:3" x14ac:dyDescent="0.25">
      <c r="A59" s="5"/>
      <c r="B59" s="5"/>
      <c r="C59" s="5"/>
    </row>
    <row r="60" spans="1:3" x14ac:dyDescent="0.25">
      <c r="A60" s="5"/>
      <c r="B60" s="5"/>
      <c r="C60" s="5"/>
    </row>
    <row r="61" spans="1:3" x14ac:dyDescent="0.25">
      <c r="A61" s="5"/>
      <c r="B61" s="5"/>
      <c r="C61" s="5"/>
    </row>
    <row r="62" spans="1:3" x14ac:dyDescent="0.25">
      <c r="A62" s="5"/>
      <c r="B62" s="5"/>
      <c r="C62" s="5"/>
    </row>
    <row r="63" spans="1:3" x14ac:dyDescent="0.25">
      <c r="A63" s="5"/>
      <c r="B63" s="5"/>
      <c r="C63" s="5"/>
    </row>
    <row r="64" spans="1:3" x14ac:dyDescent="0.25">
      <c r="A64" s="5"/>
      <c r="B64" s="5"/>
      <c r="C64" s="5"/>
    </row>
    <row r="65" spans="1:3" x14ac:dyDescent="0.25">
      <c r="A65" s="5"/>
      <c r="B65" s="5"/>
      <c r="C65" s="5"/>
    </row>
    <row r="66" spans="1:3" x14ac:dyDescent="0.25">
      <c r="A66" s="5"/>
      <c r="B66" s="5"/>
      <c r="C66" s="5"/>
    </row>
    <row r="67" spans="1:3" x14ac:dyDescent="0.25">
      <c r="A67" s="5"/>
      <c r="B67" s="5"/>
      <c r="C67" s="5"/>
    </row>
    <row r="68" spans="1:3" x14ac:dyDescent="0.25">
      <c r="A68" s="5"/>
      <c r="B68" s="5"/>
      <c r="C68" s="5"/>
    </row>
    <row r="69" spans="1:3" x14ac:dyDescent="0.25">
      <c r="A69" s="5"/>
      <c r="B69" s="5"/>
      <c r="C69" s="5"/>
    </row>
    <row r="70" spans="1:3" x14ac:dyDescent="0.25">
      <c r="A70" s="5"/>
      <c r="B70" s="5"/>
      <c r="C70" s="5"/>
    </row>
    <row r="71" spans="1:3" x14ac:dyDescent="0.25">
      <c r="A71" s="5"/>
      <c r="B71" s="5"/>
      <c r="C71" s="5"/>
    </row>
    <row r="72" spans="1:3" x14ac:dyDescent="0.25">
      <c r="A72" s="5"/>
      <c r="B72" s="5"/>
      <c r="C72" s="5"/>
    </row>
    <row r="73" spans="1:3" x14ac:dyDescent="0.25">
      <c r="A73" s="5"/>
      <c r="B73" s="5"/>
      <c r="C73" s="5"/>
    </row>
    <row r="74" spans="1:3" x14ac:dyDescent="0.25">
      <c r="A74" s="5"/>
      <c r="B74" s="5"/>
      <c r="C74" s="5"/>
    </row>
    <row r="75" spans="1:3" x14ac:dyDescent="0.25">
      <c r="A75" s="5"/>
      <c r="B75" s="5"/>
      <c r="C75" s="5"/>
    </row>
    <row r="76" spans="1:3" x14ac:dyDescent="0.25">
      <c r="A76" s="5"/>
      <c r="B76" s="5"/>
      <c r="C76" s="5"/>
    </row>
    <row r="77" spans="1:3" x14ac:dyDescent="0.25">
      <c r="A77" s="5"/>
      <c r="B77" s="5"/>
      <c r="C77" s="5"/>
    </row>
    <row r="78" spans="1:3" x14ac:dyDescent="0.25">
      <c r="A78" s="5"/>
      <c r="B78" s="5"/>
      <c r="C78" s="5"/>
    </row>
    <row r="79" spans="1:3" x14ac:dyDescent="0.25">
      <c r="A79" s="5"/>
      <c r="B79" s="5"/>
      <c r="C79" s="5"/>
    </row>
    <row r="80" spans="1:3" x14ac:dyDescent="0.25">
      <c r="A80" s="5"/>
      <c r="B80" s="5"/>
      <c r="C80" s="5"/>
    </row>
    <row r="81" spans="1:3" x14ac:dyDescent="0.25">
      <c r="A81" s="5"/>
      <c r="B81" s="5"/>
      <c r="C81" s="5"/>
    </row>
    <row r="82" spans="1:3" x14ac:dyDescent="0.25">
      <c r="A82" s="5"/>
      <c r="B82" s="5"/>
      <c r="C82" s="5"/>
    </row>
    <row r="83" spans="1:3" x14ac:dyDescent="0.25">
      <c r="A83" s="5"/>
      <c r="B83" s="5"/>
      <c r="C83" s="5"/>
    </row>
    <row r="84" spans="1:3" x14ac:dyDescent="0.25">
      <c r="A84" s="5"/>
      <c r="B84" s="5"/>
      <c r="C84" s="5"/>
    </row>
    <row r="85" spans="1:3" x14ac:dyDescent="0.25">
      <c r="A85" s="5"/>
      <c r="B85" s="5"/>
      <c r="C85" s="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workbookViewId="0">
      <selection activeCell="D27" sqref="D27"/>
    </sheetView>
  </sheetViews>
  <sheetFormatPr baseColWidth="10" defaultRowHeight="15" x14ac:dyDescent="0.25"/>
  <sheetData>
    <row r="1" spans="1:2" x14ac:dyDescent="0.25">
      <c r="A1" s="48">
        <v>43465</v>
      </c>
      <c r="B1" s="48">
        <v>43466</v>
      </c>
    </row>
    <row r="4" spans="1:2" x14ac:dyDescent="0.25">
      <c r="A4" s="48"/>
      <c r="B4" s="48"/>
    </row>
    <row r="7" spans="1:2" x14ac:dyDescent="0.25">
      <c r="A7" t="s">
        <v>16</v>
      </c>
      <c r="B7" t="s">
        <v>17</v>
      </c>
    </row>
    <row r="8" spans="1:2" x14ac:dyDescent="0.25">
      <c r="A8">
        <v>1.9999999999999996</v>
      </c>
      <c r="B8">
        <v>0.24999999999999911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E36"/>
  <sheetViews>
    <sheetView tabSelected="1" workbookViewId="0">
      <selection activeCell="F13" sqref="F13"/>
    </sheetView>
  </sheetViews>
  <sheetFormatPr baseColWidth="10" defaultRowHeight="15" x14ac:dyDescent="0.25"/>
  <sheetData>
    <row r="4" spans="1:5" x14ac:dyDescent="0.25">
      <c r="A4" s="63" t="s">
        <v>10</v>
      </c>
      <c r="B4" s="114" t="s">
        <v>22</v>
      </c>
      <c r="C4" s="114"/>
      <c r="D4" s="114"/>
    </row>
    <row r="5" spans="1:5" x14ac:dyDescent="0.25">
      <c r="B5" s="63"/>
      <c r="C5" s="63" t="s">
        <v>23</v>
      </c>
      <c r="D5" s="63" t="s">
        <v>24</v>
      </c>
    </row>
    <row r="6" spans="1:5" x14ac:dyDescent="0.25">
      <c r="A6" s="115">
        <v>1</v>
      </c>
      <c r="B6" s="64">
        <v>43466</v>
      </c>
      <c r="C6" s="63"/>
      <c r="D6" s="63"/>
    </row>
    <row r="7" spans="1:5" x14ac:dyDescent="0.25">
      <c r="A7" s="115"/>
      <c r="B7" s="64">
        <v>43467</v>
      </c>
      <c r="C7" s="63"/>
      <c r="D7" s="63"/>
    </row>
    <row r="8" spans="1:5" x14ac:dyDescent="0.25">
      <c r="A8" s="115"/>
      <c r="B8" s="64">
        <v>43468</v>
      </c>
      <c r="C8" s="63"/>
      <c r="D8" s="63"/>
    </row>
    <row r="9" spans="1:5" x14ac:dyDescent="0.25">
      <c r="A9" s="115"/>
      <c r="B9" s="64">
        <v>43469</v>
      </c>
      <c r="C9" s="63"/>
      <c r="D9" s="63"/>
      <c r="E9" t="s">
        <v>25</v>
      </c>
    </row>
    <row r="10" spans="1:5" x14ac:dyDescent="0.25">
      <c r="A10" s="115"/>
      <c r="B10" s="64">
        <v>43470</v>
      </c>
      <c r="C10" s="63"/>
      <c r="D10" s="63"/>
    </row>
    <row r="11" spans="1:5" x14ac:dyDescent="0.25">
      <c r="A11" s="115"/>
      <c r="B11" s="64">
        <v>43471</v>
      </c>
      <c r="C11" s="63"/>
      <c r="D11" s="63"/>
    </row>
    <row r="12" spans="1:5" x14ac:dyDescent="0.25">
      <c r="A12" s="115">
        <v>2</v>
      </c>
      <c r="B12" s="64">
        <v>43472</v>
      </c>
      <c r="C12" s="63"/>
      <c r="D12" s="63"/>
    </row>
    <row r="13" spans="1:5" x14ac:dyDescent="0.25">
      <c r="A13" s="115"/>
      <c r="B13" s="64">
        <v>43473</v>
      </c>
      <c r="C13" s="63"/>
      <c r="D13" s="63"/>
    </row>
    <row r="14" spans="1:5" x14ac:dyDescent="0.25">
      <c r="A14" s="115"/>
      <c r="B14" s="64">
        <v>43474</v>
      </c>
      <c r="C14" s="63"/>
      <c r="D14" s="63"/>
    </row>
    <row r="15" spans="1:5" x14ac:dyDescent="0.25">
      <c r="A15" s="115"/>
      <c r="B15" s="64">
        <v>43475</v>
      </c>
      <c r="C15" s="63"/>
      <c r="D15" s="63"/>
    </row>
    <row r="16" spans="1:5" x14ac:dyDescent="0.25">
      <c r="A16" s="115"/>
      <c r="B16" s="64">
        <v>43476</v>
      </c>
      <c r="C16" s="63"/>
      <c r="D16" s="63"/>
    </row>
    <row r="17" spans="1:4" x14ac:dyDescent="0.25">
      <c r="A17" s="115"/>
      <c r="B17" s="64">
        <v>43477</v>
      </c>
      <c r="C17" s="63"/>
      <c r="D17" s="63"/>
    </row>
    <row r="18" spans="1:4" x14ac:dyDescent="0.25">
      <c r="A18" s="115"/>
      <c r="B18" s="64">
        <v>43478</v>
      </c>
      <c r="C18" s="63"/>
      <c r="D18" s="63"/>
    </row>
    <row r="19" spans="1:4" x14ac:dyDescent="0.25">
      <c r="A19" s="115">
        <v>3</v>
      </c>
      <c r="B19" s="64">
        <v>43479</v>
      </c>
      <c r="C19" s="63"/>
      <c r="D19" s="63"/>
    </row>
    <row r="20" spans="1:4" x14ac:dyDescent="0.25">
      <c r="A20" s="115"/>
      <c r="B20" s="64">
        <v>43480</v>
      </c>
      <c r="C20" s="63"/>
      <c r="D20" s="63"/>
    </row>
    <row r="21" spans="1:4" x14ac:dyDescent="0.25">
      <c r="A21" s="115"/>
      <c r="B21" s="64">
        <v>43481</v>
      </c>
      <c r="C21" s="63"/>
      <c r="D21" s="63"/>
    </row>
    <row r="22" spans="1:4" x14ac:dyDescent="0.25">
      <c r="A22" s="115"/>
      <c r="B22" s="64">
        <v>43482</v>
      </c>
      <c r="C22" s="63"/>
      <c r="D22" s="63"/>
    </row>
    <row r="23" spans="1:4" x14ac:dyDescent="0.25">
      <c r="A23" s="115"/>
      <c r="B23" s="64">
        <v>43483</v>
      </c>
      <c r="C23" s="63"/>
      <c r="D23" s="63"/>
    </row>
    <row r="24" spans="1:4" x14ac:dyDescent="0.25">
      <c r="A24" s="115"/>
      <c r="B24" s="64">
        <v>43484</v>
      </c>
      <c r="C24" s="63"/>
      <c r="D24" s="63"/>
    </row>
    <row r="25" spans="1:4" x14ac:dyDescent="0.25">
      <c r="A25" s="115"/>
      <c r="B25" s="64">
        <v>43485</v>
      </c>
      <c r="C25" s="63"/>
      <c r="D25" s="63"/>
    </row>
    <row r="26" spans="1:4" x14ac:dyDescent="0.25">
      <c r="A26" s="115">
        <v>4</v>
      </c>
      <c r="B26" s="64">
        <v>43486</v>
      </c>
      <c r="C26" s="63"/>
      <c r="D26" s="63"/>
    </row>
    <row r="27" spans="1:4" x14ac:dyDescent="0.25">
      <c r="A27" s="115"/>
      <c r="B27" s="64">
        <v>43487</v>
      </c>
      <c r="C27" s="63"/>
      <c r="D27" s="63"/>
    </row>
    <row r="28" spans="1:4" x14ac:dyDescent="0.25">
      <c r="A28" s="115"/>
      <c r="B28" s="64">
        <v>43488</v>
      </c>
      <c r="C28" s="63"/>
      <c r="D28" s="63"/>
    </row>
    <row r="29" spans="1:4" x14ac:dyDescent="0.25">
      <c r="A29" s="115"/>
      <c r="B29" s="64">
        <v>43489</v>
      </c>
      <c r="C29" s="63"/>
      <c r="D29" s="63"/>
    </row>
    <row r="30" spans="1:4" x14ac:dyDescent="0.25">
      <c r="A30" s="115"/>
      <c r="B30" s="64">
        <v>43490</v>
      </c>
      <c r="C30" s="63"/>
      <c r="D30" s="63"/>
    </row>
    <row r="31" spans="1:4" x14ac:dyDescent="0.25">
      <c r="A31" s="115"/>
      <c r="B31" s="64">
        <v>43491</v>
      </c>
      <c r="C31" s="63"/>
      <c r="D31" s="63"/>
    </row>
    <row r="32" spans="1:4" x14ac:dyDescent="0.25">
      <c r="A32" s="115"/>
      <c r="B32" s="64">
        <v>43492</v>
      </c>
      <c r="C32" s="63"/>
      <c r="D32" s="63"/>
    </row>
    <row r="33" spans="1:4" x14ac:dyDescent="0.25">
      <c r="A33" s="115">
        <v>5</v>
      </c>
      <c r="B33" s="64">
        <v>43493</v>
      </c>
      <c r="C33" s="63"/>
      <c r="D33" s="63"/>
    </row>
    <row r="34" spans="1:4" x14ac:dyDescent="0.25">
      <c r="A34" s="115"/>
      <c r="B34" s="64">
        <v>43494</v>
      </c>
      <c r="C34" s="63"/>
      <c r="D34" s="63"/>
    </row>
    <row r="35" spans="1:4" x14ac:dyDescent="0.25">
      <c r="A35" s="115"/>
      <c r="B35" s="64">
        <v>43495</v>
      </c>
      <c r="C35" s="63"/>
      <c r="D35" s="63"/>
    </row>
    <row r="36" spans="1:4" x14ac:dyDescent="0.25">
      <c r="A36" s="115"/>
      <c r="B36" s="64">
        <v>43496</v>
      </c>
      <c r="C36" s="63"/>
      <c r="D36" s="63"/>
    </row>
  </sheetData>
  <mergeCells count="6">
    <mergeCell ref="A33:A36"/>
    <mergeCell ref="B4:D4"/>
    <mergeCell ref="A6:A11"/>
    <mergeCell ref="A12:A18"/>
    <mergeCell ref="A19:A25"/>
    <mergeCell ref="A26:A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pointage</vt:lpstr>
      <vt:lpstr>Feuil2</vt:lpstr>
      <vt:lpstr>resultat macro</vt:lpstr>
      <vt:lpstr>resultat voulu</vt:lpstr>
      <vt:lpstr>an</vt:lpstr>
      <vt:lpstr>matrice</vt:lpstr>
    </vt:vector>
  </TitlesOfParts>
  <Company>ELIS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FONSECA Marco</dc:creator>
  <cp:lastModifiedBy>marco</cp:lastModifiedBy>
  <dcterms:created xsi:type="dcterms:W3CDTF">2019-06-10T13:01:31Z</dcterms:created>
  <dcterms:modified xsi:type="dcterms:W3CDTF">2019-06-28T14:26:07Z</dcterms:modified>
</cp:coreProperties>
</file>