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pierr\Desktop\"/>
    </mc:Choice>
  </mc:AlternateContent>
  <xr:revisionPtr revIDLastSave="0" documentId="13_ncr:1_{7BC29604-8C3E-4C09-B20A-FF6D7A546331}" xr6:coauthVersionLast="43" xr6:coauthVersionMax="43" xr10:uidLastSave="{00000000-0000-0000-0000-000000000000}"/>
  <bookViews>
    <workbookView xWindow="-103" yWindow="-103" windowWidth="23657" windowHeight="15240" activeTab="1" xr2:uid="{69DF676E-0FBD-408B-ADC2-FE3BA3216E0B}"/>
  </bookViews>
  <sheets>
    <sheet name="Registre heure crèche" sheetId="3" r:id="rId1"/>
    <sheet name="Base données" sheetId="2" r:id="rId2"/>
  </sheets>
  <externalReferences>
    <externalReference r:id="rId3"/>
    <externalReference r:id="rId4"/>
  </externalReferences>
  <definedNames>
    <definedName name="_xlnm._FilterDatabase" localSheetId="0" hidden="1">'[1]Calendar View'!$H$19:$K$22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3" i="3" l="1"/>
  <c r="C16" i="3"/>
  <c r="C15" i="3"/>
  <c r="C14" i="3"/>
  <c r="C12" i="3"/>
  <c r="C11" i="3"/>
  <c r="C10" i="3"/>
  <c r="C9" i="3"/>
  <c r="C8" i="3"/>
  <c r="C7" i="3"/>
  <c r="C6" i="3"/>
  <c r="E6" i="3" s="1"/>
  <c r="E15" i="3" l="1"/>
  <c r="E14" i="3"/>
  <c r="E11" i="3"/>
  <c r="E10" i="3"/>
  <c r="E7" i="3"/>
  <c r="E8" i="3"/>
  <c r="D21" i="3"/>
  <c r="D23" i="3" s="1"/>
  <c r="E9" i="3" l="1"/>
  <c r="E12" i="3"/>
  <c r="E16" i="3"/>
  <c r="E13" i="3"/>
  <c r="D26" i="3"/>
  <c r="D25" i="3"/>
  <c r="E19" i="3" l="1"/>
  <c r="D17" i="3"/>
  <c r="D29" i="3" s="1"/>
  <c r="D27" i="3"/>
  <c r="D30" i="3" s="1"/>
  <c r="D31" i="3" l="1"/>
</calcChain>
</file>

<file path=xl/sharedStrings.xml><?xml version="1.0" encoding="utf-8"?>
<sst xmlns="http://schemas.openxmlformats.org/spreadsheetml/2006/main" count="49" uniqueCount="42">
  <si>
    <t>SEP</t>
  </si>
  <si>
    <t>OCT</t>
  </si>
  <si>
    <t>NOV</t>
  </si>
  <si>
    <t>JAN</t>
  </si>
  <si>
    <t>MAR</t>
  </si>
  <si>
    <t>AVR</t>
  </si>
  <si>
    <t>MAI</t>
  </si>
  <si>
    <t>Tess</t>
  </si>
  <si>
    <t>xxx</t>
  </si>
  <si>
    <t>Enfant</t>
  </si>
  <si>
    <r>
      <t>F</t>
    </r>
    <r>
      <rPr>
        <sz val="11"/>
        <color theme="1"/>
        <rFont val="Calibri"/>
        <family val="2"/>
      </rPr>
      <t>É</t>
    </r>
    <r>
      <rPr>
        <sz val="11"/>
        <color theme="1"/>
        <rFont val="Calibri"/>
        <family val="2"/>
        <scheme val="minor"/>
      </rPr>
      <t>V</t>
    </r>
  </si>
  <si>
    <t>DÉC</t>
  </si>
  <si>
    <t>Janvier</t>
  </si>
  <si>
    <t>Février</t>
  </si>
  <si>
    <t>Mars</t>
  </si>
  <si>
    <t>Avril</t>
  </si>
  <si>
    <t>Mai</t>
  </si>
  <si>
    <t>Juin</t>
  </si>
  <si>
    <t>Juillet</t>
  </si>
  <si>
    <t>Septembre</t>
  </si>
  <si>
    <t>Octobre</t>
  </si>
  <si>
    <t>Novembre</t>
  </si>
  <si>
    <t>Décembre</t>
  </si>
  <si>
    <t>MOIS</t>
  </si>
  <si>
    <t>NB HEURE CRÈCHE</t>
  </si>
  <si>
    <t>Enfant:</t>
  </si>
  <si>
    <t>JLT</t>
  </si>
  <si>
    <t>JUN</t>
  </si>
  <si>
    <t xml:space="preserve">Forfait </t>
  </si>
  <si>
    <t>H.C.</t>
  </si>
  <si>
    <t>Forfait annuel :</t>
  </si>
  <si>
    <t>Total :</t>
  </si>
  <si>
    <t>REGISTRE DE SUIVI HEURES CRÈCHE</t>
  </si>
  <si>
    <t>Objectif annuel :</t>
  </si>
  <si>
    <t>plage "TRANSPARENTE" graphique</t>
  </si>
  <si>
    <t>Indice</t>
  </si>
  <si>
    <t>Largeur curseur</t>
  </si>
  <si>
    <t>Totalité</t>
  </si>
  <si>
    <t>plage "ORANGE" graphique</t>
  </si>
  <si>
    <t>plage "ROUGE" graphique</t>
  </si>
  <si>
    <t>HC</t>
  </si>
  <si>
    <t>HC restante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</si>
</sst>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d"/>
    <numFmt numFmtId="165" formatCode="&quot;LAST YEAR &quot;\ General"/>
  </numFmts>
  <fonts count="40" x14ac:knownFonts="1">
    <font>
      <sz val="11"/>
      <color theme="1"/>
      <name val="Calibri"/>
      <family val="2"/>
      <scheme val="minor"/>
    </font>
    <font>
      <sz val="11"/>
      <color theme="1"/>
      <name val="Calibri"/>
      <family val="2"/>
      <scheme val="minor"/>
    </font>
    <font>
      <sz val="11"/>
      <color theme="0"/>
      <name val="Calibri"/>
      <family val="2"/>
      <scheme val="minor"/>
    </font>
    <font>
      <sz val="11"/>
      <color theme="1"/>
      <name val="Calibri"/>
      <family val="2"/>
    </font>
    <font>
      <sz val="8"/>
      <name val="Calibri"/>
      <family val="2"/>
      <scheme val="minor"/>
    </font>
    <font>
      <b/>
      <sz val="26"/>
      <color theme="3"/>
      <name val="Calibri Light"/>
      <family val="2"/>
      <scheme val="major"/>
    </font>
    <font>
      <sz val="11"/>
      <color theme="3"/>
      <name val="Calibri Light"/>
      <family val="1"/>
      <scheme val="major"/>
    </font>
    <font>
      <sz val="12"/>
      <color theme="0"/>
      <name val="Calibri"/>
      <family val="2"/>
      <scheme val="minor"/>
    </font>
    <font>
      <sz val="9"/>
      <color theme="3"/>
      <name val="Calibri Light"/>
      <family val="1"/>
      <scheme val="major"/>
    </font>
    <font>
      <sz val="11"/>
      <color theme="3" tint="-0.499984740745262"/>
      <name val="Calibri"/>
      <family val="2"/>
      <scheme val="minor"/>
    </font>
    <font>
      <sz val="9"/>
      <color theme="1"/>
      <name val="Calibri"/>
      <family val="2"/>
      <scheme val="minor"/>
    </font>
    <font>
      <b/>
      <sz val="11"/>
      <color theme="9" tint="-0.499984740745262"/>
      <name val="Calibri"/>
      <family val="2"/>
      <scheme val="minor"/>
    </font>
    <font>
      <b/>
      <sz val="26"/>
      <color theme="3"/>
      <name val="Bookman Old Style"/>
      <family val="1"/>
    </font>
    <font>
      <sz val="11"/>
      <color theme="3"/>
      <name val="Bookman Old Style"/>
      <family val="1"/>
    </font>
    <font>
      <sz val="12"/>
      <color theme="0"/>
      <name val="Bookman Old Style"/>
      <family val="1"/>
    </font>
    <font>
      <sz val="11"/>
      <color theme="1"/>
      <name val="Bookman Old Style"/>
      <family val="1"/>
    </font>
    <font>
      <b/>
      <sz val="23"/>
      <color theme="3"/>
      <name val="Bookman Old Style"/>
      <family val="1"/>
    </font>
    <font>
      <sz val="11"/>
      <color theme="0"/>
      <name val="Bookman Old Style"/>
      <family val="1"/>
    </font>
    <font>
      <b/>
      <sz val="11"/>
      <color theme="0"/>
      <name val="Bookman Old Style"/>
      <family val="1"/>
    </font>
    <font>
      <sz val="20"/>
      <color theme="1"/>
      <name val="Bookman Old Style"/>
      <family val="1"/>
    </font>
    <font>
      <b/>
      <sz val="11"/>
      <color theme="3" tint="-0.249977111117893"/>
      <name val="Bookman Old Style"/>
      <family val="1"/>
    </font>
    <font>
      <b/>
      <sz val="20"/>
      <color theme="0"/>
      <name val="Trebuchet MS"/>
      <family val="2"/>
    </font>
    <font>
      <b/>
      <i/>
      <sz val="11"/>
      <color theme="3" tint="-0.249977111117893"/>
      <name val="Bookman Old Style"/>
      <family val="1"/>
    </font>
    <font>
      <b/>
      <sz val="11"/>
      <color rgb="FFFF0000"/>
      <name val="Calibri"/>
      <family val="2"/>
      <scheme val="minor"/>
    </font>
    <font>
      <sz val="11"/>
      <color theme="1"/>
      <name val="Trebuchet MS"/>
      <family val="2"/>
    </font>
    <font>
      <b/>
      <sz val="12"/>
      <color rgb="FFFF0000"/>
      <name val="Trebuchet MS"/>
      <family val="2"/>
    </font>
    <font>
      <sz val="11"/>
      <name val="Calibri"/>
      <family val="2"/>
      <scheme val="minor"/>
    </font>
    <font>
      <b/>
      <sz val="26"/>
      <name val="Bookman Old Style"/>
      <family val="1"/>
    </font>
    <font>
      <b/>
      <sz val="11"/>
      <name val="Calibri"/>
      <family val="2"/>
      <scheme val="minor"/>
    </font>
    <font>
      <b/>
      <i/>
      <sz val="10"/>
      <name val="Bahnschrift Light"/>
      <family val="2"/>
    </font>
    <font>
      <b/>
      <i/>
      <sz val="9"/>
      <color theme="0"/>
      <name val="Bahnschrift Light"/>
      <family val="2"/>
    </font>
    <font>
      <b/>
      <sz val="11"/>
      <color theme="0"/>
      <name val="Calibri"/>
      <family val="2"/>
      <scheme val="minor"/>
    </font>
    <font>
      <b/>
      <sz val="23"/>
      <name val="Bookman Old Style"/>
      <family val="1"/>
    </font>
    <font>
      <sz val="11"/>
      <name val="Calibri Light"/>
      <family val="1"/>
      <scheme val="major"/>
    </font>
    <font>
      <b/>
      <i/>
      <sz val="11"/>
      <color rgb="FFFF0000"/>
      <name val="Bookman Old Style"/>
      <family val="1"/>
    </font>
    <font>
      <sz val="11"/>
      <color rgb="FFFF0000"/>
      <name val="Bookman Old Style"/>
      <family val="1"/>
    </font>
    <font>
      <sz val="11"/>
      <color theme="0"/>
      <name val="Calibri Light"/>
      <family val="1"/>
      <scheme val="major"/>
    </font>
    <font>
      <b/>
      <sz val="23"/>
      <color theme="0"/>
      <name val="Bookman Old Style"/>
      <family val="1"/>
    </font>
    <font>
      <b/>
      <sz val="22"/>
      <name val="Bookman Old Style"/>
      <family val="1"/>
    </font>
    <font>
      <b/>
      <sz val="12"/>
      <color theme="4" tint="-0.249977111117893"/>
      <name val="Trebuchet MS"/>
      <family val="2"/>
    </font>
  </fonts>
  <fills count="12">
    <fill>
      <patternFill patternType="none"/>
    </fill>
    <fill>
      <patternFill patternType="gray125"/>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3"/>
        <bgColor indexed="64"/>
      </patternFill>
    </fill>
    <fill>
      <patternFill patternType="solid">
        <fgColor theme="2"/>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0"/>
        <bgColor indexed="64"/>
      </patternFill>
    </fill>
  </fills>
  <borders count="17">
    <border>
      <left/>
      <right/>
      <top/>
      <bottom/>
      <diagonal/>
    </border>
    <border>
      <left style="thick">
        <color theme="0"/>
      </left>
      <right style="thick">
        <color theme="0"/>
      </right>
      <top style="thick">
        <color theme="0"/>
      </top>
      <bottom style="thick">
        <color theme="0"/>
      </bottom>
      <diagonal/>
    </border>
    <border>
      <left/>
      <right style="thin">
        <color theme="3" tint="0.39994506668294322"/>
      </right>
      <top/>
      <bottom/>
      <diagonal/>
    </border>
    <border>
      <left/>
      <right style="thick">
        <color theme="0"/>
      </right>
      <top/>
      <bottom/>
      <diagonal/>
    </border>
    <border>
      <left/>
      <right style="thin">
        <color theme="2"/>
      </right>
      <top/>
      <bottom/>
      <diagonal/>
    </border>
    <border>
      <left style="thin">
        <color theme="2"/>
      </left>
      <right/>
      <top/>
      <bottom/>
      <diagonal/>
    </border>
    <border>
      <left style="thin">
        <color theme="2"/>
      </left>
      <right/>
      <top style="thin">
        <color theme="2"/>
      </top>
      <bottom style="thin">
        <color theme="2"/>
      </bottom>
      <diagonal/>
    </border>
    <border>
      <left style="thin">
        <color theme="2"/>
      </left>
      <right/>
      <top/>
      <bottom style="thin">
        <color theme="2"/>
      </bottom>
      <diagonal/>
    </border>
    <border>
      <left style="thin">
        <color theme="2" tint="-9.9978637043366805E-2"/>
      </left>
      <right/>
      <top style="thin">
        <color theme="2"/>
      </top>
      <bottom/>
      <diagonal/>
    </border>
    <border>
      <left style="thin">
        <color theme="2"/>
      </left>
      <right style="thin">
        <color theme="2" tint="-9.9978637043366805E-2"/>
      </right>
      <top/>
      <bottom/>
      <diagonal/>
    </border>
    <border>
      <left style="thin">
        <color theme="2"/>
      </left>
      <right style="thin">
        <color theme="2" tint="-9.9978637043366805E-2"/>
      </right>
      <top style="thin">
        <color theme="2"/>
      </top>
      <bottom style="thin">
        <color theme="2"/>
      </bottom>
      <diagonal/>
    </border>
    <border>
      <left/>
      <right/>
      <top style="thin">
        <color theme="2"/>
      </top>
      <bottom style="thin">
        <color theme="2"/>
      </bottom>
      <diagonal/>
    </border>
    <border>
      <left style="thin">
        <color theme="2"/>
      </left>
      <right style="thin">
        <color theme="2"/>
      </right>
      <top style="thin">
        <color theme="2"/>
      </top>
      <bottom style="thin">
        <color theme="2"/>
      </bottom>
      <diagonal/>
    </border>
    <border>
      <left style="thin">
        <color theme="2" tint="-9.9978637043366805E-2"/>
      </left>
      <right/>
      <top style="thin">
        <color theme="2"/>
      </top>
      <bottom style="thin">
        <color theme="2"/>
      </bottom>
      <diagonal/>
    </border>
    <border>
      <left style="thin">
        <color theme="6" tint="0.39997558519241921"/>
      </left>
      <right style="thin">
        <color theme="2"/>
      </right>
      <top style="thin">
        <color theme="2"/>
      </top>
      <bottom style="thin">
        <color theme="2"/>
      </bottom>
      <diagonal/>
    </border>
    <border>
      <left/>
      <right style="thin">
        <color theme="6" tint="0.39997558519241921"/>
      </right>
      <top style="thin">
        <color theme="2"/>
      </top>
      <bottom style="thin">
        <color theme="2"/>
      </bottom>
      <diagonal/>
    </border>
    <border>
      <left/>
      <right/>
      <top style="thin">
        <color theme="2"/>
      </top>
      <bottom/>
      <diagonal/>
    </border>
  </borders>
  <cellStyleXfs count="15">
    <xf numFmtId="0" fontId="0" fillId="0" borderId="0"/>
    <xf numFmtId="0" fontId="7" fillId="6" borderId="1">
      <alignment horizontal="left" vertical="center" wrapText="1" indent="1"/>
    </xf>
    <xf numFmtId="0" fontId="1" fillId="0" borderId="0">
      <alignment vertical="center"/>
    </xf>
    <xf numFmtId="0" fontId="5" fillId="0" borderId="0" applyNumberFormat="0" applyFill="0" applyBorder="0" applyProtection="0">
      <alignment horizontal="left" vertical="center"/>
    </xf>
    <xf numFmtId="0" fontId="6" fillId="0" borderId="0" applyFill="0" applyProtection="0">
      <alignment horizontal="right" indent="1"/>
    </xf>
    <xf numFmtId="0" fontId="6" fillId="0" borderId="0">
      <alignment horizontal="left" vertical="center" indent="2"/>
    </xf>
    <xf numFmtId="164" fontId="1" fillId="0" borderId="0" applyFont="0" applyFill="0" applyBorder="0">
      <alignment horizontal="center" vertical="center"/>
    </xf>
    <xf numFmtId="0" fontId="6" fillId="0" borderId="0" applyFill="0" applyProtection="0">
      <alignment horizontal="center" vertical="center"/>
    </xf>
    <xf numFmtId="0" fontId="6" fillId="0" borderId="2" applyNumberFormat="0" applyFont="0" applyFill="0" applyAlignment="0">
      <alignment horizontal="center" vertical="center"/>
    </xf>
    <xf numFmtId="0" fontId="2" fillId="2" borderId="0" applyNumberFormat="0" applyFont="0" applyBorder="0" applyAlignment="0" applyProtection="0"/>
    <xf numFmtId="0" fontId="2" fillId="5" borderId="0" applyNumberFormat="0" applyFont="0" applyBorder="0" applyAlignment="0" applyProtection="0"/>
    <xf numFmtId="0" fontId="2" fillId="3" borderId="0" applyNumberFormat="0" applyFont="0" applyBorder="0" applyAlignment="0" applyProtection="0"/>
    <xf numFmtId="0" fontId="2" fillId="4" borderId="0" applyNumberFormat="0" applyFont="0" applyBorder="0" applyAlignment="0" applyProtection="0"/>
    <xf numFmtId="165" fontId="9" fillId="0" borderId="0" applyFill="0" applyProtection="0">
      <alignment horizontal="center" vertical="center"/>
    </xf>
    <xf numFmtId="0" fontId="11" fillId="0" borderId="0" applyFill="0" applyProtection="0">
      <alignment horizontal="center" vertical="center"/>
    </xf>
  </cellStyleXfs>
  <cellXfs count="94">
    <xf numFmtId="0" fontId="0" fillId="0" borderId="0" xfId="0"/>
    <xf numFmtId="0" fontId="1" fillId="0" borderId="0" xfId="2">
      <alignment vertical="center"/>
    </xf>
    <xf numFmtId="0" fontId="5" fillId="0" borderId="0" xfId="3" applyAlignment="1">
      <alignment horizontal="left" vertical="center" wrapText="1" indent="1"/>
    </xf>
    <xf numFmtId="0" fontId="1" fillId="0" borderId="0" xfId="2" quotePrefix="1">
      <alignment vertical="center"/>
    </xf>
    <xf numFmtId="0" fontId="6" fillId="0" borderId="0" xfId="8" applyBorder="1">
      <alignment horizontal="center" vertical="center"/>
    </xf>
    <xf numFmtId="0" fontId="8" fillId="0" borderId="0" xfId="2" applyFont="1" applyAlignment="1">
      <alignment horizontal="left" vertical="center"/>
    </xf>
    <xf numFmtId="0" fontId="6" fillId="0" borderId="0" xfId="7">
      <alignment horizontal="center" vertical="center"/>
    </xf>
    <xf numFmtId="0" fontId="10" fillId="0" borderId="0" xfId="2" applyFont="1">
      <alignment vertical="center"/>
    </xf>
    <xf numFmtId="0" fontId="13" fillId="0" borderId="0" xfId="2" applyFont="1" applyAlignment="1">
      <alignment horizontal="right" vertical="center" indent="1"/>
    </xf>
    <xf numFmtId="0" fontId="15" fillId="0" borderId="0" xfId="2" applyFont="1">
      <alignment vertical="center"/>
    </xf>
    <xf numFmtId="0" fontId="12" fillId="0" borderId="0" xfId="3" applyFont="1" applyAlignment="1">
      <alignment horizontal="left" vertical="center" wrapText="1" indent="1"/>
    </xf>
    <xf numFmtId="0" fontId="16" fillId="0" borderId="0" xfId="2" applyFont="1">
      <alignment vertical="center"/>
    </xf>
    <xf numFmtId="0" fontId="17" fillId="0" borderId="0" xfId="2" applyFont="1">
      <alignment vertical="center"/>
    </xf>
    <xf numFmtId="0" fontId="6" fillId="0" borderId="0" xfId="7" applyAlignment="1">
      <alignment horizontal="center" vertical="center" wrapText="1"/>
    </xf>
    <xf numFmtId="0" fontId="14" fillId="0" borderId="1" xfId="1" applyFont="1" applyFill="1" applyAlignment="1">
      <alignment vertical="center" wrapText="1"/>
    </xf>
    <xf numFmtId="0" fontId="12" fillId="0" borderId="0" xfId="3" applyFont="1" applyAlignment="1">
      <alignment horizontal="center" vertical="center"/>
    </xf>
    <xf numFmtId="0" fontId="12" fillId="0" borderId="0" xfId="3" applyFont="1" applyAlignment="1">
      <alignment vertical="center"/>
    </xf>
    <xf numFmtId="0" fontId="20" fillId="0" borderId="0" xfId="4" applyFont="1" applyAlignment="1">
      <alignment horizontal="right" vertical="center"/>
    </xf>
    <xf numFmtId="14" fontId="0" fillId="0" borderId="0" xfId="0" applyNumberFormat="1"/>
    <xf numFmtId="0" fontId="1" fillId="0" borderId="0" xfId="2" applyNumberFormat="1">
      <alignment vertical="center"/>
    </xf>
    <xf numFmtId="0" fontId="12" fillId="0" borderId="0" xfId="3" applyNumberFormat="1" applyFont="1" applyAlignment="1">
      <alignment horizontal="left" vertical="center" wrapText="1" indent="1"/>
    </xf>
    <xf numFmtId="0" fontId="19" fillId="0" borderId="0" xfId="2" applyFont="1">
      <alignment vertical="center"/>
    </xf>
    <xf numFmtId="0" fontId="15" fillId="0" borderId="0" xfId="2" applyFont="1" applyBorder="1">
      <alignment vertical="center"/>
    </xf>
    <xf numFmtId="0" fontId="1" fillId="0" borderId="0" xfId="2" applyBorder="1">
      <alignment vertical="center"/>
    </xf>
    <xf numFmtId="0" fontId="15" fillId="0" borderId="5" xfId="2" applyFont="1" applyBorder="1">
      <alignment vertical="center"/>
    </xf>
    <xf numFmtId="0" fontId="13" fillId="7" borderId="7" xfId="5" applyNumberFormat="1" applyFont="1" applyFill="1" applyBorder="1" applyAlignment="1">
      <alignment horizontal="left" vertical="center"/>
    </xf>
    <xf numFmtId="0" fontId="13" fillId="7" borderId="5" xfId="5" applyNumberFormat="1" applyFont="1" applyFill="1" applyBorder="1" applyAlignment="1">
      <alignment horizontal="left" vertical="center"/>
    </xf>
    <xf numFmtId="0" fontId="13" fillId="0" borderId="5" xfId="5" applyNumberFormat="1" applyFont="1" applyBorder="1" applyAlignment="1">
      <alignment horizontal="left" vertical="center"/>
    </xf>
    <xf numFmtId="0" fontId="13" fillId="7" borderId="9" xfId="5" applyNumberFormat="1" applyFont="1" applyFill="1" applyBorder="1" applyAlignment="1">
      <alignment horizontal="left" vertical="center"/>
    </xf>
    <xf numFmtId="14" fontId="18" fillId="9" borderId="10" xfId="2" applyNumberFormat="1" applyFont="1" applyFill="1" applyBorder="1" applyAlignment="1">
      <alignment horizontal="center" vertical="center"/>
    </xf>
    <xf numFmtId="0" fontId="22" fillId="8" borderId="6" xfId="0" applyNumberFormat="1" applyFont="1" applyFill="1" applyBorder="1" applyAlignment="1"/>
    <xf numFmtId="0" fontId="22" fillId="8" borderId="6" xfId="0" applyFont="1" applyFill="1" applyBorder="1" applyAlignment="1">
      <alignment horizontal="left"/>
    </xf>
    <xf numFmtId="0" fontId="15" fillId="0" borderId="0" xfId="2" applyFont="1" applyAlignment="1">
      <alignment horizontal="left" vertical="center"/>
    </xf>
    <xf numFmtId="0" fontId="26" fillId="0" borderId="0" xfId="2" applyFont="1">
      <alignment vertical="center"/>
    </xf>
    <xf numFmtId="0" fontId="27" fillId="0" borderId="0" xfId="3" applyFont="1" applyAlignment="1">
      <alignment horizontal="center" vertical="center"/>
    </xf>
    <xf numFmtId="0" fontId="27" fillId="0" borderId="0" xfId="3" applyNumberFormat="1" applyFont="1" applyAlignment="1">
      <alignment horizontal="center" vertical="center"/>
    </xf>
    <xf numFmtId="0" fontId="28" fillId="0" borderId="0" xfId="14" applyFont="1">
      <alignment horizontal="center" vertical="center"/>
    </xf>
    <xf numFmtId="0" fontId="26" fillId="0" borderId="0" xfId="2" applyNumberFormat="1" applyFont="1">
      <alignment vertical="center"/>
    </xf>
    <xf numFmtId="0" fontId="27" fillId="0" borderId="0" xfId="3" applyFont="1" applyBorder="1">
      <alignment horizontal="left" vertical="center"/>
    </xf>
    <xf numFmtId="0" fontId="29" fillId="0" borderId="0" xfId="3" applyFont="1" applyBorder="1">
      <alignment horizontal="left" vertical="center"/>
    </xf>
    <xf numFmtId="0" fontId="29" fillId="0" borderId="0" xfId="2" applyNumberFormat="1" applyFont="1" applyBorder="1">
      <alignment vertical="center"/>
    </xf>
    <xf numFmtId="0" fontId="24" fillId="0" borderId="0" xfId="2" applyFont="1" applyAlignment="1">
      <alignment horizontal="right" vertical="center"/>
    </xf>
    <xf numFmtId="0" fontId="6" fillId="0" borderId="0" xfId="7">
      <alignment horizontal="center" vertical="center"/>
    </xf>
    <xf numFmtId="0" fontId="6" fillId="0" borderId="0" xfId="7" applyAlignment="1">
      <alignment horizontal="center" vertical="center" wrapText="1"/>
    </xf>
    <xf numFmtId="0" fontId="2" fillId="0" borderId="0" xfId="2" applyFont="1">
      <alignment vertical="center"/>
    </xf>
    <xf numFmtId="0" fontId="30" fillId="0" borderId="0" xfId="7" applyNumberFormat="1" applyFont="1" applyFill="1" applyAlignment="1">
      <alignment horizontal="left" vertical="center" wrapText="1"/>
    </xf>
    <xf numFmtId="0" fontId="30" fillId="0" borderId="0" xfId="2" applyNumberFormat="1" applyFont="1" applyBorder="1" applyAlignment="1">
      <alignment horizontal="left" vertical="center"/>
    </xf>
    <xf numFmtId="0" fontId="30" fillId="0" borderId="0" xfId="14" applyNumberFormat="1" applyFont="1" applyAlignment="1">
      <alignment horizontal="left" vertical="center"/>
    </xf>
    <xf numFmtId="0" fontId="30" fillId="0" borderId="0" xfId="2" applyFont="1" applyAlignment="1">
      <alignment horizontal="right" vertical="center"/>
    </xf>
    <xf numFmtId="0" fontId="30" fillId="0" borderId="0" xfId="2" applyNumberFormat="1" applyFont="1" applyAlignment="1">
      <alignment horizontal="left" vertical="center"/>
    </xf>
    <xf numFmtId="0" fontId="0" fillId="0" borderId="0" xfId="0" applyProtection="1">
      <protection locked="0"/>
    </xf>
    <xf numFmtId="0" fontId="23" fillId="0" borderId="0" xfId="0" applyFont="1" applyAlignment="1" applyProtection="1">
      <alignment horizontal="left" vertical="center"/>
      <protection locked="0"/>
    </xf>
    <xf numFmtId="0" fontId="0" fillId="0" borderId="0" xfId="0" applyAlignment="1" applyProtection="1">
      <alignment horizontal="center" vertical="center"/>
      <protection locked="0"/>
    </xf>
    <xf numFmtId="0" fontId="23" fillId="0" borderId="0" xfId="0" applyFont="1" applyAlignment="1" applyProtection="1">
      <alignment horizontal="left"/>
      <protection locked="0"/>
    </xf>
    <xf numFmtId="0" fontId="18" fillId="0" borderId="5" xfId="2" applyNumberFormat="1" applyFont="1" applyFill="1" applyBorder="1" applyAlignment="1">
      <alignment vertical="center"/>
    </xf>
    <xf numFmtId="0" fontId="18" fillId="9" borderId="14" xfId="2" applyNumberFormat="1" applyFont="1" applyFill="1" applyBorder="1" applyAlignment="1">
      <alignment horizontal="center" vertical="center"/>
    </xf>
    <xf numFmtId="0" fontId="27" fillId="0" borderId="0" xfId="3" applyFont="1" applyBorder="1" applyAlignment="1">
      <alignment horizontal="right" vertical="center"/>
    </xf>
    <xf numFmtId="0" fontId="32" fillId="0" borderId="0" xfId="2" applyNumberFormat="1" applyFont="1" applyBorder="1">
      <alignment vertical="center"/>
    </xf>
    <xf numFmtId="0" fontId="32" fillId="0" borderId="0" xfId="2" applyFont="1">
      <alignment vertical="center"/>
    </xf>
    <xf numFmtId="0" fontId="33" fillId="0" borderId="0" xfId="7" applyFont="1" applyAlignment="1">
      <alignment horizontal="center" vertical="center" wrapText="1"/>
    </xf>
    <xf numFmtId="0" fontId="33" fillId="0" borderId="0" xfId="8" applyFont="1" applyBorder="1">
      <alignment horizontal="center" vertical="center"/>
    </xf>
    <xf numFmtId="0" fontId="25" fillId="0" borderId="0" xfId="7" applyNumberFormat="1" applyFont="1" applyFill="1" applyAlignment="1">
      <alignment horizontal="left" vertical="center" wrapText="1"/>
    </xf>
    <xf numFmtId="0" fontId="13" fillId="11" borderId="5" xfId="6" applyNumberFormat="1" applyFont="1" applyFill="1" applyBorder="1" applyAlignment="1">
      <alignment vertical="center"/>
    </xf>
    <xf numFmtId="0" fontId="13" fillId="0" borderId="9" xfId="5" applyNumberFormat="1" applyFont="1" applyBorder="1" applyAlignment="1">
      <alignment horizontal="left" vertical="center"/>
    </xf>
    <xf numFmtId="0" fontId="1" fillId="0" borderId="4" xfId="2" applyBorder="1">
      <alignment vertical="center"/>
    </xf>
    <xf numFmtId="0" fontId="35" fillId="7" borderId="12" xfId="6" applyNumberFormat="1" applyFont="1" applyFill="1" applyBorder="1" applyAlignment="1">
      <alignment horizontal="center" vertical="center"/>
    </xf>
    <xf numFmtId="0" fontId="35" fillId="0" borderId="12" xfId="6" applyNumberFormat="1" applyFont="1" applyFill="1" applyBorder="1" applyAlignment="1">
      <alignment horizontal="center" vertical="center"/>
    </xf>
    <xf numFmtId="0" fontId="30" fillId="0" borderId="0" xfId="2" applyFont="1">
      <alignment vertical="center"/>
    </xf>
    <xf numFmtId="0" fontId="30" fillId="0" borderId="0" xfId="2" applyNumberFormat="1" applyFont="1">
      <alignment vertical="center"/>
    </xf>
    <xf numFmtId="0" fontId="39" fillId="10" borderId="0" xfId="7" applyNumberFormat="1" applyFont="1" applyFill="1" applyAlignment="1">
      <alignment horizontal="left" vertical="center" wrapText="1"/>
    </xf>
    <xf numFmtId="0" fontId="14" fillId="0" borderId="1" xfId="1" applyNumberFormat="1" applyFont="1" applyFill="1" applyAlignment="1">
      <alignment vertical="center" wrapText="1"/>
    </xf>
    <xf numFmtId="0" fontId="34" fillId="8" borderId="6" xfId="0" applyNumberFormat="1" applyFont="1" applyFill="1" applyBorder="1" applyAlignment="1">
      <alignment horizontal="right"/>
    </xf>
    <xf numFmtId="0" fontId="32" fillId="0" borderId="0" xfId="2" applyNumberFormat="1" applyFont="1">
      <alignment vertical="center"/>
    </xf>
    <xf numFmtId="0" fontId="16" fillId="0" borderId="0" xfId="2" applyNumberFormat="1" applyFont="1">
      <alignment vertical="center"/>
    </xf>
    <xf numFmtId="0" fontId="6" fillId="0" borderId="0" xfId="7" applyNumberFormat="1" applyAlignment="1">
      <alignment horizontal="center" vertical="center" wrapText="1"/>
    </xf>
    <xf numFmtId="0" fontId="36" fillId="0" borderId="0" xfId="7" applyNumberFormat="1" applyFont="1" applyAlignment="1">
      <alignment horizontal="center" vertical="center" wrapText="1"/>
    </xf>
    <xf numFmtId="0" fontId="37" fillId="0" borderId="0" xfId="2" applyNumberFormat="1" applyFont="1">
      <alignment vertical="center"/>
    </xf>
    <xf numFmtId="0" fontId="31" fillId="0" borderId="0" xfId="14" applyNumberFormat="1" applyFont="1">
      <alignment horizontal="center" vertical="center"/>
    </xf>
    <xf numFmtId="0" fontId="2" fillId="0" borderId="0" xfId="2" applyNumberFormat="1" applyFont="1">
      <alignment vertical="center"/>
    </xf>
    <xf numFmtId="0" fontId="38" fillId="0" borderId="0" xfId="3" applyFont="1" applyAlignment="1">
      <alignment horizontal="center" vertical="center"/>
    </xf>
    <xf numFmtId="0" fontId="22" fillId="8" borderId="16" xfId="0" applyFont="1" applyFill="1" applyBorder="1" applyAlignment="1">
      <alignment horizontal="right"/>
    </xf>
    <xf numFmtId="0" fontId="22" fillId="11" borderId="11" xfId="0" applyFont="1" applyFill="1" applyBorder="1" applyAlignment="1">
      <alignment horizontal="center"/>
    </xf>
    <xf numFmtId="0" fontId="6" fillId="0" borderId="0" xfId="7" applyAlignment="1">
      <alignment horizontal="center" vertical="center" wrapText="1"/>
    </xf>
    <xf numFmtId="0" fontId="21" fillId="9" borderId="0" xfId="1" applyNumberFormat="1" applyFont="1" applyFill="1" applyBorder="1" applyAlignment="1" applyProtection="1">
      <alignment horizontal="center" vertical="center" wrapText="1"/>
      <protection locked="0"/>
    </xf>
    <xf numFmtId="0" fontId="21" fillId="9" borderId="3" xfId="1" applyNumberFormat="1" applyFont="1" applyFill="1" applyBorder="1" applyAlignment="1" applyProtection="1">
      <alignment horizontal="center" vertical="center" wrapText="1"/>
      <protection locked="0"/>
    </xf>
    <xf numFmtId="0" fontId="18" fillId="9" borderId="13" xfId="2" applyNumberFormat="1" applyFont="1" applyFill="1" applyBorder="1" applyAlignment="1">
      <alignment horizontal="center" vertical="center"/>
    </xf>
    <xf numFmtId="0" fontId="18" fillId="9" borderId="15" xfId="2" applyNumberFormat="1" applyFont="1" applyFill="1" applyBorder="1" applyAlignment="1">
      <alignment horizontal="center" vertical="center"/>
    </xf>
    <xf numFmtId="0" fontId="13" fillId="7" borderId="8" xfId="6" applyNumberFormat="1" applyFont="1" applyFill="1" applyBorder="1" applyAlignment="1">
      <alignment horizontal="center" vertical="center"/>
    </xf>
    <xf numFmtId="0" fontId="13" fillId="7" borderId="16" xfId="6" applyNumberFormat="1" applyFont="1" applyFill="1" applyBorder="1" applyAlignment="1">
      <alignment horizontal="center" vertical="center"/>
    </xf>
    <xf numFmtId="0" fontId="6" fillId="0" borderId="0" xfId="7">
      <alignment horizontal="center" vertical="center"/>
    </xf>
    <xf numFmtId="0" fontId="24" fillId="0" borderId="0" xfId="2" applyFont="1" applyAlignment="1">
      <alignment horizontal="right" vertical="center"/>
    </xf>
    <xf numFmtId="0" fontId="30" fillId="0" borderId="0" xfId="3" applyFont="1" applyBorder="1" applyAlignment="1">
      <alignment horizontal="right" vertical="center"/>
    </xf>
    <xf numFmtId="0" fontId="30" fillId="0" borderId="0" xfId="2" applyFont="1" applyAlignment="1">
      <alignment horizontal="right" vertical="center"/>
    </xf>
    <xf numFmtId="0" fontId="11" fillId="0" borderId="0" xfId="14">
      <alignment horizontal="center" vertical="center"/>
    </xf>
  </cellXfs>
  <cellStyles count="15">
    <cellStyle name="Accent1 2" xfId="9" xr:uid="{1C476911-5004-4477-9836-89463E7F5B7A}"/>
    <cellStyle name="Accent3 2" xfId="11" xr:uid="{7D78A9E5-4A77-45DE-A9F1-704DC1B21430}"/>
    <cellStyle name="Accent4 2" xfId="12" xr:uid="{25C7A114-6C94-4C63-B197-DB96ECB05C5F}"/>
    <cellStyle name="Accent5 2" xfId="10" xr:uid="{F4A44338-D8FC-4186-80FD-E93947E6801E}"/>
    <cellStyle name="Bordure droite" xfId="8" xr:uid="{1CA99213-6494-4B3B-8686-34E90D775033}"/>
    <cellStyle name="Jours" xfId="6" xr:uid="{89C74E4B-22D8-4FD4-9E98-1C8B9E202982}"/>
    <cellStyle name="Mois" xfId="5" xr:uid="{E75D6ABB-5B01-467F-BCB3-90690DC91C4B}"/>
    <cellStyle name="Normal" xfId="0" builtinId="0"/>
    <cellStyle name="Normal 2" xfId="2" xr:uid="{7E942F33-7E5B-4D6A-B451-D4855D5ECF19}"/>
    <cellStyle name="Sélection" xfId="1" xr:uid="{60EAA2CA-CA59-4988-A89A-CC19A1E5EDC2}"/>
    <cellStyle name="Titre 2" xfId="3" xr:uid="{1B828343-ED5C-4110-8794-47BD94A4A4D2}"/>
    <cellStyle name="Titre 1 2" xfId="4" xr:uid="{5FDDA476-A2FF-4B66-AB35-6313887C9A1B}"/>
    <cellStyle name="Titre 2 2" xfId="7" xr:uid="{FE2E83CC-B405-4A2B-A4C9-7CDED9C4F6C1}"/>
    <cellStyle name="Titre 3 2" xfId="13" xr:uid="{A81C88FF-5BBB-4F67-A56D-EB1CE8FC1D63}"/>
    <cellStyle name="Titre 4 2" xfId="14" xr:uid="{4AEF493A-22D7-45B2-B47D-22870A001C60}"/>
  </cellStyles>
  <dxfs count="56">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protection locked="0" hidden="0"/>
    </dxf>
    <dxf>
      <font>
        <b/>
        <i val="0"/>
        <strike val="0"/>
        <condense val="0"/>
        <extend val="0"/>
        <outline val="0"/>
        <shadow val="0"/>
        <u val="none"/>
        <vertAlign val="baseline"/>
        <sz val="11"/>
        <color rgb="FFFF0000"/>
        <name val="Calibri"/>
        <family val="2"/>
        <scheme val="minor"/>
      </font>
      <alignment horizontal="left" vertical="bottom" textRotation="0" wrapText="0" indent="0" justifyLastLine="0" shrinkToFit="0" readingOrder="0"/>
      <protection locked="0" hidden="0"/>
    </dxf>
    <dxf>
      <font>
        <b/>
        <strike val="0"/>
        <outline val="0"/>
        <shadow val="0"/>
        <u val="none"/>
        <vertAlign val="baseline"/>
        <sz val="11"/>
        <color rgb="FFFF0000"/>
        <name val="Calibri"/>
        <family val="2"/>
        <scheme val="minor"/>
      </font>
      <alignment horizontal="left" vertical="bottom" textRotation="0" wrapText="0" indent="0" justifyLastLine="0" shrinkToFit="0" readingOrder="0"/>
      <protection locked="0" hidden="0"/>
    </dxf>
    <dxf>
      <protection locked="0" hidden="0"/>
    </dxf>
    <dxf>
      <protection locked="0" hidden="0"/>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ill>
        <patternFill>
          <bgColor theme="7"/>
        </patternFill>
      </fill>
    </dxf>
    <dxf>
      <fill>
        <patternFill>
          <bgColor theme="6"/>
        </patternFill>
      </fill>
    </dxf>
    <dxf>
      <fill>
        <patternFill>
          <bgColor theme="8"/>
        </patternFill>
      </fill>
    </dxf>
    <dxf>
      <font>
        <color theme="3" tint="-0.24994659260841701"/>
      </font>
      <fill>
        <patternFill>
          <bgColor theme="4"/>
        </patternFill>
      </fill>
    </dxf>
    <dxf>
      <font>
        <color theme="2" tint="-0.24994659260841701"/>
      </font>
    </dxf>
    <dxf>
      <font>
        <color theme="2" tint="-0.24994659260841701"/>
      </font>
    </dxf>
    <dxf>
      <font>
        <color theme="0" tint="-0.14996795556505021"/>
      </font>
      <numFmt numFmtId="166" formatCode="[$-40C]dddd\,\ mmmm\ d\,\ yyyy"/>
    </dxf>
    <dxf>
      <font>
        <color theme="2" tint="-0.24994659260841701"/>
      </font>
    </dxf>
    <dxf>
      <font>
        <color theme="2" tint="-0.24994659260841701"/>
      </font>
    </dxf>
    <dxf>
      <font>
        <color theme="0" tint="-0.14996795556505021"/>
      </font>
      <numFmt numFmtId="166" formatCode="[$-40C]dddd\,\ mmmm\ d\,\ yyyy"/>
    </dxf>
    <dxf>
      <font>
        <color theme="2" tint="-0.24994659260841701"/>
      </font>
    </dxf>
    <dxf>
      <font>
        <color theme="2" tint="-0.24994659260841701"/>
      </font>
    </dxf>
    <dxf>
      <font>
        <color theme="0" tint="-0.14996795556505021"/>
      </font>
      <numFmt numFmtId="166" formatCode="[$-40C]dddd\,\ mmmm\ d\,\ yyyy"/>
    </dxf>
    <dxf>
      <font>
        <color theme="2" tint="-0.24994659260841701"/>
      </font>
    </dxf>
    <dxf>
      <font>
        <color theme="2" tint="-0.24994659260841701"/>
      </font>
    </dxf>
    <dxf>
      <font>
        <color theme="0" tint="-0.14996795556505021"/>
      </font>
      <numFmt numFmtId="166" formatCode="[$-40C]dddd\,\ mmmm\ d\,\ yyyy"/>
    </dxf>
    <dxf>
      <font>
        <b/>
        <i val="0"/>
        <color rgb="FF0070C0"/>
      </font>
    </dxf>
    <dxf>
      <border>
        <right style="thin">
          <color auto="1"/>
        </right>
      </border>
    </dxf>
    <dxf>
      <border>
        <right style="thin">
          <color auto="1"/>
        </right>
      </border>
    </dxf>
    <dxf>
      <fill>
        <patternFill>
          <bgColor rgb="FFF9FBF7"/>
        </patternFill>
      </fill>
      <border>
        <bottom style="thick">
          <color auto="1"/>
        </bottom>
      </border>
    </dxf>
    <dxf>
      <border>
        <bottom style="thick">
          <color auto="1"/>
        </bottom>
      </border>
    </dxf>
    <dxf>
      <font>
        <b val="0"/>
        <i/>
        <strike val="0"/>
      </font>
      <fill>
        <patternFill>
          <bgColor theme="9" tint="0.39994506668294322"/>
        </patternFill>
      </fill>
    </dxf>
    <dxf>
      <font>
        <b/>
        <i val="0"/>
        <strike val="0"/>
      </font>
      <fill>
        <patternFill>
          <bgColor theme="0" tint="-0.14996795556505021"/>
        </patternFill>
      </fill>
      <border>
        <bottom style="double">
          <color auto="1"/>
        </bottom>
      </border>
    </dxf>
    <dxf>
      <font>
        <b val="0"/>
        <i val="0"/>
      </font>
    </dxf>
    <dxf>
      <fill>
        <patternFill>
          <bgColor theme="2"/>
        </patternFill>
      </fill>
    </dxf>
    <dxf>
      <font>
        <b/>
        <i val="0"/>
      </font>
    </dxf>
    <dxf>
      <font>
        <b/>
        <i/>
        <color auto="1"/>
      </font>
      <fill>
        <patternFill>
          <bgColor theme="3" tint="0.79998168889431442"/>
        </patternFill>
      </fill>
      <border>
        <right/>
        <top style="medium">
          <color auto="1"/>
        </top>
        <bottom/>
        <vertical style="thin">
          <color auto="1"/>
        </vertical>
        <horizontal/>
      </border>
    </dxf>
    <dxf>
      <font>
        <b/>
        <i val="0"/>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vertical style="thin">
          <color theme="3" tint="0.39994506668294322"/>
        </vertical>
        <horizontal/>
      </border>
    </dxf>
  </dxfs>
  <tableStyles count="2" defaultTableStyle="TableStyleMedium2" defaultPivotStyle="PivotStyleLight16">
    <tableStyle name="Style de tableau Registre de présence" pivot="0" count="6" xr9:uid="{A8A297D9-FEA7-4A18-AACE-693E4B9264F6}">
      <tableStyleElement type="wholeTable" dxfId="55"/>
      <tableStyleElement type="headerRow" dxfId="54"/>
      <tableStyleElement type="totalRow" dxfId="53"/>
      <tableStyleElement type="firstColumn" dxfId="52"/>
      <tableStyleElement type="firstRowStripe" dxfId="51"/>
      <tableStyleElement type="firstHeaderCell" dxfId="50"/>
    </tableStyle>
    <tableStyle name="Tab1" pivot="0" count="6" xr9:uid="{659EC8A7-5A87-43A5-89E9-40703D99ED02}">
      <tableStyleElement type="headerRow" dxfId="49"/>
      <tableStyleElement type="firstColumn" dxfId="48"/>
      <tableStyleElement type="firstRowStripe" dxfId="47"/>
      <tableStyleElement type="secondRowStripe" dxfId="46"/>
      <tableStyleElement type="firstColumnStripe" dxfId="45"/>
      <tableStyleElement type="secondColumnStripe" dxfId="44"/>
    </tableStyle>
  </tableStyles>
  <colors>
    <mruColors>
      <color rgb="FFFFFF93"/>
      <color rgb="FFF9F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Consommation Heures Crèche</a:t>
            </a:r>
          </a:p>
        </c:rich>
      </c:tx>
      <c:layout>
        <c:manualLayout>
          <c:xMode val="edge"/>
          <c:yMode val="edge"/>
          <c:x val="0.27718013553311688"/>
          <c:y val="0.57142617674283191"/>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doughnutChart>
        <c:varyColors val="1"/>
        <c:ser>
          <c:idx val="1"/>
          <c:order val="0"/>
          <c:tx>
            <c:v>GraphDonnées</c:v>
          </c:tx>
          <c:spPr>
            <a:ln>
              <a:noFill/>
            </a:ln>
          </c:spPr>
          <c:dPt>
            <c:idx val="0"/>
            <c:bubble3D val="0"/>
            <c:spPr>
              <a:solidFill>
                <a:srgbClr val="FF0000"/>
              </a:solidFill>
              <a:ln w="6350" cap="flat" cmpd="sng" algn="ctr">
                <a:solidFill>
                  <a:srgbClr val="FF0000"/>
                </a:solidFill>
                <a:prstDash val="solid"/>
                <a:miter lim="800000"/>
              </a:ln>
              <a:effectLst/>
            </c:spPr>
            <c:extLst>
              <c:ext xmlns:c16="http://schemas.microsoft.com/office/drawing/2014/chart" uri="{C3380CC4-5D6E-409C-BE32-E72D297353CC}">
                <c16:uniqueId val="{00000003-DC67-4AAA-A4E8-1CBCBA384CF4}"/>
              </c:ext>
            </c:extLst>
          </c:dPt>
          <c:dPt>
            <c:idx val="1"/>
            <c:bubble3D val="0"/>
            <c:spPr>
              <a:solidFill>
                <a:schemeClr val="accent2"/>
              </a:solidFill>
              <a:ln w="19050">
                <a:noFill/>
              </a:ln>
              <a:effectLst/>
            </c:spPr>
            <c:extLst>
              <c:ext xmlns:c16="http://schemas.microsoft.com/office/drawing/2014/chart" uri="{C3380CC4-5D6E-409C-BE32-E72D297353CC}">
                <c16:uniqueId val="{0000000D-E8A5-4E2A-8A68-A5622E081FE9}"/>
              </c:ext>
            </c:extLst>
          </c:dPt>
          <c:dPt>
            <c:idx val="2"/>
            <c:bubble3D val="0"/>
            <c:spPr>
              <a:solidFill>
                <a:srgbClr val="00B050"/>
              </a:solidFill>
              <a:ln w="6350" cap="flat" cmpd="sng" algn="ctr">
                <a:solidFill>
                  <a:srgbClr val="00B050"/>
                </a:solidFill>
                <a:prstDash val="solid"/>
                <a:miter lim="800000"/>
              </a:ln>
              <a:effectLst/>
            </c:spPr>
            <c:extLst>
              <c:ext xmlns:c16="http://schemas.microsoft.com/office/drawing/2014/chart" uri="{C3380CC4-5D6E-409C-BE32-E72D297353CC}">
                <c16:uniqueId val="{00000004-DC67-4AAA-A4E8-1CBCBA384CF4}"/>
              </c:ext>
            </c:extLst>
          </c:dPt>
          <c:dPt>
            <c:idx val="3"/>
            <c:bubble3D val="0"/>
            <c:spPr>
              <a:solidFill>
                <a:srgbClr val="FFC000"/>
              </a:solidFill>
              <a:ln w="6350" cap="flat" cmpd="sng" algn="ctr">
                <a:solidFill>
                  <a:srgbClr val="FFC000"/>
                </a:solidFill>
                <a:prstDash val="solid"/>
                <a:miter lim="800000"/>
              </a:ln>
              <a:effectLst/>
            </c:spPr>
            <c:extLst>
              <c:ext xmlns:c16="http://schemas.microsoft.com/office/drawing/2014/chart" uri="{C3380CC4-5D6E-409C-BE32-E72D297353CC}">
                <c16:uniqueId val="{00000005-DC67-4AAA-A4E8-1CBCBA384CF4}"/>
              </c:ext>
            </c:extLst>
          </c:dPt>
          <c:dPt>
            <c:idx val="4"/>
            <c:bubble3D val="0"/>
            <c:spPr>
              <a:noFill/>
              <a:ln w="19050">
                <a:noFill/>
              </a:ln>
              <a:effectLst/>
            </c:spPr>
            <c:extLst>
              <c:ext xmlns:c16="http://schemas.microsoft.com/office/drawing/2014/chart" uri="{C3380CC4-5D6E-409C-BE32-E72D297353CC}">
                <c16:uniqueId val="{00000002-DC67-4AAA-A4E8-1CBCBA384CF4}"/>
              </c:ext>
            </c:extLst>
          </c:dPt>
          <c:cat>
            <c:strRef>
              <c:f>'Registre heure crèche'!$B$23:$B$27</c:f>
              <c:strCache>
                <c:ptCount val="5"/>
                <c:pt idx="0">
                  <c:v>Objectif annuel :</c:v>
                </c:pt>
                <c:pt idx="2">
                  <c:v>plage "ORANGE" graphique</c:v>
                </c:pt>
                <c:pt idx="3">
                  <c:v>plage "ROUGE" graphique</c:v>
                </c:pt>
                <c:pt idx="4">
                  <c:v>plage "TRANSPARENTE" graphique</c:v>
                </c:pt>
              </c:strCache>
            </c:strRef>
          </c:cat>
          <c:val>
            <c:numRef>
              <c:f>'Registre heure crèche'!$D$23:$D$27</c:f>
              <c:numCache>
                <c:formatCode>General</c:formatCode>
                <c:ptCount val="5"/>
                <c:pt idx="0">
                  <c:v>0</c:v>
                </c:pt>
                <c:pt idx="2">
                  <c:v>0</c:v>
                </c:pt>
                <c:pt idx="3">
                  <c:v>0</c:v>
                </c:pt>
                <c:pt idx="4">
                  <c:v>0</c:v>
                </c:pt>
              </c:numCache>
            </c:numRef>
          </c:val>
          <c:extLst>
            <c:ext xmlns:c16="http://schemas.microsoft.com/office/drawing/2014/chart" uri="{C3380CC4-5D6E-409C-BE32-E72D297353CC}">
              <c16:uniqueId val="{00000001-DC67-4AAA-A4E8-1CBCBA384CF4}"/>
            </c:ext>
          </c:extLst>
        </c:ser>
        <c:dLbls>
          <c:showLegendKey val="0"/>
          <c:showVal val="0"/>
          <c:showCatName val="0"/>
          <c:showSerName val="0"/>
          <c:showPercent val="0"/>
          <c:showBubbleSize val="0"/>
          <c:showLeaderLines val="1"/>
        </c:dLbls>
        <c:firstSliceAng val="270"/>
        <c:holeSize val="82"/>
      </c:doughnutChart>
      <c:pieChart>
        <c:varyColors val="1"/>
        <c:ser>
          <c:idx val="2"/>
          <c:order val="1"/>
          <c:tx>
            <c:v>indice</c:v>
          </c:tx>
          <c:dPt>
            <c:idx val="0"/>
            <c:bubble3D val="0"/>
            <c:spPr>
              <a:noFill/>
              <a:ln w="19050">
                <a:noFill/>
              </a:ln>
              <a:effectLst/>
            </c:spPr>
            <c:extLst>
              <c:ext xmlns:c16="http://schemas.microsoft.com/office/drawing/2014/chart" uri="{C3380CC4-5D6E-409C-BE32-E72D297353CC}">
                <c16:uniqueId val="{00000007-DC67-4AAA-A4E8-1CBCBA384CF4}"/>
              </c:ext>
            </c:extLst>
          </c:dPt>
          <c:dPt>
            <c:idx val="1"/>
            <c:bubble3D val="0"/>
            <c:spPr>
              <a:solidFill>
                <a:schemeClr val="bg1">
                  <a:lumMod val="75000"/>
                </a:schemeClr>
              </a:solidFill>
              <a:ln w="19050">
                <a:solidFill>
                  <a:schemeClr val="bg1">
                    <a:lumMod val="75000"/>
                  </a:schemeClr>
                </a:solidFill>
              </a:ln>
              <a:effectLst/>
            </c:spPr>
            <c:extLst>
              <c:ext xmlns:c16="http://schemas.microsoft.com/office/drawing/2014/chart" uri="{C3380CC4-5D6E-409C-BE32-E72D297353CC}">
                <c16:uniqueId val="{00000009-DC67-4AAA-A4E8-1CBCBA384CF4}"/>
              </c:ext>
            </c:extLst>
          </c:dPt>
          <c:dPt>
            <c:idx val="2"/>
            <c:bubble3D val="0"/>
            <c:spPr>
              <a:noFill/>
              <a:ln w="19050">
                <a:noFill/>
              </a:ln>
              <a:effectLst/>
            </c:spPr>
            <c:extLst>
              <c:ext xmlns:c16="http://schemas.microsoft.com/office/drawing/2014/chart" uri="{C3380CC4-5D6E-409C-BE32-E72D297353CC}">
                <c16:uniqueId val="{00000008-DC67-4AAA-A4E8-1CBCBA384CF4}"/>
              </c:ext>
            </c:extLst>
          </c:dPt>
          <c:dLbls>
            <c:dLbl>
              <c:idx val="1"/>
              <c:layout>
                <c:manualLayout>
                  <c:x val="1.8317217050373971E-3"/>
                  <c:y val="6.3456705783216773E-3"/>
                </c:manualLayout>
              </c:layout>
              <c:tx>
                <c:strRef>
                  <c:f>'Registre heure crèche'!$D$29</c:f>
                  <c:strCache>
                    <c:ptCount val="1"/>
                    <c:pt idx="0">
                      <c:v>0</c:v>
                    </c:pt>
                  </c:strCache>
                </c:strRef>
              </c:tx>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extLst>
                <c:ext xmlns:c15="http://schemas.microsoft.com/office/drawing/2012/chart" uri="{CE6537A1-D6FC-4f65-9D91-7224C49458BB}">
                  <c15:dlblFieldTable>
                    <c15:dlblFTEntry>
                      <c15:txfldGUID>{295EBB53-C1F0-4FEE-A198-06F6876D65A9}</c15:txfldGUID>
                      <c15:f>'Registre heure crèche'!$D$29</c15:f>
                      <c15:dlblFieldTableCache>
                        <c:ptCount val="1"/>
                        <c:pt idx="0">
                          <c:v>0</c:v>
                        </c:pt>
                      </c15:dlblFieldTableCache>
                    </c15:dlblFTEntry>
                  </c15:dlblFieldTable>
                  <c15:showDataLabelsRange val="0"/>
                </c:ext>
                <c:ext xmlns:c16="http://schemas.microsoft.com/office/drawing/2014/chart" uri="{C3380CC4-5D6E-409C-BE32-E72D297353CC}">
                  <c16:uniqueId val="{00000009-DC67-4AAA-A4E8-1CBCBA384CF4}"/>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s>
          <c:val>
            <c:numRef>
              <c:f>'Registre heure crèche'!$D$29:$D$31</c:f>
              <c:numCache>
                <c:formatCode>General</c:formatCode>
                <c:ptCount val="3"/>
                <c:pt idx="0">
                  <c:v>0</c:v>
                </c:pt>
                <c:pt idx="1">
                  <c:v>0</c:v>
                </c:pt>
                <c:pt idx="2">
                  <c:v>0</c:v>
                </c:pt>
              </c:numCache>
            </c:numRef>
          </c:val>
          <c:extLst>
            <c:ext xmlns:c16="http://schemas.microsoft.com/office/drawing/2014/chart" uri="{C3380CC4-5D6E-409C-BE32-E72D297353CC}">
              <c16:uniqueId val="{00000006-DC67-4AAA-A4E8-1CBCBA384CF4}"/>
            </c:ext>
          </c:extLst>
        </c:ser>
        <c:dLbls>
          <c:showLegendKey val="0"/>
          <c:showVal val="0"/>
          <c:showCatName val="0"/>
          <c:showSerName val="0"/>
          <c:showPercent val="0"/>
          <c:showBubbleSize val="0"/>
          <c:showLeaderLines val="1"/>
        </c:dLbls>
        <c:firstSliceAng val="27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637593</xdr:colOff>
      <xdr:row>20</xdr:row>
      <xdr:rowOff>0</xdr:rowOff>
    </xdr:from>
    <xdr:to>
      <xdr:col>5</xdr:col>
      <xdr:colOff>534178</xdr:colOff>
      <xdr:row>44</xdr:row>
      <xdr:rowOff>69979</xdr:rowOff>
    </xdr:to>
    <xdr:graphicFrame macro="">
      <xdr:nvGraphicFramePr>
        <xdr:cNvPr id="2" name="Graphique 1">
          <a:extLst>
            <a:ext uri="{FF2B5EF4-FFF2-40B4-BE49-F238E27FC236}">
              <a16:creationId xmlns:a16="http://schemas.microsoft.com/office/drawing/2014/main" id="{C02437CB-DDA3-4F51-A877-D8BE1318CE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UIVI%20HEURE%20CRECH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View"/>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rier"/>
      <sheetName val="Suivi des congés des employés"/>
      <sheetName val="Liste des employés"/>
      <sheetName val="Types de congés"/>
      <sheetName val="Jours fériés"/>
      <sheetName val="Ce que j'aimerais savoir faire"/>
      <sheetName val="Heure créche"/>
    </sheetNames>
    <sheetDataSet>
      <sheetData sheetId="0"/>
      <sheetData sheetId="1"/>
      <sheetData sheetId="2"/>
      <sheetData sheetId="3"/>
      <sheetData sheetId="4"/>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4C36F10-D31C-4DE1-A48B-0970E28097EA}" name="Tabdonnées" displayName="Tabdonnées" ref="B2:O10" dataDxfId="14">
  <autoFilter ref="B2:O10" xr:uid="{91145ACB-0A28-4555-B449-168448C08942}"/>
  <tableColumns count="14">
    <tableColumn id="1" xr3:uid="{F097453F-EADA-477C-8C9E-B156A2E95405}" name="Enfant" totalsRowLabel="Total" dataDxfId="13"/>
    <tableColumn id="13" xr3:uid="{37377295-D124-4A91-933A-AC955C4139FF}" name="Forfait " dataDxfId="12"/>
    <tableColumn id="14" xr3:uid="{63C1E69F-DB6D-4E98-8475-4E3DD191C2EF}" name="H.C." dataDxfId="11"/>
    <tableColumn id="2" xr3:uid="{031BFCE6-B3A1-42F6-9A7D-5A85D4900D2A}" name="SEP" dataDxfId="10"/>
    <tableColumn id="3" xr3:uid="{3CCC7676-26E5-46A7-8AA9-BEF6B8E804BD}" name="OCT" dataDxfId="9"/>
    <tableColumn id="4" xr3:uid="{4A856026-57E2-47BE-BFDA-6FFF8AD4F8AB}" name="NOV" dataDxfId="8"/>
    <tableColumn id="5" xr3:uid="{E95DEC25-5647-4DEA-B46E-F43BAF95AE53}" name="DÉC" totalsRowFunction="count" dataDxfId="7"/>
    <tableColumn id="6" xr3:uid="{60FBB406-6D96-4C35-AF41-DB9BD055328E}" name="JAN" dataDxfId="6"/>
    <tableColumn id="7" xr3:uid="{E812F1C2-55B2-4F9A-AC0B-CE4F35AFA7F9}" name="FÉV" dataDxfId="5"/>
    <tableColumn id="8" xr3:uid="{C032A1F2-A957-4E9D-B454-35101307BD6B}" name="MAR" dataDxfId="4"/>
    <tableColumn id="9" xr3:uid="{6D093F01-3404-4A26-8812-1EE409BB384C}" name="AVR" dataDxfId="3"/>
    <tableColumn id="10" xr3:uid="{B1F604DC-4208-4F50-BA2B-0D023EDF3C88}" name="MAI" dataDxfId="2"/>
    <tableColumn id="11" xr3:uid="{EFCF4F3C-AE80-4ED6-82B9-F784B318A7ED}" name="JUN" dataDxfId="1"/>
    <tableColumn id="12" xr3:uid="{D9D8E907-74F0-4609-B326-E9C1290D8978}" name="JLT" dataDxfId="0"/>
  </tableColumns>
  <tableStyleInfo name="Tab1" showFirstColumn="1" showLastColumn="0" showRowStripes="1" showColumnStripes="1"/>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8AFBE-CFCD-47D5-A597-1B6EF4DD4A6D}">
  <sheetPr codeName="Feuil3">
    <tabColor theme="3"/>
    <pageSetUpPr fitToPage="1"/>
  </sheetPr>
  <dimension ref="A1:AG42"/>
  <sheetViews>
    <sheetView showGridLines="0" zoomScale="70" zoomScaleNormal="70" workbookViewId="0">
      <selection activeCell="C3" sqref="C3:D3"/>
    </sheetView>
  </sheetViews>
  <sheetFormatPr baseColWidth="10" defaultColWidth="9.69140625" defaultRowHeight="14.6" x14ac:dyDescent="0.4"/>
  <cols>
    <col min="1" max="1" width="15.61328125" style="1" customWidth="1"/>
    <col min="2" max="2" width="12.3828125" style="1" customWidth="1"/>
    <col min="3" max="3" width="17.23046875" style="1" customWidth="1"/>
    <col min="4" max="4" width="7.15234375" style="19" customWidth="1"/>
    <col min="5" max="5" width="7" style="19" customWidth="1"/>
    <col min="6" max="6" width="8.4609375" style="1" customWidth="1"/>
    <col min="7" max="8" width="5" style="1" customWidth="1"/>
    <col min="9" max="9" width="6.4609375" style="1" customWidth="1"/>
    <col min="10" max="10" width="6.07421875" style="1" customWidth="1"/>
    <col min="11" max="14" width="5" style="1" customWidth="1"/>
    <col min="15" max="15" width="5.765625" style="1" customWidth="1"/>
    <col min="16" max="16" width="5.921875" style="1" customWidth="1"/>
    <col min="17" max="17" width="5.53515625" style="1" customWidth="1"/>
    <col min="18" max="19" width="5" style="1" customWidth="1"/>
    <col min="20" max="20" width="5.53515625" style="1" customWidth="1"/>
    <col min="21" max="22" width="5.765625" style="1" customWidth="1"/>
    <col min="23" max="24" width="5" style="1" customWidth="1"/>
    <col min="25" max="25" width="6.15234375" style="1" customWidth="1"/>
    <col min="26" max="26" width="5.53515625" style="1" customWidth="1"/>
    <col min="27" max="29" width="5" style="1" customWidth="1"/>
    <col min="30" max="30" width="5.765625" style="1" customWidth="1"/>
    <col min="31" max="31" width="6.07421875" style="1" customWidth="1"/>
    <col min="32" max="45" width="5" style="1" customWidth="1"/>
    <col min="46" max="46" width="2.84375" style="1" customWidth="1"/>
    <col min="47" max="16384" width="9.69140625" style="1"/>
  </cols>
  <sheetData>
    <row r="1" spans="1:29" ht="82.75" customHeight="1" x14ac:dyDescent="0.4">
      <c r="A1" s="79" t="s">
        <v>32</v>
      </c>
      <c r="B1" s="79"/>
      <c r="C1" s="79"/>
      <c r="D1" s="79"/>
      <c r="E1" s="79"/>
      <c r="F1" s="79"/>
      <c r="G1" s="79"/>
      <c r="H1" s="79"/>
      <c r="I1" s="79"/>
      <c r="J1" s="16"/>
      <c r="K1" s="16"/>
      <c r="L1" s="16"/>
      <c r="M1" s="16"/>
      <c r="N1" s="16"/>
      <c r="O1" s="16"/>
      <c r="P1" s="16"/>
      <c r="Q1" s="16"/>
    </row>
    <row r="2" spans="1:29" ht="8.6" customHeight="1" thickBot="1" x14ac:dyDescent="0.45">
      <c r="A2" s="33"/>
      <c r="B2" s="34"/>
      <c r="C2" s="34"/>
      <c r="D2" s="35"/>
      <c r="E2" s="35"/>
      <c r="F2" s="15"/>
      <c r="G2" s="15"/>
      <c r="H2" s="15"/>
      <c r="I2" s="15"/>
      <c r="J2" s="15"/>
      <c r="K2" s="15"/>
      <c r="L2" s="15"/>
      <c r="M2" s="15"/>
      <c r="N2" s="15"/>
      <c r="O2" s="15"/>
      <c r="P2" s="15"/>
      <c r="Q2" s="15"/>
    </row>
    <row r="3" spans="1:29" ht="29.6" customHeight="1" thickTop="1" thickBot="1" x14ac:dyDescent="0.45">
      <c r="B3" s="17" t="s">
        <v>25</v>
      </c>
      <c r="C3" s="83" t="s">
        <v>7</v>
      </c>
      <c r="D3" s="84"/>
      <c r="E3" s="70"/>
      <c r="F3" s="14"/>
      <c r="G3" s="14"/>
      <c r="H3" s="14"/>
      <c r="I3" s="14"/>
      <c r="J3" s="14"/>
      <c r="K3" s="8"/>
      <c r="L3" s="9"/>
      <c r="M3" s="9"/>
      <c r="N3" s="9"/>
      <c r="O3" s="9"/>
      <c r="P3" s="9"/>
      <c r="Q3" s="9"/>
      <c r="V3" s="2"/>
      <c r="W3" s="2"/>
      <c r="X3" s="2"/>
      <c r="Y3" s="2"/>
      <c r="Z3" s="2"/>
      <c r="AA3" s="2"/>
      <c r="AB3" s="2"/>
      <c r="AC3" s="2"/>
    </row>
    <row r="4" spans="1:29" ht="3.9" customHeight="1" thickTop="1" x14ac:dyDescent="0.4">
      <c r="B4" s="10"/>
      <c r="C4" s="10"/>
      <c r="D4" s="20"/>
      <c r="E4" s="20"/>
      <c r="F4" s="10"/>
      <c r="G4" s="10"/>
      <c r="H4" s="10"/>
      <c r="I4" s="10"/>
      <c r="J4" s="10"/>
      <c r="K4" s="10"/>
      <c r="L4" s="10"/>
      <c r="M4" s="10"/>
      <c r="N4" s="10"/>
      <c r="O4" s="10"/>
      <c r="P4" s="10"/>
      <c r="Q4" s="10"/>
      <c r="R4" s="2"/>
      <c r="S4" s="2"/>
      <c r="T4" s="2"/>
      <c r="U4" s="2"/>
      <c r="V4" s="2"/>
      <c r="W4" s="2"/>
      <c r="X4" s="2"/>
      <c r="Y4" s="2"/>
      <c r="Z4" s="2"/>
      <c r="AA4" s="2"/>
      <c r="AB4" s="2"/>
      <c r="AC4" s="2"/>
    </row>
    <row r="5" spans="1:29" ht="31.75" customHeight="1" x14ac:dyDescent="0.4">
      <c r="B5" s="29" t="s">
        <v>23</v>
      </c>
      <c r="C5" s="85" t="s">
        <v>24</v>
      </c>
      <c r="D5" s="86"/>
      <c r="E5" s="55" t="s">
        <v>40</v>
      </c>
      <c r="F5" s="54"/>
      <c r="G5" s="9"/>
      <c r="H5" s="9"/>
      <c r="I5" s="9"/>
      <c r="J5" s="9"/>
      <c r="K5" s="9"/>
      <c r="L5" s="9"/>
      <c r="M5" s="9"/>
      <c r="N5" s="9"/>
      <c r="O5" s="9"/>
      <c r="P5" s="9"/>
      <c r="Q5" s="9"/>
    </row>
    <row r="6" spans="1:29" ht="18.75" customHeight="1" x14ac:dyDescent="0.4">
      <c r="B6" s="26" t="s">
        <v>19</v>
      </c>
      <c r="C6" s="87" t="str">
        <f>IF(VLOOKUP(C3,Tabdonnées[],4,FALSE)="","",VLOOKUP(C3,Tabdonnées[],4,FALSE))</f>
        <v/>
      </c>
      <c r="D6" s="88"/>
      <c r="E6" s="65" t="str">
        <f>IF(C6="","",IF((VLOOKUP(C3,Tabdonnées[],2,FALSE))-C6&gt;=0,(VLOOKUP(C3,Tabdonnées[],2,FALSE))-C6,0))</f>
        <v/>
      </c>
      <c r="F6" s="62"/>
      <c r="G6" s="9"/>
      <c r="H6" s="9"/>
      <c r="I6" s="9"/>
      <c r="J6" s="9"/>
      <c r="K6" s="9"/>
      <c r="L6" s="9"/>
      <c r="M6" s="9"/>
      <c r="N6" s="9"/>
      <c r="O6" s="9"/>
      <c r="P6" s="9"/>
      <c r="Q6" s="9"/>
    </row>
    <row r="7" spans="1:29" ht="18.75" customHeight="1" x14ac:dyDescent="0.4">
      <c r="B7" s="63" t="s">
        <v>20</v>
      </c>
      <c r="C7" s="87" t="str">
        <f>IF(VLOOKUP(C3,Tabdonnées[],5,FALSE)="","",VLOOKUP(C3,Tabdonnées[],5,FALSE))</f>
        <v/>
      </c>
      <c r="D7" s="88"/>
      <c r="E7" s="66" t="str">
        <f>IF(C7="","",IF((VLOOKUP(C3,Tabdonnées[],2,FALSE))-C7&gt;=0,(VLOOKUP(C3,Tabdonnées[],2,FALSE))-C7,0))</f>
        <v/>
      </c>
      <c r="F7" s="24"/>
      <c r="G7" s="9"/>
      <c r="H7" s="9"/>
      <c r="I7" s="9"/>
      <c r="J7" s="9"/>
      <c r="K7" s="9"/>
      <c r="L7" s="9"/>
      <c r="M7" s="9"/>
      <c r="N7" s="9"/>
      <c r="O7" s="9"/>
      <c r="P7" s="9"/>
      <c r="Q7" s="9"/>
    </row>
    <row r="8" spans="1:29" ht="18.75" customHeight="1" x14ac:dyDescent="0.4">
      <c r="A8" s="3"/>
      <c r="B8" s="26" t="s">
        <v>21</v>
      </c>
      <c r="C8" s="87" t="str">
        <f>IF(VLOOKUP(C3,Tabdonnées[],6,FALSE)="","",VLOOKUP(C3,Tabdonnées[],6,FALSE))</f>
        <v/>
      </c>
      <c r="D8" s="88"/>
      <c r="E8" s="65" t="str">
        <f>IF(C8="","",IF((VLOOKUP(C3,Tabdonnées[],2,FALSE))-C8&gt;=0,(VLOOKUP(C3,Tabdonnées[],2,FALSE))-C8,0))</f>
        <v/>
      </c>
      <c r="F8" s="24"/>
      <c r="G8" s="21"/>
      <c r="H8" s="9"/>
      <c r="I8" s="9"/>
      <c r="J8" s="9"/>
      <c r="K8" s="9"/>
      <c r="L8" s="9"/>
      <c r="M8" s="9"/>
      <c r="N8" s="9"/>
      <c r="O8" s="9"/>
      <c r="P8" s="9"/>
      <c r="Q8" s="9"/>
    </row>
    <row r="9" spans="1:29" ht="18.75" customHeight="1" x14ac:dyDescent="0.4">
      <c r="A9" s="64"/>
      <c r="B9" s="27" t="s">
        <v>22</v>
      </c>
      <c r="C9" s="87" t="str">
        <f>IF(VLOOKUP(C3,Tabdonnées[],7,FALSE)="","",VLOOKUP(C3,Tabdonnées[],7,FALSE))</f>
        <v/>
      </c>
      <c r="D9" s="88"/>
      <c r="E9" s="66" t="str">
        <f>IF(C9="","",IF((VLOOKUP(C3,Tabdonnées[],2,FALSE))-C9&gt;=0,(VLOOKUP(C3,Tabdonnées[],2,FALSE))-C9,0))</f>
        <v/>
      </c>
      <c r="F9" s="24"/>
      <c r="G9" s="9"/>
      <c r="H9" s="9"/>
      <c r="I9" s="9"/>
      <c r="J9" s="9"/>
      <c r="K9" s="9"/>
      <c r="L9" s="9"/>
      <c r="M9" s="9"/>
      <c r="N9" s="9"/>
      <c r="O9" s="9"/>
      <c r="P9" s="9"/>
      <c r="Q9" s="9"/>
    </row>
    <row r="10" spans="1:29" ht="18.75" customHeight="1" x14ac:dyDescent="0.4">
      <c r="B10" s="26" t="s">
        <v>12</v>
      </c>
      <c r="C10" s="87" t="str">
        <f>IF(VLOOKUP(C3,Tabdonnées[],8,FALSE)="","",VLOOKUP(C3,Tabdonnées[],8,FALSE))</f>
        <v/>
      </c>
      <c r="D10" s="88"/>
      <c r="E10" s="65" t="str">
        <f>IF(C10="","",IF((VLOOKUP(C3,Tabdonnées[],2,FALSE))-C10&gt;=0,(VLOOKUP(C3,Tabdonnées[],2,FALSE))-C10,0))</f>
        <v/>
      </c>
      <c r="F10" s="24"/>
      <c r="G10" s="9"/>
      <c r="H10" s="9"/>
      <c r="I10" s="9"/>
      <c r="J10" s="9"/>
      <c r="K10" s="9"/>
      <c r="L10" s="9"/>
      <c r="M10" s="9"/>
      <c r="N10" s="9"/>
      <c r="O10" s="9"/>
      <c r="P10" s="9"/>
      <c r="Q10" s="9"/>
    </row>
    <row r="11" spans="1:29" ht="18.75" customHeight="1" x14ac:dyDescent="0.4">
      <c r="A11" s="23"/>
      <c r="B11" s="27" t="s">
        <v>13</v>
      </c>
      <c r="C11" s="87" t="str">
        <f>IF(VLOOKUP(C3,Tabdonnées[],9,FALSE)="","",VLOOKUP(C3,Tabdonnées[],9,FALSE))</f>
        <v/>
      </c>
      <c r="D11" s="88"/>
      <c r="E11" s="66" t="str">
        <f>IF(C11="","",IF((VLOOKUP(C3,Tabdonnées[],2,FALSE))-C11&gt;=0,(VLOOKUP(C3,Tabdonnées[],2,FALSE))-C11,0))</f>
        <v/>
      </c>
      <c r="F11" s="24"/>
      <c r="G11" s="9"/>
      <c r="H11" s="9"/>
      <c r="I11" s="9"/>
      <c r="J11" s="9"/>
      <c r="K11" s="9"/>
      <c r="L11" s="9"/>
      <c r="M11" s="9"/>
      <c r="N11" s="9"/>
      <c r="O11" s="9"/>
      <c r="P11" s="9"/>
      <c r="Q11" s="9"/>
    </row>
    <row r="12" spans="1:29" ht="18.75" customHeight="1" x14ac:dyDescent="0.4">
      <c r="B12" s="28" t="s">
        <v>14</v>
      </c>
      <c r="C12" s="87" t="str">
        <f>IF(VLOOKUP(C3,Tabdonnées[],10,FALSE)="","",VLOOKUP(C3,Tabdonnées[],10,FALSE))</f>
        <v/>
      </c>
      <c r="D12" s="88"/>
      <c r="E12" s="65" t="str">
        <f>IF(C12="","",IF((VLOOKUP(C3,Tabdonnées[],2,FALSE))-C12&gt;=0,(VLOOKUP(C3,Tabdonnées[],2,FALSE))-C12,0))</f>
        <v/>
      </c>
      <c r="F12" s="24"/>
      <c r="G12" s="9"/>
      <c r="H12" s="9"/>
      <c r="I12" s="9"/>
      <c r="J12" s="9"/>
      <c r="K12" s="9"/>
      <c r="L12" s="9"/>
      <c r="M12" s="9"/>
      <c r="N12" s="9"/>
      <c r="O12" s="9"/>
      <c r="P12" s="9"/>
      <c r="Q12" s="9"/>
    </row>
    <row r="13" spans="1:29" ht="18.75" customHeight="1" x14ac:dyDescent="0.4">
      <c r="B13" s="27" t="s">
        <v>15</v>
      </c>
      <c r="C13" s="87" t="str">
        <f>IF(VLOOKUP(C3,Tabdonnées[],11,FALSE)="","",VLOOKUP(C3,Tabdonnées[],11,FALSE))</f>
        <v/>
      </c>
      <c r="D13" s="88"/>
      <c r="E13" s="66" t="str">
        <f>IF(C13="","",IF((VLOOKUP(C3,Tabdonnées[],2,FALSE))-C13&gt;=0,(VLOOKUP(C3,Tabdonnées[],2,FALSE))-C13,0))</f>
        <v/>
      </c>
      <c r="F13" s="22"/>
      <c r="G13" s="32"/>
      <c r="H13" s="9"/>
      <c r="I13" s="9"/>
      <c r="J13" s="9"/>
      <c r="K13" s="9"/>
      <c r="L13" s="9"/>
      <c r="M13" s="9"/>
      <c r="N13" s="9"/>
      <c r="O13" s="9"/>
      <c r="P13" s="9"/>
      <c r="Q13" s="9"/>
    </row>
    <row r="14" spans="1:29" ht="18.75" customHeight="1" x14ac:dyDescent="0.4">
      <c r="A14" s="23"/>
      <c r="B14" s="26" t="s">
        <v>16</v>
      </c>
      <c r="C14" s="87" t="str">
        <f>IF(VLOOKUP(C3,Tabdonnées[],12,FALSE)="","",VLOOKUP(C3,Tabdonnées[],12,FALSE))</f>
        <v/>
      </c>
      <c r="D14" s="88"/>
      <c r="E14" s="65" t="str">
        <f>IF(C14="","",IF((VLOOKUP(C3,Tabdonnées[],2,FALSE))-C14&gt;=0,(VLOOKUP(C3,Tabdonnées[],2,FALSE))-C14,0))</f>
        <v/>
      </c>
      <c r="F14" s="24"/>
      <c r="G14" s="9"/>
      <c r="H14" s="9"/>
      <c r="I14" s="9"/>
      <c r="J14" s="9"/>
      <c r="K14" s="9"/>
      <c r="L14" s="9"/>
      <c r="M14" s="9"/>
      <c r="N14" s="9"/>
      <c r="O14" s="9"/>
      <c r="P14" s="9"/>
      <c r="Q14" s="9"/>
    </row>
    <row r="15" spans="1:29" ht="18.75" customHeight="1" x14ac:dyDescent="0.4">
      <c r="B15" s="27" t="s">
        <v>17</v>
      </c>
      <c r="C15" s="87" t="str">
        <f>IF(VLOOKUP(C3,Tabdonnées[],13,FALSE)="","",VLOOKUP(C3,Tabdonnées[],13,FALSE))</f>
        <v/>
      </c>
      <c r="D15" s="88"/>
      <c r="E15" s="66" t="str">
        <f>IF(C15="","",IF((VLOOKUP(C3,Tabdonnées[],2,FALSE))-C15&gt;=0,(VLOOKUP(C3,Tabdonnées[],2,FALSE))-C15,0))</f>
        <v/>
      </c>
      <c r="F15" s="24"/>
      <c r="G15" s="9"/>
      <c r="H15" s="9"/>
      <c r="I15" s="9"/>
      <c r="J15" s="9"/>
      <c r="K15" s="9"/>
      <c r="L15" s="9"/>
      <c r="M15" s="9"/>
      <c r="N15" s="9"/>
      <c r="O15" s="9"/>
      <c r="P15" s="9"/>
      <c r="Q15" s="9"/>
    </row>
    <row r="16" spans="1:29" ht="18.75" customHeight="1" x14ac:dyDescent="0.4">
      <c r="B16" s="25" t="s">
        <v>18</v>
      </c>
      <c r="C16" s="87" t="str">
        <f>IF(VLOOKUP(C3,Tabdonnées[],14,FALSE)="","",VLOOKUP(C3,Tabdonnées[],14,FALSE))</f>
        <v/>
      </c>
      <c r="D16" s="88"/>
      <c r="E16" s="65" t="str">
        <f>IF(C16="","",IF((VLOOKUP(C3,Tabdonnées[],2,FALSE))-C16&gt;=0,(VLOOKUP(C3,Tabdonnées[],2,FALSE))-C16,0))</f>
        <v/>
      </c>
      <c r="F16" s="24"/>
      <c r="G16" s="9"/>
      <c r="H16" s="9"/>
      <c r="I16" s="9"/>
      <c r="J16" s="9"/>
      <c r="K16" s="9"/>
      <c r="L16" s="9"/>
      <c r="M16" s="9"/>
      <c r="N16" s="9"/>
      <c r="O16" s="9"/>
      <c r="P16" s="9"/>
      <c r="Q16" s="9"/>
    </row>
    <row r="17" spans="1:33" ht="18" customHeight="1" x14ac:dyDescent="0.4">
      <c r="C17" s="31" t="s">
        <v>31</v>
      </c>
      <c r="D17" s="30">
        <f>SUM(C6:D16)</f>
        <v>0</v>
      </c>
      <c r="F17" s="9"/>
      <c r="G17" s="9"/>
      <c r="H17" s="9"/>
      <c r="I17" s="9"/>
      <c r="J17" s="9"/>
      <c r="K17" s="9"/>
      <c r="L17" s="9"/>
      <c r="M17" s="9"/>
      <c r="N17" s="9"/>
      <c r="O17" s="9"/>
      <c r="P17" s="9"/>
      <c r="Q17" s="9"/>
    </row>
    <row r="18" spans="1:33" ht="3" customHeight="1" x14ac:dyDescent="0.4">
      <c r="C18" s="81"/>
      <c r="D18" s="81"/>
      <c r="F18" s="9"/>
      <c r="G18" s="9"/>
      <c r="H18" s="9"/>
      <c r="I18" s="9"/>
      <c r="J18" s="9"/>
      <c r="K18" s="9"/>
      <c r="L18" s="9"/>
      <c r="M18" s="9"/>
      <c r="N18" s="9"/>
      <c r="O18" s="9"/>
      <c r="P18" s="9"/>
      <c r="Q18" s="9"/>
    </row>
    <row r="19" spans="1:33" ht="18" customHeight="1" x14ac:dyDescent="0.4">
      <c r="C19" s="80" t="s">
        <v>41</v>
      </c>
      <c r="D19" s="80"/>
      <c r="E19" s="71">
        <f>IF((VLOOKUP(C3,Tabdonnées[],2,FALSE))-SUM(E6:E16)&gt;=0,(VLOOKUP(C3,Tabdonnées[],2,FALSE))-SUM(E6:E16),0)</f>
        <v>0</v>
      </c>
      <c r="F19" s="9"/>
      <c r="G19" s="9"/>
      <c r="H19" s="9"/>
      <c r="I19" s="9"/>
      <c r="J19" s="9"/>
      <c r="K19" s="9"/>
      <c r="L19" s="9"/>
      <c r="M19" s="9"/>
      <c r="N19" s="9"/>
      <c r="O19" s="9"/>
      <c r="P19" s="9"/>
      <c r="Q19" s="9"/>
    </row>
    <row r="20" spans="1:33" ht="12.9" customHeight="1" x14ac:dyDescent="0.4">
      <c r="B20" s="56"/>
      <c r="C20" s="56"/>
      <c r="D20" s="57"/>
      <c r="E20" s="72"/>
      <c r="F20" s="58"/>
      <c r="G20" s="58"/>
      <c r="H20" s="12"/>
      <c r="I20" s="12"/>
      <c r="J20" s="12"/>
      <c r="K20" s="12"/>
      <c r="L20" s="12"/>
      <c r="M20" s="12"/>
      <c r="N20" s="12"/>
      <c r="O20" s="12"/>
      <c r="P20" s="12"/>
      <c r="Q20" s="9"/>
    </row>
    <row r="21" spans="1:33" ht="15" customHeight="1" x14ac:dyDescent="0.4">
      <c r="A21" s="33"/>
      <c r="B21" s="90" t="s">
        <v>30</v>
      </c>
      <c r="C21" s="90"/>
      <c r="D21" s="69">
        <f>(VLOOKUP(C3,Tabdonnées[],2,FALSE))*11</f>
        <v>0</v>
      </c>
      <c r="E21" s="73"/>
      <c r="F21" s="11"/>
      <c r="G21" s="11"/>
      <c r="H21" s="12"/>
      <c r="I21" s="12"/>
      <c r="J21" s="12"/>
      <c r="K21" s="12"/>
      <c r="L21" s="12"/>
      <c r="M21" s="12"/>
      <c r="N21" s="12"/>
      <c r="O21" s="12"/>
      <c r="P21" s="12"/>
      <c r="Q21" s="9"/>
    </row>
    <row r="22" spans="1:33" ht="3" customHeight="1" x14ac:dyDescent="0.4">
      <c r="A22" s="33"/>
      <c r="B22" s="38"/>
      <c r="C22" s="39"/>
      <c r="D22" s="40"/>
      <c r="E22" s="73"/>
      <c r="F22" s="11"/>
      <c r="G22" s="11"/>
      <c r="H22" s="12"/>
      <c r="I22" s="12"/>
      <c r="J22" s="12"/>
      <c r="K22" s="12"/>
      <c r="L22" s="12"/>
      <c r="M22" s="12"/>
      <c r="N22" s="12"/>
      <c r="O22" s="12"/>
      <c r="P22" s="12"/>
      <c r="Q22" s="9"/>
    </row>
    <row r="23" spans="1:33" ht="15" customHeight="1" x14ac:dyDescent="0.4">
      <c r="B23" s="90" t="s">
        <v>33</v>
      </c>
      <c r="C23" s="90"/>
      <c r="D23" s="69">
        <f>D21-(VLOOKUP(C3,Tabdonnées[],3,FALSE))</f>
        <v>0</v>
      </c>
      <c r="E23" s="74"/>
      <c r="F23" s="13"/>
      <c r="G23" s="4"/>
      <c r="I23" s="89"/>
      <c r="J23" s="89"/>
      <c r="K23" s="89"/>
      <c r="L23" s="89"/>
      <c r="M23" s="4"/>
      <c r="N23" s="5"/>
      <c r="O23" s="82"/>
      <c r="P23" s="82"/>
      <c r="Q23" s="82"/>
      <c r="R23" s="4"/>
      <c r="T23" s="89"/>
      <c r="U23" s="89"/>
      <c r="V23" s="89"/>
      <c r="W23" s="4"/>
      <c r="Y23" s="82"/>
      <c r="Z23" s="82"/>
      <c r="AA23" s="82"/>
      <c r="AB23" s="4"/>
      <c r="AD23" s="89"/>
      <c r="AE23" s="89"/>
      <c r="AF23" s="89"/>
      <c r="AG23" s="6"/>
    </row>
    <row r="24" spans="1:33" ht="3" customHeight="1" x14ac:dyDescent="0.4">
      <c r="B24" s="41"/>
      <c r="C24" s="41"/>
      <c r="D24" s="61"/>
      <c r="E24" s="74"/>
      <c r="F24" s="43"/>
      <c r="G24" s="4"/>
      <c r="I24" s="42"/>
      <c r="J24" s="42"/>
      <c r="K24" s="42"/>
      <c r="L24" s="42"/>
      <c r="M24" s="4"/>
      <c r="N24" s="5"/>
      <c r="O24" s="43"/>
      <c r="P24" s="43"/>
      <c r="Q24" s="43"/>
      <c r="R24" s="4"/>
      <c r="T24" s="42"/>
      <c r="U24" s="42"/>
      <c r="V24" s="42"/>
      <c r="W24" s="4"/>
      <c r="Y24" s="43"/>
      <c r="Z24" s="43"/>
      <c r="AA24" s="43"/>
      <c r="AB24" s="4"/>
      <c r="AD24" s="42"/>
      <c r="AE24" s="42"/>
      <c r="AF24" s="42"/>
      <c r="AG24" s="42"/>
    </row>
    <row r="25" spans="1:33" ht="15" customHeight="1" x14ac:dyDescent="0.4">
      <c r="A25" s="44"/>
      <c r="B25" s="92" t="s">
        <v>38</v>
      </c>
      <c r="C25" s="92"/>
      <c r="D25" s="45">
        <f>D21-D23</f>
        <v>0</v>
      </c>
      <c r="E25" s="75"/>
      <c r="F25" s="59"/>
      <c r="G25" s="60"/>
      <c r="I25" s="89"/>
      <c r="J25" s="89"/>
      <c r="K25" s="89"/>
      <c r="L25" s="89"/>
      <c r="M25" s="4"/>
      <c r="N25" s="5"/>
      <c r="O25" s="82"/>
      <c r="P25" s="82"/>
      <c r="Q25" s="82"/>
      <c r="R25" s="4"/>
      <c r="T25" s="89"/>
      <c r="U25" s="89"/>
      <c r="V25" s="89"/>
      <c r="W25" s="4"/>
      <c r="Y25" s="82"/>
      <c r="Z25" s="82"/>
      <c r="AA25" s="82"/>
      <c r="AB25" s="4"/>
      <c r="AD25" s="89"/>
      <c r="AE25" s="89"/>
      <c r="AF25" s="89"/>
      <c r="AG25" s="6"/>
    </row>
    <row r="26" spans="1:33" ht="15" customHeight="1" x14ac:dyDescent="0.4">
      <c r="A26" s="44"/>
      <c r="B26" s="91" t="s">
        <v>39</v>
      </c>
      <c r="C26" s="91"/>
      <c r="D26" s="46">
        <f>D21*0.2</f>
        <v>0</v>
      </c>
      <c r="E26" s="76"/>
      <c r="F26" s="58"/>
      <c r="G26" s="58"/>
      <c r="H26" s="12"/>
      <c r="I26" s="12"/>
      <c r="J26" s="12"/>
      <c r="K26" s="12"/>
      <c r="L26" s="12"/>
      <c r="M26" s="12"/>
      <c r="N26" s="12"/>
      <c r="O26" s="12"/>
      <c r="P26" s="12"/>
      <c r="Q26" s="9"/>
    </row>
    <row r="27" spans="1:33" ht="15" customHeight="1" x14ac:dyDescent="0.4">
      <c r="A27" s="44"/>
      <c r="B27" s="92" t="s">
        <v>34</v>
      </c>
      <c r="C27" s="92"/>
      <c r="D27" s="47">
        <f>SUM(D23:D26)</f>
        <v>0</v>
      </c>
      <c r="E27" s="77"/>
      <c r="F27" s="36"/>
      <c r="G27" s="60"/>
      <c r="H27" s="7"/>
      <c r="I27" s="93"/>
      <c r="J27" s="93"/>
      <c r="K27" s="93"/>
      <c r="L27" s="93"/>
      <c r="M27" s="4"/>
      <c r="N27" s="7"/>
      <c r="O27" s="93"/>
      <c r="P27" s="93"/>
      <c r="Q27" s="93"/>
      <c r="R27" s="4"/>
      <c r="S27" s="7"/>
      <c r="T27" s="93"/>
      <c r="U27" s="93"/>
      <c r="V27" s="93"/>
      <c r="W27" s="4"/>
      <c r="X27" s="7"/>
      <c r="Y27" s="93"/>
      <c r="Z27" s="93"/>
      <c r="AA27" s="93"/>
      <c r="AB27" s="4"/>
      <c r="AC27" s="7"/>
      <c r="AD27" s="93"/>
      <c r="AE27" s="93"/>
      <c r="AF27" s="93"/>
    </row>
    <row r="28" spans="1:33" ht="15" customHeight="1" x14ac:dyDescent="0.4">
      <c r="A28" s="44"/>
      <c r="B28" s="48"/>
      <c r="C28" s="48"/>
      <c r="D28" s="49"/>
      <c r="E28" s="78"/>
      <c r="F28" s="33"/>
      <c r="G28" s="33"/>
    </row>
    <row r="29" spans="1:33" ht="15" customHeight="1" x14ac:dyDescent="0.4">
      <c r="A29" s="44"/>
      <c r="B29" s="48"/>
      <c r="C29" s="48" t="s">
        <v>35</v>
      </c>
      <c r="D29" s="49">
        <f>D17</f>
        <v>0</v>
      </c>
      <c r="E29" s="78"/>
      <c r="F29" s="33"/>
      <c r="G29" s="33"/>
    </row>
    <row r="30" spans="1:33" ht="15" customHeight="1" x14ac:dyDescent="0.4">
      <c r="A30" s="44"/>
      <c r="B30" s="48"/>
      <c r="C30" s="48" t="s">
        <v>36</v>
      </c>
      <c r="D30" s="49">
        <f>D27*0.005</f>
        <v>0</v>
      </c>
      <c r="E30" s="78"/>
      <c r="F30" s="33"/>
      <c r="G30" s="33"/>
    </row>
    <row r="31" spans="1:33" ht="15" customHeight="1" x14ac:dyDescent="0.4">
      <c r="A31" s="44"/>
      <c r="B31" s="48"/>
      <c r="C31" s="48" t="s">
        <v>37</v>
      </c>
      <c r="D31" s="49">
        <f>SUM(D23:D27)-D29-D30</f>
        <v>0</v>
      </c>
      <c r="E31" s="78"/>
      <c r="F31" s="33"/>
      <c r="G31" s="33"/>
    </row>
    <row r="32" spans="1:33" ht="15" customHeight="1" x14ac:dyDescent="0.4">
      <c r="A32" s="33"/>
      <c r="B32" s="67"/>
      <c r="C32" s="67"/>
      <c r="D32" s="68"/>
      <c r="E32" s="78"/>
      <c r="F32" s="33"/>
      <c r="G32" s="33"/>
    </row>
    <row r="33" spans="1:7" ht="15" customHeight="1" x14ac:dyDescent="0.4">
      <c r="A33" s="33"/>
      <c r="B33" s="33"/>
      <c r="C33" s="33"/>
      <c r="D33" s="37"/>
      <c r="E33" s="37"/>
      <c r="F33" s="33"/>
      <c r="G33" s="33"/>
    </row>
    <row r="34" spans="1:7" ht="15" customHeight="1" x14ac:dyDescent="0.4">
      <c r="A34" s="33"/>
      <c r="B34" s="33"/>
      <c r="C34" s="33"/>
      <c r="D34" s="37"/>
      <c r="E34" s="37"/>
      <c r="F34" s="33"/>
      <c r="G34" s="33"/>
    </row>
    <row r="35" spans="1:7" x14ac:dyDescent="0.4">
      <c r="A35" s="33"/>
      <c r="B35" s="33"/>
      <c r="C35" s="33"/>
      <c r="D35" s="37"/>
      <c r="E35" s="37"/>
      <c r="F35" s="33"/>
      <c r="G35" s="33"/>
    </row>
    <row r="36" spans="1:7" x14ac:dyDescent="0.4">
      <c r="B36" s="33"/>
      <c r="C36" s="33"/>
      <c r="D36" s="37"/>
      <c r="E36" s="37"/>
      <c r="F36" s="33"/>
      <c r="G36" s="33"/>
    </row>
    <row r="37" spans="1:7" x14ac:dyDescent="0.4">
      <c r="B37" s="33"/>
      <c r="C37" s="33"/>
      <c r="D37" s="37"/>
      <c r="E37" s="37"/>
      <c r="F37" s="33"/>
      <c r="G37" s="33"/>
    </row>
    <row r="38" spans="1:7" x14ac:dyDescent="0.4">
      <c r="B38" s="33"/>
      <c r="C38" s="33"/>
      <c r="D38" s="37"/>
      <c r="E38" s="37"/>
      <c r="F38" s="33"/>
      <c r="G38" s="33"/>
    </row>
    <row r="39" spans="1:7" x14ac:dyDescent="0.4">
      <c r="B39" s="33"/>
      <c r="C39" s="33"/>
      <c r="D39" s="37"/>
      <c r="E39" s="37"/>
      <c r="F39" s="33"/>
      <c r="G39" s="33"/>
    </row>
    <row r="40" spans="1:7" x14ac:dyDescent="0.4">
      <c r="B40" s="33"/>
      <c r="C40" s="33"/>
      <c r="D40" s="37"/>
      <c r="E40" s="37"/>
      <c r="F40" s="33"/>
      <c r="G40" s="33"/>
    </row>
    <row r="41" spans="1:7" x14ac:dyDescent="0.4">
      <c r="B41" s="33"/>
      <c r="C41" s="33"/>
      <c r="D41" s="37"/>
      <c r="E41" s="37"/>
      <c r="F41" s="33"/>
      <c r="G41" s="33"/>
    </row>
    <row r="42" spans="1:7" x14ac:dyDescent="0.4">
      <c r="B42" s="33"/>
      <c r="C42" s="33"/>
      <c r="D42" s="37"/>
      <c r="E42" s="37"/>
      <c r="F42" s="33"/>
      <c r="G42" s="33"/>
    </row>
  </sheetData>
  <sheetProtection sheet="1" objects="1" scenarios="1" selectLockedCells="1"/>
  <mergeCells count="36">
    <mergeCell ref="B26:C26"/>
    <mergeCell ref="B25:C25"/>
    <mergeCell ref="B27:C27"/>
    <mergeCell ref="Y27:AA27"/>
    <mergeCell ref="AD27:AF27"/>
    <mergeCell ref="T25:V25"/>
    <mergeCell ref="Y25:AA25"/>
    <mergeCell ref="AD25:AF25"/>
    <mergeCell ref="I27:L27"/>
    <mergeCell ref="O27:Q27"/>
    <mergeCell ref="T27:V27"/>
    <mergeCell ref="I25:L25"/>
    <mergeCell ref="O25:Q25"/>
    <mergeCell ref="AD23:AF23"/>
    <mergeCell ref="C12:D12"/>
    <mergeCell ref="C13:D13"/>
    <mergeCell ref="C14:D14"/>
    <mergeCell ref="C15:D15"/>
    <mergeCell ref="C16:D16"/>
    <mergeCell ref="B23:C23"/>
    <mergeCell ref="I23:L23"/>
    <mergeCell ref="O23:Q23"/>
    <mergeCell ref="T23:V23"/>
    <mergeCell ref="B21:C21"/>
    <mergeCell ref="A1:I1"/>
    <mergeCell ref="C19:D19"/>
    <mergeCell ref="C18:D18"/>
    <mergeCell ref="Y23:AA23"/>
    <mergeCell ref="C3:D3"/>
    <mergeCell ref="C5:D5"/>
    <mergeCell ref="C6:D6"/>
    <mergeCell ref="C7:D7"/>
    <mergeCell ref="C8:D8"/>
    <mergeCell ref="C9:D9"/>
    <mergeCell ref="C10:D10"/>
    <mergeCell ref="C11:D11"/>
  </mergeCells>
  <phoneticPr fontId="4" type="noConversion"/>
  <conditionalFormatting sqref="D27:AF27">
    <cfRule type="beginsWith" dxfId="43" priority="30" operator="beginsWith" text="HAUSSE DE">
      <formula>LEFT(D27,LEN("HAUSSE DE"))="HAUSSE DE"</formula>
    </cfRule>
  </conditionalFormatting>
  <conditionalFormatting sqref="C6">
    <cfRule type="expression" dxfId="42" priority="51">
      <formula>MONTH(C6)&lt;&gt;MONTH($B6)</formula>
    </cfRule>
    <cfRule type="expression" dxfId="41" priority="52">
      <formula>OR(LEFT(C$5,1)="S", COUNTIF(lstCongés, C6)&gt;0)</formula>
    </cfRule>
    <cfRule type="expression" dxfId="40" priority="53">
      <formula>OR(LEFT(C$5,1)="D", COUNTIF(lstCongés, C6)&gt;0)</formula>
    </cfRule>
  </conditionalFormatting>
  <conditionalFormatting sqref="E9:E16">
    <cfRule type="expression" dxfId="39" priority="19">
      <formula>MONTH(E9)&lt;&gt;MONTH($B9)</formula>
    </cfRule>
    <cfRule type="expression" dxfId="38" priority="20">
      <formula>OR(LEFT(E$5,1)="S", COUNTIF(lstCongés, E9)&gt;0)</formula>
    </cfRule>
    <cfRule type="expression" dxfId="37" priority="21">
      <formula>OR(LEFT(E$5,1)="D", COUNTIF(lstCongés, E9)&gt;0)</formula>
    </cfRule>
  </conditionalFormatting>
  <conditionalFormatting sqref="E6:E8">
    <cfRule type="expression" dxfId="36" priority="12">
      <formula>MONTH(E6)&lt;&gt;MONTH($B6)</formula>
    </cfRule>
    <cfRule type="expression" dxfId="35" priority="13">
      <formula>OR(LEFT(E$5,1)="S", COUNTIF(lstCongés, E6)&gt;0)</formula>
    </cfRule>
    <cfRule type="expression" dxfId="34" priority="14">
      <formula>OR(LEFT(E$5,1)="D", COUNTIF(lstCongés, E6)&gt;0)</formula>
    </cfRule>
  </conditionalFormatting>
  <conditionalFormatting sqref="C7:C16">
    <cfRule type="expression" dxfId="33" priority="5">
      <formula>MONTH(C7)&lt;&gt;MONTH($B7)</formula>
    </cfRule>
    <cfRule type="expression" dxfId="32" priority="6">
      <formula>OR(LEFT(C$5,1)="S", COUNTIF(lstCongés, C7)&gt;0)</formula>
    </cfRule>
    <cfRule type="expression" dxfId="31" priority="7">
      <formula>OR(LEFT(C$5,1)="D", COUNTIF(lstCongés, C7)&gt;0)</formula>
    </cfRule>
  </conditionalFormatting>
  <dataValidations xWindow="376" yWindow="1041" count="8">
    <dataValidation allowBlank="1" showInputMessage="1" showErrorMessage="1" prompt="Sélectionnez le nom d’un employé dans la cellule AM2 à droite" sqref="K3" xr:uid="{2D981BD8-1BF0-4AA9-824C-92884A61BAAA}"/>
    <dataValidation allowBlank="1" showInputMessage="1" showErrorMessage="1" prompt="Le titre Chiffres clés figure dans cette cellule. Parcourez les lignes 19 à 22 pour consulter le nombre total de jours de congé, les jours travaillés et d’autres statistiques relatives aux congés" sqref="B26 B22:C22 B20:C20" xr:uid="{750C9E38-2048-4A45-AFC5-4CC61BC579C4}"/>
    <dataValidation allowBlank="1" showInputMessage="1" showErrorMessage="1" prompt="Le tableau Registre de présence est automatiquement mis à jour pour l’employé et l’année sélectionnés à l’aide des entrées de la feuille de calcul Suivi des congés des employés. Les mois de l’année figurent dans cette colonne" sqref="B5" xr:uid="{7AF45CA0-8CB2-416B-90E3-D782C899ED24}"/>
    <dataValidation allowBlank="1" showInputMessage="1" showErrorMessage="1" prompt="Sélectionnez un employé dans la cellule à droite" sqref="B3" xr:uid="{92A8D4C9-A3AF-4684-9F97-0CEC02388E5F}"/>
    <dataValidation type="list" allowBlank="1" showInputMessage="1" showErrorMessage="1" error="Sélectionnez le nom d’un employé dans la liste. Sélectionnez ANNULER, appuyez sur ALT+FLÈCHE BAS, puis sur ENTRÉE pour opérer une sélection " prompt="Sélectionnez le nom d’un employé dans cette cellule. Appuyez sur ALT+FLÈCHE BAS pour ouvrir la liste déroulante, puis sur ENTRÉE pour opérer une sélection." sqref="F3:J3" xr:uid="{5B2A1FCB-373F-4CB0-BDF3-8BA315241D7B}">
      <formula1>lstEmployés</formula1>
    </dataValidation>
    <dataValidation allowBlank="1" showInputMessage="1" showErrorMessage="1" prompt="La date correspondant au mois à gauche et au jour de la semaine dans cette cellule figure dans cette colonne. Seuls les jours du mois travaillés son remplis. Les congés sont mis en surbrillance selon la légende figurant sous le tableau" sqref="C5 E5" xr:uid="{A6841AA7-0DD3-49F4-8168-8D9CA942DBCA}"/>
    <dataValidation allowBlank="1" showInputMessage="1" showErrorMessage="1" prompt="Le titre de la feuille de calcul figure dans cette cellule." sqref="B2:C2 A1" xr:uid="{5A21CB67-2371-44C7-AB0F-552C250FEC2B}"/>
    <dataValidation allowBlank="1" showInputMessage="1" showErrorMessage="1" prompt="Consultez la présence annuelle des employés dans ce classeur. Sélectionnez un employé et une année pour obtenir une vue d’ensemble dans cette feuille de calcul" sqref="A2" xr:uid="{C2A99DB3-B995-4B02-B117-79C72A1BE247}"/>
  </dataValidations>
  <printOptions horizontalCentered="1"/>
  <pageMargins left="0.25" right="0.25" top="0.75" bottom="0.75" header="0.3" footer="0.3"/>
  <pageSetup paperSize="9" scale="44" fitToHeight="0" orientation="portrait" r:id="rId1"/>
  <headerFooter differentFirst="1">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expression" priority="31" id="{E8E4B0B0-46DB-4CF6-9222-2499CF723D14}">
            <xm:f>COUNTIFS(lstNomsEmpl,valSelEmployé,lstDatesF,"&lt;="&amp;C6,lstDatesD,"&gt;="&amp;C6,lstTypesC,'[SUIVI HEURE CRECHE.xlsx]Types de congés'!#REF!)&gt;0</xm:f>
            <x14:dxf>
              <font>
                <color theme="3" tint="-0.24994659260841701"/>
              </font>
              <fill>
                <patternFill>
                  <bgColor theme="4"/>
                </patternFill>
              </fill>
            </x14:dxf>
          </x14:cfRule>
          <xm:sqref>C6</xm:sqref>
        </x14:conditionalFormatting>
        <x14:conditionalFormatting xmlns:xm="http://schemas.microsoft.com/office/excel/2006/main">
          <x14:cfRule type="expression" priority="32" id="{90BAEA72-199C-4290-9452-D1C045865D60}">
            <xm:f>COUNTIFS(lstNomsEmpl,valSelEmployé,lstDatesF,"&lt;="&amp;C6,lstDatesD,"&gt;="&amp;C6,lstTypesC,'[SUIVI HEURE CRECHE.xlsx]Types de congés'!#REF!)&gt;0</xm:f>
            <x14:dxf>
              <fill>
                <patternFill>
                  <bgColor theme="8"/>
                </patternFill>
              </fill>
            </x14:dxf>
          </x14:cfRule>
          <x14:cfRule type="expression" priority="33" id="{9180AE31-873B-4AEF-8EBC-25628667DD48}">
            <xm:f>COUNTIFS(lstNomsEmpl,valSelEmployé,lstDatesF,"&lt;="&amp;C6,lstDatesD,"&gt;="&amp;C6,lstTypesC,'[SUIVI HEURE CRECHE.xlsx]Types de congés'!#REF!)&gt;0</xm:f>
            <x14:dxf>
              <fill>
                <patternFill>
                  <bgColor theme="6"/>
                </patternFill>
              </fill>
            </x14:dxf>
          </x14:cfRule>
          <x14:cfRule type="expression" priority="34" id="{AC5A5137-44A8-4D5C-BA7D-D184D2B6A562}">
            <xm:f>COUNTIFS(lstNomsEmpl,valSelEmployé,lstDatesF,"&lt;="&amp;C6,lstDatesD,"&gt;="&amp;C6,lstTypesC,'[SUIVI HEURE CRECHE.xlsx]Types de congés'!#REF!)&gt;0</xm:f>
            <x14:dxf>
              <fill>
                <patternFill>
                  <bgColor theme="7"/>
                </patternFill>
              </fill>
            </x14:dxf>
          </x14:cfRule>
          <xm:sqref>C6</xm:sqref>
        </x14:conditionalFormatting>
        <x14:conditionalFormatting xmlns:xm="http://schemas.microsoft.com/office/excel/2006/main">
          <x14:cfRule type="expression" priority="15" id="{66A9FA5C-95E6-4778-B562-D34A3F72B055}">
            <xm:f>COUNTIFS(lstNomsEmpl,valSelEmployé,lstDatesF,"&lt;="&amp;E9,lstDatesD,"&gt;="&amp;E9,lstTypesC,'[SUIVI HEURE CRECHE.xlsx]Types de congés'!#REF!)&gt;0</xm:f>
            <x14:dxf>
              <font>
                <color theme="3" tint="-0.24994659260841701"/>
              </font>
              <fill>
                <patternFill>
                  <bgColor theme="4"/>
                </patternFill>
              </fill>
            </x14:dxf>
          </x14:cfRule>
          <xm:sqref>E9:E16</xm:sqref>
        </x14:conditionalFormatting>
        <x14:conditionalFormatting xmlns:xm="http://schemas.microsoft.com/office/excel/2006/main">
          <x14:cfRule type="expression" priority="16" id="{E139B5E2-C28D-4CD5-9A0A-7ABF65D3F74A}">
            <xm:f>COUNTIFS(lstNomsEmpl,valSelEmployé,lstDatesF,"&lt;="&amp;E9,lstDatesD,"&gt;="&amp;E9,lstTypesC,'[SUIVI HEURE CRECHE.xlsx]Types de congés'!#REF!)&gt;0</xm:f>
            <x14:dxf>
              <fill>
                <patternFill>
                  <bgColor theme="8"/>
                </patternFill>
              </fill>
            </x14:dxf>
          </x14:cfRule>
          <x14:cfRule type="expression" priority="17" id="{519C98F3-4A48-4348-9BA0-BE7ADB25783A}">
            <xm:f>COUNTIFS(lstNomsEmpl,valSelEmployé,lstDatesF,"&lt;="&amp;E9,lstDatesD,"&gt;="&amp;E9,lstTypesC,'[SUIVI HEURE CRECHE.xlsx]Types de congés'!#REF!)&gt;0</xm:f>
            <x14:dxf>
              <fill>
                <patternFill>
                  <bgColor theme="6"/>
                </patternFill>
              </fill>
            </x14:dxf>
          </x14:cfRule>
          <x14:cfRule type="expression" priority="18" id="{C59716F5-126F-4A59-827F-455BCC25B3E1}">
            <xm:f>COUNTIFS(lstNomsEmpl,valSelEmployé,lstDatesF,"&lt;="&amp;E9,lstDatesD,"&gt;="&amp;E9,lstTypesC,'[SUIVI HEURE CRECHE.xlsx]Types de congés'!#REF!)&gt;0</xm:f>
            <x14:dxf>
              <fill>
                <patternFill>
                  <bgColor theme="7"/>
                </patternFill>
              </fill>
            </x14:dxf>
          </x14:cfRule>
          <xm:sqref>E9:E16</xm:sqref>
        </x14:conditionalFormatting>
        <x14:conditionalFormatting xmlns:xm="http://schemas.microsoft.com/office/excel/2006/main">
          <x14:cfRule type="expression" priority="8" id="{A7780229-637D-4B9A-8165-52888BC13B39}">
            <xm:f>COUNTIFS(lstNomsEmpl,valSelEmployé,lstDatesF,"&lt;="&amp;E6,lstDatesD,"&gt;="&amp;E6,lstTypesC,'[SUIVI HEURE CRECHE.xlsx]Types de congés'!#REF!)&gt;0</xm:f>
            <x14:dxf>
              <font>
                <color theme="3" tint="-0.24994659260841701"/>
              </font>
              <fill>
                <patternFill>
                  <bgColor theme="4"/>
                </patternFill>
              </fill>
            </x14:dxf>
          </x14:cfRule>
          <xm:sqref>E6:E8</xm:sqref>
        </x14:conditionalFormatting>
        <x14:conditionalFormatting xmlns:xm="http://schemas.microsoft.com/office/excel/2006/main">
          <x14:cfRule type="expression" priority="9" id="{76A7B846-1A9E-4EC9-9DEB-DA1073B5A43E}">
            <xm:f>COUNTIFS(lstNomsEmpl,valSelEmployé,lstDatesF,"&lt;="&amp;E6,lstDatesD,"&gt;="&amp;E6,lstTypesC,'[SUIVI HEURE CRECHE.xlsx]Types de congés'!#REF!)&gt;0</xm:f>
            <x14:dxf>
              <fill>
                <patternFill>
                  <bgColor theme="8"/>
                </patternFill>
              </fill>
            </x14:dxf>
          </x14:cfRule>
          <x14:cfRule type="expression" priority="10" id="{769B9A84-06D3-487A-9036-491318692769}">
            <xm:f>COUNTIFS(lstNomsEmpl,valSelEmployé,lstDatesF,"&lt;="&amp;E6,lstDatesD,"&gt;="&amp;E6,lstTypesC,'[SUIVI HEURE CRECHE.xlsx]Types de congés'!#REF!)&gt;0</xm:f>
            <x14:dxf>
              <fill>
                <patternFill>
                  <bgColor theme="6"/>
                </patternFill>
              </fill>
            </x14:dxf>
          </x14:cfRule>
          <x14:cfRule type="expression" priority="11" id="{DCD5267E-1376-4D43-BD3D-82D1D12049CA}">
            <xm:f>COUNTIFS(lstNomsEmpl,valSelEmployé,lstDatesF,"&lt;="&amp;E6,lstDatesD,"&gt;="&amp;E6,lstTypesC,'[SUIVI HEURE CRECHE.xlsx]Types de congés'!#REF!)&gt;0</xm:f>
            <x14:dxf>
              <fill>
                <patternFill>
                  <bgColor theme="7"/>
                </patternFill>
              </fill>
            </x14:dxf>
          </x14:cfRule>
          <xm:sqref>E6:E8</xm:sqref>
        </x14:conditionalFormatting>
        <x14:conditionalFormatting xmlns:xm="http://schemas.microsoft.com/office/excel/2006/main">
          <x14:cfRule type="expression" priority="1" id="{88F2EF23-9506-4F48-8EF3-03A9F64F9194}">
            <xm:f>COUNTIFS(lstNomsEmpl,valSelEmployé,lstDatesF,"&lt;="&amp;C7,lstDatesD,"&gt;="&amp;C7,lstTypesC,'[SUIVI HEURE CRECHE.xlsx]Types de congés'!#REF!)&gt;0</xm:f>
            <x14:dxf>
              <font>
                <color theme="3" tint="-0.24994659260841701"/>
              </font>
              <fill>
                <patternFill>
                  <bgColor theme="4"/>
                </patternFill>
              </fill>
            </x14:dxf>
          </x14:cfRule>
          <xm:sqref>C7:C16</xm:sqref>
        </x14:conditionalFormatting>
        <x14:conditionalFormatting xmlns:xm="http://schemas.microsoft.com/office/excel/2006/main">
          <x14:cfRule type="expression" priority="2" id="{19B5E1B0-7606-4ADB-AB46-2421BBAC15A6}">
            <xm:f>COUNTIFS(lstNomsEmpl,valSelEmployé,lstDatesF,"&lt;="&amp;C7,lstDatesD,"&gt;="&amp;C7,lstTypesC,'[SUIVI HEURE CRECHE.xlsx]Types de congés'!#REF!)&gt;0</xm:f>
            <x14:dxf>
              <fill>
                <patternFill>
                  <bgColor theme="8"/>
                </patternFill>
              </fill>
            </x14:dxf>
          </x14:cfRule>
          <x14:cfRule type="expression" priority="3" id="{B34F9E3F-0F67-4AA5-B08D-C8A42A40B3C4}">
            <xm:f>COUNTIFS(lstNomsEmpl,valSelEmployé,lstDatesF,"&lt;="&amp;C7,lstDatesD,"&gt;="&amp;C7,lstTypesC,'[SUIVI HEURE CRECHE.xlsx]Types de congés'!#REF!)&gt;0</xm:f>
            <x14:dxf>
              <fill>
                <patternFill>
                  <bgColor theme="6"/>
                </patternFill>
              </fill>
            </x14:dxf>
          </x14:cfRule>
          <x14:cfRule type="expression" priority="4" id="{1B1591D3-14D3-45C9-9652-14C5F1DE8DB8}">
            <xm:f>COUNTIFS(lstNomsEmpl,valSelEmployé,lstDatesF,"&lt;="&amp;C7,lstDatesD,"&gt;="&amp;C7,lstTypesC,'[SUIVI HEURE CRECHE.xlsx]Types de congés'!#REF!)&gt;0</xm:f>
            <x14:dxf>
              <fill>
                <patternFill>
                  <bgColor theme="7"/>
                </patternFill>
              </fill>
            </x14:dxf>
          </x14:cfRule>
          <xm:sqref>C7:C16</xm:sqref>
        </x14:conditionalFormatting>
      </x14:conditionalFormattings>
    </ext>
    <ext xmlns:x14="http://schemas.microsoft.com/office/spreadsheetml/2009/9/main" uri="{CCE6A557-97BC-4b89-ADB6-D9C93CAAB3DF}">
      <x14:dataValidations xmlns:xm="http://schemas.microsoft.com/office/excel/2006/main" xWindow="376" yWindow="1041" count="1">
        <x14:dataValidation type="list" allowBlank="1" showInputMessage="1" showErrorMessage="1" xr:uid="{01A5BE0D-4F69-4F3A-9A6C-F4509278540D}">
          <x14:formula1>
            <xm:f>'Base données'!$B$3:$B$10</xm:f>
          </x14:formula1>
          <xm:sqref>H5 C3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CBB78-B883-4EA2-A1EF-20AF4784FFD1}">
  <dimension ref="B2:T18"/>
  <sheetViews>
    <sheetView tabSelected="1" workbookViewId="0">
      <selection activeCell="O4" sqref="O4"/>
    </sheetView>
  </sheetViews>
  <sheetFormatPr baseColWidth="10" defaultRowHeight="14.6" x14ac:dyDescent="0.4"/>
  <cols>
    <col min="1" max="1" width="3" customWidth="1"/>
    <col min="3" max="3" width="8.765625" customWidth="1"/>
    <col min="4" max="4" width="6.3828125" customWidth="1"/>
    <col min="5" max="15" width="7.69140625" customWidth="1"/>
    <col min="16" max="16" width="11.07421875" customWidth="1"/>
    <col min="20" max="20" width="11.07421875" style="18"/>
  </cols>
  <sheetData>
    <row r="2" spans="2:20" x14ac:dyDescent="0.4">
      <c r="B2" t="s">
        <v>9</v>
      </c>
      <c r="C2" t="s">
        <v>28</v>
      </c>
      <c r="D2" t="s">
        <v>29</v>
      </c>
      <c r="E2" t="s">
        <v>0</v>
      </c>
      <c r="F2" t="s">
        <v>1</v>
      </c>
      <c r="G2" t="s">
        <v>2</v>
      </c>
      <c r="H2" t="s">
        <v>11</v>
      </c>
      <c r="I2" t="s">
        <v>3</v>
      </c>
      <c r="J2" t="s">
        <v>10</v>
      </c>
      <c r="K2" t="s">
        <v>4</v>
      </c>
      <c r="L2" t="s">
        <v>5</v>
      </c>
      <c r="M2" t="s">
        <v>6</v>
      </c>
      <c r="N2" t="s">
        <v>27</v>
      </c>
      <c r="O2" t="s">
        <v>26</v>
      </c>
    </row>
    <row r="3" spans="2:20" x14ac:dyDescent="0.4">
      <c r="B3" s="50" t="s">
        <v>7</v>
      </c>
      <c r="C3" s="51"/>
      <c r="D3" s="51"/>
      <c r="E3" s="52"/>
      <c r="F3" s="52"/>
      <c r="G3" s="52"/>
      <c r="H3" s="52"/>
      <c r="I3" s="52"/>
      <c r="J3" s="52"/>
      <c r="K3" s="52"/>
      <c r="L3" s="52"/>
      <c r="M3" s="52"/>
      <c r="N3" s="52"/>
      <c r="O3" s="52"/>
    </row>
    <row r="4" spans="2:20" x14ac:dyDescent="0.4">
      <c r="B4" s="50" t="s">
        <v>8</v>
      </c>
      <c r="C4" s="53"/>
      <c r="D4" s="53"/>
      <c r="E4" s="52"/>
      <c r="F4" s="52"/>
      <c r="G4" s="52"/>
      <c r="H4" s="52"/>
      <c r="I4" s="52"/>
      <c r="J4" s="52"/>
      <c r="K4" s="52"/>
      <c r="L4" s="52"/>
      <c r="M4" s="52"/>
      <c r="N4" s="52"/>
      <c r="O4" s="52"/>
    </row>
    <row r="5" spans="2:20" x14ac:dyDescent="0.4">
      <c r="B5" s="50" t="s">
        <v>8</v>
      </c>
      <c r="C5" s="53"/>
      <c r="D5" s="53"/>
      <c r="E5" s="52"/>
      <c r="F5" s="52"/>
      <c r="G5" s="52"/>
      <c r="H5" s="52"/>
      <c r="I5" s="52"/>
      <c r="J5" s="52"/>
      <c r="K5" s="52"/>
      <c r="L5" s="52"/>
      <c r="M5" s="52"/>
      <c r="N5" s="52"/>
      <c r="O5" s="52"/>
    </row>
    <row r="6" spans="2:20" x14ac:dyDescent="0.4">
      <c r="B6" s="50" t="s">
        <v>8</v>
      </c>
      <c r="C6" s="53"/>
      <c r="D6" s="53"/>
      <c r="E6" s="52"/>
      <c r="F6" s="52"/>
      <c r="G6" s="52"/>
      <c r="H6" s="52"/>
      <c r="I6" s="52"/>
      <c r="J6" s="52"/>
      <c r="K6" s="52"/>
      <c r="L6" s="52"/>
      <c r="M6" s="52"/>
      <c r="N6" s="52"/>
      <c r="O6" s="52"/>
    </row>
    <row r="7" spans="2:20" x14ac:dyDescent="0.4">
      <c r="B7" s="50" t="s">
        <v>8</v>
      </c>
      <c r="C7" s="53"/>
      <c r="D7" s="53"/>
      <c r="E7" s="52"/>
      <c r="F7" s="52"/>
      <c r="G7" s="52"/>
      <c r="H7" s="52"/>
      <c r="I7" s="52"/>
      <c r="J7" s="52"/>
      <c r="K7" s="52"/>
      <c r="L7" s="52"/>
      <c r="M7" s="52"/>
      <c r="N7" s="52"/>
      <c r="O7" s="52"/>
    </row>
    <row r="8" spans="2:20" x14ac:dyDescent="0.4">
      <c r="B8" s="50" t="s">
        <v>8</v>
      </c>
      <c r="C8" s="53"/>
      <c r="D8" s="53"/>
      <c r="E8" s="52"/>
      <c r="F8" s="52"/>
      <c r="G8" s="52"/>
      <c r="H8" s="52"/>
      <c r="I8" s="52"/>
      <c r="J8" s="52"/>
      <c r="K8" s="52"/>
      <c r="L8" s="52"/>
      <c r="M8" s="52"/>
      <c r="N8" s="52"/>
      <c r="O8" s="52"/>
      <c r="S8" s="18"/>
      <c r="T8"/>
    </row>
    <row r="9" spans="2:20" x14ac:dyDescent="0.4">
      <c r="B9" s="50" t="s">
        <v>8</v>
      </c>
      <c r="C9" s="53"/>
      <c r="D9" s="53"/>
      <c r="E9" s="52"/>
      <c r="F9" s="52"/>
      <c r="G9" s="52"/>
      <c r="H9" s="52"/>
      <c r="I9" s="52"/>
      <c r="J9" s="52"/>
      <c r="K9" s="52"/>
      <c r="L9" s="52"/>
      <c r="M9" s="52"/>
      <c r="N9" s="52"/>
      <c r="O9" s="52"/>
      <c r="S9" s="18"/>
      <c r="T9"/>
    </row>
    <row r="10" spans="2:20" x14ac:dyDescent="0.4">
      <c r="B10" s="50" t="s">
        <v>8</v>
      </c>
      <c r="C10" s="53"/>
      <c r="D10" s="53"/>
      <c r="E10" s="52"/>
      <c r="F10" s="52"/>
      <c r="G10" s="52"/>
      <c r="H10" s="52"/>
      <c r="I10" s="52"/>
      <c r="J10" s="52"/>
      <c r="K10" s="52"/>
      <c r="L10" s="52"/>
      <c r="M10" s="52"/>
      <c r="N10" s="52"/>
      <c r="O10" s="52"/>
      <c r="S10" s="18"/>
      <c r="T10"/>
    </row>
    <row r="11" spans="2:20" x14ac:dyDescent="0.4">
      <c r="S11" s="18"/>
      <c r="T11"/>
    </row>
    <row r="12" spans="2:20" x14ac:dyDescent="0.4">
      <c r="S12" s="18"/>
      <c r="T12"/>
    </row>
    <row r="13" spans="2:20" x14ac:dyDescent="0.4">
      <c r="S13" s="18"/>
      <c r="T13"/>
    </row>
    <row r="14" spans="2:20" x14ac:dyDescent="0.4">
      <c r="S14" s="18"/>
      <c r="T14"/>
    </row>
    <row r="15" spans="2:20" x14ac:dyDescent="0.4">
      <c r="S15" s="18"/>
      <c r="T15"/>
    </row>
    <row r="16" spans="2:20" x14ac:dyDescent="0.4">
      <c r="S16" s="18"/>
      <c r="T16"/>
    </row>
    <row r="17" spans="19:20" x14ac:dyDescent="0.4">
      <c r="S17" s="18"/>
      <c r="T17"/>
    </row>
    <row r="18" spans="19:20" x14ac:dyDescent="0.4">
      <c r="S18" s="18"/>
      <c r="T18"/>
    </row>
  </sheetData>
  <sheetProtection sheet="1" objects="1" scenarios="1" selectLockedCells="1" autoFilter="0"/>
  <phoneticPr fontId="4" type="noConversion"/>
  <pageMargins left="0.25" right="0.25" top="0.75" bottom="0.75" header="0.3" footer="0.3"/>
  <pageSetup paperSize="9" orientation="landscape" horizontalDpi="4294967293"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Registre heure crèche</vt:lpstr>
      <vt:lpstr>Base 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 GASTALDELLO</dc:creator>
  <cp:lastModifiedBy>Pierre GASTALDELLO</cp:lastModifiedBy>
  <cp:lastPrinted>2019-07-04T07:16:52Z</cp:lastPrinted>
  <dcterms:created xsi:type="dcterms:W3CDTF">2019-07-03T06:22:40Z</dcterms:created>
  <dcterms:modified xsi:type="dcterms:W3CDTF">2019-07-04T20:15:18Z</dcterms:modified>
</cp:coreProperties>
</file>