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\Desktop\Siemens\Test tableau bord\Aide\"/>
    </mc:Choice>
  </mc:AlternateContent>
  <xr:revisionPtr revIDLastSave="0" documentId="13_ncr:1_{0CA41E76-5AC2-40C2-A880-E24478E8452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2" sheetId="4" r:id="rId1"/>
    <sheet name="Feuil1" sheetId="3" r:id="rId2"/>
    <sheet name="Geocoding" sheetId="2" state="hidden" r:id="rId3"/>
  </sheets>
  <definedNames>
    <definedName name="_xlnm._FilterDatabase" localSheetId="0" hidden="1">Feuil2!$B$7:$Q$7</definedName>
    <definedName name="Segment_Classification">#N/A</definedName>
    <definedName name="Segment_Dpt">#N/A</definedName>
    <definedName name="Segment_Etat">#N/A</definedName>
    <definedName name="Segment_PREMIER_RDV">#N/A</definedName>
  </definedNames>
  <calcPr calcId="181029"/>
  <customWorkbookViews>
    <customWorkbookView name="Prospection 11/06/19" guid="{51E6568C-A11A-42EA-B5F0-29F3F5C118FB}" maximized="1" windowWidth="0" windowHeight="0" activeSheetId="0"/>
    <customWorkbookView name="Prospection 04/03/2019" guid="{2B3BBA8D-BCBF-42A0-B8F3-99714C0CB1E2}" maximized="1" windowWidth="0" windowHeight="0" activeSheetId="0"/>
    <customWorkbookView name="Prospection 27/06/19 dans le 32" guid="{46C14F46-7C36-4689-984A-0513C83F6112}" maximized="1" windowWidth="0" windowHeight="0" activeSheetId="0"/>
    <customWorkbookView name="Prospection 21/01" guid="{ACDD8CE0-3224-4C91-8041-96F0662F06B8}" maximized="1" windowWidth="0" windowHeight="0" activeSheetId="0"/>
    <customWorkbookView name="Prospection 14/01/19" guid="{CB8920DF-A58C-48FC-AC2A-A419AE54C321}" maximized="1" windowWidth="0" windowHeight="0" activeSheetId="0"/>
    <customWorkbookView name="Prospection opportunités 21/11/19" guid="{33A8FACC-EA82-4B19-B682-0CF2149AFF41}" maximized="1" windowWidth="0" windowHeight="0" activeSheetId="0"/>
    <customWorkbookView name="Prospection du 27/06/19 dpt 31" guid="{808B9916-905B-4CC0-B613-9AB39409349C}" maximized="1" windowWidth="0" windowHeight="0" activeSheetId="0"/>
  </customWorkbookView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2" i="3" l="1"/>
  <c r="C13" i="3"/>
  <c r="C14" i="3"/>
  <c r="C15" i="3"/>
  <c r="C16" i="3"/>
  <c r="C17" i="3"/>
  <c r="C11" i="3"/>
  <c r="C21" i="3"/>
  <c r="C18" i="3"/>
  <c r="D18" i="3" s="1"/>
  <c r="C26" i="3"/>
  <c r="D26" i="3" s="1"/>
  <c r="C25" i="3"/>
  <c r="D25" i="3" s="1"/>
  <c r="C24" i="3"/>
  <c r="C23" i="3"/>
  <c r="C22" i="3"/>
  <c r="D22" i="3" s="1"/>
  <c r="D24" i="3" l="1"/>
  <c r="D21" i="3"/>
  <c r="D23" i="3"/>
  <c r="D11" i="3"/>
  <c r="D14" i="3"/>
  <c r="D17" i="3"/>
  <c r="D13" i="3"/>
  <c r="D16" i="3"/>
  <c r="D12" i="3"/>
  <c r="D15" i="3"/>
</calcChain>
</file>

<file path=xl/sharedStrings.xml><?xml version="1.0" encoding="utf-8"?>
<sst xmlns="http://schemas.openxmlformats.org/spreadsheetml/2006/main" count="331" uniqueCount="302">
  <si>
    <t>addresskey</t>
  </si>
  <si>
    <t>latitude</t>
  </si>
  <si>
    <t>longitude</t>
  </si>
  <si>
    <t>flag</t>
  </si>
  <si>
    <t>1 RUE FRANCOIS ARAGO</t>
  </si>
  <si>
    <t>49.2288219</t>
  </si>
  <si>
    <t>4.0061343</t>
  </si>
  <si>
    <t>Chemin des Monges</t>
  </si>
  <si>
    <t>ZERO_RESULTS</t>
  </si>
  <si>
    <t>3 Moulin d'Abzac</t>
  </si>
  <si>
    <t>45.01745409999999</t>
  </si>
  <si>
    <t>-0.1257487</t>
  </si>
  <si>
    <t>ROUTE DES AVALATS</t>
  </si>
  <si>
    <t>43.931618</t>
  </si>
  <si>
    <t>2.22749</t>
  </si>
  <si>
    <t>19 IMP FOURCARAN</t>
  </si>
  <si>
    <t>11 IMP DES ARENES</t>
  </si>
  <si>
    <t>43.5920921</t>
  </si>
  <si>
    <t>1.4163126</t>
  </si>
  <si>
    <t>2-3 ALLEE DE LONGUETERRE</t>
  </si>
  <si>
    <t>43.64862490000001</t>
  </si>
  <si>
    <t>1.5151022</t>
  </si>
  <si>
    <t>RTE DE PROVENCE</t>
  </si>
  <si>
    <t>46.5228809</t>
  </si>
  <si>
    <t>6.296423799999999</t>
  </si>
  <si>
    <t>TECHNOPOLE IZARBEL</t>
  </si>
  <si>
    <t>43.44612799999999</t>
  </si>
  <si>
    <t>-1.551979</t>
  </si>
  <si>
    <t>54 AV GUSTAVE EIFFEL</t>
  </si>
  <si>
    <t>47.4367705</t>
  </si>
  <si>
    <t>0.6983089</t>
  </si>
  <si>
    <t>31 AV NEIL ARMSTRONG</t>
  </si>
  <si>
    <t>2 Rue de la Carrere</t>
  </si>
  <si>
    <t>43.4649241</t>
  </si>
  <si>
    <t>-0.6178041</t>
  </si>
  <si>
    <t>84 Route Départementale 817</t>
  </si>
  <si>
    <t>43.4246924</t>
  </si>
  <si>
    <t>-0.6503114999999999</t>
  </si>
  <si>
    <t>30 rue Rostand</t>
  </si>
  <si>
    <t>48.6529396</t>
  </si>
  <si>
    <t>2.559148</t>
  </si>
  <si>
    <t>ZAC ACTITECH</t>
  </si>
  <si>
    <t>33.5987721</t>
  </si>
  <si>
    <t>-96.613883</t>
  </si>
  <si>
    <t>7 rue des Frères Lumière</t>
  </si>
  <si>
    <t>48.9641273</t>
  </si>
  <si>
    <t>2.9118659</t>
  </si>
  <si>
    <t>AEROPARC BAT B05 - 12 Rue de CAULET</t>
  </si>
  <si>
    <t>43.6043877</t>
  </si>
  <si>
    <t>1.3591585</t>
  </si>
  <si>
    <t>8 RUE DES PECHEURS</t>
  </si>
  <si>
    <t>48.8478358</t>
  </si>
  <si>
    <t>2.526731</t>
  </si>
  <si>
    <t>5 RUE AIME BOUCHAYE</t>
  </si>
  <si>
    <t>43.2124549</t>
  </si>
  <si>
    <t>0.100387</t>
  </si>
  <si>
    <t>ZAC DE BASTILLAC</t>
  </si>
  <si>
    <t>AEROPARC A04 - 12 Rue de CAULET</t>
  </si>
  <si>
    <t>43.6044716</t>
  </si>
  <si>
    <t>1.3595071</t>
  </si>
  <si>
    <t>433 Chemin de Leysotte</t>
  </si>
  <si>
    <t>44.78625520000001</t>
  </si>
  <si>
    <t>-0.579504</t>
  </si>
  <si>
    <t>Z.I. de Caraud, route de Lavelanet</t>
  </si>
  <si>
    <t>43.0465579</t>
  </si>
  <si>
    <t>1.8923868</t>
  </si>
  <si>
    <t>ZI Arsac</t>
  </si>
  <si>
    <t>44.9764932</t>
  </si>
  <si>
    <t>-0.7128715</t>
  </si>
  <si>
    <t>7 rue Hortie</t>
  </si>
  <si>
    <t>45.506917</t>
  </si>
  <si>
    <t>-73.77418999999999</t>
  </si>
  <si>
    <t>19 CHE DE LA VIOLETTE</t>
  </si>
  <si>
    <t>6 Avenue Henry le Châtelier</t>
  </si>
  <si>
    <t>44.8371962</t>
  </si>
  <si>
    <t>-0.6886785999999999</t>
  </si>
  <si>
    <t>1 Rue Pierre Georges Latécoère</t>
  </si>
  <si>
    <t>44.849185</t>
  </si>
  <si>
    <t>-0.6860396999999999</t>
  </si>
  <si>
    <t>AV DU CAUSSE</t>
  </si>
  <si>
    <t>44.3736629</t>
  </si>
  <si>
    <t>2.5506073</t>
  </si>
  <si>
    <t>Villa Les Blanches</t>
  </si>
  <si>
    <t>44.16438040000001</t>
  </si>
  <si>
    <t>-71.4325573</t>
  </si>
  <si>
    <t>26 rue Emile Combes</t>
  </si>
  <si>
    <t>44.8312331</t>
  </si>
  <si>
    <t>-0.5332188999999999</t>
  </si>
  <si>
    <t>203 ROUTE DE MILLAU</t>
  </si>
  <si>
    <t>43.92847820000001</t>
  </si>
  <si>
    <t>2.1995329</t>
  </si>
  <si>
    <t>Rue Nicolas Appert</t>
  </si>
  <si>
    <t>48.8590397</t>
  </si>
  <si>
    <t>2.3702605</t>
  </si>
  <si>
    <t>ZAC du BARROUET</t>
  </si>
  <si>
    <t>ZI Pavillon Axial</t>
  </si>
  <si>
    <t>9, Rue Jean Mermoz</t>
  </si>
  <si>
    <t>48.8707783</t>
  </si>
  <si>
    <t>2.3113637</t>
  </si>
  <si>
    <t>8 Chemin de Piquerouge</t>
  </si>
  <si>
    <t>43.898595</t>
  </si>
  <si>
    <t>1.8853333</t>
  </si>
  <si>
    <t>9 Av. De Toulouse</t>
  </si>
  <si>
    <t>43.6491872</t>
  </si>
  <si>
    <t>1.470605</t>
  </si>
  <si>
    <t>NOM ENTREPRISE</t>
  </si>
  <si>
    <t>ZI du Petit Breuil</t>
  </si>
  <si>
    <t>45.7148046</t>
  </si>
  <si>
    <t>2.2473186</t>
  </si>
  <si>
    <t>Route d'Arreau</t>
  </si>
  <si>
    <t>42.9070663</t>
  </si>
  <si>
    <t>0.3628036</t>
  </si>
  <si>
    <t>ZI du Berlincan Rue Jean Baptiste Greuze</t>
  </si>
  <si>
    <t>44.878967</t>
  </si>
  <si>
    <t>-0.6922537</t>
  </si>
  <si>
    <t>294 CHEMIN DE LA VALETTE</t>
  </si>
  <si>
    <t>16 Rue Henri Barbusse</t>
  </si>
  <si>
    <t>48.84286669999999</t>
  </si>
  <si>
    <t>2.3390182</t>
  </si>
  <si>
    <t>RTE BÉNÉVENT</t>
  </si>
  <si>
    <t>45.9633555</t>
  </si>
  <si>
    <t>1.7582346</t>
  </si>
  <si>
    <t>26 T RUE MARION DE JACOB</t>
  </si>
  <si>
    <t>44.8157323</t>
  </si>
  <si>
    <t>-0.6708649</t>
  </si>
  <si>
    <t>15 B ROUTE DE BESSIERES</t>
  </si>
  <si>
    <t>43.6525497</t>
  </si>
  <si>
    <t>1.4703693</t>
  </si>
  <si>
    <t>Rue Jean Rogero</t>
  </si>
  <si>
    <t>44.2375841</t>
  </si>
  <si>
    <t>1.4748097</t>
  </si>
  <si>
    <t>AVENUE DU TOUR DE LOYRE</t>
  </si>
  <si>
    <t>45.1646789</t>
  </si>
  <si>
    <t>1.5743636</t>
  </si>
  <si>
    <t>ZAC DU LIBRAIRE</t>
  </si>
  <si>
    <t>1 RRUE ALBERT CALMETTE</t>
  </si>
  <si>
    <t>48.76896199999999</t>
  </si>
  <si>
    <t>2.1187797</t>
  </si>
  <si>
    <t>VILLE DE GRAULHET</t>
  </si>
  <si>
    <t>43.759597</t>
  </si>
  <si>
    <t>1.988911</t>
  </si>
  <si>
    <t>ROUTE DE FRANCESCAS</t>
  </si>
  <si>
    <t>44.1092632</t>
  </si>
  <si>
    <t>0.3702156</t>
  </si>
  <si>
    <t>3 RUE DU PRÉ FERMÉ</t>
  </si>
  <si>
    <t>48.8565421</t>
  </si>
  <si>
    <t>2.3303504</t>
  </si>
  <si>
    <t xml:space="preserve">ZI LA CANA, AVENUE MALRAUX </t>
  </si>
  <si>
    <t>ROUTE DE LA ROBERTIE</t>
  </si>
  <si>
    <t>LA MALADRERIE</t>
  </si>
  <si>
    <t>50.7187818</t>
  </si>
  <si>
    <t>4.8562592</t>
  </si>
  <si>
    <t>AVENUE DU CHÂTEAU DE MARSAC</t>
  </si>
  <si>
    <t>45.194982</t>
  </si>
  <si>
    <t>0.667319</t>
  </si>
  <si>
    <t>ZI D'EN JACCA</t>
  </si>
  <si>
    <t>11 CHEMIN DE PERPIGNAN</t>
  </si>
  <si>
    <t>43.5580328</t>
  </si>
  <si>
    <t>1.3995728</t>
  </si>
  <si>
    <t>18 RUE ANDRE MARIE AMPERE</t>
  </si>
  <si>
    <t>44.9112783</t>
  </si>
  <si>
    <t>-0.4887954</t>
  </si>
  <si>
    <t xml:space="preserve">QUAI DE LA SOUYS </t>
  </si>
  <si>
    <t>44.8258683</t>
  </si>
  <si>
    <t>-0.5365409</t>
  </si>
  <si>
    <t>LE MOULIN DE POULET</t>
  </si>
  <si>
    <t>45.7060176</t>
  </si>
  <si>
    <t>-71.46232499999999</t>
  </si>
  <si>
    <t>AVENUE DU MARECHAL JUIN</t>
  </si>
  <si>
    <t>43.5477388</t>
  </si>
  <si>
    <t>7.0430388</t>
  </si>
  <si>
    <t>LA JONQUIERE</t>
  </si>
  <si>
    <t>48.423604</t>
  </si>
  <si>
    <t>-71.2395463</t>
  </si>
  <si>
    <t>RUE ALPHONSE DAUDET</t>
  </si>
  <si>
    <t>45.4164673</t>
  </si>
  <si>
    <t>-75.80084599999999</t>
  </si>
  <si>
    <t>DIGUE DE LA CARTONNERIE</t>
  </si>
  <si>
    <t>44.10073500000001</t>
  </si>
  <si>
    <t>1.102122</t>
  </si>
  <si>
    <t>1 RUE DE VERONE</t>
  </si>
  <si>
    <t>43.82738250000001</t>
  </si>
  <si>
    <t>4.3637871</t>
  </si>
  <si>
    <t>LES ABATTOIRS</t>
  </si>
  <si>
    <t>43.6008332</t>
  </si>
  <si>
    <t>Etat</t>
  </si>
  <si>
    <t>1.4294097</t>
  </si>
  <si>
    <t>ZI DE L HIPPODROME</t>
  </si>
  <si>
    <t>47.9490029</t>
  </si>
  <si>
    <t>-0.5414583</t>
  </si>
  <si>
    <t>1415 BOULEVARD CHANTILLY</t>
  </si>
  <si>
    <t>44.0334633</t>
  </si>
  <si>
    <t>1.3519638</t>
  </si>
  <si>
    <t>AGENCE DE MONTAUBAN</t>
  </si>
  <si>
    <t>44.015145</t>
  </si>
  <si>
    <t>1.357478</t>
  </si>
  <si>
    <t>24 RUE DE LA BRUYERE</t>
  </si>
  <si>
    <t>48.879334</t>
  </si>
  <si>
    <t>2.3349709</t>
  </si>
  <si>
    <t>CHEMIN DES LANDES</t>
  </si>
  <si>
    <t>45.6410615</t>
  </si>
  <si>
    <t>-72.2629405</t>
  </si>
  <si>
    <t>27 AVENUE DE PALARIN</t>
  </si>
  <si>
    <t>43.5224972</t>
  </si>
  <si>
    <t>1.3817723</t>
  </si>
  <si>
    <t>CHATEAU TALBOT</t>
  </si>
  <si>
    <t>45.1595956</t>
  </si>
  <si>
    <t>-0.7571814</t>
  </si>
  <si>
    <t>ZONE INDUSTRIELLE DE FLOURENS</t>
  </si>
  <si>
    <t>Date dernier contact</t>
  </si>
  <si>
    <t>43.5968482</t>
  </si>
  <si>
    <t>1.5433145</t>
  </si>
  <si>
    <t>11 AVENUE DE LA MARCAISSONNE</t>
  </si>
  <si>
    <t>43.5739749</t>
  </si>
  <si>
    <t>1.4999509</t>
  </si>
  <si>
    <t>230 AV DES ETATS UNIS</t>
  </si>
  <si>
    <t>43.64589650000001</t>
  </si>
  <si>
    <t>1.4268441</t>
  </si>
  <si>
    <t>84 ROUTE DE SEILH</t>
  </si>
  <si>
    <t>43.6582684</t>
  </si>
  <si>
    <t>1.3365236</t>
  </si>
  <si>
    <t>131 AVENUE DE BERGERON</t>
  </si>
  <si>
    <t>43.7009483</t>
  </si>
  <si>
    <t>1.4058139</t>
  </si>
  <si>
    <t>ZI BORDE BLANCHE</t>
  </si>
  <si>
    <t>3 AVENUE DE LA GARDETTE</t>
  </si>
  <si>
    <t>44.8850758</t>
  </si>
  <si>
    <t>-0.5168243</t>
  </si>
  <si>
    <t>LES GRIGNONS - BP 21</t>
  </si>
  <si>
    <t>3 MOULIN D'ABZAC</t>
  </si>
  <si>
    <t>6 AVENUE HENRY LE CHÂTELIER</t>
  </si>
  <si>
    <t xml:space="preserve">1 AVENUE DE LA GRANGE NOIRE </t>
  </si>
  <si>
    <t>44.8481749</t>
  </si>
  <si>
    <t>Commentaire appel</t>
  </si>
  <si>
    <t>-0.6785648</t>
  </si>
  <si>
    <t>ZA LES CANADIENS NORD</t>
  </si>
  <si>
    <t>3 RUE GEORGES BARRES</t>
  </si>
  <si>
    <t>44.887598</t>
  </si>
  <si>
    <t>-0.5477204</t>
  </si>
  <si>
    <t xml:space="preserve">141 RUE GUSTAVE </t>
  </si>
  <si>
    <t>49.75279339999999</t>
  </si>
  <si>
    <t>0.3926377</t>
  </si>
  <si>
    <t xml:space="preserve">4 CHEMIN DE CARRE ROUTE DE CASTILLON </t>
  </si>
  <si>
    <t>44.8974722</t>
  </si>
  <si>
    <t>-0.2100594</t>
  </si>
  <si>
    <t>LA GAROSSE</t>
  </si>
  <si>
    <t>45.00476399999999</t>
  </si>
  <si>
    <t>-0.439092</t>
  </si>
  <si>
    <t>LIEU-DIT SAINT PIERRE DE LONDRES</t>
  </si>
  <si>
    <t>44.5169</t>
  </si>
  <si>
    <t>PREMIER RDV</t>
  </si>
  <si>
    <t>0.273867</t>
  </si>
  <si>
    <t>1080 AVENUE DR JEAN BRU</t>
  </si>
  <si>
    <t>44.193625</t>
  </si>
  <si>
    <t>0.6275601</t>
  </si>
  <si>
    <t>ZI BLEY SUD RN113</t>
  </si>
  <si>
    <t>43.7838247</t>
  </si>
  <si>
    <t>4.3125469</t>
  </si>
  <si>
    <t>PARC INDUSTRIEL DE BERSOL</t>
  </si>
  <si>
    <t>46.36398459999999</t>
  </si>
  <si>
    <t>-72.3930432</t>
  </si>
  <si>
    <t>1ère visite - Qualification</t>
  </si>
  <si>
    <t>2ème visite</t>
  </si>
  <si>
    <t>Contact</t>
  </si>
  <si>
    <t>Email</t>
  </si>
  <si>
    <t>Téléphone</t>
  </si>
  <si>
    <t>ADRESSE</t>
  </si>
  <si>
    <t>VILLE</t>
  </si>
  <si>
    <t>Dpt</t>
  </si>
  <si>
    <t>CP</t>
  </si>
  <si>
    <t>Classification</t>
  </si>
  <si>
    <t>OUI</t>
  </si>
  <si>
    <t>000</t>
  </si>
  <si>
    <t>NON</t>
  </si>
  <si>
    <t>Rappeler</t>
  </si>
  <si>
    <t xml:space="preserve">Appel passé et 1er RDV prit </t>
  </si>
  <si>
    <t>1er RDV fait et chiffrage distributeur</t>
  </si>
  <si>
    <t>1er RDV fait et 2ème RDV à prendre</t>
  </si>
  <si>
    <t>Pas d'intérêt</t>
  </si>
  <si>
    <t>Relance</t>
  </si>
  <si>
    <t>1er RDV fait</t>
  </si>
  <si>
    <t>Date visite</t>
  </si>
  <si>
    <t>Matrice de prospection</t>
  </si>
  <si>
    <t>Nombre</t>
  </si>
  <si>
    <t>Nombre premier RDV</t>
  </si>
  <si>
    <t>Client refuse RDV</t>
  </si>
  <si>
    <t>Mail</t>
  </si>
  <si>
    <t>Aucune action</t>
  </si>
  <si>
    <t>Prospection appel</t>
  </si>
  <si>
    <t>Nombre de clients total</t>
  </si>
  <si>
    <t>Nb %</t>
  </si>
  <si>
    <t>Société fermé / doublon</t>
  </si>
  <si>
    <t>Leclerc</t>
  </si>
  <si>
    <t>05 12 00 00 00</t>
  </si>
  <si>
    <t>1 rue jean</t>
  </si>
  <si>
    <t>Bordeaux</t>
  </si>
  <si>
    <t>Grande Distribution</t>
  </si>
  <si>
    <t>Intermarché</t>
  </si>
  <si>
    <t>4 rue franck</t>
  </si>
  <si>
    <t>07 12 00 00 00</t>
  </si>
  <si>
    <t>ok le 15.01.2020 à 14h</t>
  </si>
  <si>
    <t>Je n'ai eu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</si>
</sst>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</font>
    <font>
      <b/>
      <sz val="11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2"/>
      <color theme="4" tint="-0.249977111117893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1155CC"/>
        <bgColor rgb="FF1155CC"/>
      </patternFill>
    </fill>
    <fill>
      <patternFill patternType="solid">
        <fgColor rgb="FFFFFFFF"/>
        <bgColor rgb="FFFFFFFF"/>
      </patternFill>
    </fill>
    <fill>
      <patternFill patternType="solid">
        <fgColor theme="4" tint="0.39997558519241921"/>
        <bgColor rgb="FFFFFFFF"/>
      </patternFill>
    </fill>
  </fills>
  <borders count="5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4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0" fontId="2" fillId="0" borderId="0" xfId="0" quotePrefix="1" applyFont="1" applyAlignment="1"/>
    <xf numFmtId="0" fontId="3" fillId="0" borderId="0" xfId="0" applyFont="1" applyAlignment="1"/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/>
    </xf>
    <xf numFmtId="0" fontId="6" fillId="0" borderId="0" xfId="0" applyFont="1" applyAlignment="1"/>
    <xf numFmtId="0" fontId="5" fillId="2" borderId="4" xfId="0" applyFont="1" applyFill="1" applyBorder="1" applyAlignment="1">
      <alignment horizontal="left" vertical="center"/>
    </xf>
    <xf numFmtId="9" fontId="0" fillId="0" borderId="0" xfId="1" applyFont="1" applyAlignment="1"/>
    <xf numFmtId="49" fontId="4" fillId="3" borderId="2" xfId="0" applyNumberFormat="1" applyFont="1" applyFill="1" applyBorder="1" applyAlignment="1">
      <alignment horizontal="left"/>
    </xf>
    <xf numFmtId="14" fontId="4" fillId="3" borderId="2" xfId="0" applyNumberFormat="1" applyFont="1" applyFill="1" applyBorder="1" applyAlignment="1">
      <alignment horizontal="left"/>
    </xf>
  </cellXfs>
  <cellStyles count="2">
    <cellStyle name="Normal" xfId="0" builtinId="0"/>
    <cellStyle name="Pourcentage" xfId="1" builtinId="5"/>
  </cellStyles>
  <dxfs count="60">
    <dxf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643F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solid">
          <fgColor rgb="FFF6B26B"/>
          <bgColor rgb="FFF6B26B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0000"/>
          <bgColor rgb="FFFF0000"/>
        </patternFill>
      </fill>
    </dxf>
    <dxf>
      <font>
        <color rgb="FF000000"/>
      </font>
      <fill>
        <patternFill patternType="solid">
          <fgColor rgb="FF6AA84F"/>
          <bgColor rgb="FF6AA84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643F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solid">
          <fgColor rgb="FFF6B26B"/>
          <bgColor rgb="FFF6B26B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0000"/>
          <bgColor rgb="FFFF0000"/>
        </patternFill>
      </fill>
    </dxf>
    <dxf>
      <font>
        <color rgb="FF000000"/>
      </font>
      <fill>
        <patternFill patternType="solid">
          <fgColor rgb="FF6AA84F"/>
          <bgColor rgb="FF6AA84F"/>
        </patternFill>
      </fill>
    </dxf>
    <dxf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FF643F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solid">
          <fgColor rgb="FFF6B26B"/>
          <bgColor rgb="FFF6B26B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0000"/>
          <bgColor rgb="FFFF0000"/>
        </patternFill>
      </fill>
    </dxf>
    <dxf>
      <font>
        <color rgb="FF000000"/>
      </font>
      <fill>
        <patternFill patternType="solid">
          <fgColor rgb="FF6AA84F"/>
          <bgColor rgb="FF6AA84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13" formatCode="0%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theme="4" tint="0.39997558519241921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rgb="FF1155CC"/>
          <bgColor rgb="FF1155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colors>
    <mruColors>
      <color rgb="FFFF643F"/>
      <color rgb="FFFF65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866775</xdr:colOff>
      <xdr:row>2</xdr:row>
      <xdr:rowOff>123826</xdr:rowOff>
    </xdr:from>
    <xdr:to>
      <xdr:col>4</xdr:col>
      <xdr:colOff>142875</xdr:colOff>
      <xdr:row>3</xdr:row>
      <xdr:rowOff>28576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pt">
              <a:extLst>
                <a:ext uri="{FF2B5EF4-FFF2-40B4-BE49-F238E27FC236}">
                  <a16:creationId xmlns:a16="http://schemas.microsoft.com/office/drawing/2014/main" id="{28AB7044-EB6D-47D6-A0D4-A42CF85442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p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24175" y="514351"/>
              <a:ext cx="1828800" cy="1581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142875</xdr:colOff>
      <xdr:row>2</xdr:row>
      <xdr:rowOff>123826</xdr:rowOff>
    </xdr:from>
    <xdr:to>
      <xdr:col>4</xdr:col>
      <xdr:colOff>1971675</xdr:colOff>
      <xdr:row>3</xdr:row>
      <xdr:rowOff>28576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Etat">
              <a:extLst>
                <a:ext uri="{FF2B5EF4-FFF2-40B4-BE49-F238E27FC236}">
                  <a16:creationId xmlns:a16="http://schemas.microsoft.com/office/drawing/2014/main" id="{A6892900-9F2F-4D13-B89E-FE777871FDB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52975" y="514351"/>
              <a:ext cx="1828800" cy="1581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1971675</xdr:colOff>
      <xdr:row>2</xdr:row>
      <xdr:rowOff>123826</xdr:rowOff>
    </xdr:from>
    <xdr:to>
      <xdr:col>6</xdr:col>
      <xdr:colOff>647700</xdr:colOff>
      <xdr:row>3</xdr:row>
      <xdr:rowOff>28576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PREMIER RDV">
              <a:extLst>
                <a:ext uri="{FF2B5EF4-FFF2-40B4-BE49-F238E27FC236}">
                  <a16:creationId xmlns:a16="http://schemas.microsoft.com/office/drawing/2014/main" id="{8C56C830-704E-47CA-B2C5-E113C65A1EE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MIER RDV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81775" y="514351"/>
              <a:ext cx="1828800" cy="1581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647700</xdr:colOff>
      <xdr:row>2</xdr:row>
      <xdr:rowOff>123826</xdr:rowOff>
    </xdr:from>
    <xdr:to>
      <xdr:col>7</xdr:col>
      <xdr:colOff>1362075</xdr:colOff>
      <xdr:row>3</xdr:row>
      <xdr:rowOff>28576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Classification">
              <a:extLst>
                <a:ext uri="{FF2B5EF4-FFF2-40B4-BE49-F238E27FC236}">
                  <a16:creationId xmlns:a16="http://schemas.microsoft.com/office/drawing/2014/main" id="{D7CD6492-BDA7-4819-BE65-F39758E1FF3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ific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10575" y="514351"/>
              <a:ext cx="1828800" cy="1581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pt" xr10:uid="{30054DBA-3AAD-4A8F-8154-A29BCB69053E}" sourceName="Dpt">
  <extLst>
    <x:ext xmlns:x15="http://schemas.microsoft.com/office/spreadsheetml/2010/11/main" uri="{2F2917AC-EB37-4324-AD4E-5DD8C200BD13}">
      <x15:tableSlicerCache tableId="2" column="13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tat" xr10:uid="{3A61DF19-206B-4190-98F2-473181C296DF}" sourceName="Etat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MIER_RDV" xr10:uid="{3BF910C3-3713-42A6-B114-61F769759B3E}" sourceName="PREMIER RDV">
  <extLst>
    <x:ext xmlns:x15="http://schemas.microsoft.com/office/spreadsheetml/2010/11/main" uri="{2F2917AC-EB37-4324-AD4E-5DD8C200BD13}">
      <x15:tableSlicerCache tableId="2" column="5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assification" xr10:uid="{83C20EB4-7629-45FC-B0DD-0DB2AE0D329C}" sourceName="Classification">
  <extLst>
    <x:ext xmlns:x15="http://schemas.microsoft.com/office/spreadsheetml/2010/11/main" uri="{2F2917AC-EB37-4324-AD4E-5DD8C200BD13}">
      <x15:tableSlicerCache tableId="2" column="17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pt" xr10:uid="{C1904F0C-7D6C-4208-B8C1-99EEE2DAC8B7}" cache="Segment_Dpt" caption="Dpt" rowHeight="241300"/>
  <slicer name="Etat" xr10:uid="{DC9B4E8C-C6C6-481C-B113-394AA88677BE}" cache="Segment_Etat" caption="Etat" rowHeight="241300"/>
  <slicer name="PREMIER RDV" xr10:uid="{05042F4E-DF12-4745-BDA0-464DFB50AE33}" cache="Segment_PREMIER_RDV" caption="PREMIER RDV" rowHeight="241300"/>
  <slicer name="Classification" xr10:uid="{72225C85-E964-4D65-8EE0-51994179E82C}" cache="Segment_Classification" caption="Classification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AC5C745-90DC-4446-838B-D2C249A52F04}" name="Tableau2" displayName="Tableau2" ref="B7:Q9" totalsRowShown="0" headerRowDxfId="59" dataDxfId="57" headerRowBorderDxfId="58" tableBorderDxfId="56" totalsRowBorderDxfId="55">
  <autoFilter ref="B7:Q9" xr:uid="{C92940A3-6E0B-43F6-88BC-DE665775BC8F}"/>
  <tableColumns count="16">
    <tableColumn id="1" xr3:uid="{7065443F-88DE-47DB-BA9A-720DBFB9B39F}" name="NOM ENTREPRISE" dataDxfId="54"/>
    <tableColumn id="2" xr3:uid="{5D206A7A-C8D2-4901-B44D-737368677BE3}" name="Etat" dataDxfId="53"/>
    <tableColumn id="3" xr3:uid="{6E586A8B-9C81-4E23-8C0E-E8C0A9BCE82A}" name="Date dernier contact" dataDxfId="52"/>
    <tableColumn id="4" xr3:uid="{73A95F56-13BB-4775-BA39-E288EB5F5259}" name="Commentaire appel" dataDxfId="51"/>
    <tableColumn id="5" xr3:uid="{731B8300-F5BF-4272-B4D8-F51664A62DA9}" name="PREMIER RDV" dataDxfId="50"/>
    <tableColumn id="23" xr3:uid="{C312623F-3405-49BA-81A0-5BAF07BBDF9A}" name="Date visite" dataDxfId="49"/>
    <tableColumn id="6" xr3:uid="{533F95E0-22C4-42AC-970D-EEC867C56F6D}" name="1ère visite - Qualification" dataDxfId="48"/>
    <tableColumn id="7" xr3:uid="{4B817F83-A1C8-448B-91D0-CCC6C1843314}" name="2ème visite" dataDxfId="47"/>
    <tableColumn id="8" xr3:uid="{6E43E2B6-19BA-4847-8616-713CB09D9B06}" name="Contact" dataDxfId="46"/>
    <tableColumn id="9" xr3:uid="{E30A2336-85C7-409C-95EB-B31CCF8D3D1D}" name="Email" dataDxfId="45"/>
    <tableColumn id="10" xr3:uid="{00BDA83B-78F1-4C40-B152-9D59FF9ACE98}" name="Téléphone" dataDxfId="44"/>
    <tableColumn id="11" xr3:uid="{FDFFD6D3-E183-4657-B8A0-5B029888BF1A}" name="ADRESSE" dataDxfId="43"/>
    <tableColumn id="12" xr3:uid="{237F6DC8-E64A-42E9-9C24-D822E794049E}" name="VILLE" dataDxfId="42"/>
    <tableColumn id="13" xr3:uid="{FF877FB2-978D-4825-B9EB-10439F2C0FAB}" name="Dpt" dataDxfId="13"/>
    <tableColumn id="14" xr3:uid="{7FFA9571-589A-452A-B84B-61B2BF5B049D}" name="CP" dataDxfId="11"/>
    <tableColumn id="17" xr3:uid="{0E86E884-16BB-4B56-A827-D60C521887FC}" name="Classification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23178D0-0E2C-411E-9B78-5ABEB85F4A90}" name="Tableau3" displayName="Tableau3" ref="B10:D18">
  <autoFilter ref="B10:D18" xr:uid="{A6926ADA-30EB-4C5C-AB6C-FFCF05B03A8C}"/>
  <tableColumns count="3">
    <tableColumn id="1" xr3:uid="{2054219F-4451-4326-921A-747632154E2E}" name="Etat" dataDxfId="41" totalsRowDxfId="40"/>
    <tableColumn id="2" xr3:uid="{054D92FF-3A58-4839-AC5E-2708E7F14056}" name="Nombre" totalsRowFunction="custom" dataDxfId="39">
      <calculatedColumnFormula>COUNTA(Feuil2!B1:B7)</calculatedColumnFormula>
      <totalsRowFormula>COUNTA(Feuil2!B8:B9)</totalsRowFormula>
    </tableColumn>
    <tableColumn id="3" xr3:uid="{95913382-8C49-4A9C-9D9F-B610027E5820}" name="Nb %" dataCellStyle="Pourcentage">
      <calculatedColumnFormula>(C11/$C$18)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C9071CA-E518-4B35-9F0D-4B4F484D544C}" name="Tableau4" displayName="Tableau4" ref="B20:D26">
  <autoFilter ref="B20:D26" xr:uid="{C307A675-7677-476B-AA86-53FDEEA1B95E}"/>
  <tableColumns count="3">
    <tableColumn id="1" xr3:uid="{3D32449A-9250-49C8-884A-A1F1A508D5A3}" name="Prospection appel" totalsRowLabel="Total" dataDxfId="38" totalsRowDxfId="37"/>
    <tableColumn id="2" xr3:uid="{6B62D07B-F7E0-4A1A-85B8-C3913EC81ADF}" name="Nombre"/>
    <tableColumn id="3" xr3:uid="{CF4B6C59-420A-43C0-93C6-1640A0CF3898}" name="Nb %" totalsRowFunction="sum" totalsRowDxfId="36" dataCellStyle="Pourcentage">
      <calculatedColumnFormula>(C21/$C$26)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E8A8F7-0926-4A5B-AEC5-A7D196CC8CF3}">
  <dimension ref="A1:Q9"/>
  <sheetViews>
    <sheetView showGridLines="0" tabSelected="1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K27" sqref="K27"/>
    </sheetView>
  </sheetViews>
  <sheetFormatPr baseColWidth="10" defaultRowHeight="15" x14ac:dyDescent="0.25"/>
  <cols>
    <col min="1" max="1" width="3.5703125" customWidth="1"/>
    <col min="2" max="2" width="27.28515625" customWidth="1"/>
    <col min="3" max="3" width="17.28515625" customWidth="1"/>
    <col min="4" max="4" width="21" customWidth="1"/>
    <col min="5" max="5" width="31.28515625" customWidth="1"/>
    <col min="6" max="6" width="16" customWidth="1"/>
    <col min="7" max="7" width="16.7109375" customWidth="1"/>
    <col min="8" max="8" width="26.28515625" customWidth="1"/>
    <col min="11" max="11" width="12.5703125" customWidth="1"/>
    <col min="12" max="12" width="14.85546875" bestFit="1" customWidth="1"/>
    <col min="15" max="15" width="8.42578125" bestFit="1" customWidth="1"/>
    <col min="16" max="16" width="7.5703125" bestFit="1" customWidth="1"/>
    <col min="17" max="17" width="18.5703125" bestFit="1" customWidth="1"/>
  </cols>
  <sheetData>
    <row r="1" spans="1:17" ht="15.75" x14ac:dyDescent="0.25">
      <c r="A1" s="9" t="s">
        <v>282</v>
      </c>
    </row>
    <row r="3" spans="1:17" ht="132" customHeight="1" x14ac:dyDescent="0.25"/>
    <row r="7" spans="1:17" ht="15.75" thickBot="1" x14ac:dyDescent="0.3">
      <c r="B7" s="5" t="s">
        <v>105</v>
      </c>
      <c r="C7" s="6" t="s">
        <v>185</v>
      </c>
      <c r="D7" s="6" t="s">
        <v>209</v>
      </c>
      <c r="E7" s="6" t="s">
        <v>233</v>
      </c>
      <c r="F7" s="10" t="s">
        <v>250</v>
      </c>
      <c r="G7" s="6" t="s">
        <v>281</v>
      </c>
      <c r="H7" s="6" t="s">
        <v>261</v>
      </c>
      <c r="I7" s="6" t="s">
        <v>262</v>
      </c>
      <c r="J7" s="6" t="s">
        <v>263</v>
      </c>
      <c r="K7" s="6" t="s">
        <v>264</v>
      </c>
      <c r="L7" s="6" t="s">
        <v>265</v>
      </c>
      <c r="M7" s="6" t="s">
        <v>266</v>
      </c>
      <c r="N7" s="6" t="s">
        <v>267</v>
      </c>
      <c r="O7" s="6" t="s">
        <v>268</v>
      </c>
      <c r="P7" s="6" t="s">
        <v>269</v>
      </c>
      <c r="Q7" s="6" t="s">
        <v>270</v>
      </c>
    </row>
    <row r="8" spans="1:17" ht="15.75" thickTop="1" x14ac:dyDescent="0.25">
      <c r="B8" s="7" t="s">
        <v>292</v>
      </c>
      <c r="C8" s="8" t="s">
        <v>275</v>
      </c>
      <c r="D8" s="13">
        <v>43839</v>
      </c>
      <c r="E8" s="8" t="s">
        <v>300</v>
      </c>
      <c r="F8" s="8" t="s">
        <v>271</v>
      </c>
      <c r="G8" s="8"/>
      <c r="H8" s="8"/>
      <c r="I8" s="8"/>
      <c r="J8" s="8"/>
      <c r="K8" s="8"/>
      <c r="L8" s="8" t="s">
        <v>293</v>
      </c>
      <c r="M8" s="8" t="s">
        <v>294</v>
      </c>
      <c r="N8" s="8" t="s">
        <v>295</v>
      </c>
      <c r="O8" s="8">
        <v>33</v>
      </c>
      <c r="P8" s="12" t="s">
        <v>272</v>
      </c>
      <c r="Q8" s="8" t="s">
        <v>296</v>
      </c>
    </row>
    <row r="9" spans="1:17" x14ac:dyDescent="0.25">
      <c r="B9" s="7" t="s">
        <v>297</v>
      </c>
      <c r="C9" s="8" t="s">
        <v>279</v>
      </c>
      <c r="D9" s="13">
        <v>43840</v>
      </c>
      <c r="E9" s="8" t="s">
        <v>301</v>
      </c>
      <c r="F9" s="8" t="s">
        <v>273</v>
      </c>
      <c r="G9" s="8"/>
      <c r="H9" s="8"/>
      <c r="I9" s="8"/>
      <c r="J9" s="8"/>
      <c r="K9" s="8"/>
      <c r="L9" s="8" t="s">
        <v>299</v>
      </c>
      <c r="M9" s="8" t="s">
        <v>298</v>
      </c>
      <c r="N9" s="8"/>
      <c r="O9" s="8">
        <v>24</v>
      </c>
      <c r="P9" s="12" t="s">
        <v>272</v>
      </c>
      <c r="Q9" s="8" t="s">
        <v>296</v>
      </c>
    </row>
  </sheetData>
  <conditionalFormatting sqref="F8:G9">
    <cfRule type="containsText" dxfId="24" priority="8" operator="containsText" text="OUI">
      <formula>NOT(ISERROR(SEARCH(("OUI"),(F8))))</formula>
    </cfRule>
  </conditionalFormatting>
  <conditionalFormatting sqref="F8:G9">
    <cfRule type="containsText" dxfId="23" priority="9" operator="containsText" text="NON">
      <formula>NOT(ISERROR(SEARCH(("NON"),(F8))))</formula>
    </cfRule>
  </conditionalFormatting>
  <conditionalFormatting sqref="F8:G9">
    <cfRule type="containsText" dxfId="22" priority="10" operator="containsText" text="MAIL">
      <formula>NOT(ISERROR(SEARCH(("MAIL"),(F8))))</formula>
    </cfRule>
  </conditionalFormatting>
  <conditionalFormatting sqref="F8:G9">
    <cfRule type="containsText" dxfId="21" priority="12" operator="containsText" text="RAPPEL">
      <formula>NOT(ISERROR(SEARCH(("RAPPEL"),(F8))))</formula>
    </cfRule>
  </conditionalFormatting>
  <dataValidations count="1">
    <dataValidation type="list" allowBlank="1" sqref="F8:F9" xr:uid="{713FC530-5AE2-4FF4-9527-8C587198824B}">
      <formula1>"OUI,NON,RAPPEL,MAIL,,"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0" id="{4097F3AB-9EC3-40FB-B0D8-2806F40DD662}">
            <xm:f>$C8=Feuil1!$B$17</xm:f>
            <x14:dxf>
              <fill>
                <patternFill>
                  <bgColor rgb="FFFFC000"/>
                </patternFill>
              </fill>
            </x14:dxf>
          </x14:cfRule>
          <x14:cfRule type="expression" priority="21" id="{5841F634-8E0B-4C7D-B531-B582B5113F11}">
            <xm:f>$C8=Feuil1!$B$16</xm:f>
            <x14:dxf>
              <fill>
                <patternFill>
                  <bgColor rgb="FFFF0000"/>
                </patternFill>
              </fill>
            </x14:dxf>
          </x14:cfRule>
          <x14:cfRule type="expression" priority="22" id="{FA724CA9-FBF3-46BA-A1B6-B0FD1F593FA1}">
            <xm:f>$C8=Feuil1!$B$15</xm:f>
            <x14:dxf>
              <fill>
                <patternFill>
                  <bgColor rgb="FFFF643F"/>
                </patternFill>
              </fill>
            </x14:dxf>
          </x14:cfRule>
          <x14:cfRule type="expression" priority="23" id="{6C78546E-B413-4CDA-B521-5CAB6E1921AE}">
            <xm:f>$C8=Feuil1!$B$13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24" id="{BA51DF3F-9AFC-406C-AB88-467D73944DE4}">
            <xm:f>$C8=Feuil1!$B$12</xm:f>
            <x14:dxf>
              <fill>
                <patternFill>
                  <bgColor theme="8" tint="0.39994506668294322"/>
                </patternFill>
              </fill>
            </x14:dxf>
          </x14:cfRule>
          <x14:cfRule type="expression" priority="25" id="{2FF3A032-33A1-42AD-B214-1EE74F607D4D}">
            <xm:f>$C8=Feuil1!$B$11</xm:f>
            <x14:dxf>
              <fill>
                <patternFill>
                  <bgColor theme="9" tint="0.79998168889431442"/>
                </patternFill>
              </fill>
            </x14:dxf>
          </x14:cfRule>
          <x14:cfRule type="expression" priority="26" id="{90907AFB-93E9-45AD-9E6B-36CE0BCE344D}">
            <xm:f>$C8=Feuil1!$B$14</xm:f>
            <x14:dxf>
              <fill>
                <patternFill>
                  <bgColor rgb="FF92D050"/>
                </patternFill>
              </fill>
            </x14:dxf>
          </x14:cfRule>
          <xm:sqref>B8:Q9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5096D54-2E28-4A77-B1BE-0D318D4BD370}">
          <x14:formula1>
            <xm:f>Feuil1!$B$11:$B$17</xm:f>
          </x14:formula1>
          <xm:sqref>C8:C9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33F072-DED9-4F52-91A4-475064C69685}">
  <dimension ref="B10:D32"/>
  <sheetViews>
    <sheetView workbookViewId="0">
      <selection activeCell="G32" sqref="G32"/>
    </sheetView>
  </sheetViews>
  <sheetFormatPr baseColWidth="10" defaultRowHeight="15" x14ac:dyDescent="0.25"/>
  <cols>
    <col min="2" max="2" width="33.5703125" bestFit="1" customWidth="1"/>
  </cols>
  <sheetData>
    <row r="10" spans="2:4" x14ac:dyDescent="0.25">
      <c r="B10" s="4" t="s">
        <v>185</v>
      </c>
      <c r="C10" s="4" t="s">
        <v>283</v>
      </c>
      <c r="D10" s="4" t="s">
        <v>290</v>
      </c>
    </row>
    <row r="11" spans="2:4" x14ac:dyDescent="0.25">
      <c r="B11" s="4" t="s">
        <v>275</v>
      </c>
      <c r="C11" t="e">
        <f>COUNTIF(Feuil2!#REF!,B11)</f>
        <v>#REF!</v>
      </c>
      <c r="D11" s="11" t="e">
        <f t="shared" ref="D11:D18" si="0">(C11/$C$18)</f>
        <v>#REF!</v>
      </c>
    </row>
    <row r="12" spans="2:4" x14ac:dyDescent="0.25">
      <c r="B12" s="4" t="s">
        <v>276</v>
      </c>
      <c r="C12" t="e">
        <f>COUNTIF(Feuil2!#REF!,B12)</f>
        <v>#REF!</v>
      </c>
      <c r="D12" s="11" t="e">
        <f t="shared" si="0"/>
        <v>#REF!</v>
      </c>
    </row>
    <row r="13" spans="2:4" x14ac:dyDescent="0.25">
      <c r="B13" s="4" t="s">
        <v>277</v>
      </c>
      <c r="C13" t="e">
        <f>COUNTIF(Feuil2!#REF!,B13)</f>
        <v>#REF!</v>
      </c>
      <c r="D13" s="11" t="e">
        <f t="shared" si="0"/>
        <v>#REF!</v>
      </c>
    </row>
    <row r="14" spans="2:4" x14ac:dyDescent="0.25">
      <c r="B14" s="4" t="s">
        <v>280</v>
      </c>
      <c r="C14" t="e">
        <f>COUNTIF(Feuil2!#REF!,B14)</f>
        <v>#REF!</v>
      </c>
      <c r="D14" s="11" t="e">
        <f t="shared" si="0"/>
        <v>#REF!</v>
      </c>
    </row>
    <row r="15" spans="2:4" x14ac:dyDescent="0.25">
      <c r="B15" s="4" t="s">
        <v>278</v>
      </c>
      <c r="C15" t="e">
        <f>COUNTIF(Feuil2!#REF!,B15)</f>
        <v>#REF!</v>
      </c>
      <c r="D15" s="11" t="e">
        <f t="shared" si="0"/>
        <v>#REF!</v>
      </c>
    </row>
    <row r="16" spans="2:4" x14ac:dyDescent="0.25">
      <c r="B16" s="4" t="s">
        <v>291</v>
      </c>
      <c r="C16" t="e">
        <f>COUNTIF(Feuil2!#REF!,B16)</f>
        <v>#REF!</v>
      </c>
      <c r="D16" s="11" t="e">
        <f t="shared" si="0"/>
        <v>#REF!</v>
      </c>
    </row>
    <row r="17" spans="2:4" x14ac:dyDescent="0.25">
      <c r="B17" s="4" t="s">
        <v>279</v>
      </c>
      <c r="C17" t="e">
        <f>COUNTIF(Feuil2!#REF!,B17)</f>
        <v>#REF!</v>
      </c>
      <c r="D17" s="11" t="e">
        <f t="shared" si="0"/>
        <v>#REF!</v>
      </c>
    </row>
    <row r="18" spans="2:4" x14ac:dyDescent="0.25">
      <c r="B18" s="4" t="s">
        <v>289</v>
      </c>
      <c r="C18">
        <f>COUNTA(Feuil2!#REF!)</f>
        <v>1</v>
      </c>
      <c r="D18" s="11">
        <f t="shared" si="0"/>
        <v>1</v>
      </c>
    </row>
    <row r="20" spans="2:4" x14ac:dyDescent="0.25">
      <c r="B20" s="4" t="s">
        <v>288</v>
      </c>
      <c r="C20" s="4" t="s">
        <v>283</v>
      </c>
      <c r="D20" s="4" t="s">
        <v>290</v>
      </c>
    </row>
    <row r="21" spans="2:4" x14ac:dyDescent="0.25">
      <c r="B21" s="4" t="s">
        <v>284</v>
      </c>
      <c r="C21" t="e">
        <f>COUNTIF(Feuil2!#REF!,"OUI")</f>
        <v>#REF!</v>
      </c>
      <c r="D21" s="11" t="e">
        <f t="shared" ref="D21:D26" si="1">(C21/$C$26)</f>
        <v>#REF!</v>
      </c>
    </row>
    <row r="22" spans="2:4" x14ac:dyDescent="0.25">
      <c r="B22" s="4" t="s">
        <v>285</v>
      </c>
      <c r="C22" t="e">
        <f>COUNTIF(Feuil2!#REF!,"NON")</f>
        <v>#REF!</v>
      </c>
      <c r="D22" s="11" t="e">
        <f t="shared" si="1"/>
        <v>#REF!</v>
      </c>
    </row>
    <row r="23" spans="2:4" x14ac:dyDescent="0.25">
      <c r="B23" s="4" t="s">
        <v>274</v>
      </c>
      <c r="C23" t="e">
        <f>COUNTIF(Feuil2!#REF!,"RAPPEL")</f>
        <v>#REF!</v>
      </c>
      <c r="D23" s="11" t="e">
        <f t="shared" si="1"/>
        <v>#REF!</v>
      </c>
    </row>
    <row r="24" spans="2:4" x14ac:dyDescent="0.25">
      <c r="B24" s="4" t="s">
        <v>286</v>
      </c>
      <c r="C24" t="e">
        <f>COUNTIF(Feuil2!#REF!,"MAIL")</f>
        <v>#REF!</v>
      </c>
      <c r="D24" s="11" t="e">
        <f t="shared" si="1"/>
        <v>#REF!</v>
      </c>
    </row>
    <row r="25" spans="2:4" x14ac:dyDescent="0.25">
      <c r="B25" s="4" t="s">
        <v>287</v>
      </c>
      <c r="C25" t="e">
        <f>COUNTIF(Feuil2!#REF!,"")</f>
        <v>#REF!</v>
      </c>
      <c r="D25" s="11" t="e">
        <f t="shared" si="1"/>
        <v>#REF!</v>
      </c>
    </row>
    <row r="26" spans="2:4" x14ac:dyDescent="0.25">
      <c r="B26" s="4" t="s">
        <v>289</v>
      </c>
      <c r="C26">
        <f>COUNTA(Feuil2!#REF!)</f>
        <v>1</v>
      </c>
      <c r="D26" s="11">
        <f t="shared" si="1"/>
        <v>1</v>
      </c>
    </row>
    <row r="28" spans="2:4" x14ac:dyDescent="0.25">
      <c r="B28" s="4"/>
      <c r="C28" s="4"/>
      <c r="D28" s="4"/>
    </row>
    <row r="29" spans="2:4" x14ac:dyDescent="0.25">
      <c r="B29" s="4"/>
      <c r="D29" s="11"/>
    </row>
    <row r="30" spans="2:4" x14ac:dyDescent="0.25">
      <c r="B30" s="4"/>
      <c r="D30" s="11"/>
    </row>
    <row r="31" spans="2:4" x14ac:dyDescent="0.25">
      <c r="B31" s="4"/>
      <c r="D31" s="11"/>
    </row>
    <row r="32" spans="2:4" x14ac:dyDescent="0.25">
      <c r="B32" s="4"/>
      <c r="D32" s="11"/>
    </row>
  </sheetData>
  <conditionalFormatting sqref="D21:D26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{B3425231-AA64-4D9C-8FFA-920E10DB71AA}</x14:id>
        </ext>
      </extLst>
    </cfRule>
  </conditionalFormatting>
  <conditionalFormatting sqref="D11:D18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{433C6DBC-B15D-49CA-8806-09C82C0B3AC5}</x14:id>
        </ext>
      </extLst>
    </cfRule>
  </conditionalFormatting>
  <conditionalFormatting sqref="D29:D32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{6C0B739A-131A-426D-9818-DE773BCBFB45}</x14:id>
        </ext>
      </extLst>
    </cfRule>
  </conditionalFormatting>
  <pageMargins left="0.7" right="0.7" top="0.75" bottom="0.75" header="0.3" footer="0.3"/>
  <ignoredErrors>
    <ignoredError sqref="C11:C17" calculatedColumn="1"/>
  </ignoredErrors>
  <tableParts count="2">
    <tablePart r:id="rId1"/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3425231-AA64-4D9C-8FFA-920E10DB71A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D21:D26</xm:sqref>
        </x14:conditionalFormatting>
        <x14:conditionalFormatting xmlns:xm="http://schemas.microsoft.com/office/excel/2006/main">
          <x14:cfRule type="dataBar" id="{433C6DBC-B15D-49CA-8806-09C82C0B3AC5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D11:D18</xm:sqref>
        </x14:conditionalFormatting>
        <x14:conditionalFormatting xmlns:xm="http://schemas.microsoft.com/office/excel/2006/main">
          <x14:cfRule type="dataBar" id="{6C0B739A-131A-426D-9818-DE773BCBFB45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D29:D32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D97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4.42578125" defaultRowHeight="15" customHeight="1" x14ac:dyDescent="0.25"/>
  <sheetData>
    <row r="1" spans="1:4" ht="15" customHeight="1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ht="15" customHeight="1" x14ac:dyDescent="0.25">
      <c r="A2" s="2" t="s">
        <v>4</v>
      </c>
      <c r="B2" s="3" t="s">
        <v>5</v>
      </c>
      <c r="C2" s="3" t="s">
        <v>6</v>
      </c>
    </row>
    <row r="3" spans="1:4" ht="15" customHeight="1" x14ac:dyDescent="0.25">
      <c r="A3" s="2" t="s">
        <v>7</v>
      </c>
      <c r="D3" s="2" t="s">
        <v>8</v>
      </c>
    </row>
    <row r="4" spans="1:4" ht="15" customHeight="1" x14ac:dyDescent="0.25">
      <c r="A4" s="2" t="s">
        <v>9</v>
      </c>
      <c r="B4" s="3" t="s">
        <v>10</v>
      </c>
      <c r="C4" s="3" t="s">
        <v>11</v>
      </c>
    </row>
    <row r="5" spans="1:4" ht="15" customHeight="1" x14ac:dyDescent="0.25">
      <c r="A5" s="2" t="s">
        <v>12</v>
      </c>
      <c r="B5" s="3" t="s">
        <v>13</v>
      </c>
      <c r="C5" s="3" t="s">
        <v>14</v>
      </c>
    </row>
    <row r="6" spans="1:4" ht="15" customHeight="1" x14ac:dyDescent="0.25">
      <c r="A6" s="2" t="s">
        <v>15</v>
      </c>
      <c r="D6" s="2" t="s">
        <v>8</v>
      </c>
    </row>
    <row r="7" spans="1:4" ht="15" customHeight="1" x14ac:dyDescent="0.25">
      <c r="A7" s="2" t="s">
        <v>16</v>
      </c>
      <c r="B7" s="3" t="s">
        <v>17</v>
      </c>
      <c r="C7" s="3" t="s">
        <v>18</v>
      </c>
    </row>
    <row r="8" spans="1:4" ht="15" customHeight="1" x14ac:dyDescent="0.25">
      <c r="A8" s="2" t="s">
        <v>19</v>
      </c>
      <c r="B8" s="3" t="s">
        <v>20</v>
      </c>
      <c r="C8" s="3" t="s">
        <v>21</v>
      </c>
    </row>
    <row r="9" spans="1:4" ht="15" customHeight="1" x14ac:dyDescent="0.25">
      <c r="A9" s="2" t="s">
        <v>22</v>
      </c>
      <c r="B9" s="3" t="s">
        <v>23</v>
      </c>
      <c r="C9" s="3" t="s">
        <v>24</v>
      </c>
    </row>
    <row r="10" spans="1:4" ht="15" customHeight="1" x14ac:dyDescent="0.25">
      <c r="A10" s="2" t="s">
        <v>25</v>
      </c>
      <c r="B10" s="3" t="s">
        <v>26</v>
      </c>
      <c r="C10" s="3" t="s">
        <v>27</v>
      </c>
    </row>
    <row r="11" spans="1:4" ht="15" customHeight="1" x14ac:dyDescent="0.25">
      <c r="A11" s="2" t="s">
        <v>28</v>
      </c>
      <c r="B11" s="3" t="s">
        <v>29</v>
      </c>
      <c r="C11" s="3" t="s">
        <v>30</v>
      </c>
    </row>
    <row r="12" spans="1:4" ht="15" customHeight="1" x14ac:dyDescent="0.25">
      <c r="A12" s="2" t="s">
        <v>31</v>
      </c>
      <c r="D12" s="2" t="s">
        <v>8</v>
      </c>
    </row>
    <row r="13" spans="1:4" ht="15" customHeight="1" x14ac:dyDescent="0.25">
      <c r="A13" s="2" t="s">
        <v>32</v>
      </c>
      <c r="B13" s="3" t="s">
        <v>33</v>
      </c>
      <c r="C13" s="3" t="s">
        <v>34</v>
      </c>
    </row>
    <row r="14" spans="1:4" ht="15" customHeight="1" x14ac:dyDescent="0.25">
      <c r="A14" s="2" t="s">
        <v>35</v>
      </c>
      <c r="B14" s="3" t="s">
        <v>36</v>
      </c>
      <c r="C14" s="3" t="s">
        <v>37</v>
      </c>
    </row>
    <row r="15" spans="1:4" ht="15" customHeight="1" x14ac:dyDescent="0.25">
      <c r="A15" s="2" t="s">
        <v>38</v>
      </c>
      <c r="B15" s="3" t="s">
        <v>39</v>
      </c>
      <c r="C15" s="3" t="s">
        <v>40</v>
      </c>
    </row>
    <row r="16" spans="1:4" ht="15" customHeight="1" x14ac:dyDescent="0.25">
      <c r="A16" s="2" t="s">
        <v>41</v>
      </c>
      <c r="B16" s="3" t="s">
        <v>42</v>
      </c>
      <c r="C16" s="3" t="s">
        <v>43</v>
      </c>
    </row>
    <row r="17" spans="1:4" ht="15" customHeight="1" x14ac:dyDescent="0.25">
      <c r="A17" s="2" t="s">
        <v>44</v>
      </c>
      <c r="B17" s="3" t="s">
        <v>45</v>
      </c>
      <c r="C17" s="3" t="s">
        <v>46</v>
      </c>
    </row>
    <row r="18" spans="1:4" ht="15" customHeight="1" x14ac:dyDescent="0.25">
      <c r="A18" s="2" t="s">
        <v>47</v>
      </c>
      <c r="B18" s="3" t="s">
        <v>48</v>
      </c>
      <c r="C18" s="3" t="s">
        <v>49</v>
      </c>
    </row>
    <row r="19" spans="1:4" ht="15" customHeight="1" x14ac:dyDescent="0.25">
      <c r="A19" s="2" t="s">
        <v>50</v>
      </c>
      <c r="B19" s="3" t="s">
        <v>51</v>
      </c>
      <c r="C19" s="3" t="s">
        <v>52</v>
      </c>
    </row>
    <row r="20" spans="1:4" ht="15" customHeight="1" x14ac:dyDescent="0.25">
      <c r="A20" s="2" t="s">
        <v>53</v>
      </c>
      <c r="B20" s="3" t="s">
        <v>54</v>
      </c>
      <c r="C20" s="3" t="s">
        <v>55</v>
      </c>
    </row>
    <row r="21" spans="1:4" ht="15" customHeight="1" x14ac:dyDescent="0.25">
      <c r="A21" s="2" t="s">
        <v>56</v>
      </c>
      <c r="D21" s="2" t="s">
        <v>8</v>
      </c>
    </row>
    <row r="22" spans="1:4" ht="15" customHeight="1" x14ac:dyDescent="0.25">
      <c r="A22" s="2" t="s">
        <v>57</v>
      </c>
      <c r="B22" s="3" t="s">
        <v>58</v>
      </c>
      <c r="C22" s="3" t="s">
        <v>59</v>
      </c>
    </row>
    <row r="23" spans="1:4" ht="15" customHeight="1" x14ac:dyDescent="0.25">
      <c r="A23" s="2" t="s">
        <v>19</v>
      </c>
      <c r="B23" s="3" t="s">
        <v>20</v>
      </c>
      <c r="C23" s="3" t="s">
        <v>21</v>
      </c>
    </row>
    <row r="24" spans="1:4" ht="15" customHeight="1" x14ac:dyDescent="0.25">
      <c r="A24" s="2" t="s">
        <v>60</v>
      </c>
      <c r="B24" s="3" t="s">
        <v>61</v>
      </c>
      <c r="C24" s="3" t="s">
        <v>62</v>
      </c>
    </row>
    <row r="25" spans="1:4" ht="15" customHeight="1" x14ac:dyDescent="0.25">
      <c r="A25" s="2" t="s">
        <v>63</v>
      </c>
      <c r="B25" s="3" t="s">
        <v>64</v>
      </c>
      <c r="C25" s="3" t="s">
        <v>65</v>
      </c>
    </row>
    <row r="26" spans="1:4" ht="15" customHeight="1" x14ac:dyDescent="0.25">
      <c r="A26" s="2" t="s">
        <v>66</v>
      </c>
      <c r="B26" s="3" t="s">
        <v>67</v>
      </c>
      <c r="C26" s="3" t="s">
        <v>68</v>
      </c>
    </row>
    <row r="27" spans="1:4" ht="15" customHeight="1" x14ac:dyDescent="0.25">
      <c r="A27" s="2" t="s">
        <v>69</v>
      </c>
      <c r="B27" s="3" t="s">
        <v>70</v>
      </c>
      <c r="C27" s="3" t="s">
        <v>71</v>
      </c>
    </row>
    <row r="28" spans="1:4" ht="15" customHeight="1" x14ac:dyDescent="0.25">
      <c r="A28" s="2" t="s">
        <v>72</v>
      </c>
      <c r="D28" s="2" t="s">
        <v>8</v>
      </c>
    </row>
    <row r="29" spans="1:4" ht="15" customHeight="1" x14ac:dyDescent="0.25">
      <c r="A29" s="2" t="s">
        <v>73</v>
      </c>
      <c r="B29" s="3" t="s">
        <v>74</v>
      </c>
      <c r="C29" s="3" t="s">
        <v>75</v>
      </c>
    </row>
    <row r="30" spans="1:4" ht="15" customHeight="1" x14ac:dyDescent="0.25">
      <c r="A30" s="2" t="s">
        <v>76</v>
      </c>
      <c r="B30" s="3" t="s">
        <v>77</v>
      </c>
      <c r="C30" s="3" t="s">
        <v>78</v>
      </c>
    </row>
    <row r="31" spans="1:4" ht="15" customHeight="1" x14ac:dyDescent="0.25">
      <c r="A31" s="2" t="s">
        <v>79</v>
      </c>
      <c r="B31" s="3" t="s">
        <v>80</v>
      </c>
      <c r="C31" s="3" t="s">
        <v>81</v>
      </c>
    </row>
    <row r="32" spans="1:4" ht="15" customHeight="1" x14ac:dyDescent="0.25">
      <c r="A32" s="2" t="s">
        <v>82</v>
      </c>
      <c r="B32" s="3" t="s">
        <v>83</v>
      </c>
      <c r="C32" s="3" t="s">
        <v>84</v>
      </c>
    </row>
    <row r="33" spans="1:4" ht="15" customHeight="1" x14ac:dyDescent="0.25">
      <c r="A33" s="2" t="s">
        <v>85</v>
      </c>
      <c r="B33" s="3" t="s">
        <v>86</v>
      </c>
      <c r="C33" s="3" t="s">
        <v>87</v>
      </c>
    </row>
    <row r="34" spans="1:4" ht="15" customHeight="1" x14ac:dyDescent="0.25">
      <c r="A34" s="2" t="s">
        <v>88</v>
      </c>
      <c r="B34" s="3" t="s">
        <v>89</v>
      </c>
      <c r="C34" s="3" t="s">
        <v>90</v>
      </c>
    </row>
    <row r="35" spans="1:4" ht="15" customHeight="1" x14ac:dyDescent="0.25">
      <c r="A35" s="2" t="s">
        <v>91</v>
      </c>
      <c r="B35" s="3" t="s">
        <v>92</v>
      </c>
      <c r="C35" s="3" t="s">
        <v>93</v>
      </c>
    </row>
    <row r="36" spans="1:4" ht="15" customHeight="1" x14ac:dyDescent="0.25">
      <c r="A36" s="2" t="s">
        <v>94</v>
      </c>
      <c r="D36" s="2" t="s">
        <v>8</v>
      </c>
    </row>
    <row r="37" spans="1:4" ht="15" customHeight="1" x14ac:dyDescent="0.25">
      <c r="A37" s="2" t="s">
        <v>95</v>
      </c>
      <c r="D37" s="2" t="s">
        <v>8</v>
      </c>
    </row>
    <row r="38" spans="1:4" ht="15" customHeight="1" x14ac:dyDescent="0.25">
      <c r="A38" s="2" t="s">
        <v>96</v>
      </c>
      <c r="B38" s="3" t="s">
        <v>97</v>
      </c>
      <c r="C38" s="3" t="s">
        <v>98</v>
      </c>
    </row>
    <row r="39" spans="1:4" x14ac:dyDescent="0.25">
      <c r="A39" s="2" t="s">
        <v>99</v>
      </c>
      <c r="B39" s="3" t="s">
        <v>100</v>
      </c>
      <c r="C39" s="3" t="s">
        <v>101</v>
      </c>
    </row>
    <row r="40" spans="1:4" x14ac:dyDescent="0.25">
      <c r="A40" s="2" t="s">
        <v>102</v>
      </c>
      <c r="B40" s="3" t="s">
        <v>103</v>
      </c>
      <c r="C40" s="3" t="s">
        <v>104</v>
      </c>
    </row>
    <row r="41" spans="1:4" x14ac:dyDescent="0.25">
      <c r="A41" s="2" t="s">
        <v>106</v>
      </c>
      <c r="B41" s="3" t="s">
        <v>107</v>
      </c>
      <c r="C41" s="3" t="s">
        <v>108</v>
      </c>
    </row>
    <row r="42" spans="1:4" x14ac:dyDescent="0.25">
      <c r="A42" s="2" t="s">
        <v>109</v>
      </c>
      <c r="B42" s="3" t="s">
        <v>110</v>
      </c>
      <c r="C42" s="3" t="s">
        <v>111</v>
      </c>
    </row>
    <row r="43" spans="1:4" x14ac:dyDescent="0.25">
      <c r="A43" s="2" t="s">
        <v>112</v>
      </c>
      <c r="B43" s="3" t="s">
        <v>113</v>
      </c>
      <c r="C43" s="3" t="s">
        <v>114</v>
      </c>
    </row>
    <row r="44" spans="1:4" x14ac:dyDescent="0.25">
      <c r="A44" s="2" t="s">
        <v>115</v>
      </c>
      <c r="D44" s="2" t="s">
        <v>8</v>
      </c>
    </row>
    <row r="45" spans="1:4" x14ac:dyDescent="0.25">
      <c r="A45" s="2" t="s">
        <v>116</v>
      </c>
      <c r="B45" s="3" t="s">
        <v>117</v>
      </c>
      <c r="C45" s="3" t="s">
        <v>118</v>
      </c>
    </row>
    <row r="46" spans="1:4" x14ac:dyDescent="0.25">
      <c r="A46" s="2" t="s">
        <v>119</v>
      </c>
      <c r="B46" s="3" t="s">
        <v>120</v>
      </c>
      <c r="C46" s="3" t="s">
        <v>121</v>
      </c>
    </row>
    <row r="47" spans="1:4" x14ac:dyDescent="0.25">
      <c r="A47" s="2" t="s">
        <v>122</v>
      </c>
      <c r="B47" s="3" t="s">
        <v>123</v>
      </c>
      <c r="C47" s="3" t="s">
        <v>124</v>
      </c>
    </row>
    <row r="48" spans="1:4" x14ac:dyDescent="0.25">
      <c r="A48" s="2" t="s">
        <v>125</v>
      </c>
      <c r="B48" s="3" t="s">
        <v>126</v>
      </c>
      <c r="C48" s="3" t="s">
        <v>127</v>
      </c>
    </row>
    <row r="49" spans="1:4" x14ac:dyDescent="0.25">
      <c r="A49" s="2" t="s">
        <v>128</v>
      </c>
      <c r="B49" s="3" t="s">
        <v>129</v>
      </c>
      <c r="C49" s="3" t="s">
        <v>130</v>
      </c>
    </row>
    <row r="50" spans="1:4" x14ac:dyDescent="0.25">
      <c r="A50" s="2" t="s">
        <v>131</v>
      </c>
      <c r="B50" s="3" t="s">
        <v>132</v>
      </c>
      <c r="C50" s="3" t="s">
        <v>133</v>
      </c>
    </row>
    <row r="51" spans="1:4" x14ac:dyDescent="0.25">
      <c r="A51" s="2" t="s">
        <v>134</v>
      </c>
      <c r="D51" s="2" t="s">
        <v>8</v>
      </c>
    </row>
    <row r="52" spans="1:4" x14ac:dyDescent="0.25">
      <c r="A52" s="2" t="s">
        <v>135</v>
      </c>
      <c r="B52" s="3" t="s">
        <v>136</v>
      </c>
      <c r="C52" s="3" t="s">
        <v>137</v>
      </c>
    </row>
    <row r="53" spans="1:4" x14ac:dyDescent="0.25">
      <c r="A53" s="2" t="s">
        <v>138</v>
      </c>
      <c r="B53" s="3" t="s">
        <v>139</v>
      </c>
      <c r="C53" s="3" t="s">
        <v>140</v>
      </c>
    </row>
    <row r="54" spans="1:4" x14ac:dyDescent="0.25">
      <c r="A54" s="2" t="s">
        <v>141</v>
      </c>
      <c r="B54" s="3" t="s">
        <v>142</v>
      </c>
      <c r="C54" s="3" t="s">
        <v>143</v>
      </c>
    </row>
    <row r="55" spans="1:4" x14ac:dyDescent="0.25">
      <c r="A55" s="2" t="s">
        <v>144</v>
      </c>
      <c r="B55" s="3" t="s">
        <v>145</v>
      </c>
      <c r="C55" s="3" t="s">
        <v>146</v>
      </c>
    </row>
    <row r="56" spans="1:4" x14ac:dyDescent="0.25">
      <c r="A56" s="2" t="s">
        <v>147</v>
      </c>
      <c r="D56" s="2" t="s">
        <v>8</v>
      </c>
    </row>
    <row r="57" spans="1:4" x14ac:dyDescent="0.25">
      <c r="A57" s="2" t="s">
        <v>148</v>
      </c>
      <c r="D57" s="2" t="s">
        <v>8</v>
      </c>
    </row>
    <row r="58" spans="1:4" x14ac:dyDescent="0.25">
      <c r="A58" s="2" t="s">
        <v>149</v>
      </c>
      <c r="B58" s="3" t="s">
        <v>150</v>
      </c>
      <c r="C58" s="3" t="s">
        <v>151</v>
      </c>
    </row>
    <row r="59" spans="1:4" x14ac:dyDescent="0.25">
      <c r="A59" s="2" t="s">
        <v>152</v>
      </c>
      <c r="B59" s="3" t="s">
        <v>153</v>
      </c>
      <c r="C59" s="3" t="s">
        <v>154</v>
      </c>
    </row>
    <row r="60" spans="1:4" x14ac:dyDescent="0.25">
      <c r="A60" s="2" t="s">
        <v>155</v>
      </c>
      <c r="D60" s="2" t="s">
        <v>8</v>
      </c>
    </row>
    <row r="61" spans="1:4" x14ac:dyDescent="0.25">
      <c r="A61" s="2" t="s">
        <v>156</v>
      </c>
      <c r="B61" s="3" t="s">
        <v>157</v>
      </c>
      <c r="C61" s="3" t="s">
        <v>158</v>
      </c>
    </row>
    <row r="62" spans="1:4" x14ac:dyDescent="0.25">
      <c r="A62" s="2" t="s">
        <v>159</v>
      </c>
      <c r="B62" s="3" t="s">
        <v>160</v>
      </c>
      <c r="C62" s="3" t="s">
        <v>161</v>
      </c>
    </row>
    <row r="63" spans="1:4" x14ac:dyDescent="0.25">
      <c r="A63" s="2" t="s">
        <v>162</v>
      </c>
      <c r="B63" s="3" t="s">
        <v>163</v>
      </c>
      <c r="C63" s="3" t="s">
        <v>164</v>
      </c>
    </row>
    <row r="64" spans="1:4" x14ac:dyDescent="0.25">
      <c r="A64" s="2" t="s">
        <v>165</v>
      </c>
      <c r="B64" s="3" t="s">
        <v>166</v>
      </c>
      <c r="C64" s="3" t="s">
        <v>167</v>
      </c>
    </row>
    <row r="65" spans="1:3" x14ac:dyDescent="0.25">
      <c r="A65" s="2" t="s">
        <v>168</v>
      </c>
      <c r="B65" s="3" t="s">
        <v>169</v>
      </c>
      <c r="C65" s="3" t="s">
        <v>170</v>
      </c>
    </row>
    <row r="66" spans="1:3" x14ac:dyDescent="0.25">
      <c r="A66" s="2" t="s">
        <v>171</v>
      </c>
      <c r="B66" s="3" t="s">
        <v>172</v>
      </c>
      <c r="C66" s="3" t="s">
        <v>173</v>
      </c>
    </row>
    <row r="67" spans="1:3" x14ac:dyDescent="0.25">
      <c r="A67" s="2" t="s">
        <v>174</v>
      </c>
      <c r="B67" s="3" t="s">
        <v>175</v>
      </c>
      <c r="C67" s="3" t="s">
        <v>176</v>
      </c>
    </row>
    <row r="68" spans="1:3" x14ac:dyDescent="0.25">
      <c r="A68" s="2" t="s">
        <v>177</v>
      </c>
      <c r="B68" s="3" t="s">
        <v>178</v>
      </c>
      <c r="C68" s="3" t="s">
        <v>179</v>
      </c>
    </row>
    <row r="69" spans="1:3" x14ac:dyDescent="0.25">
      <c r="A69" s="2" t="s">
        <v>180</v>
      </c>
      <c r="B69" s="3" t="s">
        <v>181</v>
      </c>
      <c r="C69" s="3" t="s">
        <v>182</v>
      </c>
    </row>
    <row r="70" spans="1:3" x14ac:dyDescent="0.25">
      <c r="A70" s="2" t="s">
        <v>183</v>
      </c>
      <c r="B70" s="3" t="s">
        <v>184</v>
      </c>
      <c r="C70" s="3" t="s">
        <v>186</v>
      </c>
    </row>
    <row r="71" spans="1:3" x14ac:dyDescent="0.25">
      <c r="A71" s="2" t="s">
        <v>187</v>
      </c>
      <c r="B71" s="3" t="s">
        <v>188</v>
      </c>
      <c r="C71" s="3" t="s">
        <v>189</v>
      </c>
    </row>
    <row r="72" spans="1:3" x14ac:dyDescent="0.25">
      <c r="A72" s="2" t="s">
        <v>190</v>
      </c>
      <c r="B72" s="3" t="s">
        <v>191</v>
      </c>
      <c r="C72" s="3" t="s">
        <v>192</v>
      </c>
    </row>
    <row r="73" spans="1:3" x14ac:dyDescent="0.25">
      <c r="A73" s="2" t="s">
        <v>193</v>
      </c>
      <c r="B73" s="3" t="s">
        <v>194</v>
      </c>
      <c r="C73" s="3" t="s">
        <v>195</v>
      </c>
    </row>
    <row r="74" spans="1:3" x14ac:dyDescent="0.25">
      <c r="A74" s="2" t="s">
        <v>196</v>
      </c>
      <c r="B74" s="3" t="s">
        <v>197</v>
      </c>
      <c r="C74" s="3" t="s">
        <v>198</v>
      </c>
    </row>
    <row r="75" spans="1:3" x14ac:dyDescent="0.25">
      <c r="A75" s="2" t="s">
        <v>199</v>
      </c>
      <c r="B75" s="3" t="s">
        <v>200</v>
      </c>
      <c r="C75" s="3" t="s">
        <v>201</v>
      </c>
    </row>
    <row r="76" spans="1:3" x14ac:dyDescent="0.25">
      <c r="A76" s="2" t="s">
        <v>202</v>
      </c>
      <c r="B76" s="3" t="s">
        <v>203</v>
      </c>
      <c r="C76" s="3" t="s">
        <v>204</v>
      </c>
    </row>
    <row r="77" spans="1:3" x14ac:dyDescent="0.25">
      <c r="A77" s="2" t="s">
        <v>205</v>
      </c>
      <c r="B77" s="3" t="s">
        <v>206</v>
      </c>
      <c r="C77" s="3" t="s">
        <v>207</v>
      </c>
    </row>
    <row r="78" spans="1:3" x14ac:dyDescent="0.25">
      <c r="A78" s="2" t="s">
        <v>208</v>
      </c>
      <c r="B78" s="3" t="s">
        <v>210</v>
      </c>
      <c r="C78" s="3" t="s">
        <v>211</v>
      </c>
    </row>
    <row r="79" spans="1:3" x14ac:dyDescent="0.25">
      <c r="A79" s="2" t="s">
        <v>212</v>
      </c>
      <c r="B79" s="3" t="s">
        <v>213</v>
      </c>
      <c r="C79" s="3" t="s">
        <v>214</v>
      </c>
    </row>
    <row r="80" spans="1:3" x14ac:dyDescent="0.25">
      <c r="A80" s="2" t="s">
        <v>215</v>
      </c>
      <c r="B80" s="3" t="s">
        <v>216</v>
      </c>
      <c r="C80" s="3" t="s">
        <v>217</v>
      </c>
    </row>
    <row r="81" spans="1:4" x14ac:dyDescent="0.25">
      <c r="A81" s="2" t="s">
        <v>218</v>
      </c>
      <c r="B81" s="3" t="s">
        <v>219</v>
      </c>
      <c r="C81" s="3" t="s">
        <v>220</v>
      </c>
    </row>
    <row r="82" spans="1:4" x14ac:dyDescent="0.25">
      <c r="A82" s="2" t="s">
        <v>221</v>
      </c>
      <c r="B82" s="3" t="s">
        <v>222</v>
      </c>
      <c r="C82" s="3" t="s">
        <v>223</v>
      </c>
    </row>
    <row r="83" spans="1:4" x14ac:dyDescent="0.25">
      <c r="A83" s="2" t="s">
        <v>224</v>
      </c>
      <c r="D83" s="2" t="s">
        <v>8</v>
      </c>
    </row>
    <row r="84" spans="1:4" x14ac:dyDescent="0.25">
      <c r="A84" s="2" t="s">
        <v>225</v>
      </c>
      <c r="B84" s="3" t="s">
        <v>226</v>
      </c>
      <c r="C84" s="3" t="s">
        <v>227</v>
      </c>
    </row>
    <row r="85" spans="1:4" x14ac:dyDescent="0.25">
      <c r="A85" s="2" t="s">
        <v>228</v>
      </c>
      <c r="D85" s="2" t="s">
        <v>8</v>
      </c>
    </row>
    <row r="86" spans="1:4" x14ac:dyDescent="0.25">
      <c r="A86" s="2" t="s">
        <v>229</v>
      </c>
      <c r="B86" s="3" t="s">
        <v>10</v>
      </c>
      <c r="C86" s="3" t="s">
        <v>11</v>
      </c>
    </row>
    <row r="87" spans="1:4" x14ac:dyDescent="0.25">
      <c r="A87" s="2" t="s">
        <v>230</v>
      </c>
      <c r="B87" s="3" t="s">
        <v>74</v>
      </c>
      <c r="C87" s="3" t="s">
        <v>75</v>
      </c>
    </row>
    <row r="88" spans="1:4" x14ac:dyDescent="0.25">
      <c r="A88" s="2" t="s">
        <v>231</v>
      </c>
      <c r="B88" s="3" t="s">
        <v>232</v>
      </c>
      <c r="C88" s="3" t="s">
        <v>234</v>
      </c>
    </row>
    <row r="89" spans="1:4" x14ac:dyDescent="0.25">
      <c r="A89" s="2" t="s">
        <v>235</v>
      </c>
      <c r="D89" s="2" t="s">
        <v>8</v>
      </c>
    </row>
    <row r="90" spans="1:4" x14ac:dyDescent="0.25">
      <c r="A90" s="2" t="s">
        <v>236</v>
      </c>
      <c r="B90" s="3" t="s">
        <v>237</v>
      </c>
      <c r="C90" s="3" t="s">
        <v>238</v>
      </c>
    </row>
    <row r="91" spans="1:4" x14ac:dyDescent="0.25">
      <c r="A91" s="2" t="s">
        <v>239</v>
      </c>
      <c r="B91" s="3" t="s">
        <v>240</v>
      </c>
      <c r="C91" s="3" t="s">
        <v>241</v>
      </c>
    </row>
    <row r="92" spans="1:4" x14ac:dyDescent="0.25">
      <c r="A92" s="2" t="s">
        <v>242</v>
      </c>
      <c r="B92" s="3" t="s">
        <v>243</v>
      </c>
      <c r="C92" s="3" t="s">
        <v>244</v>
      </c>
    </row>
    <row r="93" spans="1:4" x14ac:dyDescent="0.25">
      <c r="A93" s="2" t="s">
        <v>245</v>
      </c>
      <c r="B93" s="3" t="s">
        <v>246</v>
      </c>
      <c r="C93" s="3" t="s">
        <v>247</v>
      </c>
    </row>
    <row r="94" spans="1:4" x14ac:dyDescent="0.25">
      <c r="A94" s="2" t="s">
        <v>248</v>
      </c>
      <c r="B94" s="3" t="s">
        <v>249</v>
      </c>
      <c r="C94" s="3" t="s">
        <v>251</v>
      </c>
    </row>
    <row r="95" spans="1:4" x14ac:dyDescent="0.25">
      <c r="A95" s="2" t="s">
        <v>252</v>
      </c>
      <c r="B95" s="3" t="s">
        <v>253</v>
      </c>
      <c r="C95" s="3" t="s">
        <v>254</v>
      </c>
    </row>
    <row r="96" spans="1:4" x14ac:dyDescent="0.25">
      <c r="A96" s="2" t="s">
        <v>255</v>
      </c>
      <c r="B96" s="3" t="s">
        <v>256</v>
      </c>
      <c r="C96" s="3" t="s">
        <v>257</v>
      </c>
    </row>
    <row r="97" spans="1:3" x14ac:dyDescent="0.25">
      <c r="A97" s="2" t="s">
        <v>258</v>
      </c>
      <c r="B97" s="3" t="s">
        <v>259</v>
      </c>
      <c r="C97" s="3" t="s">
        <v>260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Geocoding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FERRON</dc:creator>
  <cp:lastModifiedBy>Arnaud FERRON</cp:lastModifiedBy>
  <dcterms:created xsi:type="dcterms:W3CDTF">2020-01-07T10:41:57Z</dcterms:created>
  <dcterms:modified xsi:type="dcterms:W3CDTF">2020-01-09T10:25:45Z</dcterms:modified>
</cp:coreProperties>
</file>