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updateLinks="always" codeName="ThisWorkbook" defaultThemeVersion="124226"/>
  <bookViews>
    <workbookView xWindow="-15" yWindow="300" windowWidth="50040" windowHeight="11760" activeTab="1"/>
  </bookViews>
  <sheets>
    <sheet name="Rendu technique" sheetId="6" r:id="rId1"/>
    <sheet name="Export_Automate" sheetId="1" r:id="rId2"/>
    <sheet name="A" sheetId="8" r:id="rId3"/>
    <sheet name="Listes" sheetId="11" state="hidden" r:id="rId4"/>
  </sheets>
  <externalReferences>
    <externalReference r:id="rId5"/>
  </externalReferences>
  <definedNames>
    <definedName name="_xlnm._FilterDatabase" localSheetId="2" hidden="1">A!$A$1:$AM$5</definedName>
    <definedName name="_xlnm._FilterDatabase" localSheetId="1" hidden="1">Export_Automate!$A$2:$AZ$6</definedName>
    <definedName name="BD">A!$AD$1:$AV$5</definedName>
    <definedName name="ROIs">Listes!$A$1:$A$7</definedName>
    <definedName name="_xlnm.Print_Area" localSheetId="0">'Rendu technique'!$A$1:$P$15</definedName>
  </definedNames>
  <calcPr calcId="145621"/>
</workbook>
</file>

<file path=xl/calcChain.xml><?xml version="1.0" encoding="utf-8"?>
<calcChain xmlns="http://schemas.openxmlformats.org/spreadsheetml/2006/main">
  <c r="AH4" i="1" l="1"/>
  <c r="AH5" i="1"/>
  <c r="AH3" i="1"/>
  <c r="A2" i="8" l="1" a="1"/>
  <c r="A2" i="8" s="1"/>
  <c r="B2" i="8" a="1"/>
  <c r="B2" i="8" s="1"/>
  <c r="C2" i="8" a="1"/>
  <c r="C2" i="8" s="1"/>
  <c r="D2" i="8" a="1"/>
  <c r="D2" i="8" s="1"/>
  <c r="E2" i="8" a="1"/>
  <c r="E2" i="8" s="1"/>
  <c r="F2" i="8" a="1"/>
  <c r="F2" i="8" s="1"/>
  <c r="G2" i="8" a="1"/>
  <c r="G2" i="8" s="1"/>
  <c r="H2" i="8" a="1"/>
  <c r="H2" i="8" s="1"/>
  <c r="I2" i="8" a="1"/>
  <c r="I2" i="8" s="1"/>
  <c r="J2" i="8" a="1"/>
  <c r="J2" i="8" s="1"/>
  <c r="K2" i="8" a="1"/>
  <c r="K2" i="8" s="1"/>
  <c r="L2" i="8" a="1"/>
  <c r="L2" i="8" s="1"/>
  <c r="M2" i="8" a="1"/>
  <c r="M2" i="8" s="1"/>
  <c r="N2" i="8" a="1"/>
  <c r="N2" i="8" s="1"/>
  <c r="O2" i="8" a="1"/>
  <c r="O2" i="8" s="1"/>
  <c r="P2" i="8" a="1"/>
  <c r="P2" i="8" s="1"/>
  <c r="Q2" i="8" a="1"/>
  <c r="Q2" i="8" s="1"/>
  <c r="R2" i="8" a="1"/>
  <c r="R2" i="8" s="1"/>
  <c r="S2" i="8" a="1"/>
  <c r="S2" i="8" s="1"/>
  <c r="T2" i="8" a="1"/>
  <c r="T2" i="8" s="1"/>
  <c r="U2" i="8" a="1"/>
  <c r="U2" i="8" s="1"/>
  <c r="V2" i="8" a="1"/>
  <c r="V2" i="8"/>
  <c r="W2" i="8" a="1"/>
  <c r="W2" i="8" s="1"/>
  <c r="X2" i="8" a="1"/>
  <c r="X2" i="8" s="1"/>
  <c r="Y2" i="8" a="1"/>
  <c r="Y2" i="8" s="1"/>
  <c r="Z2" i="8" a="1"/>
  <c r="Z2" i="8" s="1"/>
  <c r="AA2" i="8" a="1"/>
  <c r="AA2" i="8" s="1"/>
  <c r="AB2" i="8" a="1"/>
  <c r="AB2" i="8" s="1"/>
  <c r="AC2" i="8" a="1"/>
  <c r="AC2" i="8"/>
  <c r="A3" i="8" a="1"/>
  <c r="A3" i="8" s="1"/>
  <c r="B3" i="8" a="1"/>
  <c r="B3" i="8" s="1"/>
  <c r="C3" i="8" a="1"/>
  <c r="C3" i="8" s="1"/>
  <c r="D3" i="8" a="1"/>
  <c r="D3" i="8" s="1"/>
  <c r="E3" i="8" a="1"/>
  <c r="E3" i="8" s="1"/>
  <c r="F3" i="8" a="1"/>
  <c r="F3" i="8" s="1"/>
  <c r="G3" i="8" a="1"/>
  <c r="G3" i="8" s="1"/>
  <c r="H3" i="8" a="1"/>
  <c r="H3" i="8" s="1"/>
  <c r="I3" i="8" a="1"/>
  <c r="I3" i="8" s="1"/>
  <c r="J3" i="8" a="1"/>
  <c r="J3" i="8" s="1"/>
  <c r="K3" i="8" a="1"/>
  <c r="K3" i="8" s="1"/>
  <c r="L3" i="8" a="1"/>
  <c r="L3" i="8" s="1"/>
  <c r="M3" i="8" a="1"/>
  <c r="M3" i="8" s="1"/>
  <c r="N3" i="8" a="1"/>
  <c r="N3" i="8" s="1"/>
  <c r="O3" i="8" a="1"/>
  <c r="O3" i="8" s="1"/>
  <c r="P3" i="8" a="1"/>
  <c r="P3" i="8" s="1"/>
  <c r="Q3" i="8" a="1"/>
  <c r="Q3" i="8" s="1"/>
  <c r="R3" i="8" a="1"/>
  <c r="R3" i="8" s="1"/>
  <c r="S3" i="8" a="1"/>
  <c r="S3" i="8" s="1"/>
  <c r="T3" i="8" a="1"/>
  <c r="T3" i="8" s="1"/>
  <c r="U3" i="8" a="1"/>
  <c r="U3" i="8" s="1"/>
  <c r="V3" i="8" a="1"/>
  <c r="V3" i="8" s="1"/>
  <c r="W3" i="8" a="1"/>
  <c r="W3" i="8" s="1"/>
  <c r="X3" i="8" a="1"/>
  <c r="X3" i="8" s="1"/>
  <c r="Y3" i="8" a="1"/>
  <c r="Y3" i="8" s="1"/>
  <c r="Z3" i="8" a="1"/>
  <c r="Z3" i="8" s="1"/>
  <c r="AA3" i="8" a="1"/>
  <c r="AA3" i="8" s="1"/>
  <c r="AB3" i="8" a="1"/>
  <c r="AB3" i="8" s="1"/>
  <c r="AC3" i="8" a="1"/>
  <c r="AC3" i="8" s="1"/>
  <c r="A4" i="8" a="1"/>
  <c r="A4" i="8" s="1"/>
  <c r="B4" i="8" a="1"/>
  <c r="B4" i="8" s="1"/>
  <c r="C4" i="8" a="1"/>
  <c r="C4" i="8" s="1"/>
  <c r="D4" i="8" a="1"/>
  <c r="D4" i="8" s="1"/>
  <c r="E4" i="8" a="1"/>
  <c r="E4" i="8" s="1"/>
  <c r="F4" i="8" a="1"/>
  <c r="F4" i="8" s="1"/>
  <c r="G4" i="8" a="1"/>
  <c r="G4" i="8" s="1"/>
  <c r="H4" i="8" a="1"/>
  <c r="H4" i="8" s="1"/>
  <c r="I4" i="8" a="1"/>
  <c r="I4" i="8" s="1"/>
  <c r="J4" i="8" a="1"/>
  <c r="J4" i="8" s="1"/>
  <c r="K4" i="8" a="1"/>
  <c r="K4" i="8" s="1"/>
  <c r="L4" i="8" a="1"/>
  <c r="L4" i="8" s="1"/>
  <c r="M4" i="8" a="1"/>
  <c r="M4" i="8" s="1"/>
  <c r="N4" i="8" a="1"/>
  <c r="N4" i="8" s="1"/>
  <c r="O4" i="8" a="1"/>
  <c r="O4" i="8" s="1"/>
  <c r="P4" i="8" a="1"/>
  <c r="P4" i="8" s="1"/>
  <c r="Q4" i="8" a="1"/>
  <c r="Q4" i="8" s="1"/>
  <c r="R4" i="8" a="1"/>
  <c r="R4" i="8" s="1"/>
  <c r="S4" i="8" a="1"/>
  <c r="S4" i="8" s="1"/>
  <c r="T4" i="8" a="1"/>
  <c r="T4" i="8" s="1"/>
  <c r="U4" i="8" a="1"/>
  <c r="U4" i="8" s="1"/>
  <c r="V4" i="8" a="1"/>
  <c r="V4" i="8" s="1"/>
  <c r="W4" i="8" a="1"/>
  <c r="W4" i="8" s="1"/>
  <c r="X4" i="8" a="1"/>
  <c r="X4" i="8" s="1"/>
  <c r="Y4" i="8" a="1"/>
  <c r="Y4" i="8" s="1"/>
  <c r="Z4" i="8" a="1"/>
  <c r="Z4" i="8" s="1"/>
  <c r="AA4" i="8" a="1"/>
  <c r="AA4" i="8" s="1"/>
  <c r="AB4" i="8" a="1"/>
  <c r="AB4" i="8" s="1"/>
  <c r="AC4" i="8" a="1"/>
  <c r="AC4" i="8" s="1"/>
  <c r="A5" i="8" a="1"/>
  <c r="A5" i="8" s="1"/>
  <c r="B5" i="8" a="1"/>
  <c r="B5" i="8" s="1"/>
  <c r="C5" i="8" a="1"/>
  <c r="C5" i="8" s="1"/>
  <c r="D5" i="8" a="1"/>
  <c r="D5" i="8" s="1"/>
  <c r="E5" i="8" a="1"/>
  <c r="E5" i="8" s="1"/>
  <c r="F5" i="8" a="1"/>
  <c r="F5" i="8" s="1"/>
  <c r="G5" i="8" a="1"/>
  <c r="G5" i="8" s="1"/>
  <c r="H5" i="8" a="1"/>
  <c r="H5" i="8" s="1"/>
  <c r="I5" i="8" a="1"/>
  <c r="I5" i="8" s="1"/>
  <c r="J5" i="8" a="1"/>
  <c r="J5" i="8" s="1"/>
  <c r="K5" i="8" a="1"/>
  <c r="K5" i="8" s="1"/>
  <c r="L5" i="8" a="1"/>
  <c r="L5" i="8" s="1"/>
  <c r="M5" i="8" a="1"/>
  <c r="M5" i="8" s="1"/>
  <c r="N5" i="8" a="1"/>
  <c r="N5" i="8" s="1"/>
  <c r="O5" i="8" a="1"/>
  <c r="O5" i="8" s="1"/>
  <c r="P5" i="8" a="1"/>
  <c r="P5" i="8" s="1"/>
  <c r="Q5" i="8" a="1"/>
  <c r="Q5" i="8" s="1"/>
  <c r="R5" i="8" a="1"/>
  <c r="R5" i="8" s="1"/>
  <c r="S5" i="8" a="1"/>
  <c r="S5" i="8" s="1"/>
  <c r="T5" i="8" a="1"/>
  <c r="T5" i="8" s="1"/>
  <c r="U5" i="8" a="1"/>
  <c r="U5" i="8" s="1"/>
  <c r="V5" i="8" a="1"/>
  <c r="V5" i="8" s="1"/>
  <c r="W5" i="8" a="1"/>
  <c r="W5" i="8" s="1"/>
  <c r="X5" i="8" a="1"/>
  <c r="X5" i="8" s="1"/>
  <c r="Y5" i="8" a="1"/>
  <c r="Y5" i="8" s="1"/>
  <c r="Z5" i="8" a="1"/>
  <c r="Z5" i="8" s="1"/>
  <c r="AA5" i="8" a="1"/>
  <c r="AA5" i="8" s="1"/>
  <c r="AB5" i="8" a="1"/>
  <c r="AB5" i="8" s="1"/>
  <c r="AC5" i="8" a="1"/>
  <c r="AC5" i="8" s="1"/>
  <c r="A1" i="8" a="1"/>
  <c r="A1" i="8" s="1"/>
  <c r="B1" i="8" a="1"/>
  <c r="B1" i="8" s="1"/>
  <c r="C1" i="8" a="1"/>
  <c r="C1" i="8" s="1"/>
  <c r="D1" i="8" a="1"/>
  <c r="D1" i="8" s="1"/>
  <c r="E1" i="8" a="1"/>
  <c r="E1" i="8" s="1"/>
  <c r="F1" i="8" a="1"/>
  <c r="F1" i="8" s="1"/>
  <c r="G1" i="8" a="1"/>
  <c r="G1" i="8" s="1"/>
  <c r="H1" i="8" a="1"/>
  <c r="H1" i="8" s="1"/>
  <c r="I1" i="8" a="1"/>
  <c r="I1" i="8" s="1"/>
  <c r="J1" i="8" a="1"/>
  <c r="J1" i="8" s="1"/>
  <c r="K1" i="8" a="1"/>
  <c r="K1" i="8" s="1"/>
  <c r="L1" i="8" a="1"/>
  <c r="L1" i="8" s="1"/>
  <c r="M1" i="8" a="1"/>
  <c r="M1" i="8" s="1"/>
  <c r="N1" i="8" a="1"/>
  <c r="N1" i="8" s="1"/>
  <c r="O1" i="8" a="1"/>
  <c r="O1" i="8" s="1"/>
  <c r="P1" i="8" a="1"/>
  <c r="P1" i="8" s="1"/>
  <c r="Q1" i="8" a="1"/>
  <c r="Q1" i="8" s="1"/>
  <c r="R1" i="8" a="1"/>
  <c r="R1" i="8" s="1"/>
  <c r="S1" i="8" a="1"/>
  <c r="S1" i="8" s="1"/>
  <c r="T1" i="8" a="1"/>
  <c r="T1" i="8" s="1"/>
  <c r="U1" i="8" a="1"/>
  <c r="U1" i="8" s="1"/>
  <c r="V1" i="8" a="1"/>
  <c r="V1" i="8" s="1"/>
  <c r="W1" i="8" a="1"/>
  <c r="W1" i="8" s="1"/>
  <c r="X1" i="8" a="1"/>
  <c r="X1" i="8" s="1"/>
  <c r="Y1" i="8" a="1"/>
  <c r="Y1" i="8" s="1"/>
  <c r="Z1" i="8" a="1"/>
  <c r="Z1" i="8" s="1"/>
  <c r="AA1" i="8" a="1"/>
  <c r="AA1" i="8" s="1"/>
  <c r="AB1" i="8" a="1"/>
  <c r="AB1" i="8" s="1"/>
  <c r="AC1" i="8" a="1"/>
  <c r="AC1" i="8" s="1"/>
  <c r="AE2" i="8" a="1"/>
  <c r="AE2" i="8" s="1"/>
  <c r="AF2" i="8" a="1"/>
  <c r="AF2" i="8" s="1"/>
  <c r="AG2" i="8" a="1"/>
  <c r="AG2" i="8" s="1"/>
  <c r="AH2" i="8" a="1"/>
  <c r="AH2" i="8" s="1"/>
  <c r="AI2" i="8" a="1"/>
  <c r="AI2" i="8" s="1"/>
  <c r="AJ2" i="8" a="1"/>
  <c r="AJ2" i="8" s="1"/>
  <c r="AK2" i="8" a="1"/>
  <c r="AK2" i="8" s="1"/>
  <c r="AL2" i="8" a="1"/>
  <c r="AL2" i="8" s="1"/>
  <c r="AM2" i="8" a="1"/>
  <c r="AM2" i="8" s="1"/>
  <c r="AN2" i="8" a="1"/>
  <c r="AN2" i="8" s="1"/>
  <c r="AO2" i="8" a="1"/>
  <c r="AO2" i="8" s="1"/>
  <c r="AP2" i="8" a="1"/>
  <c r="AP2" i="8" s="1"/>
  <c r="AQ2" i="8" a="1"/>
  <c r="AQ2" i="8" s="1"/>
  <c r="AR2" i="8" a="1"/>
  <c r="AR2" i="8" s="1"/>
  <c r="AS2" i="8" a="1"/>
  <c r="AS2" i="8" s="1"/>
  <c r="AT2" i="8" a="1"/>
  <c r="AT2" i="8" s="1"/>
  <c r="AU2" i="8" a="1"/>
  <c r="AU2" i="8" s="1"/>
  <c r="AV2" i="8" a="1"/>
  <c r="AV2" i="8" s="1"/>
  <c r="AE3" i="8" a="1"/>
  <c r="AE3" i="8" s="1"/>
  <c r="AF3" i="8" a="1"/>
  <c r="AF3" i="8" s="1"/>
  <c r="AG3" i="8" a="1"/>
  <c r="AG3" i="8" s="1"/>
  <c r="AH3" i="8" a="1"/>
  <c r="AH3" i="8" s="1"/>
  <c r="AI3" i="8" a="1"/>
  <c r="AI3" i="8" s="1"/>
  <c r="AJ3" i="8" a="1"/>
  <c r="AJ3" i="8" s="1"/>
  <c r="AK3" i="8" a="1"/>
  <c r="AK3" i="8" s="1"/>
  <c r="AL3" i="8" a="1"/>
  <c r="AL3" i="8" s="1"/>
  <c r="AM3" i="8" a="1"/>
  <c r="AM3" i="8" s="1"/>
  <c r="AN3" i="8" a="1"/>
  <c r="AN3" i="8" s="1"/>
  <c r="AO3" i="8" a="1"/>
  <c r="AO3" i="8" s="1"/>
  <c r="AP3" i="8" a="1"/>
  <c r="AP3" i="8" s="1"/>
  <c r="AQ3" i="8" a="1"/>
  <c r="AQ3" i="8" s="1"/>
  <c r="AR3" i="8" a="1"/>
  <c r="AR3" i="8" s="1"/>
  <c r="AS3" i="8" a="1"/>
  <c r="AS3" i="8" s="1"/>
  <c r="AT3" i="8" a="1"/>
  <c r="AT3" i="8" s="1"/>
  <c r="AU3" i="8" a="1"/>
  <c r="AU3" i="8" s="1"/>
  <c r="AV3" i="8" a="1"/>
  <c r="AV3" i="8" s="1"/>
  <c r="AE4" i="8" a="1"/>
  <c r="AE4" i="8" s="1"/>
  <c r="AF4" i="8" a="1"/>
  <c r="AF4" i="8" s="1"/>
  <c r="AG4" i="8" a="1"/>
  <c r="AG4" i="8" s="1"/>
  <c r="AH4" i="8" a="1"/>
  <c r="AH4" i="8" s="1"/>
  <c r="AI4" i="8" a="1"/>
  <c r="AI4" i="8" s="1"/>
  <c r="AJ4" i="8" a="1"/>
  <c r="AJ4" i="8" s="1"/>
  <c r="AK4" i="8" a="1"/>
  <c r="AK4" i="8" s="1"/>
  <c r="AL4" i="8" a="1"/>
  <c r="AL4" i="8" s="1"/>
  <c r="AM4" i="8" a="1"/>
  <c r="AM4" i="8" s="1"/>
  <c r="AN4" i="8" a="1"/>
  <c r="AN4" i="8" s="1"/>
  <c r="AO4" i="8" a="1"/>
  <c r="AO4" i="8" s="1"/>
  <c r="AP4" i="8" a="1"/>
  <c r="AP4" i="8" s="1"/>
  <c r="AQ4" i="8" a="1"/>
  <c r="AQ4" i="8" s="1"/>
  <c r="AR4" i="8" a="1"/>
  <c r="AR4" i="8" s="1"/>
  <c r="AS4" i="8" a="1"/>
  <c r="AS4" i="8" s="1"/>
  <c r="AT4" i="8" a="1"/>
  <c r="AT4" i="8" s="1"/>
  <c r="AU4" i="8" a="1"/>
  <c r="AU4" i="8" s="1"/>
  <c r="AV4" i="8" a="1"/>
  <c r="AV4" i="8" s="1"/>
  <c r="AD5" i="8" a="1"/>
  <c r="AD5" i="8" s="1"/>
  <c r="AE5" i="8" a="1"/>
  <c r="AE5" i="8" s="1"/>
  <c r="AF5" i="8" a="1"/>
  <c r="AF5" i="8" s="1"/>
  <c r="AG5" i="8" a="1"/>
  <c r="AG5" i="8" s="1"/>
  <c r="AH5" i="8" a="1"/>
  <c r="AH5" i="8" s="1"/>
  <c r="AI5" i="8" a="1"/>
  <c r="AI5" i="8" s="1"/>
  <c r="AJ5" i="8" a="1"/>
  <c r="AJ5" i="8" s="1"/>
  <c r="AK5" i="8" a="1"/>
  <c r="AK5" i="8" s="1"/>
  <c r="AL5" i="8" a="1"/>
  <c r="AL5" i="8" s="1"/>
  <c r="AM5" i="8" a="1"/>
  <c r="AM5" i="8" s="1"/>
  <c r="AN5" i="8" a="1"/>
  <c r="AN5" i="8" s="1"/>
  <c r="AO5" i="8" a="1"/>
  <c r="AO5" i="8" s="1"/>
  <c r="AP5" i="8" a="1"/>
  <c r="AP5" i="8" s="1"/>
  <c r="AQ5" i="8" a="1"/>
  <c r="AQ5" i="8" s="1"/>
  <c r="AR5" i="8" a="1"/>
  <c r="AR5" i="8" s="1"/>
  <c r="AS5" i="8" a="1"/>
  <c r="AS5" i="8" s="1"/>
  <c r="AT5" i="8" a="1"/>
  <c r="AT5" i="8" s="1"/>
  <c r="AU5" i="8" a="1"/>
  <c r="AU5" i="8" s="1"/>
  <c r="AV5" i="8" a="1"/>
  <c r="AV5" i="8" s="1"/>
  <c r="AE1" i="8" a="1"/>
  <c r="AE1" i="8" s="1"/>
  <c r="AF1" i="8" a="1"/>
  <c r="AF1" i="8" s="1"/>
  <c r="AG1" i="8" a="1"/>
  <c r="AG1" i="8" s="1"/>
  <c r="AH1" i="8" a="1"/>
  <c r="AH1" i="8" s="1"/>
  <c r="AI1" i="8" a="1"/>
  <c r="AI1" i="8" s="1"/>
  <c r="AJ1" i="8" a="1"/>
  <c r="AJ1" i="8" s="1"/>
  <c r="AK1" i="8" a="1"/>
  <c r="AK1" i="8" s="1"/>
  <c r="AL1" i="8" a="1"/>
  <c r="AL1" i="8" s="1"/>
  <c r="AM1" i="8" a="1"/>
  <c r="AM1" i="8" s="1"/>
  <c r="AN1" i="8" a="1"/>
  <c r="AN1" i="8" s="1"/>
  <c r="AO1" i="8" a="1"/>
  <c r="AO1" i="8" s="1"/>
  <c r="AP1" i="8" a="1"/>
  <c r="AP1" i="8" s="1"/>
  <c r="AQ1" i="8" a="1"/>
  <c r="AQ1" i="8" s="1"/>
  <c r="AR1" i="8" a="1"/>
  <c r="AR1" i="8" s="1"/>
  <c r="AS1" i="8" a="1"/>
  <c r="AS1" i="8" s="1"/>
  <c r="AT1" i="8" a="1"/>
  <c r="AT1" i="8" s="1"/>
  <c r="AU1" i="8" a="1"/>
  <c r="AU1" i="8" s="1"/>
  <c r="AV1" i="8" a="1"/>
  <c r="AV1" i="8" s="1"/>
  <c r="AD1" i="8" a="1"/>
  <c r="AD1" i="8" s="1"/>
  <c r="L1" i="6" l="1"/>
  <c r="AD3" i="8" l="1" a="1"/>
  <c r="AD3" i="8" s="1"/>
  <c r="AD4" i="8" a="1"/>
  <c r="AD4" i="8" s="1"/>
  <c r="AD2" i="8" a="1"/>
  <c r="AD2" i="8" s="1"/>
  <c r="AI3" i="1" l="1"/>
  <c r="AS3" i="1"/>
  <c r="AY3" i="1"/>
  <c r="AT3" i="1"/>
  <c r="AZ3" i="1"/>
  <c r="AQ3" i="1"/>
  <c r="AX3" i="1"/>
  <c r="AP3" i="1"/>
  <c r="AO3" i="1"/>
  <c r="AN3" i="1"/>
  <c r="AW3" i="1"/>
  <c r="AU3" i="1"/>
  <c r="AK3" i="1"/>
  <c r="AM3" i="1"/>
  <c r="AL3" i="1"/>
  <c r="AJ3" i="1"/>
  <c r="AR3" i="1"/>
  <c r="AV3" i="1"/>
  <c r="AR5" i="1"/>
  <c r="AI5" i="1"/>
  <c r="AW4" i="1"/>
  <c r="AQ4" i="1"/>
  <c r="AJ5" i="1"/>
  <c r="AJ4" i="1"/>
  <c r="AR4" i="1"/>
  <c r="AU5" i="1"/>
  <c r="AV4" i="1"/>
  <c r="AV5" i="1"/>
  <c r="AP5" i="1"/>
  <c r="AO4" i="1"/>
  <c r="AT5" i="1"/>
  <c r="AY5" i="1"/>
  <c r="AT4" i="1"/>
  <c r="AS5" i="1"/>
  <c r="AS4" i="1"/>
  <c r="AK5" i="1"/>
  <c r="AL5" i="1"/>
  <c r="AK4" i="1"/>
  <c r="AX5" i="1"/>
  <c r="AN5" i="1"/>
  <c r="AZ5" i="1"/>
  <c r="AM4" i="1"/>
  <c r="AL4" i="1"/>
  <c r="AX4" i="1"/>
  <c r="AW5" i="1"/>
  <c r="AO5" i="1"/>
  <c r="AU4" i="1"/>
  <c r="AP4" i="1"/>
  <c r="AY4" i="1"/>
  <c r="AM5" i="1"/>
  <c r="AQ5" i="1"/>
  <c r="AI4" i="1"/>
  <c r="AZ4" i="1"/>
  <c r="AN4" i="1"/>
</calcChain>
</file>

<file path=xl/sharedStrings.xml><?xml version="1.0" encoding="utf-8"?>
<sst xmlns="http://schemas.openxmlformats.org/spreadsheetml/2006/main" count="125" uniqueCount="106">
  <si>
    <t>labo</t>
  </si>
  <si>
    <t>Commentaire Tech</t>
  </si>
  <si>
    <t>Commentaire</t>
  </si>
  <si>
    <t>Technique</t>
  </si>
  <si>
    <t>MLPA probe mix</t>
  </si>
  <si>
    <t>Résultat</t>
  </si>
  <si>
    <t>N° de lot</t>
  </si>
  <si>
    <t>gene</t>
  </si>
  <si>
    <t>var_name</t>
  </si>
  <si>
    <t>sanger</t>
  </si>
  <si>
    <t>ngs</t>
  </si>
  <si>
    <t>ratio</t>
  </si>
  <si>
    <t>caller</t>
  </si>
  <si>
    <t>genomique</t>
  </si>
  <si>
    <t>transcript</t>
  </si>
  <si>
    <t>exon</t>
  </si>
  <si>
    <t>nomenclature</t>
  </si>
  <si>
    <t>consequence</t>
  </si>
  <si>
    <t>codons</t>
  </si>
  <si>
    <t>codons_AA</t>
  </si>
  <si>
    <t>freq</t>
  </si>
  <si>
    <t>deja_vu</t>
  </si>
  <si>
    <t>similar_projects</t>
  </si>
  <si>
    <t>in_this_run</t>
  </si>
  <si>
    <t>polyphen</t>
  </si>
  <si>
    <t>sift</t>
  </si>
  <si>
    <t>Patient :</t>
  </si>
  <si>
    <t>Rendu le :</t>
  </si>
  <si>
    <t>ID labo :</t>
  </si>
  <si>
    <t>Initiales Tech :</t>
  </si>
  <si>
    <t>Design :</t>
  </si>
  <si>
    <t>Classification variation</t>
  </si>
  <si>
    <t>Grands réarrangements</t>
  </si>
  <si>
    <t>Résultats NGS</t>
  </si>
  <si>
    <t>Gène</t>
  </si>
  <si>
    <t>Caller</t>
  </si>
  <si>
    <t>Exon</t>
  </si>
  <si>
    <t>Ratio</t>
  </si>
  <si>
    <t>Exon / Intron / UTR</t>
  </si>
  <si>
    <t>Nomenclature Alamut g.</t>
  </si>
  <si>
    <t>Nomenclature Alamut c.</t>
  </si>
  <si>
    <t>Nomenclature Alamut p.</t>
  </si>
  <si>
    <t>homo / htz ?</t>
  </si>
  <si>
    <t>Fréq</t>
  </si>
  <si>
    <t>(AAMMJJ_Machine_N°Run)</t>
  </si>
  <si>
    <t>ClinVar</t>
  </si>
  <si>
    <t>cadd</t>
  </si>
  <si>
    <t>varID (Gene_VarName_nomenclature)</t>
  </si>
  <si>
    <t>freq_ho</t>
  </si>
  <si>
    <t>max_pop</t>
  </si>
  <si>
    <t>min_pop</t>
  </si>
  <si>
    <t>AFR</t>
  </si>
  <si>
    <t>AMR</t>
  </si>
  <si>
    <t>ASJ</t>
  </si>
  <si>
    <t>EAS</t>
  </si>
  <si>
    <t>FIN</t>
  </si>
  <si>
    <t>NFE</t>
  </si>
  <si>
    <t>OTH</t>
  </si>
  <si>
    <t>SAS</t>
  </si>
  <si>
    <t>Aucune formule à partir de cette ligne !!!</t>
  </si>
  <si>
    <t>Reads (homo / htz ?)</t>
  </si>
  <si>
    <t>CADD Score</t>
  </si>
  <si>
    <t>"Interprétation" de la variation</t>
  </si>
  <si>
    <t>Classe  de la variation</t>
  </si>
  <si>
    <t>ID patient / Projet Polydiag</t>
  </si>
  <si>
    <t>rs ID
(via Alamut)</t>
  </si>
  <si>
    <t>rs Clinical significance
(via Alamut)</t>
  </si>
  <si>
    <t>rs MAF
(via Alamut)
=freq</t>
  </si>
  <si>
    <t>AGVGD
(via Alamut)</t>
  </si>
  <si>
    <t>SIFT
 (via Alamut)</t>
  </si>
  <si>
    <t>Mutation taster
(via Alamut)</t>
  </si>
  <si>
    <t>Polyphen-2</t>
  </si>
  <si>
    <t>Aucune formule à partir de cette colonne</t>
  </si>
  <si>
    <t>ROI :</t>
  </si>
  <si>
    <t>Commentaire Bio</t>
  </si>
  <si>
    <t>Pool SDHv2</t>
  </si>
  <si>
    <t>Compléments Sanger</t>
  </si>
  <si>
    <t>Capt_PPGL_constit</t>
  </si>
  <si>
    <t>Capt_PPGL_somatique</t>
  </si>
  <si>
    <t>Capt_Rein_constit</t>
  </si>
  <si>
    <t>Capt_Rein_somatique</t>
  </si>
  <si>
    <t>Capt_Polyglobulie</t>
  </si>
  <si>
    <t>Capt_GIST</t>
  </si>
  <si>
    <t>Données issues de l'automate</t>
  </si>
  <si>
    <t>Données récupérer dans A</t>
  </si>
  <si>
    <t>ID patient / Projet</t>
  </si>
  <si>
    <t>rs ID</t>
  </si>
  <si>
    <t>rs Clinical significance</t>
  </si>
  <si>
    <t>rs MAF</t>
  </si>
  <si>
    <t>AGVGD</t>
  </si>
  <si>
    <t>SIFT</t>
  </si>
  <si>
    <t>Mutation taster</t>
  </si>
  <si>
    <t>Pool v2</t>
  </si>
  <si>
    <t>Projet :</t>
  </si>
  <si>
    <r>
      <t xml:space="preserve">Run </t>
    </r>
    <r>
      <rPr>
        <sz val="8"/>
        <color rgb="FFFF0000"/>
        <rFont val="Calibri"/>
        <family val="2"/>
        <scheme val="minor"/>
      </rPr>
      <t>:</t>
    </r>
  </si>
  <si>
    <t>Id unique permettant rechercheV dans A</t>
  </si>
  <si>
    <t>Aucune formule à partir de cette ligne</t>
  </si>
  <si>
    <t>Nomenclature c.</t>
  </si>
  <si>
    <t>Nomenclature g.</t>
  </si>
  <si>
    <t>Nomenclature p.</t>
  </si>
  <si>
    <t>A</t>
  </si>
  <si>
    <t>c.123A&gt;G</t>
  </si>
  <si>
    <t>chr1_pos1_ref1_alt1</t>
  </si>
  <si>
    <t>c.456A&gt;G</t>
  </si>
  <si>
    <t>chr4_pos4_ref4_alt4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</si>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</sst>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0" tint="-0.499984740745262"/>
      <name val="Calibri"/>
      <family val="2"/>
      <scheme val="minor"/>
    </font>
    <font>
      <b/>
      <sz val="18"/>
      <name val="Calibri"/>
      <family val="2"/>
      <scheme val="minor"/>
    </font>
    <font>
      <b/>
      <sz val="14"/>
      <color rgb="FFFFFF00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9"/>
      <color rgb="FFFF0000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6" borderId="2" applyNumberFormat="0" applyAlignment="0" applyProtection="0"/>
    <xf numFmtId="0" fontId="5" fillId="0" borderId="3" applyNumberFormat="0" applyFill="0" applyAlignment="0" applyProtection="0"/>
    <xf numFmtId="0" fontId="1" fillId="27" borderId="4" applyNumberFormat="0" applyFont="0" applyAlignment="0" applyProtection="0"/>
    <xf numFmtId="0" fontId="6" fillId="28" borderId="2" applyNumberFormat="0" applyAlignment="0" applyProtection="0"/>
    <xf numFmtId="0" fontId="7" fillId="29" borderId="0" applyNumberFormat="0" applyBorder="0" applyAlignment="0" applyProtection="0"/>
    <xf numFmtId="0" fontId="8" fillId="30" borderId="0" applyNumberFormat="0" applyBorder="0" applyAlignment="0" applyProtection="0"/>
    <xf numFmtId="0" fontId="9" fillId="31" borderId="0" applyNumberFormat="0" applyBorder="0" applyAlignment="0" applyProtection="0"/>
    <xf numFmtId="0" fontId="10" fillId="26" borderId="5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32" borderId="10" applyNumberFormat="0" applyAlignment="0" applyProtection="0"/>
    <xf numFmtId="0" fontId="20" fillId="0" borderId="0"/>
    <xf numFmtId="0" fontId="1" fillId="0" borderId="0"/>
  </cellStyleXfs>
  <cellXfs count="110">
    <xf numFmtId="0" fontId="0" fillId="0" borderId="0" xfId="0"/>
    <xf numFmtId="0" fontId="21" fillId="34" borderId="0" xfId="42" applyFont="1" applyFill="1" applyAlignment="1" applyProtection="1">
      <alignment horizontal="center" vertical="top" wrapText="1"/>
      <protection locked="0"/>
    </xf>
    <xf numFmtId="0" fontId="23" fillId="0" borderId="0" xfId="0" applyFont="1" applyAlignment="1" applyProtection="1">
      <alignment horizontal="center" vertical="top" wrapText="1"/>
      <protection hidden="1"/>
    </xf>
    <xf numFmtId="0" fontId="25" fillId="34" borderId="11" xfId="0" applyFont="1" applyFill="1" applyBorder="1" applyAlignment="1">
      <alignment vertical="center"/>
    </xf>
    <xf numFmtId="0" fontId="25" fillId="0" borderId="1" xfId="0" applyFont="1" applyFill="1" applyBorder="1" applyAlignment="1">
      <alignment vertical="center"/>
    </xf>
    <xf numFmtId="0" fontId="23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16" fillId="34" borderId="11" xfId="0" applyFont="1" applyFill="1" applyBorder="1" applyAlignment="1">
      <alignment vertical="center"/>
    </xf>
    <xf numFmtId="0" fontId="16" fillId="0" borderId="1" xfId="0" applyFont="1" applyBorder="1" applyAlignment="1">
      <alignment vertical="center"/>
    </xf>
    <xf numFmtId="0" fontId="24" fillId="34" borderId="1" xfId="42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center" vertical="center" wrapText="1"/>
      <protection hidden="1"/>
    </xf>
    <xf numFmtId="0" fontId="19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19" fillId="0" borderId="0" xfId="0" applyFont="1" applyAlignment="1">
      <alignment vertical="center"/>
    </xf>
    <xf numFmtId="0" fontId="19" fillId="0" borderId="0" xfId="0" applyFont="1" applyFill="1" applyAlignment="1">
      <alignment vertical="center"/>
    </xf>
    <xf numFmtId="0" fontId="27" fillId="34" borderId="1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0" xfId="0" applyFont="1" applyFill="1" applyBorder="1" applyAlignment="1">
      <alignment vertical="center"/>
    </xf>
    <xf numFmtId="49" fontId="0" fillId="0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22" fillId="0" borderId="0" xfId="0" applyFont="1" applyFill="1" applyBorder="1" applyAlignment="1" applyProtection="1">
      <alignment horizontal="left"/>
      <protection hidden="1"/>
    </xf>
    <xf numFmtId="0" fontId="30" fillId="0" borderId="0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28" fillId="33" borderId="1" xfId="0" applyFont="1" applyFill="1" applyBorder="1" applyAlignment="1" applyProtection="1">
      <alignment horizontal="center" vertical="top" wrapText="1"/>
    </xf>
    <xf numFmtId="0" fontId="23" fillId="38" borderId="0" xfId="0" applyFont="1" applyFill="1" applyProtection="1"/>
    <xf numFmtId="0" fontId="23" fillId="38" borderId="0" xfId="0" applyFont="1" applyFill="1" applyAlignment="1" applyProtection="1">
      <alignment horizontal="center"/>
    </xf>
    <xf numFmtId="0" fontId="23" fillId="38" borderId="0" xfId="0" applyFont="1" applyFill="1" applyAlignment="1" applyProtection="1">
      <alignment horizontal="left"/>
    </xf>
    <xf numFmtId="0" fontId="33" fillId="38" borderId="0" xfId="0" applyFont="1" applyFill="1" applyProtection="1"/>
    <xf numFmtId="0" fontId="23" fillId="0" borderId="0" xfId="0" applyFont="1" applyProtection="1"/>
    <xf numFmtId="0" fontId="23" fillId="0" borderId="0" xfId="0" applyFont="1" applyAlignment="1" applyProtection="1">
      <alignment horizontal="center"/>
    </xf>
    <xf numFmtId="0" fontId="23" fillId="0" borderId="0" xfId="0" applyFont="1" applyAlignment="1" applyProtection="1">
      <alignment horizontal="left"/>
    </xf>
    <xf numFmtId="0" fontId="23" fillId="0" borderId="0" xfId="0" applyFont="1" applyFill="1" applyProtection="1"/>
    <xf numFmtId="0" fontId="0" fillId="0" borderId="0" xfId="0" applyFont="1" applyBorder="1" applyAlignment="1">
      <alignment vertical="center"/>
    </xf>
    <xf numFmtId="0" fontId="22" fillId="0" borderId="0" xfId="0" applyFont="1" applyFill="1" applyProtection="1">
      <protection locked="0"/>
    </xf>
    <xf numFmtId="0" fontId="22" fillId="0" borderId="0" xfId="0" applyFont="1" applyFill="1" applyAlignment="1" applyProtection="1">
      <alignment horizontal="center"/>
      <protection locked="0"/>
    </xf>
    <xf numFmtId="9" fontId="22" fillId="0" borderId="0" xfId="0" applyNumberFormat="1" applyFont="1" applyFill="1" applyAlignment="1" applyProtection="1">
      <alignment horizontal="center"/>
      <protection locked="0"/>
    </xf>
    <xf numFmtId="0" fontId="22" fillId="0" borderId="0" xfId="0" applyFont="1" applyFill="1" applyAlignment="1" applyProtection="1">
      <alignment horizontal="left"/>
      <protection locked="0"/>
    </xf>
    <xf numFmtId="0" fontId="22" fillId="0" borderId="0" xfId="0" applyNumberFormat="1" applyFont="1" applyFill="1" applyAlignment="1" applyProtection="1">
      <alignment horizontal="center"/>
      <protection locked="0"/>
    </xf>
    <xf numFmtId="0" fontId="22" fillId="0" borderId="0" xfId="0" applyFont="1" applyFill="1" applyProtection="1">
      <protection hidden="1"/>
    </xf>
    <xf numFmtId="0" fontId="26" fillId="34" borderId="1" xfId="0" applyFont="1" applyFill="1" applyBorder="1" applyAlignment="1">
      <alignment horizontal="left" vertical="center"/>
    </xf>
    <xf numFmtId="0" fontId="26" fillId="33" borderId="1" xfId="0" applyFont="1" applyFill="1" applyBorder="1" applyAlignment="1">
      <alignment horizontal="left" vertical="center"/>
    </xf>
    <xf numFmtId="0" fontId="22" fillId="0" borderId="0" xfId="0" applyFont="1" applyFill="1" applyBorder="1" applyAlignment="1">
      <alignment vertical="center"/>
    </xf>
    <xf numFmtId="0" fontId="28" fillId="36" borderId="1" xfId="0" applyFont="1" applyFill="1" applyBorder="1" applyAlignment="1" applyProtection="1">
      <alignment horizontal="center" vertical="top" wrapText="1"/>
      <protection locked="0"/>
    </xf>
    <xf numFmtId="0" fontId="28" fillId="33" borderId="1" xfId="0" applyFont="1" applyFill="1" applyBorder="1" applyAlignment="1" applyProtection="1">
      <alignment horizontal="center" vertical="top" wrapText="1"/>
      <protection locked="0"/>
    </xf>
    <xf numFmtId="0" fontId="28" fillId="36" borderId="1" xfId="43" applyFont="1" applyFill="1" applyBorder="1" applyAlignment="1" applyProtection="1">
      <alignment horizontal="center" vertical="top" wrapText="1"/>
    </xf>
    <xf numFmtId="0" fontId="28" fillId="33" borderId="1" xfId="43" applyFont="1" applyFill="1" applyBorder="1" applyAlignment="1" applyProtection="1">
      <alignment horizontal="center" vertical="top" wrapText="1"/>
    </xf>
    <xf numFmtId="0" fontId="28" fillId="0" borderId="0" xfId="0" applyFont="1" applyBorder="1" applyAlignment="1" applyProtection="1">
      <alignment horizontal="left" vertical="top"/>
      <protection hidden="1"/>
    </xf>
    <xf numFmtId="0" fontId="34" fillId="38" borderId="0" xfId="0" applyFont="1" applyFill="1" applyBorder="1" applyAlignment="1" applyProtection="1">
      <alignment horizontal="left"/>
      <protection hidden="1"/>
    </xf>
    <xf numFmtId="0" fontId="33" fillId="38" borderId="0" xfId="0" applyFont="1" applyFill="1" applyBorder="1" applyAlignment="1" applyProtection="1">
      <alignment horizontal="left"/>
      <protection hidden="1"/>
    </xf>
    <xf numFmtId="0" fontId="21" fillId="34" borderId="1" xfId="0" applyFont="1" applyFill="1" applyBorder="1" applyAlignment="1" applyProtection="1">
      <alignment vertical="center"/>
      <protection locked="0" hidden="1"/>
    </xf>
    <xf numFmtId="0" fontId="24" fillId="34" borderId="13" xfId="42" applyFont="1" applyFill="1" applyBorder="1" applyAlignment="1" applyProtection="1">
      <alignment horizontal="center" vertical="center" wrapText="1"/>
      <protection locked="0"/>
    </xf>
    <xf numFmtId="0" fontId="16" fillId="34" borderId="13" xfId="0" applyFont="1" applyFill="1" applyBorder="1" applyAlignment="1" applyProtection="1">
      <alignment horizontal="center" vertical="center" wrapText="1"/>
      <protection hidden="1"/>
    </xf>
    <xf numFmtId="0" fontId="0" fillId="33" borderId="13" xfId="0" applyFont="1" applyFill="1" applyBorder="1" applyAlignment="1" applyProtection="1">
      <alignment horizontal="center" vertical="center" wrapText="1"/>
      <protection hidden="1"/>
    </xf>
    <xf numFmtId="0" fontId="0" fillId="33" borderId="13" xfId="0" applyFont="1" applyFill="1" applyBorder="1" applyAlignment="1" applyProtection="1">
      <alignment horizontal="center" vertical="top" wrapText="1"/>
    </xf>
    <xf numFmtId="0" fontId="22" fillId="0" borderId="1" xfId="0" applyFont="1" applyFill="1" applyBorder="1" applyProtection="1">
      <protection hidden="1"/>
    </xf>
    <xf numFmtId="0" fontId="0" fillId="0" borderId="14" xfId="0" applyFont="1" applyFill="1" applyBorder="1" applyAlignment="1" applyProtection="1">
      <alignment vertical="center"/>
      <protection locked="0"/>
    </xf>
    <xf numFmtId="0" fontId="0" fillId="34" borderId="14" xfId="0" applyFont="1" applyFill="1" applyBorder="1" applyAlignment="1" applyProtection="1">
      <alignment vertical="center"/>
      <protection locked="0"/>
    </xf>
    <xf numFmtId="0" fontId="0" fillId="0" borderId="14" xfId="0" applyFont="1" applyFill="1" applyBorder="1" applyAlignment="1" applyProtection="1">
      <alignment horizontal="center" vertical="center"/>
      <protection locked="0"/>
    </xf>
    <xf numFmtId="0" fontId="0" fillId="0" borderId="14" xfId="0" applyFont="1" applyBorder="1" applyAlignment="1">
      <alignment vertical="center"/>
    </xf>
    <xf numFmtId="0" fontId="24" fillId="0" borderId="0" xfId="42" applyFont="1" applyFill="1" applyBorder="1" applyAlignment="1" applyProtection="1">
      <alignment horizontal="center" vertical="center" wrapText="1"/>
      <protection locked="0"/>
    </xf>
    <xf numFmtId="0" fontId="16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Font="1" applyFill="1" applyBorder="1" applyAlignment="1" applyProtection="1">
      <alignment horizontal="center" vertical="top" wrapText="1"/>
    </xf>
    <xf numFmtId="0" fontId="0" fillId="40" borderId="13" xfId="0" applyFont="1" applyFill="1" applyBorder="1" applyAlignment="1" applyProtection="1">
      <alignment horizontal="center" vertical="center" wrapText="1"/>
      <protection hidden="1"/>
    </xf>
    <xf numFmtId="0" fontId="18" fillId="0" borderId="0" xfId="0" applyFont="1" applyFill="1" applyAlignment="1" applyProtection="1">
      <alignment horizontal="center" vertical="center" wrapText="1"/>
      <protection hidden="1"/>
    </xf>
    <xf numFmtId="0" fontId="22" fillId="0" borderId="1" xfId="0" applyFont="1" applyFill="1" applyBorder="1" applyProtection="1">
      <protection locked="0"/>
    </xf>
    <xf numFmtId="9" fontId="22" fillId="0" borderId="1" xfId="0" applyNumberFormat="1" applyFont="1" applyFill="1" applyBorder="1" applyAlignment="1" applyProtection="1">
      <alignment horizontal="center"/>
      <protection locked="0"/>
    </xf>
    <xf numFmtId="0" fontId="22" fillId="0" borderId="1" xfId="0" applyFont="1" applyFill="1" applyBorder="1" applyAlignment="1" applyProtection="1">
      <alignment horizontal="center"/>
      <protection locked="0"/>
    </xf>
    <xf numFmtId="0" fontId="22" fillId="0" borderId="1" xfId="0" applyNumberFormat="1" applyFont="1" applyFill="1" applyBorder="1" applyAlignment="1" applyProtection="1">
      <alignment horizontal="center"/>
      <protection locked="0"/>
    </xf>
    <xf numFmtId="0" fontId="22" fillId="0" borderId="0" xfId="0" applyFont="1" applyFill="1" applyBorder="1" applyAlignment="1" applyProtection="1">
      <alignment horizontal="center"/>
      <protection locked="0"/>
    </xf>
    <xf numFmtId="0" fontId="22" fillId="0" borderId="0" xfId="0" applyFont="1" applyFill="1" applyBorder="1" applyProtection="1">
      <protection hidden="1"/>
    </xf>
    <xf numFmtId="0" fontId="18" fillId="0" borderId="0" xfId="0" applyFont="1" applyFill="1" applyBorder="1" applyAlignment="1" applyProtection="1">
      <alignment horizontal="center" vertical="center" wrapText="1"/>
      <protection hidden="1"/>
    </xf>
    <xf numFmtId="0" fontId="22" fillId="0" borderId="0" xfId="0" applyFont="1" applyFill="1" applyBorder="1" applyProtection="1">
      <protection locked="0"/>
    </xf>
    <xf numFmtId="9" fontId="22" fillId="0" borderId="0" xfId="0" applyNumberFormat="1" applyFont="1" applyFill="1" applyBorder="1" applyAlignment="1" applyProtection="1">
      <alignment horizontal="center"/>
      <protection locked="0"/>
    </xf>
    <xf numFmtId="0" fontId="22" fillId="0" borderId="0" xfId="0" applyNumberFormat="1" applyFont="1" applyFill="1" applyBorder="1" applyAlignment="1" applyProtection="1">
      <alignment horizontal="center"/>
      <protection locked="0"/>
    </xf>
    <xf numFmtId="0" fontId="28" fillId="35" borderId="11" xfId="0" applyFont="1" applyFill="1" applyBorder="1" applyAlignment="1" applyProtection="1">
      <alignment horizontal="center" vertical="top" wrapText="1"/>
      <protection hidden="1"/>
    </xf>
    <xf numFmtId="0" fontId="28" fillId="39" borderId="1" xfId="0" applyFont="1" applyFill="1" applyBorder="1" applyAlignment="1" applyProtection="1">
      <alignment horizontal="center" vertical="top" wrapText="1"/>
      <protection hidden="1"/>
    </xf>
    <xf numFmtId="0" fontId="35" fillId="34" borderId="0" xfId="0" applyFont="1" applyFill="1" applyAlignment="1" applyProtection="1">
      <alignment horizontal="center" vertical="center" wrapText="1"/>
    </xf>
    <xf numFmtId="0" fontId="23" fillId="0" borderId="0" xfId="0" applyFont="1" applyAlignment="1" applyProtection="1">
      <alignment vertical="center"/>
    </xf>
    <xf numFmtId="0" fontId="22" fillId="0" borderId="1" xfId="42" applyFont="1" applyFill="1" applyBorder="1" applyAlignment="1" applyProtection="1">
      <alignment horizontal="left" vertical="top"/>
      <protection hidden="1"/>
    </xf>
    <xf numFmtId="0" fontId="22" fillId="38" borderId="0" xfId="0" applyFont="1" applyFill="1" applyBorder="1" applyAlignment="1" applyProtection="1">
      <alignment horizontal="left"/>
      <protection hidden="1"/>
    </xf>
    <xf numFmtId="0" fontId="21" fillId="38" borderId="0" xfId="42" applyFont="1" applyFill="1" applyBorder="1" applyAlignment="1" applyProtection="1">
      <alignment horizontal="left" vertical="top"/>
      <protection hidden="1"/>
    </xf>
    <xf numFmtId="0" fontId="33" fillId="0" borderId="0" xfId="0" applyFont="1" applyFill="1" applyBorder="1" applyAlignment="1" applyProtection="1">
      <alignment horizontal="left"/>
      <protection hidden="1"/>
    </xf>
    <xf numFmtId="0" fontId="28" fillId="38" borderId="13" xfId="0" applyFont="1" applyFill="1" applyBorder="1" applyAlignment="1" applyProtection="1">
      <alignment vertical="center"/>
      <protection locked="0"/>
    </xf>
    <xf numFmtId="0" fontId="28" fillId="0" borderId="0" xfId="0" applyFont="1" applyFill="1" applyBorder="1" applyAlignment="1" applyProtection="1">
      <alignment vertical="center"/>
      <protection locked="0"/>
    </xf>
    <xf numFmtId="0" fontId="28" fillId="0" borderId="1" xfId="0" applyFont="1" applyFill="1" applyBorder="1" applyAlignment="1" applyProtection="1">
      <alignment vertical="center"/>
      <protection locked="0"/>
    </xf>
    <xf numFmtId="0" fontId="28" fillId="0" borderId="1" xfId="0" applyFont="1" applyFill="1" applyBorder="1" applyAlignment="1" applyProtection="1">
      <alignment horizontal="center" vertical="center" wrapText="1"/>
      <protection hidden="1"/>
    </xf>
    <xf numFmtId="0" fontId="25" fillId="34" borderId="11" xfId="0" applyFont="1" applyFill="1" applyBorder="1" applyAlignment="1">
      <alignment vertical="center"/>
    </xf>
    <xf numFmtId="0" fontId="25" fillId="34" borderId="12" xfId="0" applyFont="1" applyFill="1" applyBorder="1" applyAlignment="1">
      <alignment vertical="center"/>
    </xf>
    <xf numFmtId="0" fontId="31" fillId="37" borderId="1" xfId="0" applyFont="1" applyFill="1" applyBorder="1" applyAlignment="1">
      <alignment horizontal="center" vertical="center"/>
    </xf>
    <xf numFmtId="0" fontId="16" fillId="34" borderId="1" xfId="0" applyFont="1" applyFill="1" applyBorder="1" applyAlignment="1" applyProtection="1">
      <alignment horizontal="center" vertical="center" wrapText="1"/>
      <protection hidden="1"/>
    </xf>
    <xf numFmtId="0" fontId="0" fillId="0" borderId="14" xfId="0" applyFont="1" applyBorder="1" applyAlignment="1">
      <alignment vertical="center"/>
    </xf>
    <xf numFmtId="0" fontId="30" fillId="34" borderId="13" xfId="0" applyFont="1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30" fillId="33" borderId="13" xfId="0" applyFont="1" applyFill="1" applyBorder="1" applyAlignment="1">
      <alignment horizontal="left" vertical="center"/>
    </xf>
    <xf numFmtId="0" fontId="0" fillId="33" borderId="14" xfId="0" applyFill="1" applyBorder="1" applyAlignment="1">
      <alignment horizontal="left" vertical="center"/>
    </xf>
    <xf numFmtId="0" fontId="16" fillId="34" borderId="1" xfId="0" applyFont="1" applyFill="1" applyBorder="1" applyAlignment="1">
      <alignment vertical="center"/>
    </xf>
    <xf numFmtId="14" fontId="18" fillId="0" borderId="1" xfId="0" applyNumberFormat="1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/>
    </xf>
    <xf numFmtId="0" fontId="16" fillId="0" borderId="1" xfId="0" applyFont="1" applyBorder="1" applyAlignment="1">
      <alignment vertical="center"/>
    </xf>
    <xf numFmtId="0" fontId="31" fillId="37" borderId="11" xfId="0" applyFont="1" applyFill="1" applyBorder="1" applyAlignment="1" applyProtection="1">
      <alignment horizontal="center"/>
      <protection locked="0"/>
    </xf>
    <xf numFmtId="0" fontId="31" fillId="37" borderId="16" xfId="0" applyFont="1" applyFill="1" applyBorder="1" applyAlignment="1" applyProtection="1">
      <alignment horizontal="center"/>
      <protection locked="0"/>
    </xf>
    <xf numFmtId="0" fontId="31" fillId="37" borderId="12" xfId="0" applyFont="1" applyFill="1" applyBorder="1" applyAlignment="1" applyProtection="1">
      <alignment horizontal="center"/>
      <protection locked="0"/>
    </xf>
    <xf numFmtId="0" fontId="0" fillId="0" borderId="1" xfId="0" applyBorder="1" applyAlignment="1">
      <alignment vertical="center"/>
    </xf>
    <xf numFmtId="0" fontId="27" fillId="34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center" vertical="center"/>
    </xf>
    <xf numFmtId="0" fontId="35" fillId="34" borderId="1" xfId="0" applyFont="1" applyFill="1" applyBorder="1" applyAlignment="1" applyProtection="1">
      <alignment horizontal="center" vertical="center"/>
    </xf>
    <xf numFmtId="0" fontId="33" fillId="38" borderId="15" xfId="0" applyFont="1" applyFill="1" applyBorder="1" applyAlignment="1" applyProtection="1">
      <alignment horizontal="left" vertical="top" wrapText="1"/>
      <protection hidden="1"/>
    </xf>
  </cellXfs>
  <cellStyles count="44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rmal 2" xfId="42"/>
    <cellStyle name="Normal 3" xfId="43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37"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00B050"/>
      </font>
    </dxf>
    <dxf>
      <fill>
        <patternFill>
          <bgColor theme="9" tint="0.39994506668294322"/>
        </patternFill>
      </fill>
    </dxf>
    <dxf>
      <font>
        <color theme="0" tint="-0.499984740745262"/>
      </font>
      <fill>
        <patternFill patternType="none">
          <bgColor auto="1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00B050"/>
      </font>
    </dxf>
    <dxf>
      <fill>
        <patternFill>
          <bgColor theme="9" tint="0.39994506668294322"/>
        </patternFill>
      </fill>
    </dxf>
    <dxf>
      <font>
        <color theme="0" tint="-0.499984740745262"/>
      </font>
      <fill>
        <patternFill patternType="none">
          <bgColor auto="1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00B050"/>
      </font>
    </dxf>
    <dxf>
      <fill>
        <patternFill>
          <bgColor theme="9" tint="0.39994506668294322"/>
        </patternFill>
      </fill>
    </dxf>
    <dxf>
      <font>
        <color theme="0" tint="-0.499984740745262"/>
      </font>
      <fill>
        <patternFill patternType="none">
          <bgColor auto="1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00B050"/>
      </font>
    </dxf>
    <dxf>
      <fill>
        <patternFill>
          <bgColor theme="9" tint="0.39994506668294322"/>
        </patternFill>
      </fill>
    </dxf>
    <dxf>
      <font>
        <color theme="0" tint="-0.499984740745262"/>
      </font>
      <fill>
        <patternFill patternType="none">
          <bgColor auto="1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00B050"/>
      </font>
    </dxf>
    <dxf>
      <fill>
        <patternFill>
          <bgColor theme="9" tint="0.39994506668294322"/>
        </patternFill>
      </fill>
    </dxf>
    <dxf>
      <font>
        <color theme="0" tint="-0.499984740745262"/>
      </font>
      <fill>
        <patternFill patternType="none">
          <bgColor auto="1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00B050"/>
      </font>
    </dxf>
    <dxf>
      <fill>
        <patternFill>
          <bgColor theme="9" tint="0.39994506668294322"/>
        </patternFill>
      </fill>
    </dxf>
    <dxf>
      <font>
        <color theme="0" tint="-0.499984740745262"/>
      </font>
      <fill>
        <patternFill patternType="none">
          <bgColor auto="1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00B050"/>
      </font>
    </dxf>
    <dxf>
      <fill>
        <patternFill>
          <bgColor theme="9" tint="0.39994506668294322"/>
        </patternFill>
      </fill>
    </dxf>
    <dxf>
      <font>
        <color theme="0" tint="-0.499984740745262"/>
      </font>
      <fill>
        <patternFill patternType="none">
          <bgColor auto="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FFFF99"/>
      <color rgb="FF66FFFF"/>
      <color rgb="FF99FFCC"/>
      <color rgb="FFFF5050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ol"/>
    </sheetNames>
    <sheetDataSet>
      <sheetData sheetId="0">
        <row r="1">
          <cell r="A1" t="str">
            <v>gene</v>
          </cell>
          <cell r="B1" t="str">
            <v>var_name</v>
          </cell>
          <cell r="C1" t="str">
            <v>caller</v>
          </cell>
          <cell r="D1" t="str">
            <v>genomique</v>
          </cell>
          <cell r="E1" t="str">
            <v>transcript</v>
          </cell>
          <cell r="F1" t="str">
            <v>exon</v>
          </cell>
          <cell r="G1" t="str">
            <v>nomenclature</v>
          </cell>
          <cell r="H1" t="str">
            <v>consequence</v>
          </cell>
          <cell r="I1" t="str">
            <v>codons</v>
          </cell>
          <cell r="J1" t="str">
            <v>codons_AA</v>
          </cell>
          <cell r="K1" t="str">
            <v>freq</v>
          </cell>
          <cell r="L1" t="str">
            <v>freq_ho</v>
          </cell>
          <cell r="M1" t="str">
            <v>max_pop</v>
          </cell>
          <cell r="N1" t="str">
            <v>min_pop</v>
          </cell>
          <cell r="O1" t="str">
            <v>ClinVar</v>
          </cell>
          <cell r="P1" t="str">
            <v>deja_vu</v>
          </cell>
          <cell r="Q1" t="str">
            <v>similar_projects</v>
          </cell>
          <cell r="R1" t="str">
            <v>in_this_run</v>
          </cell>
          <cell r="S1" t="str">
            <v>polyphen</v>
          </cell>
          <cell r="T1" t="str">
            <v>sift</v>
          </cell>
          <cell r="U1" t="str">
            <v>cadd</v>
          </cell>
          <cell r="V1" t="str">
            <v>AFR</v>
          </cell>
          <cell r="W1" t="str">
            <v>AMR</v>
          </cell>
          <cell r="X1" t="str">
            <v>ASJ</v>
          </cell>
          <cell r="Y1" t="str">
            <v>EAS</v>
          </cell>
          <cell r="Z1" t="str">
            <v>FIN</v>
          </cell>
          <cell r="AA1" t="str">
            <v>NFE</v>
          </cell>
          <cell r="AB1" t="str">
            <v>OTH</v>
          </cell>
          <cell r="AC1" t="str">
            <v>SAS</v>
          </cell>
          <cell r="AD1" t="str">
            <v>varID (A_B_G)</v>
          </cell>
          <cell r="AE1" t="str">
            <v>Exon / Intron / UTR</v>
          </cell>
          <cell r="AF1" t="str">
            <v>Nomenclature  g.</v>
          </cell>
          <cell r="AG1" t="str">
            <v>Nomenclature c.</v>
          </cell>
          <cell r="AH1" t="str">
            <v>Nomenclature p.</v>
          </cell>
          <cell r="AI1" t="str">
            <v>"Interprétation" de la variation</v>
          </cell>
          <cell r="AJ1" t="str">
            <v>Classe  de la variation</v>
          </cell>
          <cell r="AK1" t="str">
            <v>Commentaire Tech</v>
          </cell>
          <cell r="AL1" t="str">
            <v>Commentaire Bio</v>
          </cell>
          <cell r="AM1" t="str">
            <v>ID patient / Projet</v>
          </cell>
          <cell r="AN1" t="str">
            <v>rs ID</v>
          </cell>
          <cell r="AO1" t="str">
            <v>rs Clinical significance</v>
          </cell>
          <cell r="AP1" t="str">
            <v>rs MAF</v>
          </cell>
          <cell r="AQ1" t="str">
            <v>AGVGD</v>
          </cell>
          <cell r="AR1" t="str">
            <v>SIFT</v>
          </cell>
          <cell r="AS1" t="str">
            <v>Mutation taster</v>
          </cell>
          <cell r="AT1" t="str">
            <v>Polyphen-2</v>
          </cell>
          <cell r="AU1" t="str">
            <v>labo</v>
          </cell>
          <cell r="AV1" t="str">
            <v>Pool v2</v>
          </cell>
        </row>
        <row r="2">
          <cell r="A2" t="str">
            <v>A</v>
          </cell>
          <cell r="B2" t="str">
            <v>chr1_pos1_ref1_alt1</v>
          </cell>
          <cell r="G2" t="str">
            <v>c.123A&gt;G</v>
          </cell>
          <cell r="AD2" t="str">
            <v>A_chr1_pos1_ref1_alt1_c.123A&gt;G</v>
          </cell>
          <cell r="AE2" t="str">
            <v>info 1</v>
          </cell>
          <cell r="AF2" t="str">
            <v>info 2</v>
          </cell>
          <cell r="AG2" t="str">
            <v>info 3</v>
          </cell>
          <cell r="AH2" t="str">
            <v>info 4</v>
          </cell>
          <cell r="AI2" t="str">
            <v>info 5</v>
          </cell>
          <cell r="AJ2" t="str">
            <v>info 6</v>
          </cell>
          <cell r="AK2" t="str">
            <v>info 7</v>
          </cell>
          <cell r="AL2" t="str">
            <v>info 8</v>
          </cell>
          <cell r="AM2" t="str">
            <v>info 9</v>
          </cell>
          <cell r="AN2" t="str">
            <v>info 10</v>
          </cell>
          <cell r="AO2" t="str">
            <v>info 11</v>
          </cell>
          <cell r="AP2" t="str">
            <v>info 12</v>
          </cell>
          <cell r="AQ2" t="str">
            <v>info 13</v>
          </cell>
          <cell r="AR2" t="str">
            <v>info 14</v>
          </cell>
          <cell r="AS2" t="str">
            <v>info 15</v>
          </cell>
          <cell r="AT2" t="str">
            <v>info 16</v>
          </cell>
          <cell r="AU2" t="str">
            <v>info 17</v>
          </cell>
          <cell r="AV2" t="str">
            <v>info 18</v>
          </cell>
        </row>
        <row r="3">
          <cell r="A3" t="str">
            <v>B</v>
          </cell>
          <cell r="B3" t="str">
            <v>chr2_pos2_ref2_alt2</v>
          </cell>
          <cell r="G3" t="str">
            <v>c.456T&gt;G</v>
          </cell>
          <cell r="AD3" t="str">
            <v>B_chr2_pos2_ref2_alt2_c.456T&gt;G</v>
          </cell>
        </row>
        <row r="4">
          <cell r="A4" t="str">
            <v>C</v>
          </cell>
          <cell r="B4" t="str">
            <v>chr3_pos3_ref3_alt3</v>
          </cell>
          <cell r="G4" t="str">
            <v>c.789G&gt;C</v>
          </cell>
          <cell r="AD4" t="str">
            <v>C_chr3_pos3_ref3_alt3_c.789G&gt;C</v>
          </cell>
        </row>
        <row r="5">
          <cell r="AD5" t="str">
            <v>__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99FFCC"/>
    <pageSetUpPr fitToPage="1"/>
  </sheetPr>
  <dimension ref="A1:AC15"/>
  <sheetViews>
    <sheetView showGridLines="0" zoomScale="70" zoomScaleNormal="70" workbookViewId="0">
      <selection activeCell="F6" sqref="F6"/>
    </sheetView>
  </sheetViews>
  <sheetFormatPr baseColWidth="10" defaultRowHeight="15" customHeight="1" x14ac:dyDescent="0.25"/>
  <cols>
    <col min="1" max="1" width="13.85546875" style="6" customWidth="1"/>
    <col min="2" max="2" width="53" style="6" customWidth="1"/>
    <col min="3" max="3" width="12.28515625" style="6" customWidth="1"/>
    <col min="4" max="4" width="16.85546875" style="6" customWidth="1"/>
    <col min="5" max="5" width="11" style="6" customWidth="1"/>
    <col min="6" max="8" width="28.7109375" style="6" customWidth="1"/>
    <col min="9" max="9" width="8.85546875" style="6" customWidth="1"/>
    <col min="10" max="12" width="8.7109375" style="6" customWidth="1"/>
    <col min="13" max="13" width="7.140625" style="6" customWidth="1"/>
    <col min="14" max="14" width="6.5703125" style="6" customWidth="1"/>
    <col min="15" max="15" width="7.85546875" style="6" customWidth="1"/>
    <col min="16" max="16" width="18.7109375" style="6" customWidth="1"/>
    <col min="17" max="17" width="14.5703125" style="6" customWidth="1"/>
    <col min="18" max="18" width="15.140625" style="6" customWidth="1"/>
    <col min="19" max="19" width="15" style="6" customWidth="1"/>
    <col min="20" max="20" width="15.42578125" style="6" customWidth="1"/>
    <col min="21" max="21" width="22" style="6" customWidth="1"/>
    <col min="22" max="22" width="22.42578125" style="6" customWidth="1"/>
    <col min="23" max="23" width="17.7109375" style="6" customWidth="1"/>
    <col min="24" max="24" width="16.5703125" style="6" customWidth="1"/>
    <col min="25" max="25" width="18.5703125" style="6" customWidth="1"/>
    <col min="26" max="26" width="24.5703125" style="6" customWidth="1"/>
    <col min="27" max="27" width="18" style="6" customWidth="1"/>
    <col min="28" max="28" width="19.140625" style="6" customWidth="1"/>
    <col min="29" max="16384" width="11.42578125" style="6"/>
  </cols>
  <sheetData>
    <row r="1" spans="1:29" ht="15" customHeight="1" x14ac:dyDescent="0.25">
      <c r="A1" s="93" t="s">
        <v>26</v>
      </c>
      <c r="B1" s="95"/>
      <c r="C1" s="22"/>
      <c r="D1" s="42"/>
      <c r="E1" s="42"/>
      <c r="F1" s="3" t="s">
        <v>94</v>
      </c>
      <c r="G1" s="4"/>
      <c r="H1" s="19" t="s">
        <v>44</v>
      </c>
      <c r="J1" s="88" t="s">
        <v>27</v>
      </c>
      <c r="K1" s="89"/>
      <c r="L1" s="98">
        <f ca="1">TODAY()</f>
        <v>43641</v>
      </c>
      <c r="M1" s="98"/>
      <c r="N1" s="98"/>
      <c r="O1" s="98"/>
    </row>
    <row r="2" spans="1:29" ht="15" customHeight="1" x14ac:dyDescent="0.25">
      <c r="A2" s="94"/>
      <c r="B2" s="96"/>
      <c r="C2" s="22"/>
      <c r="D2" s="42"/>
      <c r="E2" s="42"/>
      <c r="F2" s="3" t="s">
        <v>93</v>
      </c>
      <c r="G2" s="4"/>
      <c r="I2" s="5"/>
      <c r="J2" s="88" t="s">
        <v>29</v>
      </c>
      <c r="K2" s="89"/>
      <c r="L2" s="99"/>
      <c r="M2" s="99"/>
      <c r="N2" s="99"/>
      <c r="O2" s="99"/>
    </row>
    <row r="3" spans="1:29" ht="15" customHeight="1" x14ac:dyDescent="0.25">
      <c r="A3" s="40" t="s">
        <v>28</v>
      </c>
      <c r="B3" s="41"/>
      <c r="C3" s="23"/>
      <c r="D3" s="33"/>
      <c r="E3" s="33"/>
      <c r="F3" s="7" t="s">
        <v>30</v>
      </c>
      <c r="G3" s="8"/>
      <c r="I3" s="5"/>
      <c r="J3" s="97" t="s">
        <v>73</v>
      </c>
      <c r="K3" s="97"/>
      <c r="L3" s="100"/>
      <c r="M3" s="100"/>
      <c r="N3" s="100"/>
      <c r="O3" s="100"/>
    </row>
    <row r="5" spans="1:29" ht="15" customHeight="1" x14ac:dyDescent="0.25">
      <c r="A5" s="90" t="s">
        <v>33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</row>
    <row r="6" spans="1:29" s="10" customFormat="1" ht="30.75" customHeight="1" x14ac:dyDescent="0.25">
      <c r="A6" s="51" t="s">
        <v>34</v>
      </c>
      <c r="B6" s="52" t="s">
        <v>60</v>
      </c>
      <c r="C6" s="51" t="s">
        <v>37</v>
      </c>
      <c r="D6" s="51" t="s">
        <v>35</v>
      </c>
      <c r="E6" s="51" t="s">
        <v>36</v>
      </c>
      <c r="F6" s="51" t="s">
        <v>39</v>
      </c>
      <c r="G6" s="51" t="s">
        <v>40</v>
      </c>
      <c r="H6" s="51" t="s">
        <v>41</v>
      </c>
      <c r="I6" s="51" t="s">
        <v>43</v>
      </c>
      <c r="J6" s="51" t="s">
        <v>21</v>
      </c>
      <c r="K6" s="51" t="s">
        <v>22</v>
      </c>
      <c r="L6" s="51" t="s">
        <v>23</v>
      </c>
      <c r="M6" s="51" t="s">
        <v>24</v>
      </c>
      <c r="N6" s="51" t="s">
        <v>25</v>
      </c>
      <c r="O6" s="51" t="s">
        <v>61</v>
      </c>
      <c r="P6" s="52" t="s">
        <v>62</v>
      </c>
      <c r="Q6" s="53" t="s">
        <v>63</v>
      </c>
      <c r="R6" s="53" t="s">
        <v>1</v>
      </c>
      <c r="S6" s="53" t="s">
        <v>74</v>
      </c>
      <c r="T6" s="53" t="s">
        <v>64</v>
      </c>
      <c r="U6" s="54" t="s">
        <v>65</v>
      </c>
      <c r="V6" s="54" t="s">
        <v>66</v>
      </c>
      <c r="W6" s="54" t="s">
        <v>67</v>
      </c>
      <c r="X6" s="54" t="s">
        <v>68</v>
      </c>
      <c r="Y6" s="54" t="s">
        <v>69</v>
      </c>
      <c r="Z6" s="54" t="s">
        <v>70</v>
      </c>
      <c r="AA6" s="54" t="s">
        <v>71</v>
      </c>
      <c r="AB6" s="54" t="s">
        <v>0</v>
      </c>
      <c r="AC6" s="64" t="s">
        <v>75</v>
      </c>
    </row>
    <row r="7" spans="1:29" s="65" customFormat="1" x14ac:dyDescent="0.2">
      <c r="A7" s="66"/>
      <c r="B7" s="66"/>
      <c r="C7" s="67"/>
      <c r="D7" s="68"/>
      <c r="E7" s="55"/>
      <c r="F7" s="55"/>
      <c r="G7" s="55"/>
      <c r="H7" s="55"/>
      <c r="I7" s="68"/>
      <c r="J7" s="69"/>
      <c r="K7" s="69"/>
      <c r="L7" s="69"/>
      <c r="M7" s="68"/>
      <c r="N7" s="68"/>
      <c r="O7" s="68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</row>
    <row r="8" spans="1:29" s="72" customFormat="1" x14ac:dyDescent="0.2">
      <c r="A8" s="73"/>
      <c r="B8" s="73"/>
      <c r="C8" s="74"/>
      <c r="D8" s="70"/>
      <c r="E8" s="71"/>
      <c r="F8" s="71"/>
      <c r="G8" s="71"/>
      <c r="H8" s="71"/>
      <c r="I8" s="70"/>
      <c r="J8" s="75"/>
      <c r="K8" s="75"/>
      <c r="L8" s="75"/>
      <c r="M8" s="70"/>
      <c r="N8" s="70"/>
      <c r="O8" s="70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</row>
    <row r="9" spans="1:29" s="72" customFormat="1" ht="18.75" x14ac:dyDescent="0.3">
      <c r="A9" s="101" t="s">
        <v>76</v>
      </c>
      <c r="B9" s="102"/>
      <c r="C9" s="102"/>
      <c r="D9" s="102"/>
      <c r="E9" s="102"/>
      <c r="F9" s="102"/>
      <c r="G9" s="102"/>
      <c r="H9" s="102"/>
      <c r="I9" s="102"/>
      <c r="J9" s="102"/>
      <c r="K9" s="102"/>
      <c r="L9" s="103"/>
      <c r="M9" s="70"/>
      <c r="N9" s="70"/>
      <c r="O9" s="70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1"/>
    </row>
    <row r="10" spans="1:29" s="11" customFormat="1" ht="30" customHeight="1" x14ac:dyDescent="0.25">
      <c r="A10" s="9" t="s">
        <v>34</v>
      </c>
      <c r="B10" s="9" t="s">
        <v>42</v>
      </c>
      <c r="C10" s="9"/>
      <c r="D10" s="9"/>
      <c r="E10" s="9" t="s">
        <v>36</v>
      </c>
      <c r="F10" s="9" t="s">
        <v>39</v>
      </c>
      <c r="G10" s="9" t="s">
        <v>40</v>
      </c>
      <c r="H10" s="9" t="s">
        <v>41</v>
      </c>
      <c r="I10" s="9" t="s">
        <v>24</v>
      </c>
      <c r="J10" s="9" t="s">
        <v>25</v>
      </c>
      <c r="K10" s="91" t="s">
        <v>31</v>
      </c>
      <c r="L10" s="91"/>
      <c r="M10" s="60"/>
      <c r="N10" s="60"/>
      <c r="O10" s="60"/>
      <c r="P10" s="61"/>
      <c r="Q10" s="62"/>
      <c r="R10" s="62"/>
      <c r="S10" s="62"/>
      <c r="T10" s="62"/>
      <c r="U10" s="63"/>
      <c r="V10" s="63"/>
      <c r="W10" s="63"/>
      <c r="X10" s="63"/>
      <c r="Y10" s="63"/>
      <c r="Z10" s="63"/>
      <c r="AA10" s="63"/>
      <c r="AB10" s="63"/>
      <c r="AC10" s="62"/>
    </row>
    <row r="11" spans="1:29" s="12" customFormat="1" ht="15" customHeight="1" x14ac:dyDescent="0.25">
      <c r="A11" s="56"/>
      <c r="B11" s="56"/>
      <c r="C11" s="57"/>
      <c r="D11" s="57"/>
      <c r="E11" s="58"/>
      <c r="F11" s="59"/>
      <c r="G11" s="59"/>
      <c r="H11" s="59"/>
      <c r="I11" s="59"/>
      <c r="J11" s="59"/>
      <c r="K11" s="92"/>
      <c r="L11" s="92"/>
      <c r="M11" s="60"/>
      <c r="N11" s="60"/>
      <c r="O11" s="60"/>
      <c r="P11" s="61"/>
      <c r="Q11" s="62"/>
      <c r="R11" s="62"/>
      <c r="S11" s="62"/>
      <c r="T11" s="62"/>
      <c r="U11" s="63"/>
      <c r="V11" s="63"/>
      <c r="W11" s="63"/>
      <c r="X11" s="63"/>
      <c r="Y11" s="63"/>
      <c r="Z11" s="63"/>
      <c r="AA11" s="63"/>
      <c r="AB11" s="63"/>
      <c r="AC11" s="62"/>
    </row>
    <row r="12" spans="1:29" s="11" customFormat="1" ht="15" customHeight="1" x14ac:dyDescent="0.25">
      <c r="A12" s="13"/>
      <c r="B12" s="13"/>
      <c r="C12" s="13"/>
      <c r="D12" s="13"/>
      <c r="E12" s="13"/>
      <c r="F12" s="13"/>
      <c r="G12" s="13"/>
      <c r="H12" s="13"/>
      <c r="I12" s="13"/>
    </row>
    <row r="13" spans="1:29" s="11" customFormat="1" ht="15" customHeight="1" x14ac:dyDescent="0.25">
      <c r="A13" s="90" t="s">
        <v>32</v>
      </c>
      <c r="B13" s="90"/>
      <c r="C13" s="90"/>
      <c r="D13" s="90"/>
      <c r="E13" s="90"/>
      <c r="F13" s="90"/>
      <c r="G13" s="90"/>
      <c r="H13" s="90"/>
      <c r="I13" s="90"/>
      <c r="J13" s="104"/>
      <c r="K13" s="104"/>
      <c r="L13" s="104"/>
      <c r="M13" s="104"/>
      <c r="N13" s="14"/>
    </row>
    <row r="14" spans="1:29" s="17" customFormat="1" ht="15" customHeight="1" x14ac:dyDescent="0.25">
      <c r="A14" s="105" t="s">
        <v>34</v>
      </c>
      <c r="B14" s="105"/>
      <c r="C14" s="15" t="s">
        <v>3</v>
      </c>
      <c r="D14" s="105" t="s">
        <v>4</v>
      </c>
      <c r="E14" s="105"/>
      <c r="F14" s="15" t="s">
        <v>6</v>
      </c>
      <c r="G14" s="105" t="s">
        <v>5</v>
      </c>
      <c r="H14" s="105"/>
      <c r="I14" s="105" t="s">
        <v>2</v>
      </c>
      <c r="J14" s="104"/>
      <c r="K14" s="104"/>
      <c r="L14" s="104"/>
      <c r="M14" s="104"/>
      <c r="N14" s="16"/>
    </row>
    <row r="15" spans="1:29" s="11" customFormat="1" ht="15" customHeight="1" x14ac:dyDescent="0.25">
      <c r="A15" s="106"/>
      <c r="B15" s="106"/>
      <c r="C15" s="20"/>
      <c r="D15" s="107"/>
      <c r="E15" s="107"/>
      <c r="F15" s="18"/>
      <c r="G15" s="107"/>
      <c r="H15" s="107"/>
      <c r="I15" s="106"/>
      <c r="J15" s="104"/>
      <c r="K15" s="104"/>
      <c r="L15" s="104"/>
      <c r="M15" s="104"/>
      <c r="N15" s="14"/>
    </row>
  </sheetData>
  <mergeCells count="21">
    <mergeCell ref="A13:M13"/>
    <mergeCell ref="A14:B14"/>
    <mergeCell ref="A15:B15"/>
    <mergeCell ref="I14:M14"/>
    <mergeCell ref="D14:E14"/>
    <mergeCell ref="D15:E15"/>
    <mergeCell ref="I15:M15"/>
    <mergeCell ref="G14:H14"/>
    <mergeCell ref="G15:H15"/>
    <mergeCell ref="J1:K1"/>
    <mergeCell ref="A5:P5"/>
    <mergeCell ref="K10:L10"/>
    <mergeCell ref="K11:L11"/>
    <mergeCell ref="A1:A2"/>
    <mergeCell ref="B1:B2"/>
    <mergeCell ref="J3:K3"/>
    <mergeCell ref="L1:O1"/>
    <mergeCell ref="L2:O2"/>
    <mergeCell ref="L3:O3"/>
    <mergeCell ref="A9:L9"/>
    <mergeCell ref="J2:K2"/>
  </mergeCells>
  <conditionalFormatting sqref="Q8:Q9">
    <cfRule type="beginsWith" dxfId="36" priority="4736" operator="beginsWith" text="hors limite">
      <formula>LEFT(Q8,LEN("hors limite"))="hors limite"</formula>
    </cfRule>
    <cfRule type="beginsWith" dxfId="35" priority="4737" operator="beginsWith" text="artefact">
      <formula>LEFT(Q8,LEN("artefact"))="artefact"</formula>
    </cfRule>
    <cfRule type="beginsWith" dxfId="34" priority="4738" operator="beginsWith" text="VSI">
      <formula>LEFT(Q8,LEN("VSI"))="VSI"</formula>
    </cfRule>
    <cfRule type="beginsWith" dxfId="33" priority="4739" operator="beginsWith" text="SNP">
      <formula>LEFT(Q8,LEN("SNP"))="SNP"</formula>
    </cfRule>
    <cfRule type="containsText" dxfId="32" priority="4740" operator="containsText" text="mutation">
      <formula>NOT(ISERROR(SEARCH("mutation",Q8)))</formula>
    </cfRule>
  </conditionalFormatting>
  <conditionalFormatting sqref="P8:P9">
    <cfRule type="beginsWith" dxfId="31" priority="4731" operator="beginsWith" text="hors limite">
      <formula>LEFT(P8,LEN("hors limite"))="hors limite"</formula>
    </cfRule>
    <cfRule type="beginsWith" dxfId="30" priority="4732" operator="beginsWith" text="artefact">
      <formula>LEFT(P8,LEN("artefact"))="artefact"</formula>
    </cfRule>
    <cfRule type="beginsWith" dxfId="29" priority="4733" operator="beginsWith" text="VSI">
      <formula>LEFT(P8,LEN("VSI"))="VSI"</formula>
    </cfRule>
    <cfRule type="beginsWith" dxfId="28" priority="4734" operator="beginsWith" text="SNP">
      <formula>LEFT(P8,LEN("SNP"))="SNP"</formula>
    </cfRule>
    <cfRule type="containsText" dxfId="27" priority="4735" operator="containsText" text="mutation">
      <formula>NOT(ISERROR(SEARCH("mutation",P8)))</formula>
    </cfRule>
  </conditionalFormatting>
  <conditionalFormatting sqref="Q7">
    <cfRule type="beginsWith" dxfId="26" priority="916" operator="beginsWith" text="hors limite">
      <formula>LEFT(Q7,LEN("hors limite"))="hors limite"</formula>
    </cfRule>
    <cfRule type="beginsWith" dxfId="25" priority="917" operator="beginsWith" text="artefact">
      <formula>LEFT(Q7,LEN("artefact"))="artefact"</formula>
    </cfRule>
    <cfRule type="beginsWith" dxfId="24" priority="918" operator="beginsWith" text="VSI">
      <formula>LEFT(Q7,LEN("VSI"))="VSI"</formula>
    </cfRule>
    <cfRule type="beginsWith" dxfId="23" priority="919" operator="beginsWith" text="SNP">
      <formula>LEFT(Q7,LEN("SNP"))="SNP"</formula>
    </cfRule>
    <cfRule type="containsText" dxfId="22" priority="920" operator="containsText" text="mutation">
      <formula>NOT(ISERROR(SEARCH("mutation",Q7)))</formula>
    </cfRule>
  </conditionalFormatting>
  <conditionalFormatting sqref="P7">
    <cfRule type="beginsWith" dxfId="21" priority="911" operator="beginsWith" text="hors limite">
      <formula>LEFT(P7,LEN("hors limite"))="hors limite"</formula>
    </cfRule>
    <cfRule type="beginsWith" dxfId="20" priority="912" operator="beginsWith" text="artefact">
      <formula>LEFT(P7,LEN("artefact"))="artefact"</formula>
    </cfRule>
    <cfRule type="beginsWith" dxfId="19" priority="913" operator="beginsWith" text="VSI">
      <formula>LEFT(P7,LEN("VSI"))="VSI"</formula>
    </cfRule>
    <cfRule type="beginsWith" dxfId="18" priority="914" operator="beginsWith" text="SNP">
      <formula>LEFT(P7,LEN("SNP"))="SNP"</formula>
    </cfRule>
    <cfRule type="containsText" dxfId="17" priority="915" operator="containsText" text="mutation">
      <formula>NOT(ISERROR(SEARCH("mutation",P7)))</formula>
    </cfRule>
  </conditionalFormatting>
  <dataValidations count="1">
    <dataValidation type="list" allowBlank="1" showInputMessage="1" showErrorMessage="1" sqref="L3:O3">
      <formula1>ROIs</formula1>
    </dataValidation>
  </dataValidations>
  <pageMargins left="0" right="0" top="0" bottom="0" header="0.31496062992125984" footer="0.31496062992125984"/>
  <pageSetup paperSize="9" scale="5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Z6"/>
  <sheetViews>
    <sheetView tabSelected="1" zoomScale="75" zoomScaleNormal="75" workbookViewId="0">
      <pane ySplit="2" topLeftCell="A3" activePane="bottomLeft" state="frozen"/>
      <selection activeCell="N1" sqref="N1"/>
      <selection pane="bottomLeft" activeCell="BM12" sqref="BM12"/>
    </sheetView>
  </sheetViews>
  <sheetFormatPr baseColWidth="10" defaultRowHeight="12" x14ac:dyDescent="0.2"/>
  <cols>
    <col min="1" max="1" width="2.7109375" style="85" customWidth="1"/>
    <col min="2" max="2" width="6.140625" style="29" customWidth="1"/>
    <col min="3" max="3" width="8.7109375" style="29" customWidth="1"/>
    <col min="4" max="4" width="4.140625" style="30" customWidth="1"/>
    <col min="5" max="5" width="8.5703125" style="29" customWidth="1"/>
    <col min="6" max="6" width="8.28515625" style="30" customWidth="1"/>
    <col min="7" max="7" width="7.42578125" style="30" customWidth="1"/>
    <col min="8" max="8" width="11.7109375" style="29" customWidth="1"/>
    <col min="9" max="9" width="12" style="29" customWidth="1"/>
    <col min="10" max="10" width="6.42578125" style="31" customWidth="1"/>
    <col min="11" max="11" width="14.85546875" style="29" customWidth="1"/>
    <col min="12" max="12" width="10.42578125" style="29" customWidth="1"/>
    <col min="13" max="13" width="8.7109375" style="29" customWidth="1"/>
    <col min="14" max="14" width="9" style="29" customWidth="1"/>
    <col min="15" max="17" width="6.7109375" style="30" customWidth="1"/>
    <col min="18" max="18" width="8.28515625" style="30" customWidth="1"/>
    <col min="19" max="19" width="6.7109375" style="30" customWidth="1"/>
    <col min="20" max="20" width="5.140625" style="30" customWidth="1"/>
    <col min="21" max="21" width="5.85546875" style="30" customWidth="1"/>
    <col min="22" max="22" width="6.140625" style="30" customWidth="1"/>
    <col min="23" max="23" width="6" style="30" customWidth="1"/>
    <col min="24" max="24" width="5" style="30" customWidth="1"/>
    <col min="25" max="25" width="5.7109375" style="30" customWidth="1"/>
    <col min="26" max="33" width="4.42578125" style="30" customWidth="1"/>
    <col min="34" max="34" width="28.5703125" style="29" customWidth="1"/>
    <col min="35" max="35" width="8.85546875" style="29" customWidth="1"/>
    <col min="36" max="36" width="14.85546875" style="29" customWidth="1"/>
    <col min="37" max="37" width="15.28515625" style="29" customWidth="1"/>
    <col min="38" max="38" width="15.140625" style="29" customWidth="1"/>
    <col min="39" max="39" width="16.28515625" style="29" customWidth="1"/>
    <col min="40" max="40" width="11" style="29" customWidth="1"/>
    <col min="41" max="41" width="14.85546875" style="29" customWidth="1"/>
    <col min="42" max="42" width="14" style="29" customWidth="1"/>
    <col min="43" max="43" width="11.140625" style="29" customWidth="1"/>
    <col min="44" max="44" width="7.42578125" style="29" customWidth="1"/>
    <col min="45" max="45" width="11.140625" style="29" customWidth="1"/>
    <col min="46" max="46" width="8.7109375" style="29" customWidth="1"/>
    <col min="47" max="47" width="9" style="29" customWidth="1"/>
    <col min="48" max="48" width="6.42578125" style="29" customWidth="1"/>
    <col min="49" max="49" width="10.85546875" style="29" customWidth="1"/>
    <col min="50" max="50" width="13.5703125" style="29" customWidth="1"/>
    <col min="51" max="51" width="7.28515625" style="29" customWidth="1"/>
    <col min="52" max="52" width="9.85546875" style="29" customWidth="1"/>
    <col min="53" max="16384" width="11.42578125" style="29"/>
  </cols>
  <sheetData>
    <row r="1" spans="1:52" s="79" customFormat="1" ht="41.25" customHeight="1" x14ac:dyDescent="0.25">
      <c r="A1" s="86"/>
      <c r="B1" s="108" t="s">
        <v>83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  <c r="Z1" s="108"/>
      <c r="AA1" s="108"/>
      <c r="AB1" s="108"/>
      <c r="AC1" s="108"/>
      <c r="AD1" s="108"/>
      <c r="AE1" s="108"/>
      <c r="AF1" s="108"/>
      <c r="AG1" s="108"/>
      <c r="AH1" s="78" t="s">
        <v>95</v>
      </c>
      <c r="AI1" s="108" t="s">
        <v>84</v>
      </c>
      <c r="AJ1" s="108"/>
      <c r="AK1" s="108"/>
      <c r="AL1" s="108"/>
      <c r="AM1" s="108"/>
      <c r="AN1" s="108"/>
      <c r="AO1" s="108"/>
      <c r="AP1" s="108"/>
      <c r="AQ1" s="108"/>
      <c r="AR1" s="108"/>
      <c r="AS1" s="108"/>
      <c r="AT1" s="108"/>
      <c r="AU1" s="108"/>
      <c r="AV1" s="108"/>
      <c r="AW1" s="108"/>
      <c r="AX1" s="108"/>
      <c r="AY1" s="108"/>
      <c r="AZ1" s="108"/>
    </row>
    <row r="2" spans="1:52" s="2" customFormat="1" ht="39.75" customHeight="1" x14ac:dyDescent="0.25">
      <c r="A2" s="87"/>
      <c r="B2" s="1" t="s">
        <v>7</v>
      </c>
      <c r="C2" s="1" t="s">
        <v>8</v>
      </c>
      <c r="D2" s="1" t="s">
        <v>9</v>
      </c>
      <c r="E2" s="1" t="s">
        <v>10</v>
      </c>
      <c r="F2" s="1" t="s">
        <v>11</v>
      </c>
      <c r="G2" s="1" t="s">
        <v>12</v>
      </c>
      <c r="H2" s="1" t="s">
        <v>13</v>
      </c>
      <c r="I2" s="1" t="s">
        <v>14</v>
      </c>
      <c r="J2" s="1" t="s">
        <v>15</v>
      </c>
      <c r="K2" s="1" t="s">
        <v>16</v>
      </c>
      <c r="L2" s="1" t="s">
        <v>17</v>
      </c>
      <c r="M2" s="1" t="s">
        <v>18</v>
      </c>
      <c r="N2" s="1" t="s">
        <v>19</v>
      </c>
      <c r="O2" s="1" t="s">
        <v>20</v>
      </c>
      <c r="P2" s="1" t="s">
        <v>48</v>
      </c>
      <c r="Q2" s="1" t="s">
        <v>49</v>
      </c>
      <c r="R2" s="1" t="s">
        <v>50</v>
      </c>
      <c r="S2" s="1" t="s">
        <v>45</v>
      </c>
      <c r="T2" s="1" t="s">
        <v>21</v>
      </c>
      <c r="U2" s="1" t="s">
        <v>22</v>
      </c>
      <c r="V2" s="1" t="s">
        <v>23</v>
      </c>
      <c r="W2" s="1" t="s">
        <v>24</v>
      </c>
      <c r="X2" s="1" t="s">
        <v>25</v>
      </c>
      <c r="Y2" s="1" t="s">
        <v>46</v>
      </c>
      <c r="Z2" s="1" t="s">
        <v>51</v>
      </c>
      <c r="AA2" s="1" t="s">
        <v>52</v>
      </c>
      <c r="AB2" s="1" t="s">
        <v>53</v>
      </c>
      <c r="AC2" s="1" t="s">
        <v>54</v>
      </c>
      <c r="AD2" s="1" t="s">
        <v>55</v>
      </c>
      <c r="AE2" s="1" t="s">
        <v>56</v>
      </c>
      <c r="AF2" s="1" t="s">
        <v>57</v>
      </c>
      <c r="AG2" s="1" t="s">
        <v>58</v>
      </c>
      <c r="AH2" s="76" t="s">
        <v>47</v>
      </c>
      <c r="AI2" s="43" t="s">
        <v>38</v>
      </c>
      <c r="AJ2" s="43" t="s">
        <v>98</v>
      </c>
      <c r="AK2" s="43" t="s">
        <v>97</v>
      </c>
      <c r="AL2" s="43" t="s">
        <v>99</v>
      </c>
      <c r="AM2" s="44" t="s">
        <v>62</v>
      </c>
      <c r="AN2" s="44" t="s">
        <v>63</v>
      </c>
      <c r="AO2" s="44" t="s">
        <v>1</v>
      </c>
      <c r="AP2" s="44" t="s">
        <v>74</v>
      </c>
      <c r="AQ2" s="24" t="s">
        <v>85</v>
      </c>
      <c r="AR2" s="45" t="s">
        <v>86</v>
      </c>
      <c r="AS2" s="45" t="s">
        <v>87</v>
      </c>
      <c r="AT2" s="45" t="s">
        <v>88</v>
      </c>
      <c r="AU2" s="45" t="s">
        <v>89</v>
      </c>
      <c r="AV2" s="45" t="s">
        <v>90</v>
      </c>
      <c r="AW2" s="45" t="s">
        <v>91</v>
      </c>
      <c r="AX2" s="46" t="s">
        <v>71</v>
      </c>
      <c r="AY2" s="24" t="s">
        <v>0</v>
      </c>
      <c r="AZ2" s="77" t="s">
        <v>92</v>
      </c>
    </row>
    <row r="3" spans="1:52" s="39" customFormat="1" x14ac:dyDescent="0.2">
      <c r="A3" s="50"/>
      <c r="B3" s="34" t="s">
        <v>100</v>
      </c>
      <c r="C3" s="34" t="s">
        <v>102</v>
      </c>
      <c r="D3" s="35"/>
      <c r="E3" s="34"/>
      <c r="I3" s="36"/>
      <c r="J3" s="35"/>
      <c r="K3" s="34" t="s">
        <v>101</v>
      </c>
      <c r="L3" s="34"/>
      <c r="M3" s="34"/>
      <c r="N3" s="34"/>
      <c r="O3" s="35"/>
      <c r="P3" s="35"/>
      <c r="Q3" s="35"/>
      <c r="R3" s="35"/>
      <c r="S3" s="35"/>
      <c r="T3" s="38"/>
      <c r="U3" s="38"/>
      <c r="V3" s="38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9" t="str">
        <f>IF(ISBLANK(B3),"",B3&amp;"_"&amp;C3&amp;"_"&amp;K3)</f>
        <v>A_chr1_pos1_ref1_alt1_c.123A&gt;G</v>
      </c>
      <c r="AI3" s="39" t="str">
        <f>IF(ISERROR(VLOOKUP($AH3,BD,2,FALSE)),"",VLOOKUP($AH3,BD,2,FALSE))</f>
        <v>info 1</v>
      </c>
      <c r="AJ3" s="39" t="str">
        <f t="shared" ref="AJ3:AJ5" si="0">IF(ISERROR(VLOOKUP($AH3,BD,3,FALSE)),"",VLOOKUP($AH3,BD,3,FALSE))</f>
        <v>info 2</v>
      </c>
      <c r="AK3" s="39" t="str">
        <f t="shared" ref="AK3:AK5" si="1">IF(ISERROR(VLOOKUP($AH3,BD,4,FALSE)),"",VLOOKUP($AH3,BD,4,FALSE))</f>
        <v>info 3</v>
      </c>
      <c r="AL3" s="39" t="str">
        <f t="shared" ref="AL3:AL5" si="2">IF(ISERROR(VLOOKUP($AH3,BD,5,FALSE)),"",VLOOKUP($AH3,BD,5,FALSE))</f>
        <v>info 4</v>
      </c>
      <c r="AM3" s="39" t="str">
        <f t="shared" ref="AM3:AM5" si="3">IF(ISERROR(VLOOKUP($AH3,BD,6,FALSE)),"",VLOOKUP($AH3,BD,6,FALSE))</f>
        <v>info 5</v>
      </c>
      <c r="AN3" s="39" t="str">
        <f t="shared" ref="AN3:AN5" si="4">IF(ISERROR(VLOOKUP($AH3,BD,7,FALSE)),"",VLOOKUP($AH3,BD,7,FALSE))</f>
        <v>info 6</v>
      </c>
      <c r="AO3" s="39" t="str">
        <f t="shared" ref="AO3:AO5" si="5">IF(ISERROR(VLOOKUP($AH3,BD,8,FALSE)),"",VLOOKUP($AH3,BD,8,FALSE))</f>
        <v>info 7</v>
      </c>
      <c r="AP3" s="39" t="str">
        <f t="shared" ref="AP3:AP5" si="6">IF(ISERROR(VLOOKUP($AH3,BD,9,FALSE)),"",VLOOKUP($AH3,BD,9,FALSE))</f>
        <v>info 8</v>
      </c>
      <c r="AQ3" s="39" t="str">
        <f t="shared" ref="AQ3:AQ5" si="7">IF(ISERROR(VLOOKUP($AH3,BD,10,FALSE)),"",VLOOKUP($AH3,BD,10,FALSE))</f>
        <v>info 9</v>
      </c>
      <c r="AR3" s="39" t="str">
        <f t="shared" ref="AR3:AR5" si="8">IF(ISERROR(VLOOKUP($AH3,BD,11,FALSE)),"",VLOOKUP($AH3,BD,11,FALSE))</f>
        <v>info 10</v>
      </c>
      <c r="AS3" s="39" t="str">
        <f t="shared" ref="AS3:AS5" si="9">IF(ISERROR(VLOOKUP($AH3,BD,12,FALSE)),"",VLOOKUP($AH3,BD,12,FALSE))</f>
        <v>info 11</v>
      </c>
      <c r="AT3" s="39" t="str">
        <f t="shared" ref="AT3:AT5" si="10">IF(ISERROR(VLOOKUP($AH3,BD,13,FALSE)),"",VLOOKUP($AH3,BD,13,FALSE))</f>
        <v>info 12</v>
      </c>
      <c r="AU3" s="39" t="str">
        <f t="shared" ref="AU3:AU5" si="11">IF(ISERROR(VLOOKUP($AH3,BD,14,FALSE)),"",VLOOKUP($AH3,BD,14,FALSE))</f>
        <v>info 13</v>
      </c>
      <c r="AV3" s="39" t="str">
        <f t="shared" ref="AV3:AV5" si="12">IF(ISERROR(VLOOKUP($AH3,BD,15,FALSE)),"",VLOOKUP($AH3,BD,15,FALSE))</f>
        <v>info 14</v>
      </c>
      <c r="AW3" s="39" t="str">
        <f t="shared" ref="AW3:AW5" si="13">IF(ISERROR(VLOOKUP($AH3,BD,16,FALSE)),"",VLOOKUP($AH3,BD,16,FALSE))</f>
        <v>info 15</v>
      </c>
      <c r="AX3" s="39" t="str">
        <f t="shared" ref="AX3:AX5" si="14">IF(ISERROR(VLOOKUP($AH3,BD,17,FALSE)),"",VLOOKUP($AH3,BD,17,FALSE))</f>
        <v>info 16</v>
      </c>
      <c r="AY3" s="39" t="str">
        <f t="shared" ref="AY3:AY5" si="15">IF(ISERROR(VLOOKUP($AH3,BD,18,FALSE)),"",VLOOKUP($AH3,BD,18,FALSE))</f>
        <v>info 17</v>
      </c>
      <c r="AZ3" s="39" t="str">
        <f t="shared" ref="AZ3:AZ5" si="16">IF(ISERROR(VLOOKUP($AH3,BD,19,FALSE)),"",VLOOKUP($AH3,BD,19,FALSE))</f>
        <v>info 18</v>
      </c>
    </row>
    <row r="4" spans="1:52" s="39" customFormat="1" x14ac:dyDescent="0.2">
      <c r="A4" s="50"/>
      <c r="B4" s="34" t="s">
        <v>105</v>
      </c>
      <c r="C4" s="34" t="s">
        <v>104</v>
      </c>
      <c r="D4" s="35"/>
      <c r="E4" s="34"/>
      <c r="I4" s="36"/>
      <c r="J4" s="35"/>
      <c r="K4" s="34" t="s">
        <v>103</v>
      </c>
      <c r="L4" s="34"/>
      <c r="M4" s="34"/>
      <c r="N4" s="34"/>
      <c r="O4" s="35"/>
      <c r="P4" s="35"/>
      <c r="Q4" s="35"/>
      <c r="R4" s="35"/>
      <c r="S4" s="35"/>
      <c r="T4" s="38"/>
      <c r="U4" s="38"/>
      <c r="V4" s="38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9" t="str">
        <f t="shared" ref="AH4:AH5" si="17">IF(ISBLANK(B4),"",B4&amp;"_"&amp;C4&amp;"_"&amp;K4)</f>
        <v>D_chr4_pos4_ref4_alt4_c.456A&gt;G</v>
      </c>
      <c r="AI4" s="39" t="str">
        <f t="shared" ref="AI4:AI5" si="18">IF(ISERROR(VLOOKUP($AH4,BD,2,FALSE)),"",VLOOKUP($AH4,BD,2,FALSE))</f>
        <v/>
      </c>
      <c r="AJ4" s="39" t="str">
        <f t="shared" si="0"/>
        <v/>
      </c>
      <c r="AK4" s="39" t="str">
        <f t="shared" si="1"/>
        <v/>
      </c>
      <c r="AL4" s="39" t="str">
        <f t="shared" si="2"/>
        <v/>
      </c>
      <c r="AM4" s="39" t="str">
        <f t="shared" si="3"/>
        <v/>
      </c>
      <c r="AN4" s="39" t="str">
        <f t="shared" si="4"/>
        <v/>
      </c>
      <c r="AO4" s="39" t="str">
        <f t="shared" si="5"/>
        <v/>
      </c>
      <c r="AP4" s="39" t="str">
        <f t="shared" si="6"/>
        <v/>
      </c>
      <c r="AQ4" s="39" t="str">
        <f t="shared" si="7"/>
        <v/>
      </c>
      <c r="AR4" s="39" t="str">
        <f t="shared" si="8"/>
        <v/>
      </c>
      <c r="AS4" s="39" t="str">
        <f t="shared" si="9"/>
        <v/>
      </c>
      <c r="AT4" s="39" t="str">
        <f t="shared" si="10"/>
        <v/>
      </c>
      <c r="AU4" s="39" t="str">
        <f t="shared" si="11"/>
        <v/>
      </c>
      <c r="AV4" s="39" t="str">
        <f t="shared" si="12"/>
        <v/>
      </c>
      <c r="AW4" s="39" t="str">
        <f t="shared" si="13"/>
        <v/>
      </c>
      <c r="AX4" s="39" t="str">
        <f t="shared" si="14"/>
        <v/>
      </c>
      <c r="AY4" s="39" t="str">
        <f t="shared" si="15"/>
        <v/>
      </c>
      <c r="AZ4" s="39" t="str">
        <f t="shared" si="16"/>
        <v/>
      </c>
    </row>
    <row r="5" spans="1:52" s="39" customFormat="1" x14ac:dyDescent="0.2">
      <c r="A5" s="50"/>
      <c r="B5" s="34"/>
      <c r="C5" s="34"/>
      <c r="D5" s="35"/>
      <c r="E5" s="34"/>
      <c r="F5" s="36"/>
      <c r="G5" s="35"/>
      <c r="H5" s="34"/>
      <c r="I5" s="34"/>
      <c r="J5" s="37"/>
      <c r="K5" s="34"/>
      <c r="L5" s="34"/>
      <c r="M5" s="34"/>
      <c r="N5" s="34"/>
      <c r="O5" s="35"/>
      <c r="P5" s="35"/>
      <c r="Q5" s="35"/>
      <c r="R5" s="35"/>
      <c r="S5" s="35"/>
      <c r="T5" s="38"/>
      <c r="U5" s="38"/>
      <c r="V5" s="38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9" t="str">
        <f t="shared" si="17"/>
        <v/>
      </c>
      <c r="AI5" s="39" t="str">
        <f t="shared" si="18"/>
        <v/>
      </c>
      <c r="AJ5" s="39" t="str">
        <f t="shared" si="0"/>
        <v/>
      </c>
      <c r="AK5" s="39" t="str">
        <f t="shared" si="1"/>
        <v/>
      </c>
      <c r="AL5" s="39" t="str">
        <f t="shared" si="2"/>
        <v/>
      </c>
      <c r="AM5" s="39" t="str">
        <f t="shared" si="3"/>
        <v/>
      </c>
      <c r="AN5" s="39" t="str">
        <f t="shared" si="4"/>
        <v/>
      </c>
      <c r="AO5" s="39" t="str">
        <f t="shared" si="5"/>
        <v/>
      </c>
      <c r="AP5" s="39" t="str">
        <f t="shared" si="6"/>
        <v/>
      </c>
      <c r="AQ5" s="39" t="str">
        <f t="shared" si="7"/>
        <v/>
      </c>
      <c r="AR5" s="39" t="str">
        <f t="shared" si="8"/>
        <v/>
      </c>
      <c r="AS5" s="39" t="str">
        <f t="shared" si="9"/>
        <v/>
      </c>
      <c r="AT5" s="39" t="str">
        <f t="shared" si="10"/>
        <v/>
      </c>
      <c r="AU5" s="39" t="str">
        <f t="shared" si="11"/>
        <v/>
      </c>
      <c r="AV5" s="39" t="str">
        <f t="shared" si="12"/>
        <v/>
      </c>
      <c r="AW5" s="39" t="str">
        <f t="shared" si="13"/>
        <v/>
      </c>
      <c r="AX5" s="39" t="str">
        <f t="shared" si="14"/>
        <v/>
      </c>
      <c r="AY5" s="39" t="str">
        <f t="shared" si="15"/>
        <v/>
      </c>
      <c r="AZ5" s="39" t="str">
        <f t="shared" si="16"/>
        <v/>
      </c>
    </row>
    <row r="6" spans="1:52" s="32" customFormat="1" x14ac:dyDescent="0.2">
      <c r="A6" s="84"/>
      <c r="B6" s="25"/>
      <c r="C6" s="25"/>
      <c r="D6" s="26"/>
      <c r="E6" s="25"/>
      <c r="F6" s="26"/>
      <c r="G6" s="26"/>
      <c r="H6" s="25"/>
      <c r="I6" s="25"/>
      <c r="J6" s="27"/>
      <c r="K6" s="25"/>
      <c r="L6" s="25"/>
      <c r="M6" s="25"/>
      <c r="N6" s="25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5"/>
      <c r="AI6" s="28" t="s">
        <v>59</v>
      </c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</row>
  </sheetData>
  <sheetProtection formatCells="0" formatColumns="0" autoFilter="0"/>
  <autoFilter ref="A2:AZ6"/>
  <mergeCells count="2">
    <mergeCell ref="B1:AG1"/>
    <mergeCell ref="AI1:AZ1"/>
  </mergeCells>
  <conditionalFormatting sqref="AH2">
    <cfRule type="duplicateValues" dxfId="16" priority="24"/>
  </conditionalFormatting>
  <conditionalFormatting sqref="AM6:AM1048576">
    <cfRule type="beginsWith" dxfId="15" priority="11" operator="beginsWith" text="hors limite">
      <formula>LEFT(AM6,LEN("hors limite"))="hors limite"</formula>
    </cfRule>
    <cfRule type="beginsWith" dxfId="14" priority="12" operator="beginsWith" text="artefact">
      <formula>LEFT(AM6,LEN("artefact"))="artefact"</formula>
    </cfRule>
    <cfRule type="beginsWith" dxfId="13" priority="13" operator="beginsWith" text="VSI">
      <formula>LEFT(AM6,LEN("VSI"))="VSI"</formula>
    </cfRule>
    <cfRule type="beginsWith" dxfId="12" priority="14" operator="beginsWith" text="SNP">
      <formula>LEFT(AM6,LEN("SNP"))="SNP"</formula>
    </cfRule>
    <cfRule type="containsText" dxfId="11" priority="15" operator="containsText" text="mutation">
      <formula>NOT(ISERROR(SEARCH("mutation",AM6)))</formula>
    </cfRule>
  </conditionalFormatting>
  <conditionalFormatting sqref="AN3:AN5">
    <cfRule type="beginsWith" dxfId="10" priority="6" operator="beginsWith" text="hors limite">
      <formula>LEFT(AN3,LEN("hors limite"))="hors limite"</formula>
    </cfRule>
    <cfRule type="beginsWith" dxfId="9" priority="7" operator="beginsWith" text="artefact">
      <formula>LEFT(AN3,LEN("artefact"))="artefact"</formula>
    </cfRule>
    <cfRule type="beginsWith" dxfId="8" priority="8" operator="beginsWith" text="VSI">
      <formula>LEFT(AN3,LEN("VSI"))="VSI"</formula>
    </cfRule>
    <cfRule type="beginsWith" dxfId="7" priority="9" operator="beginsWith" text="SNP">
      <formula>LEFT(AN3,LEN("SNP"))="SNP"</formula>
    </cfRule>
    <cfRule type="containsText" dxfId="6" priority="10" operator="containsText" text="mutation">
      <formula>NOT(ISERROR(SEARCH("mutation",AN3)))</formula>
    </cfRule>
  </conditionalFormatting>
  <conditionalFormatting sqref="AM3:AM5">
    <cfRule type="beginsWith" dxfId="5" priority="1" operator="beginsWith" text="hors limite">
      <formula>LEFT(AM3,LEN("hors limite"))="hors limite"</formula>
    </cfRule>
    <cfRule type="beginsWith" dxfId="4" priority="2" operator="beginsWith" text="artefact">
      <formula>LEFT(AM3,LEN("artefact"))="artefact"</formula>
    </cfRule>
    <cfRule type="beginsWith" dxfId="3" priority="3" operator="beginsWith" text="VSI">
      <formula>LEFT(AM3,LEN("VSI"))="VSI"</formula>
    </cfRule>
    <cfRule type="beginsWith" dxfId="2" priority="4" operator="beginsWith" text="SNP">
      <formula>LEFT(AM3,LEN("SNP"))="SNP"</formula>
    </cfRule>
    <cfRule type="containsText" dxfId="1" priority="5" operator="containsText" text="mutation">
      <formula>NOT(ISERROR(SEARCH("mutation",AM3)))</formula>
    </cfRule>
  </conditionalFormatting>
  <pageMargins left="0.7" right="0.7" top="0.75" bottom="0.75" header="0.3" footer="0.3"/>
  <pageSetup paperSize="9" scale="16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AW6"/>
  <sheetViews>
    <sheetView workbookViewId="0">
      <selection activeCell="BF10" sqref="BF10"/>
    </sheetView>
  </sheetViews>
  <sheetFormatPr baseColWidth="10" defaultRowHeight="12" x14ac:dyDescent="0.2"/>
  <cols>
    <col min="1" max="1" width="5.28515625" style="21" customWidth="1"/>
    <col min="2" max="2" width="15.5703125" style="21" bestFit="1" customWidth="1"/>
    <col min="3" max="3" width="5.42578125" style="21" bestFit="1" customWidth="1"/>
    <col min="4" max="4" width="9.85546875" style="21" bestFit="1" customWidth="1"/>
    <col min="5" max="5" width="8.42578125" style="21" bestFit="1" customWidth="1"/>
    <col min="6" max="6" width="4.7109375" style="21" bestFit="1" customWidth="1"/>
    <col min="7" max="7" width="11.85546875" style="21" bestFit="1" customWidth="1"/>
    <col min="8" max="8" width="11.28515625" style="21" bestFit="1" customWidth="1"/>
    <col min="9" max="9" width="6.5703125" style="21" bestFit="1" customWidth="1"/>
    <col min="10" max="10" width="9.42578125" style="21" bestFit="1" customWidth="1"/>
    <col min="11" max="11" width="4.140625" style="21" bestFit="1" customWidth="1"/>
    <col min="12" max="12" width="7" style="21" bestFit="1" customWidth="1"/>
    <col min="13" max="13" width="8" style="21" bestFit="1" customWidth="1"/>
    <col min="14" max="14" width="7.85546875" style="21" bestFit="1" customWidth="1"/>
    <col min="15" max="15" width="6.5703125" style="21" bestFit="1" customWidth="1"/>
    <col min="16" max="16" width="7" style="21" bestFit="1" customWidth="1"/>
    <col min="17" max="17" width="13.5703125" style="21" bestFit="1" customWidth="1"/>
    <col min="18" max="18" width="9.85546875" style="21" bestFit="1" customWidth="1"/>
    <col min="19" max="19" width="8.28515625" style="21" bestFit="1" customWidth="1"/>
    <col min="20" max="20" width="3.5703125" style="21" bestFit="1" customWidth="1"/>
    <col min="21" max="21" width="4.7109375" style="21" bestFit="1" customWidth="1"/>
    <col min="22" max="22" width="3.85546875" style="21" bestFit="1" customWidth="1"/>
    <col min="23" max="23" width="4.42578125" style="21" bestFit="1" customWidth="1"/>
    <col min="24" max="24" width="3.42578125" style="21" bestFit="1" customWidth="1"/>
    <col min="25" max="25" width="3.7109375" style="21" bestFit="1" customWidth="1"/>
    <col min="26" max="26" width="3.5703125" style="21" bestFit="1" customWidth="1"/>
    <col min="27" max="27" width="3.85546875" style="21" bestFit="1" customWidth="1"/>
    <col min="28" max="28" width="4.140625" style="21" bestFit="1" customWidth="1"/>
    <col min="29" max="29" width="3.7109375" style="21" bestFit="1" customWidth="1"/>
    <col min="30" max="30" width="25.28515625" style="21" bestFit="1" customWidth="1"/>
    <col min="31" max="31" width="15.42578125" style="21" bestFit="1" customWidth="1"/>
    <col min="32" max="32" width="14.140625" style="21" bestFit="1" customWidth="1"/>
    <col min="33" max="33" width="13.5703125" style="21" bestFit="1" customWidth="1"/>
    <col min="34" max="34" width="13.85546875" style="21" bestFit="1" customWidth="1"/>
    <col min="35" max="35" width="25.5703125" style="21" bestFit="1" customWidth="1"/>
    <col min="36" max="36" width="18.5703125" style="21" bestFit="1" customWidth="1"/>
    <col min="37" max="37" width="15.42578125" style="21" bestFit="1" customWidth="1"/>
    <col min="38" max="38" width="14.42578125" style="21" bestFit="1" customWidth="1"/>
    <col min="39" max="39" width="14.85546875" style="21" bestFit="1" customWidth="1"/>
    <col min="40" max="40" width="6.28515625" style="21" bestFit="1" customWidth="1"/>
    <col min="41" max="41" width="18.7109375" style="21" bestFit="1" customWidth="1"/>
    <col min="42" max="42" width="6.28515625" style="21" bestFit="1" customWidth="1"/>
    <col min="43" max="43" width="6.42578125" style="21" bestFit="1" customWidth="1"/>
    <col min="44" max="44" width="6.28515625" style="21" bestFit="1" customWidth="1"/>
    <col min="45" max="45" width="13.140625" style="21" bestFit="1" customWidth="1"/>
    <col min="46" max="46" width="9.5703125" style="21" bestFit="1" customWidth="1"/>
    <col min="47" max="47" width="6.28515625" style="21" bestFit="1" customWidth="1"/>
    <col min="48" max="48" width="6.42578125" style="21" bestFit="1" customWidth="1"/>
    <col min="49" max="49" width="17" style="83" bestFit="1" customWidth="1"/>
    <col min="50" max="16384" width="11.42578125" style="21"/>
  </cols>
  <sheetData>
    <row r="1" spans="1:49" s="47" customFormat="1" ht="31.5" customHeight="1" x14ac:dyDescent="0.25">
      <c r="A1" s="80" t="str">
        <f t="array" ref="A1">IF(ISBLANK([1]Pool!A1),"",[1]Pool!A1)</f>
        <v>gene</v>
      </c>
      <c r="B1" s="80" t="str">
        <f t="array" ref="B1">IF(ISBLANK([1]Pool!B1),"",[1]Pool!B1)</f>
        <v>var_name</v>
      </c>
      <c r="C1" s="80" t="str">
        <f t="array" ref="C1">IF(ISBLANK([1]Pool!C1),"",[1]Pool!C1)</f>
        <v>caller</v>
      </c>
      <c r="D1" s="80" t="str">
        <f t="array" ref="D1">IF(ISBLANK([1]Pool!D1),"",[1]Pool!D1)</f>
        <v>genomique</v>
      </c>
      <c r="E1" s="80" t="str">
        <f t="array" ref="E1">IF(ISBLANK([1]Pool!E1),"",[1]Pool!E1)</f>
        <v>transcript</v>
      </c>
      <c r="F1" s="80" t="str">
        <f t="array" ref="F1">IF(ISBLANK([1]Pool!F1),"",[1]Pool!F1)</f>
        <v>exon</v>
      </c>
      <c r="G1" s="80" t="str">
        <f t="array" ref="G1">IF(ISBLANK([1]Pool!G1),"",[1]Pool!G1)</f>
        <v>nomenclature</v>
      </c>
      <c r="H1" s="80" t="str">
        <f t="array" ref="H1">IF(ISBLANK([1]Pool!H1),"",[1]Pool!H1)</f>
        <v>consequence</v>
      </c>
      <c r="I1" s="80" t="str">
        <f t="array" ref="I1">IF(ISBLANK([1]Pool!I1),"",[1]Pool!I1)</f>
        <v>codons</v>
      </c>
      <c r="J1" s="80" t="str">
        <f t="array" ref="J1">IF(ISBLANK([1]Pool!J1),"",[1]Pool!J1)</f>
        <v>codons_AA</v>
      </c>
      <c r="K1" s="80" t="str">
        <f t="array" ref="K1">IF(ISBLANK([1]Pool!K1),"",[1]Pool!K1)</f>
        <v>freq</v>
      </c>
      <c r="L1" s="80" t="str">
        <f t="array" ref="L1">IF(ISBLANK([1]Pool!L1),"",[1]Pool!L1)</f>
        <v>freq_ho</v>
      </c>
      <c r="M1" s="80" t="str">
        <f t="array" ref="M1">IF(ISBLANK([1]Pool!M1),"",[1]Pool!M1)</f>
        <v>max_pop</v>
      </c>
      <c r="N1" s="80" t="str">
        <f t="array" ref="N1">IF(ISBLANK([1]Pool!N1),"",[1]Pool!N1)</f>
        <v>min_pop</v>
      </c>
      <c r="O1" s="80" t="str">
        <f t="array" ref="O1">IF(ISBLANK([1]Pool!O1),"",[1]Pool!O1)</f>
        <v>ClinVar</v>
      </c>
      <c r="P1" s="80" t="str">
        <f t="array" ref="P1">IF(ISBLANK([1]Pool!P1),"",[1]Pool!P1)</f>
        <v>deja_vu</v>
      </c>
      <c r="Q1" s="80" t="str">
        <f t="array" ref="Q1">IF(ISBLANK([1]Pool!Q1),"",[1]Pool!Q1)</f>
        <v>similar_projects</v>
      </c>
      <c r="R1" s="80" t="str">
        <f t="array" ref="R1">IF(ISBLANK([1]Pool!R1),"",[1]Pool!R1)</f>
        <v>in_this_run</v>
      </c>
      <c r="S1" s="80" t="str">
        <f t="array" ref="S1">IF(ISBLANK([1]Pool!S1),"",[1]Pool!S1)</f>
        <v>polyphen</v>
      </c>
      <c r="T1" s="80" t="str">
        <f t="array" ref="T1">IF(ISBLANK([1]Pool!T1),"",[1]Pool!T1)</f>
        <v>sift</v>
      </c>
      <c r="U1" s="80" t="str">
        <f t="array" ref="U1">IF(ISBLANK([1]Pool!U1),"",[1]Pool!U1)</f>
        <v>cadd</v>
      </c>
      <c r="V1" s="80" t="str">
        <f t="array" ref="V1">IF(ISBLANK([1]Pool!V1),"",[1]Pool!V1)</f>
        <v>AFR</v>
      </c>
      <c r="W1" s="80" t="str">
        <f t="array" ref="W1">IF(ISBLANK([1]Pool!W1),"",[1]Pool!W1)</f>
        <v>AMR</v>
      </c>
      <c r="X1" s="80" t="str">
        <f t="array" ref="X1">IF(ISBLANK([1]Pool!X1),"",[1]Pool!X1)</f>
        <v>ASJ</v>
      </c>
      <c r="Y1" s="80" t="str">
        <f t="array" ref="Y1">IF(ISBLANK([1]Pool!Y1),"",[1]Pool!Y1)</f>
        <v>EAS</v>
      </c>
      <c r="Z1" s="80" t="str">
        <f t="array" ref="Z1">IF(ISBLANK([1]Pool!Z1),"",[1]Pool!Z1)</f>
        <v>FIN</v>
      </c>
      <c r="AA1" s="80" t="str">
        <f t="array" ref="AA1">IF(ISBLANK([1]Pool!AA1),"",[1]Pool!AA1)</f>
        <v>NFE</v>
      </c>
      <c r="AB1" s="80" t="str">
        <f t="array" ref="AB1">IF(ISBLANK([1]Pool!AB1),"",[1]Pool!AB1)</f>
        <v>OTH</v>
      </c>
      <c r="AC1" s="80" t="str">
        <f t="array" ref="AC1">IF(ISBLANK([1]Pool!AC1),"",[1]Pool!AC1)</f>
        <v>SAS</v>
      </c>
      <c r="AD1" s="80" t="str">
        <f t="array" ref="AD1">IF(ISBLANK([1]Pool!AD1),"",[1]Pool!AD1)</f>
        <v>varID (A_B_G)</v>
      </c>
      <c r="AE1" s="80" t="str">
        <f t="array" ref="AE1">IF(ISBLANK([1]Pool!AE1),"",[1]Pool!AE1)</f>
        <v>Exon / Intron / UTR</v>
      </c>
      <c r="AF1" s="80" t="str">
        <f t="array" ref="AF1">IF(ISBLANK([1]Pool!AF1),"",[1]Pool!AF1)</f>
        <v>Nomenclature  g.</v>
      </c>
      <c r="AG1" s="80" t="str">
        <f t="array" ref="AG1">IF(ISBLANK([1]Pool!AG1),"",[1]Pool!AG1)</f>
        <v>Nomenclature c.</v>
      </c>
      <c r="AH1" s="80" t="str">
        <f t="array" ref="AH1">IF(ISBLANK([1]Pool!AH1),"",[1]Pool!AH1)</f>
        <v>Nomenclature p.</v>
      </c>
      <c r="AI1" s="80" t="str">
        <f t="array" ref="AI1">IF(ISBLANK([1]Pool!AI1),"",[1]Pool!AI1)</f>
        <v>"Interprétation" de la variation</v>
      </c>
      <c r="AJ1" s="80" t="str">
        <f t="array" ref="AJ1">IF(ISBLANK([1]Pool!AJ1),"",[1]Pool!AJ1)</f>
        <v>Classe  de la variation</v>
      </c>
      <c r="AK1" s="80" t="str">
        <f t="array" ref="AK1">IF(ISBLANK([1]Pool!AK1),"",[1]Pool!AK1)</f>
        <v>Commentaire Tech</v>
      </c>
      <c r="AL1" s="80" t="str">
        <f t="array" ref="AL1">IF(ISBLANK([1]Pool!AL1),"",[1]Pool!AL1)</f>
        <v>Commentaire Bio</v>
      </c>
      <c r="AM1" s="80" t="str">
        <f t="array" ref="AM1">IF(ISBLANK([1]Pool!AM1),"",[1]Pool!AM1)</f>
        <v>ID patient / Projet</v>
      </c>
      <c r="AN1" s="80" t="str">
        <f t="array" ref="AN1">IF(ISBLANK([1]Pool!AN1),"",[1]Pool!AN1)</f>
        <v>rs ID</v>
      </c>
      <c r="AO1" s="80" t="str">
        <f t="array" ref="AO1">IF(ISBLANK([1]Pool!AO1),"",[1]Pool!AO1)</f>
        <v>rs Clinical significance</v>
      </c>
      <c r="AP1" s="80" t="str">
        <f t="array" ref="AP1">IF(ISBLANK([1]Pool!AP1),"",[1]Pool!AP1)</f>
        <v>rs MAF</v>
      </c>
      <c r="AQ1" s="80" t="str">
        <f t="array" ref="AQ1">IF(ISBLANK([1]Pool!AQ1),"",[1]Pool!AQ1)</f>
        <v>AGVGD</v>
      </c>
      <c r="AR1" s="80" t="str">
        <f t="array" ref="AR1">IF(ISBLANK([1]Pool!AR1),"",[1]Pool!AR1)</f>
        <v>SIFT</v>
      </c>
      <c r="AS1" s="80" t="str">
        <f t="array" ref="AS1">IF(ISBLANK([1]Pool!AS1),"",[1]Pool!AS1)</f>
        <v>Mutation taster</v>
      </c>
      <c r="AT1" s="80" t="str">
        <f t="array" ref="AT1">IF(ISBLANK([1]Pool!AT1),"",[1]Pool!AT1)</f>
        <v>Polyphen-2</v>
      </c>
      <c r="AU1" s="80" t="str">
        <f t="array" ref="AU1">IF(ISBLANK([1]Pool!AU1),"",[1]Pool!AU1)</f>
        <v>labo</v>
      </c>
      <c r="AV1" s="80" t="str">
        <f t="array" ref="AV1">IF(ISBLANK([1]Pool!AV1),"",[1]Pool!AV1)</f>
        <v>Pool v2</v>
      </c>
      <c r="AW1" s="109" t="s">
        <v>72</v>
      </c>
    </row>
    <row r="2" spans="1:49" x14ac:dyDescent="0.2">
      <c r="A2" s="80" t="str">
        <f t="array" ref="A2">IF(ISBLANK([1]Pool!A2),"",[1]Pool!A2)</f>
        <v>A</v>
      </c>
      <c r="B2" s="80" t="str">
        <f t="array" ref="B2">IF(ISBLANK([1]Pool!B2),"",[1]Pool!B2)</f>
        <v>chr1_pos1_ref1_alt1</v>
      </c>
      <c r="C2" s="80" t="str">
        <f t="array" ref="C2">IF(ISBLANK([1]Pool!C2),"",[1]Pool!C2)</f>
        <v/>
      </c>
      <c r="D2" s="80" t="str">
        <f t="array" ref="D2">IF(ISBLANK([1]Pool!D2),"",[1]Pool!D2)</f>
        <v/>
      </c>
      <c r="E2" s="80" t="str">
        <f t="array" ref="E2">IF(ISBLANK([1]Pool!E2),"",[1]Pool!E2)</f>
        <v/>
      </c>
      <c r="F2" s="80" t="str">
        <f t="array" ref="F2">IF(ISBLANK([1]Pool!F2),"",[1]Pool!F2)</f>
        <v/>
      </c>
      <c r="G2" s="80" t="str">
        <f t="array" ref="G2">IF(ISBLANK([1]Pool!G2),"",[1]Pool!G2)</f>
        <v>c.123A&gt;G</v>
      </c>
      <c r="H2" s="80" t="str">
        <f t="array" ref="H2">IF(ISBLANK([1]Pool!H2),"",[1]Pool!H2)</f>
        <v/>
      </c>
      <c r="I2" s="80" t="str">
        <f t="array" ref="I2">IF(ISBLANK([1]Pool!I2),"",[1]Pool!I2)</f>
        <v/>
      </c>
      <c r="J2" s="80" t="str">
        <f t="array" ref="J2">IF(ISBLANK([1]Pool!J2),"",[1]Pool!J2)</f>
        <v/>
      </c>
      <c r="K2" s="80" t="str">
        <f t="array" ref="K2">IF(ISBLANK([1]Pool!K2),"",[1]Pool!K2)</f>
        <v/>
      </c>
      <c r="L2" s="80" t="str">
        <f t="array" ref="L2">IF(ISBLANK([1]Pool!L2),"",[1]Pool!L2)</f>
        <v/>
      </c>
      <c r="M2" s="80" t="str">
        <f t="array" ref="M2">IF(ISBLANK([1]Pool!M2),"",[1]Pool!M2)</f>
        <v/>
      </c>
      <c r="N2" s="80" t="str">
        <f t="array" ref="N2">IF(ISBLANK([1]Pool!N2),"",[1]Pool!N2)</f>
        <v/>
      </c>
      <c r="O2" s="80" t="str">
        <f t="array" ref="O2">IF(ISBLANK([1]Pool!O2),"",[1]Pool!O2)</f>
        <v/>
      </c>
      <c r="P2" s="80" t="str">
        <f t="array" ref="P2">IF(ISBLANK([1]Pool!P2),"",[1]Pool!P2)</f>
        <v/>
      </c>
      <c r="Q2" s="80" t="str">
        <f t="array" ref="Q2">IF(ISBLANK([1]Pool!Q2),"",[1]Pool!Q2)</f>
        <v/>
      </c>
      <c r="R2" s="80" t="str">
        <f t="array" ref="R2">IF(ISBLANK([1]Pool!R2),"",[1]Pool!R2)</f>
        <v/>
      </c>
      <c r="S2" s="80" t="str">
        <f t="array" ref="S2">IF(ISBLANK([1]Pool!S2),"",[1]Pool!S2)</f>
        <v/>
      </c>
      <c r="T2" s="80" t="str">
        <f t="array" ref="T2">IF(ISBLANK([1]Pool!T2),"",[1]Pool!T2)</f>
        <v/>
      </c>
      <c r="U2" s="80" t="str">
        <f t="array" ref="U2">IF(ISBLANK([1]Pool!U2),"",[1]Pool!U2)</f>
        <v/>
      </c>
      <c r="V2" s="80" t="str">
        <f t="array" ref="V2">IF(ISBLANK([1]Pool!V2),"",[1]Pool!V2)</f>
        <v/>
      </c>
      <c r="W2" s="80" t="str">
        <f t="array" ref="W2">IF(ISBLANK([1]Pool!W2),"",[1]Pool!W2)</f>
        <v/>
      </c>
      <c r="X2" s="80" t="str">
        <f t="array" ref="X2">IF(ISBLANK([1]Pool!X2),"",[1]Pool!X2)</f>
        <v/>
      </c>
      <c r="Y2" s="80" t="str">
        <f t="array" ref="Y2">IF(ISBLANK([1]Pool!Y2),"",[1]Pool!Y2)</f>
        <v/>
      </c>
      <c r="Z2" s="80" t="str">
        <f t="array" ref="Z2">IF(ISBLANK([1]Pool!Z2),"",[1]Pool!Z2)</f>
        <v/>
      </c>
      <c r="AA2" s="80" t="str">
        <f t="array" ref="AA2">IF(ISBLANK([1]Pool!AA2),"",[1]Pool!AA2)</f>
        <v/>
      </c>
      <c r="AB2" s="80" t="str">
        <f t="array" ref="AB2">IF(ISBLANK([1]Pool!AB2),"",[1]Pool!AB2)</f>
        <v/>
      </c>
      <c r="AC2" s="80" t="str">
        <f t="array" ref="AC2">IF(ISBLANK([1]Pool!AC2),"",[1]Pool!AC2)</f>
        <v/>
      </c>
      <c r="AD2" s="80" t="str">
        <f t="array" ref="AD2">IF(ISBLANK([1]Pool!AD2),"",[1]Pool!AD2)</f>
        <v>A_chr1_pos1_ref1_alt1_c.123A&gt;G</v>
      </c>
      <c r="AE2" s="80" t="str">
        <f t="array" ref="AE2">IF(ISBLANK([1]Pool!AE2),"",[1]Pool!AE2)</f>
        <v>info 1</v>
      </c>
      <c r="AF2" s="80" t="str">
        <f t="array" ref="AF2">IF(ISBLANK([1]Pool!AF2),"",[1]Pool!AF2)</f>
        <v>info 2</v>
      </c>
      <c r="AG2" s="80" t="str">
        <f t="array" ref="AG2">IF(ISBLANK([1]Pool!AG2),"",[1]Pool!AG2)</f>
        <v>info 3</v>
      </c>
      <c r="AH2" s="80" t="str">
        <f t="array" ref="AH2">IF(ISBLANK([1]Pool!AH2),"",[1]Pool!AH2)</f>
        <v>info 4</v>
      </c>
      <c r="AI2" s="80" t="str">
        <f t="array" ref="AI2">IF(ISBLANK([1]Pool!AI2),"",[1]Pool!AI2)</f>
        <v>info 5</v>
      </c>
      <c r="AJ2" s="80" t="str">
        <f t="array" ref="AJ2">IF(ISBLANK([1]Pool!AJ2),"",[1]Pool!AJ2)</f>
        <v>info 6</v>
      </c>
      <c r="AK2" s="80" t="str">
        <f t="array" ref="AK2">IF(ISBLANK([1]Pool!AK2),"",[1]Pool!AK2)</f>
        <v>info 7</v>
      </c>
      <c r="AL2" s="80" t="str">
        <f t="array" ref="AL2">IF(ISBLANK([1]Pool!AL2),"",[1]Pool!AL2)</f>
        <v>info 8</v>
      </c>
      <c r="AM2" s="80" t="str">
        <f t="array" ref="AM2">IF(ISBLANK([1]Pool!AM2),"",[1]Pool!AM2)</f>
        <v>info 9</v>
      </c>
      <c r="AN2" s="80" t="str">
        <f t="array" ref="AN2">IF(ISBLANK([1]Pool!AN2),"",[1]Pool!AN2)</f>
        <v>info 10</v>
      </c>
      <c r="AO2" s="80" t="str">
        <f t="array" ref="AO2">IF(ISBLANK([1]Pool!AO2),"",[1]Pool!AO2)</f>
        <v>info 11</v>
      </c>
      <c r="AP2" s="80" t="str">
        <f t="array" ref="AP2">IF(ISBLANK([1]Pool!AP2),"",[1]Pool!AP2)</f>
        <v>info 12</v>
      </c>
      <c r="AQ2" s="80" t="str">
        <f t="array" ref="AQ2">IF(ISBLANK([1]Pool!AQ2),"",[1]Pool!AQ2)</f>
        <v>info 13</v>
      </c>
      <c r="AR2" s="80" t="str">
        <f t="array" ref="AR2">IF(ISBLANK([1]Pool!AR2),"",[1]Pool!AR2)</f>
        <v>info 14</v>
      </c>
      <c r="AS2" s="80" t="str">
        <f t="array" ref="AS2">IF(ISBLANK([1]Pool!AS2),"",[1]Pool!AS2)</f>
        <v>info 15</v>
      </c>
      <c r="AT2" s="80" t="str">
        <f t="array" ref="AT2">IF(ISBLANK([1]Pool!AT2),"",[1]Pool!AT2)</f>
        <v>info 16</v>
      </c>
      <c r="AU2" s="80" t="str">
        <f t="array" ref="AU2">IF(ISBLANK([1]Pool!AU2),"",[1]Pool!AU2)</f>
        <v>info 17</v>
      </c>
      <c r="AV2" s="80" t="str">
        <f t="array" ref="AV2">IF(ISBLANK([1]Pool!AV2),"",[1]Pool!AV2)</f>
        <v>info 18</v>
      </c>
      <c r="AW2" s="109"/>
    </row>
    <row r="3" spans="1:49" x14ac:dyDescent="0.2">
      <c r="A3" s="80" t="str">
        <f t="array" ref="A3">IF(ISBLANK([1]Pool!A3),"",[1]Pool!A3)</f>
        <v>B</v>
      </c>
      <c r="B3" s="80" t="str">
        <f t="array" ref="B3">IF(ISBLANK([1]Pool!B3),"",[1]Pool!B3)</f>
        <v>chr2_pos2_ref2_alt2</v>
      </c>
      <c r="C3" s="80" t="str">
        <f t="array" ref="C3">IF(ISBLANK([1]Pool!C3),"",[1]Pool!C3)</f>
        <v/>
      </c>
      <c r="D3" s="80" t="str">
        <f t="array" ref="D3">IF(ISBLANK([1]Pool!D3),"",[1]Pool!D3)</f>
        <v/>
      </c>
      <c r="E3" s="80" t="str">
        <f t="array" ref="E3">IF(ISBLANK([1]Pool!E3),"",[1]Pool!E3)</f>
        <v/>
      </c>
      <c r="F3" s="80" t="str">
        <f t="array" ref="F3">IF(ISBLANK([1]Pool!F3),"",[1]Pool!F3)</f>
        <v/>
      </c>
      <c r="G3" s="80" t="str">
        <f t="array" ref="G3">IF(ISBLANK([1]Pool!G3),"",[1]Pool!G3)</f>
        <v>c.456T&gt;G</v>
      </c>
      <c r="H3" s="80" t="str">
        <f t="array" ref="H3">IF(ISBLANK([1]Pool!H3),"",[1]Pool!H3)</f>
        <v/>
      </c>
      <c r="I3" s="80" t="str">
        <f t="array" ref="I3">IF(ISBLANK([1]Pool!I3),"",[1]Pool!I3)</f>
        <v/>
      </c>
      <c r="J3" s="80" t="str">
        <f t="array" ref="J3">IF(ISBLANK([1]Pool!J3),"",[1]Pool!J3)</f>
        <v/>
      </c>
      <c r="K3" s="80" t="str">
        <f t="array" ref="K3">IF(ISBLANK([1]Pool!K3),"",[1]Pool!K3)</f>
        <v/>
      </c>
      <c r="L3" s="80" t="str">
        <f t="array" ref="L3">IF(ISBLANK([1]Pool!L3),"",[1]Pool!L3)</f>
        <v/>
      </c>
      <c r="M3" s="80" t="str">
        <f t="array" ref="M3">IF(ISBLANK([1]Pool!M3),"",[1]Pool!M3)</f>
        <v/>
      </c>
      <c r="N3" s="80" t="str">
        <f t="array" ref="N3">IF(ISBLANK([1]Pool!N3),"",[1]Pool!N3)</f>
        <v/>
      </c>
      <c r="O3" s="80" t="str">
        <f t="array" ref="O3">IF(ISBLANK([1]Pool!O3),"",[1]Pool!O3)</f>
        <v/>
      </c>
      <c r="P3" s="80" t="str">
        <f t="array" ref="P3">IF(ISBLANK([1]Pool!P3),"",[1]Pool!P3)</f>
        <v/>
      </c>
      <c r="Q3" s="80" t="str">
        <f t="array" ref="Q3">IF(ISBLANK([1]Pool!Q3),"",[1]Pool!Q3)</f>
        <v/>
      </c>
      <c r="R3" s="80" t="str">
        <f t="array" ref="R3">IF(ISBLANK([1]Pool!R3),"",[1]Pool!R3)</f>
        <v/>
      </c>
      <c r="S3" s="80" t="str">
        <f t="array" ref="S3">IF(ISBLANK([1]Pool!S3),"",[1]Pool!S3)</f>
        <v/>
      </c>
      <c r="T3" s="80" t="str">
        <f t="array" ref="T3">IF(ISBLANK([1]Pool!T3),"",[1]Pool!T3)</f>
        <v/>
      </c>
      <c r="U3" s="80" t="str">
        <f t="array" ref="U3">IF(ISBLANK([1]Pool!U3),"",[1]Pool!U3)</f>
        <v/>
      </c>
      <c r="V3" s="80" t="str">
        <f t="array" ref="V3">IF(ISBLANK([1]Pool!V3),"",[1]Pool!V3)</f>
        <v/>
      </c>
      <c r="W3" s="80" t="str">
        <f t="array" ref="W3">IF(ISBLANK([1]Pool!W3),"",[1]Pool!W3)</f>
        <v/>
      </c>
      <c r="X3" s="80" t="str">
        <f t="array" ref="X3">IF(ISBLANK([1]Pool!X3),"",[1]Pool!X3)</f>
        <v/>
      </c>
      <c r="Y3" s="80" t="str">
        <f t="array" ref="Y3">IF(ISBLANK([1]Pool!Y3),"",[1]Pool!Y3)</f>
        <v/>
      </c>
      <c r="Z3" s="80" t="str">
        <f t="array" ref="Z3">IF(ISBLANK([1]Pool!Z3),"",[1]Pool!Z3)</f>
        <v/>
      </c>
      <c r="AA3" s="80" t="str">
        <f t="array" ref="AA3">IF(ISBLANK([1]Pool!AA3),"",[1]Pool!AA3)</f>
        <v/>
      </c>
      <c r="AB3" s="80" t="str">
        <f t="array" ref="AB3">IF(ISBLANK([1]Pool!AB3),"",[1]Pool!AB3)</f>
        <v/>
      </c>
      <c r="AC3" s="80" t="str">
        <f t="array" ref="AC3">IF(ISBLANK([1]Pool!AC3),"",[1]Pool!AC3)</f>
        <v/>
      </c>
      <c r="AD3" s="80" t="str">
        <f t="array" ref="AD3">IF(ISBLANK([1]Pool!AD3),"",[1]Pool!AD3)</f>
        <v>B_chr2_pos2_ref2_alt2_c.456T&gt;G</v>
      </c>
      <c r="AE3" s="80" t="str">
        <f t="array" ref="AE3">IF(ISBLANK([1]Pool!AE3),"",[1]Pool!AE3)</f>
        <v/>
      </c>
      <c r="AF3" s="80" t="str">
        <f t="array" ref="AF3">IF(ISBLANK([1]Pool!AF3),"",[1]Pool!AF3)</f>
        <v/>
      </c>
      <c r="AG3" s="80" t="str">
        <f t="array" ref="AG3">IF(ISBLANK([1]Pool!AG3),"",[1]Pool!AG3)</f>
        <v/>
      </c>
      <c r="AH3" s="80" t="str">
        <f t="array" ref="AH3">IF(ISBLANK([1]Pool!AH3),"",[1]Pool!AH3)</f>
        <v/>
      </c>
      <c r="AI3" s="80" t="str">
        <f t="array" ref="AI3">IF(ISBLANK([1]Pool!AI3),"",[1]Pool!AI3)</f>
        <v/>
      </c>
      <c r="AJ3" s="80" t="str">
        <f t="array" ref="AJ3">IF(ISBLANK([1]Pool!AJ3),"",[1]Pool!AJ3)</f>
        <v/>
      </c>
      <c r="AK3" s="80" t="str">
        <f t="array" ref="AK3">IF(ISBLANK([1]Pool!AK3),"",[1]Pool!AK3)</f>
        <v/>
      </c>
      <c r="AL3" s="80" t="str">
        <f t="array" ref="AL3">IF(ISBLANK([1]Pool!AL3),"",[1]Pool!AL3)</f>
        <v/>
      </c>
      <c r="AM3" s="80" t="str">
        <f t="array" ref="AM3">IF(ISBLANK([1]Pool!AM3),"",[1]Pool!AM3)</f>
        <v/>
      </c>
      <c r="AN3" s="80" t="str">
        <f t="array" ref="AN3">IF(ISBLANK([1]Pool!AN3),"",[1]Pool!AN3)</f>
        <v/>
      </c>
      <c r="AO3" s="80" t="str">
        <f t="array" ref="AO3">IF(ISBLANK([1]Pool!AO3),"",[1]Pool!AO3)</f>
        <v/>
      </c>
      <c r="AP3" s="80" t="str">
        <f t="array" ref="AP3">IF(ISBLANK([1]Pool!AP3),"",[1]Pool!AP3)</f>
        <v/>
      </c>
      <c r="AQ3" s="80" t="str">
        <f t="array" ref="AQ3">IF(ISBLANK([1]Pool!AQ3),"",[1]Pool!AQ3)</f>
        <v/>
      </c>
      <c r="AR3" s="80" t="str">
        <f t="array" ref="AR3">IF(ISBLANK([1]Pool!AR3),"",[1]Pool!AR3)</f>
        <v/>
      </c>
      <c r="AS3" s="80" t="str">
        <f t="array" ref="AS3">IF(ISBLANK([1]Pool!AS3),"",[1]Pool!AS3)</f>
        <v/>
      </c>
      <c r="AT3" s="80" t="str">
        <f t="array" ref="AT3">IF(ISBLANK([1]Pool!AT3),"",[1]Pool!AT3)</f>
        <v/>
      </c>
      <c r="AU3" s="80" t="str">
        <f t="array" ref="AU3">IF(ISBLANK([1]Pool!AU3),"",[1]Pool!AU3)</f>
        <v/>
      </c>
      <c r="AV3" s="80" t="str">
        <f t="array" ref="AV3">IF(ISBLANK([1]Pool!AV3),"",[1]Pool!AV3)</f>
        <v/>
      </c>
      <c r="AW3" s="109"/>
    </row>
    <row r="4" spans="1:49" x14ac:dyDescent="0.2">
      <c r="A4" s="80" t="str">
        <f t="array" ref="A4">IF(ISBLANK([1]Pool!A4),"",[1]Pool!A4)</f>
        <v>C</v>
      </c>
      <c r="B4" s="80" t="str">
        <f t="array" ref="B4">IF(ISBLANK([1]Pool!B4),"",[1]Pool!B4)</f>
        <v>chr3_pos3_ref3_alt3</v>
      </c>
      <c r="C4" s="80" t="str">
        <f t="array" ref="C4">IF(ISBLANK([1]Pool!C4),"",[1]Pool!C4)</f>
        <v/>
      </c>
      <c r="D4" s="80" t="str">
        <f t="array" ref="D4">IF(ISBLANK([1]Pool!D4),"",[1]Pool!D4)</f>
        <v/>
      </c>
      <c r="E4" s="80" t="str">
        <f t="array" ref="E4">IF(ISBLANK([1]Pool!E4),"",[1]Pool!E4)</f>
        <v/>
      </c>
      <c r="F4" s="80" t="str">
        <f t="array" ref="F4">IF(ISBLANK([1]Pool!F4),"",[1]Pool!F4)</f>
        <v/>
      </c>
      <c r="G4" s="80" t="str">
        <f t="array" ref="G4">IF(ISBLANK([1]Pool!G4),"",[1]Pool!G4)</f>
        <v>c.789G&gt;C</v>
      </c>
      <c r="H4" s="80" t="str">
        <f t="array" ref="H4">IF(ISBLANK([1]Pool!H4),"",[1]Pool!H4)</f>
        <v/>
      </c>
      <c r="I4" s="80" t="str">
        <f t="array" ref="I4">IF(ISBLANK([1]Pool!I4),"",[1]Pool!I4)</f>
        <v/>
      </c>
      <c r="J4" s="80" t="str">
        <f t="array" ref="J4">IF(ISBLANK([1]Pool!J4),"",[1]Pool!J4)</f>
        <v/>
      </c>
      <c r="K4" s="80" t="str">
        <f t="array" ref="K4">IF(ISBLANK([1]Pool!K4),"",[1]Pool!K4)</f>
        <v/>
      </c>
      <c r="L4" s="80" t="str">
        <f t="array" ref="L4">IF(ISBLANK([1]Pool!L4),"",[1]Pool!L4)</f>
        <v/>
      </c>
      <c r="M4" s="80" t="str">
        <f t="array" ref="M4">IF(ISBLANK([1]Pool!M4),"",[1]Pool!M4)</f>
        <v/>
      </c>
      <c r="N4" s="80" t="str">
        <f t="array" ref="N4">IF(ISBLANK([1]Pool!N4),"",[1]Pool!N4)</f>
        <v/>
      </c>
      <c r="O4" s="80" t="str">
        <f t="array" ref="O4">IF(ISBLANK([1]Pool!O4),"",[1]Pool!O4)</f>
        <v/>
      </c>
      <c r="P4" s="80" t="str">
        <f t="array" ref="P4">IF(ISBLANK([1]Pool!P4),"",[1]Pool!P4)</f>
        <v/>
      </c>
      <c r="Q4" s="80" t="str">
        <f t="array" ref="Q4">IF(ISBLANK([1]Pool!Q4),"",[1]Pool!Q4)</f>
        <v/>
      </c>
      <c r="R4" s="80" t="str">
        <f t="array" ref="R4">IF(ISBLANK([1]Pool!R4),"",[1]Pool!R4)</f>
        <v/>
      </c>
      <c r="S4" s="80" t="str">
        <f t="array" ref="S4">IF(ISBLANK([1]Pool!S4),"",[1]Pool!S4)</f>
        <v/>
      </c>
      <c r="T4" s="80" t="str">
        <f t="array" ref="T4">IF(ISBLANK([1]Pool!T4),"",[1]Pool!T4)</f>
        <v/>
      </c>
      <c r="U4" s="80" t="str">
        <f t="array" ref="U4">IF(ISBLANK([1]Pool!U4),"",[1]Pool!U4)</f>
        <v/>
      </c>
      <c r="V4" s="80" t="str">
        <f t="array" ref="V4">IF(ISBLANK([1]Pool!V4),"",[1]Pool!V4)</f>
        <v/>
      </c>
      <c r="W4" s="80" t="str">
        <f t="array" ref="W4">IF(ISBLANK([1]Pool!W4),"",[1]Pool!W4)</f>
        <v/>
      </c>
      <c r="X4" s="80" t="str">
        <f t="array" ref="X4">IF(ISBLANK([1]Pool!X4),"",[1]Pool!X4)</f>
        <v/>
      </c>
      <c r="Y4" s="80" t="str">
        <f t="array" ref="Y4">IF(ISBLANK([1]Pool!Y4),"",[1]Pool!Y4)</f>
        <v/>
      </c>
      <c r="Z4" s="80" t="str">
        <f t="array" ref="Z4">IF(ISBLANK([1]Pool!Z4),"",[1]Pool!Z4)</f>
        <v/>
      </c>
      <c r="AA4" s="80" t="str">
        <f t="array" ref="AA4">IF(ISBLANK([1]Pool!AA4),"",[1]Pool!AA4)</f>
        <v/>
      </c>
      <c r="AB4" s="80" t="str">
        <f t="array" ref="AB4">IF(ISBLANK([1]Pool!AB4),"",[1]Pool!AB4)</f>
        <v/>
      </c>
      <c r="AC4" s="80" t="str">
        <f t="array" ref="AC4">IF(ISBLANK([1]Pool!AC4),"",[1]Pool!AC4)</f>
        <v/>
      </c>
      <c r="AD4" s="80" t="str">
        <f t="array" ref="AD4">IF(ISBLANK([1]Pool!AD4),"",[1]Pool!AD4)</f>
        <v>C_chr3_pos3_ref3_alt3_c.789G&gt;C</v>
      </c>
      <c r="AE4" s="80" t="str">
        <f t="array" ref="AE4">IF(ISBLANK([1]Pool!AE4),"",[1]Pool!AE4)</f>
        <v/>
      </c>
      <c r="AF4" s="80" t="str">
        <f t="array" ref="AF4">IF(ISBLANK([1]Pool!AF4),"",[1]Pool!AF4)</f>
        <v/>
      </c>
      <c r="AG4" s="80" t="str">
        <f t="array" ref="AG4">IF(ISBLANK([1]Pool!AG4),"",[1]Pool!AG4)</f>
        <v/>
      </c>
      <c r="AH4" s="80" t="str">
        <f t="array" ref="AH4">IF(ISBLANK([1]Pool!AH4),"",[1]Pool!AH4)</f>
        <v/>
      </c>
      <c r="AI4" s="80" t="str">
        <f t="array" ref="AI4">IF(ISBLANK([1]Pool!AI4),"",[1]Pool!AI4)</f>
        <v/>
      </c>
      <c r="AJ4" s="80" t="str">
        <f t="array" ref="AJ4">IF(ISBLANK([1]Pool!AJ4),"",[1]Pool!AJ4)</f>
        <v/>
      </c>
      <c r="AK4" s="80" t="str">
        <f t="array" ref="AK4">IF(ISBLANK([1]Pool!AK4),"",[1]Pool!AK4)</f>
        <v/>
      </c>
      <c r="AL4" s="80" t="str">
        <f t="array" ref="AL4">IF(ISBLANK([1]Pool!AL4),"",[1]Pool!AL4)</f>
        <v/>
      </c>
      <c r="AM4" s="80" t="str">
        <f t="array" ref="AM4">IF(ISBLANK([1]Pool!AM4),"",[1]Pool!AM4)</f>
        <v/>
      </c>
      <c r="AN4" s="80" t="str">
        <f t="array" ref="AN4">IF(ISBLANK([1]Pool!AN4),"",[1]Pool!AN4)</f>
        <v/>
      </c>
      <c r="AO4" s="80" t="str">
        <f t="array" ref="AO4">IF(ISBLANK([1]Pool!AO4),"",[1]Pool!AO4)</f>
        <v/>
      </c>
      <c r="AP4" s="80" t="str">
        <f t="array" ref="AP4">IF(ISBLANK([1]Pool!AP4),"",[1]Pool!AP4)</f>
        <v/>
      </c>
      <c r="AQ4" s="80" t="str">
        <f t="array" ref="AQ4">IF(ISBLANK([1]Pool!AQ4),"",[1]Pool!AQ4)</f>
        <v/>
      </c>
      <c r="AR4" s="80" t="str">
        <f t="array" ref="AR4">IF(ISBLANK([1]Pool!AR4),"",[1]Pool!AR4)</f>
        <v/>
      </c>
      <c r="AS4" s="80" t="str">
        <f t="array" ref="AS4">IF(ISBLANK([1]Pool!AS4),"",[1]Pool!AS4)</f>
        <v/>
      </c>
      <c r="AT4" s="80" t="str">
        <f t="array" ref="AT4">IF(ISBLANK([1]Pool!AT4),"",[1]Pool!AT4)</f>
        <v/>
      </c>
      <c r="AU4" s="80" t="str">
        <f t="array" ref="AU4">IF(ISBLANK([1]Pool!AU4),"",[1]Pool!AU4)</f>
        <v/>
      </c>
      <c r="AV4" s="80" t="str">
        <f t="array" ref="AV4">IF(ISBLANK([1]Pool!AV4),"",[1]Pool!AV4)</f>
        <v/>
      </c>
      <c r="AW4" s="49"/>
    </row>
    <row r="5" spans="1:49" x14ac:dyDescent="0.2">
      <c r="A5" s="80" t="str">
        <f t="array" ref="A5">IF(ISBLANK([1]Pool!A5),"",[1]Pool!A5)</f>
        <v/>
      </c>
      <c r="B5" s="80" t="str">
        <f t="array" ref="B5">IF(ISBLANK([1]Pool!B5),"",[1]Pool!B5)</f>
        <v/>
      </c>
      <c r="C5" s="80" t="str">
        <f t="array" ref="C5">IF(ISBLANK([1]Pool!C5),"",[1]Pool!C5)</f>
        <v/>
      </c>
      <c r="D5" s="80" t="str">
        <f t="array" ref="D5">IF(ISBLANK([1]Pool!D5),"",[1]Pool!D5)</f>
        <v/>
      </c>
      <c r="E5" s="80" t="str">
        <f t="array" ref="E5">IF(ISBLANK([1]Pool!E5),"",[1]Pool!E5)</f>
        <v/>
      </c>
      <c r="F5" s="80" t="str">
        <f t="array" ref="F5">IF(ISBLANK([1]Pool!F5),"",[1]Pool!F5)</f>
        <v/>
      </c>
      <c r="G5" s="80" t="str">
        <f t="array" ref="G5">IF(ISBLANK([1]Pool!G5),"",[1]Pool!G5)</f>
        <v/>
      </c>
      <c r="H5" s="80" t="str">
        <f t="array" ref="H5">IF(ISBLANK([1]Pool!H5),"",[1]Pool!H5)</f>
        <v/>
      </c>
      <c r="I5" s="80" t="str">
        <f t="array" ref="I5">IF(ISBLANK([1]Pool!I5),"",[1]Pool!I5)</f>
        <v/>
      </c>
      <c r="J5" s="80" t="str">
        <f t="array" ref="J5">IF(ISBLANK([1]Pool!J5),"",[1]Pool!J5)</f>
        <v/>
      </c>
      <c r="K5" s="80" t="str">
        <f t="array" ref="K5">IF(ISBLANK([1]Pool!K5),"",[1]Pool!K5)</f>
        <v/>
      </c>
      <c r="L5" s="80" t="str">
        <f t="array" ref="L5">IF(ISBLANK([1]Pool!L5),"",[1]Pool!L5)</f>
        <v/>
      </c>
      <c r="M5" s="80" t="str">
        <f t="array" ref="M5">IF(ISBLANK([1]Pool!M5),"",[1]Pool!M5)</f>
        <v/>
      </c>
      <c r="N5" s="80" t="str">
        <f t="array" ref="N5">IF(ISBLANK([1]Pool!N5),"",[1]Pool!N5)</f>
        <v/>
      </c>
      <c r="O5" s="80" t="str">
        <f t="array" ref="O5">IF(ISBLANK([1]Pool!O5),"",[1]Pool!O5)</f>
        <v/>
      </c>
      <c r="P5" s="80" t="str">
        <f t="array" ref="P5">IF(ISBLANK([1]Pool!P5),"",[1]Pool!P5)</f>
        <v/>
      </c>
      <c r="Q5" s="80" t="str">
        <f t="array" ref="Q5">IF(ISBLANK([1]Pool!Q5),"",[1]Pool!Q5)</f>
        <v/>
      </c>
      <c r="R5" s="80" t="str">
        <f t="array" ref="R5">IF(ISBLANK([1]Pool!R5),"",[1]Pool!R5)</f>
        <v/>
      </c>
      <c r="S5" s="80" t="str">
        <f t="array" ref="S5">IF(ISBLANK([1]Pool!S5),"",[1]Pool!S5)</f>
        <v/>
      </c>
      <c r="T5" s="80" t="str">
        <f t="array" ref="T5">IF(ISBLANK([1]Pool!T5),"",[1]Pool!T5)</f>
        <v/>
      </c>
      <c r="U5" s="80" t="str">
        <f t="array" ref="U5">IF(ISBLANK([1]Pool!U5),"",[1]Pool!U5)</f>
        <v/>
      </c>
      <c r="V5" s="80" t="str">
        <f t="array" ref="V5">IF(ISBLANK([1]Pool!V5),"",[1]Pool!V5)</f>
        <v/>
      </c>
      <c r="W5" s="80" t="str">
        <f t="array" ref="W5">IF(ISBLANK([1]Pool!W5),"",[1]Pool!W5)</f>
        <v/>
      </c>
      <c r="X5" s="80" t="str">
        <f t="array" ref="X5">IF(ISBLANK([1]Pool!X5),"",[1]Pool!X5)</f>
        <v/>
      </c>
      <c r="Y5" s="80" t="str">
        <f t="array" ref="Y5">IF(ISBLANK([1]Pool!Y5),"",[1]Pool!Y5)</f>
        <v/>
      </c>
      <c r="Z5" s="80" t="str">
        <f t="array" ref="Z5">IF(ISBLANK([1]Pool!Z5),"",[1]Pool!Z5)</f>
        <v/>
      </c>
      <c r="AA5" s="80" t="str">
        <f t="array" ref="AA5">IF(ISBLANK([1]Pool!AA5),"",[1]Pool!AA5)</f>
        <v/>
      </c>
      <c r="AB5" s="80" t="str">
        <f t="array" ref="AB5">IF(ISBLANK([1]Pool!AB5),"",[1]Pool!AB5)</f>
        <v/>
      </c>
      <c r="AC5" s="80" t="str">
        <f t="array" ref="AC5">IF(ISBLANK([1]Pool!AC5),"",[1]Pool!AC5)</f>
        <v/>
      </c>
      <c r="AD5" s="80" t="str">
        <f t="array" ref="AD5">IF(ISBLANK([1]Pool!AD5),"",[1]Pool!AD5)</f>
        <v>__</v>
      </c>
      <c r="AE5" s="80" t="str">
        <f t="array" ref="AE5">IF(ISBLANK([1]Pool!AE5),"",[1]Pool!AE5)</f>
        <v/>
      </c>
      <c r="AF5" s="80" t="str">
        <f t="array" ref="AF5">IF(ISBLANK([1]Pool!AF5),"",[1]Pool!AF5)</f>
        <v/>
      </c>
      <c r="AG5" s="80" t="str">
        <f t="array" ref="AG5">IF(ISBLANK([1]Pool!AG5),"",[1]Pool!AG5)</f>
        <v/>
      </c>
      <c r="AH5" s="80" t="str">
        <f t="array" ref="AH5">IF(ISBLANK([1]Pool!AH5),"",[1]Pool!AH5)</f>
        <v/>
      </c>
      <c r="AI5" s="80" t="str">
        <f t="array" ref="AI5">IF(ISBLANK([1]Pool!AI5),"",[1]Pool!AI5)</f>
        <v/>
      </c>
      <c r="AJ5" s="80" t="str">
        <f t="array" ref="AJ5">IF(ISBLANK([1]Pool!AJ5),"",[1]Pool!AJ5)</f>
        <v/>
      </c>
      <c r="AK5" s="80" t="str">
        <f t="array" ref="AK5">IF(ISBLANK([1]Pool!AK5),"",[1]Pool!AK5)</f>
        <v/>
      </c>
      <c r="AL5" s="80" t="str">
        <f t="array" ref="AL5">IF(ISBLANK([1]Pool!AL5),"",[1]Pool!AL5)</f>
        <v/>
      </c>
      <c r="AM5" s="80" t="str">
        <f t="array" ref="AM5">IF(ISBLANK([1]Pool!AM5),"",[1]Pool!AM5)</f>
        <v/>
      </c>
      <c r="AN5" s="80" t="str">
        <f t="array" ref="AN5">IF(ISBLANK([1]Pool!AN5),"",[1]Pool!AN5)</f>
        <v/>
      </c>
      <c r="AO5" s="80" t="str">
        <f t="array" ref="AO5">IF(ISBLANK([1]Pool!AO5),"",[1]Pool!AO5)</f>
        <v/>
      </c>
      <c r="AP5" s="80" t="str">
        <f t="array" ref="AP5">IF(ISBLANK([1]Pool!AP5),"",[1]Pool!AP5)</f>
        <v/>
      </c>
      <c r="AQ5" s="80" t="str">
        <f t="array" ref="AQ5">IF(ISBLANK([1]Pool!AQ5),"",[1]Pool!AQ5)</f>
        <v/>
      </c>
      <c r="AR5" s="80" t="str">
        <f t="array" ref="AR5">IF(ISBLANK([1]Pool!AR5),"",[1]Pool!AR5)</f>
        <v/>
      </c>
      <c r="AS5" s="80" t="str">
        <f t="array" ref="AS5">IF(ISBLANK([1]Pool!AS5),"",[1]Pool!AS5)</f>
        <v/>
      </c>
      <c r="AT5" s="80" t="str">
        <f t="array" ref="AT5">IF(ISBLANK([1]Pool!AT5),"",[1]Pool!AT5)</f>
        <v/>
      </c>
      <c r="AU5" s="80" t="str">
        <f t="array" ref="AU5">IF(ISBLANK([1]Pool!AU5),"",[1]Pool!AU5)</f>
        <v/>
      </c>
      <c r="AV5" s="80" t="str">
        <f t="array" ref="AV5">IF(ISBLANK([1]Pool!AV5),"",[1]Pool!AV5)</f>
        <v/>
      </c>
      <c r="AW5" s="49"/>
    </row>
    <row r="6" spans="1:49" x14ac:dyDescent="0.2">
      <c r="A6" s="48" t="s">
        <v>96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  <c r="AO6" s="82"/>
      <c r="AP6" s="81"/>
      <c r="AQ6" s="81"/>
      <c r="AR6" s="81"/>
      <c r="AS6" s="81"/>
      <c r="AT6" s="81"/>
      <c r="AU6" s="81"/>
      <c r="AV6" s="81"/>
      <c r="AW6" s="49"/>
    </row>
  </sheetData>
  <sheetProtection selectLockedCells="1"/>
  <mergeCells count="1">
    <mergeCell ref="AW1:AW3"/>
  </mergeCells>
  <conditionalFormatting sqref="P6">
    <cfRule type="duplicateValues" dxfId="0" priority="4742" stopIfTrue="1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A7"/>
  <sheetViews>
    <sheetView workbookViewId="0">
      <selection sqref="A1:A7"/>
    </sheetView>
  </sheetViews>
  <sheetFormatPr baseColWidth="10" defaultRowHeight="15" x14ac:dyDescent="0.25"/>
  <cols>
    <col min="1" max="1" width="21" bestFit="1" customWidth="1"/>
  </cols>
  <sheetData>
    <row r="2" spans="1:1" x14ac:dyDescent="0.25">
      <c r="A2" t="s">
        <v>82</v>
      </c>
    </row>
    <row r="3" spans="1:1" x14ac:dyDescent="0.25">
      <c r="A3" t="s">
        <v>81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</sheetData>
  <sortState ref="A2:A7">
    <sortCondition ref="A2:A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Rendu technique</vt:lpstr>
      <vt:lpstr>Export_Automate</vt:lpstr>
      <vt:lpstr>A</vt:lpstr>
      <vt:lpstr>Listes</vt:lpstr>
      <vt:lpstr>BD</vt:lpstr>
      <vt:lpstr>ROIs</vt:lpstr>
      <vt:lpstr>'Rendu technique'!Zone_d_impression</vt:lpstr>
    </vt:vector>
  </TitlesOfParts>
  <Company>HEGP (APHP)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Annabelle VENISSE</dc:creator>
  <cp:lastModifiedBy>Annabelle VENISSE</cp:lastModifiedBy>
  <cp:lastPrinted>2019-06-20T13:23:47Z</cp:lastPrinted>
  <dcterms:created xsi:type="dcterms:W3CDTF">2015-07-27T08:58:02Z</dcterms:created>
  <dcterms:modified xsi:type="dcterms:W3CDTF">2019-06-25T07:46:13Z</dcterms:modified>
</cp:coreProperties>
</file>