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jorie\Documents\Mémoire Profonia\"/>
    </mc:Choice>
  </mc:AlternateContent>
  <xr:revisionPtr revIDLastSave="0" documentId="13_ncr:1_{2136EF4A-2F57-40E6-83F1-C64CF016CC94}" xr6:coauthVersionLast="43" xr6:coauthVersionMax="43" xr10:uidLastSave="{00000000-0000-0000-0000-000000000000}"/>
  <bookViews>
    <workbookView xWindow="-120" yWindow="-120" windowWidth="20730" windowHeight="11160" activeTab="1" xr2:uid="{FFB170BE-4DE2-4DBA-8B67-B8F6E1325851}"/>
  </bookViews>
  <sheets>
    <sheet name="RDV" sheetId="1" r:id="rId1"/>
    <sheet name="Resultats EA et EC" sheetId="3" r:id="rId2"/>
    <sheet name="PAM" sheetId="2" r:id="rId3"/>
    <sheet name="Q satisfaction" sheetId="5" r:id="rId4"/>
    <sheet name="Vocale" sheetId="11" r:id="rId5"/>
    <sheet name="COSI" sheetId="4" r:id="rId6"/>
    <sheet name="Feuil2" sheetId="13" r:id="rId7"/>
    <sheet name="Ressenti" sheetId="12" r:id="rId8"/>
    <sheet name="Tests de normalité_HID" sheetId="8" state="hidden" r:id="rId9"/>
  </sheets>
  <definedNames>
    <definedName name="xdata11" hidden="1">1.25+[0]!xlstatbox10*-0.0007153076</definedName>
    <definedName name="xdata14" hidden="1">1.25+[0]!xlstatbox13*-0.0007153076</definedName>
    <definedName name="xdata17" hidden="1">1.25+[0]!xlstatbox16*-0.0007153076</definedName>
    <definedName name="xdata2" hidden="1">1.25+[0]!xlstatbox1*-0.0007153076</definedName>
    <definedName name="xdata5" hidden="1">1.25+[0]!xlstatbox4*-0.0007153076</definedName>
    <definedName name="xdata8" hidden="1">1.25+[0]!xlstatbox7*-0.0007153076</definedName>
    <definedName name="xlstatbox1" hidden="1">(ROW(OFFSET(#REF!,0,0,700,1))-1)</definedName>
    <definedName name="xlstatbox10" hidden="1">(ROW(OFFSET(#REF!,0,0,700,1))-1)</definedName>
    <definedName name="xlstatbox13" hidden="1">(ROW(OFFSET(#REF!,0,0,700,1))-1)</definedName>
    <definedName name="xlstatbox16" hidden="1">(ROW(OFFSET(#REF!,0,0,700,1))-1)</definedName>
    <definedName name="xlstatbox4" hidden="1">(ROW(OFFSET(#REF!,0,0,700,1))-1)</definedName>
    <definedName name="xlstatbox7" hidden="1">(ROW(OFFSET(#REF!,0,0,700,1))-1)</definedName>
    <definedName name="ydata12" hidden="1">IF([0]!xlstatbox10/2-INT([0]!xlstatbox10/2)&lt;0.1,60,36.25)</definedName>
    <definedName name="ydata15" hidden="1">IF([0]!xlstatbox13/2-INT([0]!xlstatbox13/2)&lt;0.1,55,45)</definedName>
    <definedName name="ydata18" hidden="1">IF([0]!xlstatbox16/2-INT([0]!xlstatbox16/2)&lt;0.1,67.5,41.25)</definedName>
    <definedName name="ydata3" hidden="1">IF([0]!xlstatbox1/2-INT([0]!xlstatbox1/2)&lt;0.1,14,3)</definedName>
    <definedName name="ydata6" hidden="1">IF([0]!xlstatbox4/2-INT([0]!xlstatbox4/2)&lt;0.1,43.75,25)</definedName>
    <definedName name="ydata9" hidden="1">IF([0]!xlstatbox7/2-INT([0]!xlstatbox7/2)&lt;0.1,60,30)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8" i="3" l="1"/>
  <c r="J38" i="3"/>
  <c r="H38" i="3"/>
  <c r="I20" i="3"/>
  <c r="J20" i="3"/>
  <c r="H20" i="3"/>
  <c r="J37" i="3"/>
  <c r="J19" i="3"/>
  <c r="I37" i="3"/>
  <c r="H37" i="3"/>
  <c r="I19" i="3"/>
  <c r="H19" i="3"/>
  <c r="U39" i="2"/>
  <c r="V39" i="2"/>
  <c r="W39" i="2"/>
  <c r="X39" i="2"/>
  <c r="Y39" i="2"/>
  <c r="Z39" i="2"/>
  <c r="AA39" i="2"/>
  <c r="AB39" i="2"/>
  <c r="AC39" i="2"/>
  <c r="AD39" i="2"/>
  <c r="T39" i="2"/>
  <c r="U38" i="2"/>
  <c r="V38" i="2"/>
  <c r="W38" i="2"/>
  <c r="X38" i="2"/>
  <c r="Y38" i="2"/>
  <c r="Z38" i="2"/>
  <c r="AA38" i="2"/>
  <c r="AB38" i="2"/>
  <c r="AC38" i="2"/>
  <c r="AD38" i="2"/>
  <c r="T38" i="2"/>
  <c r="U19" i="2"/>
  <c r="V19" i="2"/>
  <c r="W19" i="2"/>
  <c r="X19" i="2"/>
  <c r="Y19" i="2"/>
  <c r="Z19" i="2"/>
  <c r="AA19" i="2"/>
  <c r="AB19" i="2"/>
  <c r="AC19" i="2"/>
  <c r="AD19" i="2"/>
  <c r="U18" i="2"/>
  <c r="V18" i="2"/>
  <c r="W18" i="2"/>
  <c r="X18" i="2"/>
  <c r="Y18" i="2"/>
  <c r="Z18" i="2"/>
  <c r="AA18" i="2"/>
  <c r="AB18" i="2"/>
  <c r="AC18" i="2"/>
  <c r="AD18" i="2"/>
  <c r="T18" i="2"/>
  <c r="E38" i="3"/>
  <c r="E37" i="3"/>
  <c r="E20" i="3"/>
  <c r="E19" i="3"/>
  <c r="O62" i="2" l="1"/>
  <c r="P46" i="2"/>
  <c r="N74" i="2"/>
  <c r="M74" i="2"/>
  <c r="L74" i="2"/>
  <c r="K74" i="2"/>
  <c r="J74" i="2"/>
  <c r="I74" i="2"/>
  <c r="H74" i="2"/>
  <c r="G74" i="2"/>
  <c r="F74" i="2"/>
  <c r="E74" i="2"/>
  <c r="D74" i="2"/>
  <c r="N73" i="2"/>
  <c r="M73" i="2"/>
  <c r="L73" i="2"/>
  <c r="K73" i="2"/>
  <c r="J73" i="2"/>
  <c r="I73" i="2"/>
  <c r="H73" i="2"/>
  <c r="G73" i="2"/>
  <c r="F73" i="2"/>
  <c r="E73" i="2"/>
  <c r="D73" i="2"/>
  <c r="N71" i="2"/>
  <c r="M71" i="2"/>
  <c r="L71" i="2"/>
  <c r="K71" i="2"/>
  <c r="J71" i="2"/>
  <c r="I71" i="2"/>
  <c r="H71" i="2"/>
  <c r="G71" i="2"/>
  <c r="F71" i="2"/>
  <c r="E71" i="2"/>
  <c r="D71" i="2"/>
  <c r="N70" i="2"/>
  <c r="M70" i="2"/>
  <c r="L70" i="2"/>
  <c r="K70" i="2"/>
  <c r="J70" i="2"/>
  <c r="I70" i="2"/>
  <c r="H70" i="2"/>
  <c r="G70" i="2"/>
  <c r="F70" i="2"/>
  <c r="E70" i="2"/>
  <c r="D70" i="2"/>
  <c r="O36" i="2" l="1"/>
  <c r="O37" i="2"/>
  <c r="T19" i="2"/>
  <c r="O66" i="2"/>
  <c r="O26" i="2"/>
  <c r="O27" i="2"/>
  <c r="O19" i="2"/>
  <c r="O18" i="2"/>
  <c r="O20" i="2"/>
  <c r="O21" i="2"/>
  <c r="O67" i="2"/>
  <c r="O24" i="2"/>
  <c r="O25" i="2"/>
  <c r="O46" i="2"/>
  <c r="O47" i="2"/>
  <c r="O54" i="2"/>
  <c r="O55" i="2"/>
  <c r="O63" i="2"/>
  <c r="O38" i="2"/>
  <c r="O39" i="2"/>
  <c r="O40" i="2"/>
  <c r="O41" i="2"/>
  <c r="O8" i="2"/>
  <c r="O9" i="2"/>
  <c r="O58" i="2"/>
  <c r="O59" i="2"/>
  <c r="O60" i="2"/>
  <c r="O61" i="2"/>
  <c r="O48" i="2"/>
  <c r="O49" i="2"/>
  <c r="O44" i="2"/>
  <c r="O45" i="2"/>
  <c r="O28" i="2"/>
  <c r="O29" i="2"/>
  <c r="O56" i="2"/>
  <c r="O57" i="2"/>
  <c r="O42" i="2"/>
  <c r="O43" i="2"/>
  <c r="O6" i="2"/>
  <c r="O7" i="2"/>
  <c r="O50" i="2"/>
  <c r="O51" i="2"/>
  <c r="O2" i="2"/>
  <c r="O3" i="2"/>
  <c r="O64" i="2"/>
  <c r="O65" i="2"/>
  <c r="O10" i="2"/>
  <c r="O11" i="2"/>
  <c r="O16" i="2"/>
  <c r="O17" i="2"/>
  <c r="O4" i="2"/>
  <c r="O5" i="2"/>
  <c r="O52" i="2"/>
  <c r="O53" i="2"/>
  <c r="O12" i="2"/>
  <c r="O13" i="2"/>
  <c r="O14" i="2"/>
  <c r="O15" i="2"/>
  <c r="O22" i="2"/>
  <c r="O23" i="2"/>
  <c r="P20" i="2" l="1"/>
  <c r="P36" i="2"/>
  <c r="P64" i="2"/>
  <c r="R13" i="3"/>
</calcChain>
</file>

<file path=xl/sharedStrings.xml><?xml version="1.0" encoding="utf-8"?>
<sst xmlns="http://schemas.openxmlformats.org/spreadsheetml/2006/main" count="1647" uniqueCount="382">
  <si>
    <t>AVEC</t>
  </si>
  <si>
    <t>GUIONNET</t>
  </si>
  <si>
    <t>PERROTET</t>
  </si>
  <si>
    <t>DE ROTALIER</t>
  </si>
  <si>
    <t>BOUYX</t>
  </si>
  <si>
    <t>CANET</t>
  </si>
  <si>
    <t>SATTA</t>
  </si>
  <si>
    <t>DECOURTRAY</t>
  </si>
  <si>
    <t>LAURIAT</t>
  </si>
  <si>
    <t>MULLER</t>
  </si>
  <si>
    <t>DESPREZ</t>
  </si>
  <si>
    <t>ROBERT</t>
  </si>
  <si>
    <t>HOEHN</t>
  </si>
  <si>
    <t>BUDZINSKI</t>
  </si>
  <si>
    <t>THOMAS</t>
  </si>
  <si>
    <t>SANS</t>
  </si>
  <si>
    <t>SIMONI</t>
  </si>
  <si>
    <t>RENOU</t>
  </si>
  <si>
    <t>BENEDITE</t>
  </si>
  <si>
    <t>AUFFRET</t>
  </si>
  <si>
    <t>AGUANNO</t>
  </si>
  <si>
    <t>BOUVIER</t>
  </si>
  <si>
    <t>DANIEL</t>
  </si>
  <si>
    <t>BENETEAU</t>
  </si>
  <si>
    <t>SAUSSOIS</t>
  </si>
  <si>
    <t>XXX</t>
  </si>
  <si>
    <t>BLANDEAU</t>
  </si>
  <si>
    <t>ROUSSILLON CIXOUS</t>
  </si>
  <si>
    <t>ANG</t>
  </si>
  <si>
    <t>SERVE</t>
  </si>
  <si>
    <t xml:space="preserve">OUSSET </t>
  </si>
  <si>
    <t>Nom</t>
  </si>
  <si>
    <t>Age</t>
  </si>
  <si>
    <t>ok</t>
  </si>
  <si>
    <t>DAYAN (femme luc canet)</t>
  </si>
  <si>
    <t>DIEMERT</t>
  </si>
  <si>
    <t>BEREZNE</t>
  </si>
  <si>
    <t>CLEMENT</t>
  </si>
  <si>
    <t xml:space="preserve">2nd RDV </t>
  </si>
  <si>
    <t>2nd RDV</t>
  </si>
  <si>
    <t>ADAM</t>
  </si>
  <si>
    <t>KLEIN</t>
  </si>
  <si>
    <t>OG</t>
  </si>
  <si>
    <t>OD</t>
  </si>
  <si>
    <t>DAYAN</t>
  </si>
  <si>
    <t xml:space="preserve">OD </t>
  </si>
  <si>
    <t>OD (CROS)</t>
  </si>
  <si>
    <t>OG (sans AA)</t>
  </si>
  <si>
    <t>1er RDV</t>
  </si>
  <si>
    <t>ROLLIN</t>
  </si>
  <si>
    <t>04/05 à 16h</t>
  </si>
  <si>
    <t>04/05 à 15h</t>
  </si>
  <si>
    <t>04/05 à 10h</t>
  </si>
  <si>
    <t>mardi 14 mai =&gt; SMS</t>
  </si>
  <si>
    <t>19/04 (photo audio)</t>
  </si>
  <si>
    <t>31/05 14h</t>
  </si>
  <si>
    <t>13/06 15h</t>
  </si>
  <si>
    <t>9h30</t>
  </si>
  <si>
    <t>10h30</t>
  </si>
  <si>
    <t>11h30</t>
  </si>
  <si>
    <t>12h30</t>
  </si>
  <si>
    <t>14h</t>
  </si>
  <si>
    <t>15h</t>
  </si>
  <si>
    <t>16h</t>
  </si>
  <si>
    <t>17h</t>
  </si>
  <si>
    <t>17h45</t>
  </si>
  <si>
    <t>11/06 11h30</t>
  </si>
  <si>
    <t>ROUSSILLON</t>
  </si>
  <si>
    <t>Hoehn retirée: application pas compatible avec son téléphone, il manque des images à l'écran</t>
  </si>
  <si>
    <t xml:space="preserve">24 juin 11h </t>
  </si>
  <si>
    <t xml:space="preserve">17 juin 11h </t>
  </si>
  <si>
    <t>11 juin 14h</t>
  </si>
  <si>
    <t xml:space="preserve">DAYAN </t>
  </si>
  <si>
    <t xml:space="preserve">11 juin 10h30 </t>
  </si>
  <si>
    <t>lundi 24</t>
  </si>
  <si>
    <t>BEREZNE 11h</t>
  </si>
  <si>
    <t>13 juin 17h</t>
  </si>
  <si>
    <t>AVANT</t>
  </si>
  <si>
    <t>APRES</t>
  </si>
  <si>
    <t>Niveau atteint</t>
  </si>
  <si>
    <t>Monosyllabes</t>
  </si>
  <si>
    <t>Ambitus</t>
  </si>
  <si>
    <t>Listes croisées</t>
  </si>
  <si>
    <t>Feux de la gloire</t>
  </si>
  <si>
    <t>Listes de course</t>
  </si>
  <si>
    <t>Audition dans le bruit</t>
  </si>
  <si>
    <t>Assiduité</t>
  </si>
  <si>
    <t>Temps cumulé</t>
  </si>
  <si>
    <t>Minutes</t>
  </si>
  <si>
    <t>Heures</t>
  </si>
  <si>
    <t>MULLER (EA sur 1 mois)</t>
  </si>
  <si>
    <t>Mémoire</t>
  </si>
  <si>
    <t>Raisonnement</t>
  </si>
  <si>
    <t>Langage</t>
  </si>
  <si>
    <t>Agilité mentale</t>
  </si>
  <si>
    <t>Concentration</t>
  </si>
  <si>
    <t>Emotion</t>
  </si>
  <si>
    <t>Coordination</t>
  </si>
  <si>
    <t>58 (58e centile: score &gt; 58%)</t>
  </si>
  <si>
    <t>Score cérébral PEAK</t>
  </si>
  <si>
    <t>14 juin - 12h30</t>
  </si>
  <si>
    <t>17 juin 12h30</t>
  </si>
  <si>
    <t>jeudi 13 juin 14h</t>
  </si>
  <si>
    <t>SAUSSOIS retiré : il n'a rien fait, pas intéressé</t>
  </si>
  <si>
    <t>NA</t>
  </si>
  <si>
    <t>CIXOUS</t>
  </si>
  <si>
    <t>OUSSET</t>
  </si>
  <si>
    <t>PAM</t>
  </si>
  <si>
    <t>Moyenne BIAP pondérée (asymétrie &gt; 15 dB)</t>
  </si>
  <si>
    <t>Moyenne bilat</t>
  </si>
  <si>
    <t>SANS EA</t>
  </si>
  <si>
    <t>AVEC EA</t>
  </si>
  <si>
    <t>Ordre d'importance</t>
  </si>
  <si>
    <t>Degré d'amélioration</t>
  </si>
  <si>
    <t>Aptitude finale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</si>
  <si>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</si>
  <si>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</si>
  <si>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</si>
  <si>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</si>
  <si>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</si>
  <si>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</si>
  <si>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</si>
  <si>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</si>
  <si>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</si>
  <si>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</si>
  <si>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</si>
  <si>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</si>
  <si>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</si>
  <si>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Catégorie</t>
  </si>
  <si>
    <t>Multiconversationnel</t>
  </si>
  <si>
    <t>Resto avec fond sonore</t>
  </si>
  <si>
    <t>Eglise selon le curé</t>
  </si>
  <si>
    <t>Sonnerie tel (rue)</t>
  </si>
  <si>
    <t>AAx1 OG</t>
  </si>
  <si>
    <t>Attention constante resto (1/1)</t>
  </si>
  <si>
    <t xml:space="preserve">Ecoute musique </t>
  </si>
  <si>
    <t>TV</t>
  </si>
  <si>
    <t>Effort groupe avec bruit</t>
  </si>
  <si>
    <t>11h/j</t>
  </si>
  <si>
    <t>Chuchotement à son oreille (réunion)</t>
  </si>
  <si>
    <t>Multiconversationnel dans le calme</t>
  </si>
  <si>
    <t>Pièce bruyante</t>
  </si>
  <si>
    <t>Langue étrangère (US)</t>
  </si>
  <si>
    <t>14h/j</t>
  </si>
  <si>
    <t>Hemicycle assemblée (résonance)</t>
  </si>
  <si>
    <t>Groupe de travail</t>
  </si>
  <si>
    <t>Bruits non perçus (pluie toit, …)</t>
  </si>
  <si>
    <t>TV, radio difficile</t>
  </si>
  <si>
    <t>Dès qu'il y a du bruit (1/1)</t>
  </si>
  <si>
    <t>Réunion (&gt; 4 personnes)</t>
  </si>
  <si>
    <t>Inconnu au téléphone (homme)</t>
  </si>
  <si>
    <t>10h/j</t>
  </si>
  <si>
    <t>Conversation &gt; 5 personnes</t>
  </si>
  <si>
    <t>Personne à côté (voix douce)</t>
  </si>
  <si>
    <t>Bruits au resto gênants</t>
  </si>
  <si>
    <t>Groupe amis &gt; 4, famille</t>
  </si>
  <si>
    <t>Groupe quelque soit le bruit</t>
  </si>
  <si>
    <t>17 juin 14h</t>
  </si>
  <si>
    <t>Ou calme</t>
  </si>
  <si>
    <t>Cinéma (BO mauvaise, pénible)</t>
  </si>
  <si>
    <t>Repas 10-12 personnes (bruit)</t>
  </si>
  <si>
    <t>TV niveau normal (monte le son)</t>
  </si>
  <si>
    <t>Tel fixe</t>
  </si>
  <si>
    <t>AAx2</t>
  </si>
  <si>
    <t>Gêne peu ressenti car peu confronté au bruit</t>
  </si>
  <si>
    <t>Pense qu'il n'a pas forcément besoin d'AA dans l'immédiat</t>
  </si>
  <si>
    <t>Repas &gt; 10 personnes, multiconv</t>
  </si>
  <si>
    <t>Resto bruyant insupportable</t>
  </si>
  <si>
    <t>Radio de qualité moyenne</t>
  </si>
  <si>
    <t>Bruit des voitures gênant</t>
  </si>
  <si>
    <t>15h/j</t>
  </si>
  <si>
    <t>Restaurant &gt; 4 personnes</t>
  </si>
  <si>
    <t>Fond sonore : concentration ++</t>
  </si>
  <si>
    <t>Bruits métalliques gênants</t>
  </si>
  <si>
    <t xml:space="preserve">Réunion </t>
  </si>
  <si>
    <t>Diner multiconv à 8-10 personnes</t>
  </si>
  <si>
    <t>Marché: ne comprend pas le vendeur</t>
  </si>
  <si>
    <t>Théatre au 1er rang</t>
  </si>
  <si>
    <t>Réunion de copropriétaires</t>
  </si>
  <si>
    <t>Femme qui parle bas</t>
  </si>
  <si>
    <t>Cris au restaurant</t>
  </si>
  <si>
    <t>Restaurant à 10-15 personnes</t>
  </si>
  <si>
    <t>Plusieurs dans le calme</t>
  </si>
  <si>
    <t>Resto très bruyant multiconv</t>
  </si>
  <si>
    <t>Face à face bruit un peu diff</t>
  </si>
  <si>
    <t>Théatre</t>
  </si>
  <si>
    <t>Avec EA</t>
  </si>
  <si>
    <t>13h/j</t>
  </si>
  <si>
    <t>Repas de famille, réunion, resto</t>
  </si>
  <si>
    <t>Enervé quand il ne comprend pas</t>
  </si>
  <si>
    <t>Difficile même sa fille dans le calme</t>
  </si>
  <si>
    <t>Tel en dehors cuisine non entendu</t>
  </si>
  <si>
    <t>Radio non comprise</t>
  </si>
  <si>
    <t>Tel portable avec un de ses fils</t>
  </si>
  <si>
    <t>TV sur certaines chaines</t>
  </si>
  <si>
    <t>12h/j</t>
  </si>
  <si>
    <t>Pas très soumis au bruit</t>
  </si>
  <si>
    <t>AAx1 OD</t>
  </si>
  <si>
    <t>&gt;10 personnes au resto</t>
  </si>
  <si>
    <t>Gêné de faire répéter</t>
  </si>
  <si>
    <t>Facilement agacé, frustré</t>
  </si>
  <si>
    <t>Ne supporte pas le bruit, fatigant</t>
  </si>
  <si>
    <t>Réunion très pénible</t>
  </si>
  <si>
    <t>Groupe même sans bruit</t>
  </si>
  <si>
    <t>Embêté de faire répéter</t>
  </si>
  <si>
    <t>Tel pas terrible</t>
  </si>
  <si>
    <t>Pas pleinement satisfait</t>
  </si>
  <si>
    <t>Se sent mis à l'écart</t>
  </si>
  <si>
    <t>restaurant en groupe</t>
  </si>
  <si>
    <t>TV (volume fort, sous-titres ++)</t>
  </si>
  <si>
    <t xml:space="preserve">11h/j </t>
  </si>
  <si>
    <t>Brasserie ou repas en famille/ bruyant</t>
  </si>
  <si>
    <t>Face à face dans la rue</t>
  </si>
  <si>
    <t>Centres commerciaux, résonance</t>
  </si>
  <si>
    <t>Transports en commun</t>
  </si>
  <si>
    <t>Conférence</t>
  </si>
  <si>
    <t>Repas de famille</t>
  </si>
  <si>
    <t>Repas de famille multiconv</t>
  </si>
  <si>
    <t>Même en face à face dans le bruit</t>
  </si>
  <si>
    <t>Monte le son TV</t>
  </si>
  <si>
    <t>Bar dans le bruit</t>
  </si>
  <si>
    <t>Opéra, théatre</t>
  </si>
  <si>
    <t>1/1 bruit</t>
  </si>
  <si>
    <t>Groupe d'amis &gt; 3-4 personnes</t>
  </si>
  <si>
    <t>Sans bruit aussi</t>
  </si>
  <si>
    <t>Spectacle/théâtre</t>
  </si>
  <si>
    <t>Fête avec beaucoup de personnes</t>
  </si>
  <si>
    <t>Groupe &gt; 4, diner</t>
  </si>
  <si>
    <t>Cinéma FR</t>
  </si>
  <si>
    <t>Séminaire, interlocuteur éloigné</t>
  </si>
  <si>
    <t>Cinéma, opéra, théatre</t>
  </si>
  <si>
    <t>Restaurant bruyant 1/1</t>
  </si>
  <si>
    <t>Resto à 5, famille très compliqué</t>
  </si>
  <si>
    <t>Face à face bruit</t>
  </si>
  <si>
    <t>TV peu confortable</t>
  </si>
  <si>
    <t>Eglise ou reverb, n'entend rien</t>
  </si>
  <si>
    <t>Amphithéatre proche HP</t>
  </si>
  <si>
    <t>16h/j</t>
  </si>
  <si>
    <t>Peu importe le nombre de personnes</t>
  </si>
  <si>
    <t>Prof de yoga</t>
  </si>
  <si>
    <t>Cinéma, théâtre, concert</t>
  </si>
  <si>
    <t>Tel avec inconnu cata</t>
  </si>
  <si>
    <t>Dès qu'il y a du bruit</t>
  </si>
  <si>
    <t>CROS</t>
  </si>
  <si>
    <t>Réunion de 20 personnes</t>
  </si>
  <si>
    <t>Face à face fatigant</t>
  </si>
  <si>
    <t>Manifestation bruyante</t>
  </si>
  <si>
    <t>Son insupportable cinéma</t>
  </si>
  <si>
    <t>TV, qualité sonore médiocre</t>
  </si>
  <si>
    <t>Numéro sujet</t>
  </si>
  <si>
    <t>oui</t>
  </si>
  <si>
    <t>Numéro de catégorie</t>
  </si>
  <si>
    <t>Numéro de sujet</t>
  </si>
  <si>
    <t>B</t>
  </si>
  <si>
    <t>C</t>
  </si>
  <si>
    <t>A</t>
  </si>
  <si>
    <t>D</t>
  </si>
  <si>
    <t>"Suivi" Profonia</t>
  </si>
  <si>
    <t>"Exercices" EA ou EC</t>
  </si>
  <si>
    <t>Profonia (global)</t>
  </si>
  <si>
    <t>non</t>
  </si>
  <si>
    <t>ne sait pas</t>
  </si>
  <si>
    <t>Débit vocal élevé / cinéma</t>
  </si>
  <si>
    <t>Entendre les voitures arriver</t>
  </si>
  <si>
    <t xml:space="preserve">Peu soumise au bruit en règle générale </t>
  </si>
  <si>
    <t>CSP</t>
  </si>
  <si>
    <t>8h/j</t>
  </si>
  <si>
    <t>vendeuse vetement enfants</t>
  </si>
  <si>
    <t>7h/j</t>
  </si>
  <si>
    <t>gynéco</t>
  </si>
  <si>
    <t>x</t>
  </si>
  <si>
    <t>Assiduité &gt; 50%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</si>
  <si>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</si>
  <si>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</si>
  <si>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</si>
  <si>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</si>
  <si>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</si>
  <si>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</si>
  <si>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</si>
  <si>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</si>
  <si>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</si>
  <si>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</si>
  <si>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</si>
  <si>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</si>
  <si>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</si>
  <si>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</si>
  <si>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Fréquence (Hz)</t>
  </si>
  <si>
    <t>Intensité (dB)</t>
  </si>
  <si>
    <t>125 Hz</t>
  </si>
  <si>
    <t>250 Hz</t>
  </si>
  <si>
    <t>500 Hz</t>
  </si>
  <si>
    <t>750 Hz</t>
  </si>
  <si>
    <t>1000 Hz</t>
  </si>
  <si>
    <t>1500 Hz</t>
  </si>
  <si>
    <t>&gt; 5h</t>
  </si>
  <si>
    <t>Data-Logging</t>
  </si>
  <si>
    <t>professeur</t>
  </si>
  <si>
    <t>ortho</t>
  </si>
  <si>
    <t>barman</t>
  </si>
  <si>
    <t>iut commerce</t>
  </si>
  <si>
    <t>gyneco</t>
  </si>
  <si>
    <t>médecin</t>
  </si>
  <si>
    <t>17 juin - 11h45</t>
  </si>
  <si>
    <t>17 juin - 10h</t>
  </si>
  <si>
    <t>Peut-être le 17 juin</t>
  </si>
  <si>
    <t>juriste</t>
  </si>
  <si>
    <t>dir creche</t>
  </si>
  <si>
    <t>Bruit de fond en voiture</t>
  </si>
  <si>
    <t>prof, chercheur</t>
  </si>
  <si>
    <t>chef de projet</t>
  </si>
  <si>
    <t>aphp</t>
  </si>
  <si>
    <t>Théâtre, spectacle, opéra</t>
  </si>
  <si>
    <t>BOUVIER 11h45</t>
  </si>
  <si>
    <t>Amélioration ?</t>
  </si>
  <si>
    <t>oui?</t>
  </si>
  <si>
    <t>12h</t>
  </si>
  <si>
    <t>13h</t>
  </si>
  <si>
    <t>10h</t>
  </si>
  <si>
    <t>8h</t>
  </si>
  <si>
    <t>7h</t>
  </si>
  <si>
    <t>11h</t>
  </si>
  <si>
    <t>député</t>
  </si>
  <si>
    <t>prof</t>
  </si>
  <si>
    <t>Sans EA</t>
  </si>
  <si>
    <t>Elle sent qu'elle a des difficultés à se concentrer, focaliser surtout quand elle ne dort pas bcp et elle trouve que l'application l'aide en ce sens.</t>
  </si>
  <si>
    <t>Elle n'est pas sûre que cela puisse l'aider pour sa compréhension mais elle est prête à continuer pour se stimuler cognitivement.</t>
  </si>
  <si>
    <t>Elle a le sentiment de comprendre la TV même moins fort qu'avant, de réaliser les exos plus facilement donc sent une progression (milieu calme chez elle , pas de bruit donc difficile de savoir par rapport à ça).</t>
  </si>
  <si>
    <t xml:space="preserve">"confort auditif" amélioré ? </t>
  </si>
  <si>
    <t>Réponse C</t>
  </si>
  <si>
    <t>Réponse B</t>
  </si>
  <si>
    <t>Elle trouve qu'elle est plus vive, réagit plus rapidement quand on lui parle, qu'elle percute plus vite, que sa compréhension est meilleure et qu'elle est moins dérangée par les bruits.</t>
  </si>
  <si>
    <t>Liste 3</t>
  </si>
  <si>
    <t>Liste 4</t>
  </si>
  <si>
    <t>Liste 5</t>
  </si>
  <si>
    <t>Liste 10</t>
  </si>
  <si>
    <t>Liste 2</t>
  </si>
  <si>
    <t>Liste 7</t>
  </si>
  <si>
    <t>Liste 8</t>
  </si>
  <si>
    <t>Liste 11</t>
  </si>
  <si>
    <t>Liste 1</t>
  </si>
  <si>
    <t>Liste 14</t>
  </si>
  <si>
    <t>Liste 9</t>
  </si>
  <si>
    <t>Liste 12</t>
  </si>
  <si>
    <t>Liste 13</t>
  </si>
  <si>
    <t>P bruit inefficace si trop de bruit</t>
  </si>
  <si>
    <t>Régression</t>
  </si>
  <si>
    <t>Voix aigues des enfants</t>
  </si>
  <si>
    <t xml:space="preserve">n'y va plus, peu </t>
  </si>
  <si>
    <t>aide vraiment intéressante oreille directrice, possibilité de régler volume et programmes</t>
  </si>
  <si>
    <t>P réunion P +1+2</t>
  </si>
  <si>
    <t>Réunion (8-15 pers, éloignement, chacun tour parole)</t>
  </si>
  <si>
    <t>Tablée 6-10 personnes</t>
  </si>
  <si>
    <t>bruit derrière et P dir</t>
  </si>
  <si>
    <t>P bruit</t>
  </si>
  <si>
    <t>40% gêne globalité</t>
  </si>
  <si>
    <t>80 ans</t>
  </si>
  <si>
    <t>vice-président amaury</t>
  </si>
  <si>
    <t>usine bruyante</t>
  </si>
  <si>
    <t>forme de meilleure compréhension, mémoire et bruit +++, meilleur au début qu'à la fin</t>
  </si>
  <si>
    <t>Pour DESPREZ</t>
  </si>
  <si>
    <t>dir</t>
  </si>
  <si>
    <t>Evolution</t>
  </si>
  <si>
    <t>Ecart-type</t>
  </si>
  <si>
    <t xml:space="preserve"> </t>
  </si>
  <si>
    <t>S'est habitué</t>
  </si>
  <si>
    <t>3h</t>
  </si>
  <si>
    <t>Plusieurs personnes à table &gt;4</t>
  </si>
  <si>
    <t>Gênant de faire répéter</t>
  </si>
  <si>
    <t>Foule &gt; 12 bruit</t>
  </si>
  <si>
    <t>spectacle 1</t>
  </si>
  <si>
    <t>spectacle 3</t>
  </si>
  <si>
    <t>sans avis</t>
  </si>
  <si>
    <t>??????</t>
  </si>
  <si>
    <t>bac+3</t>
  </si>
  <si>
    <t>maison hote</t>
  </si>
  <si>
    <t>ingenieur</t>
  </si>
  <si>
    <t>kine</t>
  </si>
  <si>
    <t>social, fonctionnaire</t>
  </si>
  <si>
    <t>U</t>
  </si>
  <si>
    <t>Moyenne</t>
  </si>
  <si>
    <t>Perte RSB (dB)</t>
  </si>
  <si>
    <t>Niv de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</si>
</sst>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9.9978637043366805E-2"/>
      </right>
      <top style="thin">
        <color theme="2" tint="-0.49998474074526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0.499984740745262"/>
      </top>
      <bottom style="thin">
        <color theme="2" tint="-9.9978637043366805E-2"/>
      </bottom>
      <diagonal/>
    </border>
    <border>
      <left style="thin">
        <color theme="2" tint="-0.499984740745262"/>
      </left>
      <right style="thin">
        <color theme="2" tint="-9.9978637043366805E-2"/>
      </right>
      <top style="thin">
        <color theme="2" tint="-9.9978637043366805E-2"/>
      </top>
      <bottom style="thin">
        <color theme="2" tint="-0.49998474074526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1" tint="0.249977111117893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 tint="0.249977111117893"/>
      </top>
      <bottom style="thin">
        <color theme="2" tint="-0.499984740745262"/>
      </bottom>
      <diagonal/>
    </border>
    <border>
      <left style="thin">
        <color theme="1" tint="0.249977111117893"/>
      </left>
      <right/>
      <top/>
      <bottom/>
      <diagonal/>
    </border>
    <border>
      <left style="thin">
        <color theme="2" tint="-9.9978637043366805E-2"/>
      </left>
      <right/>
      <top style="thin">
        <color theme="2" tint="-0.49998474074526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0.499984740745262"/>
      </bottom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/>
      <top style="thin">
        <color theme="2" tint="-0.499984740745262"/>
      </top>
      <bottom/>
      <diagonal/>
    </border>
    <border>
      <left/>
      <right style="thin">
        <color theme="1" tint="0.249977111117893"/>
      </right>
      <top/>
      <bottom/>
      <diagonal/>
    </border>
    <border>
      <left style="thin">
        <color theme="1" tint="0.249977111117893"/>
      </left>
      <right/>
      <top/>
      <bottom style="thin">
        <color theme="2" tint="-0.499984740745262"/>
      </bottom>
      <diagonal/>
    </border>
    <border>
      <left style="thin">
        <color theme="1" tint="0.249977111117893"/>
      </left>
      <right style="thin">
        <color theme="2" tint="-9.9978637043366805E-2"/>
      </right>
      <top style="thin">
        <color theme="2" tint="-0.499984740745262"/>
      </top>
      <bottom style="thin">
        <color theme="2" tint="-9.9978637043366805E-2"/>
      </bottom>
      <diagonal/>
    </border>
    <border>
      <left style="thin">
        <color theme="1" tint="0.249977111117893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 tint="0.249977111117893"/>
      </left>
      <right style="thin">
        <color theme="2" tint="-9.9978637043366805E-2"/>
      </right>
      <top style="thin">
        <color theme="2" tint="-9.9978637043366805E-2"/>
      </top>
      <bottom style="thin">
        <color theme="2" tint="-0.499984740745262"/>
      </bottom>
      <diagonal/>
    </border>
    <border>
      <left style="thin">
        <color theme="1" tint="0.249977111117893"/>
      </left>
      <right/>
      <top style="thin">
        <color theme="2" tint="-9.9978637043366805E-2"/>
      </top>
      <bottom/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 style="thin">
        <color theme="1" tint="0.249977111117893"/>
      </top>
      <bottom/>
      <diagonal/>
    </border>
    <border>
      <left/>
      <right/>
      <top/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/>
      <bottom/>
      <diagonal/>
    </border>
    <border>
      <left style="thin">
        <color theme="2" tint="-0.499984740745262"/>
      </left>
      <right style="thin">
        <color theme="1" tint="0.249977111117893"/>
      </right>
      <top style="thin">
        <color theme="1" tint="0.249977111117893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 tint="0.249977111117893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 tint="0.249977111117893"/>
      </right>
      <top style="thin">
        <color theme="2" tint="-0.499984740745262"/>
      </top>
      <bottom style="thin">
        <color theme="1" tint="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indexed="64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indexed="64"/>
      </bottom>
      <diagonal/>
    </border>
    <border>
      <left style="thin">
        <color theme="2" tint="-9.9978637043366805E-2"/>
      </left>
      <right style="thin">
        <color theme="1" tint="0.249977111117893"/>
      </right>
      <top style="thin">
        <color theme="2" tint="-9.9978637043366805E-2"/>
      </top>
      <bottom style="thin">
        <color indexed="64"/>
      </bottom>
      <diagonal/>
    </border>
  </borders>
  <cellStyleXfs count="1">
    <xf numFmtId="0" fontId="0" fillId="0" borderId="0"/>
  </cellStyleXfs>
  <cellXfs count="314">
    <xf numFmtId="0" fontId="0" fillId="0" borderId="0" xfId="0"/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6" fontId="0" fillId="0" borderId="0" xfId="0" applyNumberFormat="1"/>
    <xf numFmtId="0" fontId="0" fillId="0" borderId="0" xfId="0" applyFill="1" applyBorder="1" applyAlignment="1">
      <alignment horizontal="center" vertical="center"/>
    </xf>
    <xf numFmtId="16" fontId="0" fillId="6" borderId="1" xfId="0" applyNumberFormat="1" applyFill="1" applyBorder="1" applyAlignment="1">
      <alignment horizontal="center" vertical="center"/>
    </xf>
    <xf numFmtId="16" fontId="1" fillId="6" borderId="1" xfId="0" applyNumberFormat="1" applyFont="1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9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" fontId="0" fillId="10" borderId="1" xfId="0" applyNumberFormat="1" applyFill="1" applyBorder="1" applyAlignment="1">
      <alignment horizontal="center" vertical="center"/>
    </xf>
    <xf numFmtId="16" fontId="2" fillId="10" borderId="1" xfId="0" applyNumberFormat="1" applyFont="1" applyFill="1" applyBorder="1"/>
    <xf numFmtId="0" fontId="0" fillId="0" borderId="1" xfId="0" applyFont="1" applyBorder="1" applyAlignment="1">
      <alignment horizontal="center"/>
    </xf>
    <xf numFmtId="16" fontId="1" fillId="9" borderId="1" xfId="0" applyNumberFormat="1" applyFont="1" applyFill="1" applyBorder="1" applyAlignment="1">
      <alignment horizontal="center" vertical="center"/>
    </xf>
    <xf numFmtId="16" fontId="0" fillId="6" borderId="1" xfId="0" applyNumberFormat="1" applyFill="1" applyBorder="1" applyAlignment="1">
      <alignment horizontal="center"/>
    </xf>
    <xf numFmtId="16" fontId="1" fillId="6" borderId="1" xfId="0" applyNumberFormat="1" applyFont="1" applyFill="1" applyBorder="1" applyAlignment="1">
      <alignment horizontal="center"/>
    </xf>
    <xf numFmtId="16" fontId="1" fillId="9" borderId="1" xfId="0" applyNumberFormat="1" applyFont="1" applyFill="1" applyBorder="1" applyAlignment="1">
      <alignment horizontal="center"/>
    </xf>
    <xf numFmtId="16" fontId="0" fillId="9" borderId="1" xfId="0" applyNumberFormat="1" applyFill="1" applyBorder="1" applyAlignment="1">
      <alignment horizontal="center"/>
    </xf>
    <xf numFmtId="0" fontId="0" fillId="0" borderId="0" xfId="0"/>
    <xf numFmtId="0" fontId="0" fillId="11" borderId="1" xfId="0" applyFill="1" applyBorder="1" applyAlignment="1">
      <alignment horizontal="center" vertical="center"/>
    </xf>
    <xf numFmtId="9" fontId="0" fillId="0" borderId="0" xfId="0" applyNumberFormat="1"/>
    <xf numFmtId="0" fontId="0" fillId="11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9" fontId="0" fillId="12" borderId="1" xfId="0" applyNumberFormat="1" applyFill="1" applyBorder="1" applyAlignment="1">
      <alignment horizontal="center"/>
    </xf>
    <xf numFmtId="9" fontId="0" fillId="12" borderId="1" xfId="0" applyNumberForma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9" fontId="0" fillId="12" borderId="8" xfId="0" applyNumberFormat="1" applyFill="1" applyBorder="1" applyAlignment="1">
      <alignment horizontal="center"/>
    </xf>
    <xf numFmtId="0" fontId="0" fillId="0" borderId="0" xfId="0"/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15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18" borderId="10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8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18" borderId="20" xfId="0" applyFill="1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8" borderId="22" xfId="0" applyFill="1" applyBorder="1" applyAlignment="1">
      <alignment horizontal="center"/>
    </xf>
    <xf numFmtId="0" fontId="0" fillId="18" borderId="23" xfId="0" applyFill="1" applyBorder="1" applyAlignment="1">
      <alignment horizontal="center"/>
    </xf>
    <xf numFmtId="0" fontId="0" fillId="20" borderId="12" xfId="0" applyFill="1" applyBorder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0" borderId="21" xfId="0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0" fontId="0" fillId="20" borderId="23" xfId="0" applyFill="1" applyBorder="1" applyAlignment="1">
      <alignment horizontal="center"/>
    </xf>
    <xf numFmtId="0" fontId="0" fillId="20" borderId="13" xfId="0" applyFill="1" applyBorder="1" applyAlignment="1">
      <alignment horizontal="center"/>
    </xf>
    <xf numFmtId="0" fontId="0" fillId="14" borderId="20" xfId="0" applyFill="1" applyBorder="1" applyAlignment="1">
      <alignment horizontal="center"/>
    </xf>
    <xf numFmtId="0" fontId="0" fillId="14" borderId="21" xfId="0" applyFill="1" applyBorder="1" applyAlignment="1">
      <alignment horizontal="center"/>
    </xf>
    <xf numFmtId="0" fontId="0" fillId="14" borderId="22" xfId="0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15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8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27" xfId="0" applyFill="1" applyBorder="1" applyAlignment="1">
      <alignment horizontal="center" vertical="center"/>
    </xf>
    <xf numFmtId="0" fontId="0" fillId="17" borderId="24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9" fontId="0" fillId="17" borderId="16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9" fontId="0" fillId="17" borderId="16" xfId="0" applyNumberFormat="1" applyFill="1" applyBorder="1" applyAlignment="1">
      <alignment horizontal="center"/>
    </xf>
    <xf numFmtId="0" fontId="0" fillId="17" borderId="29" xfId="0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0" fillId="17" borderId="30" xfId="0" applyFill="1" applyBorder="1" applyAlignment="1">
      <alignment horizontal="center" vertical="center"/>
    </xf>
    <xf numFmtId="9" fontId="0" fillId="17" borderId="17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15" borderId="3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16" borderId="33" xfId="0" applyFill="1" applyBorder="1" applyAlignment="1">
      <alignment horizontal="center" vertical="center"/>
    </xf>
    <xf numFmtId="0" fontId="0" fillId="18" borderId="33" xfId="0" applyFill="1" applyBorder="1" applyAlignment="1">
      <alignment horizontal="center"/>
    </xf>
    <xf numFmtId="0" fontId="0" fillId="18" borderId="11" xfId="0" applyFill="1" applyBorder="1" applyAlignment="1">
      <alignment horizontal="center"/>
    </xf>
    <xf numFmtId="0" fontId="0" fillId="18" borderId="34" xfId="0" applyFill="1" applyBorder="1" applyAlignment="1">
      <alignment horizontal="center"/>
    </xf>
    <xf numFmtId="0" fontId="0" fillId="20" borderId="33" xfId="0" applyFill="1" applyBorder="1" applyAlignment="1">
      <alignment horizontal="center"/>
    </xf>
    <xf numFmtId="0" fontId="0" fillId="20" borderId="11" xfId="0" applyFill="1" applyBorder="1" applyAlignment="1">
      <alignment horizontal="center"/>
    </xf>
    <xf numFmtId="0" fontId="0" fillId="14" borderId="33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6" borderId="33" xfId="0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15" borderId="37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6" borderId="32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15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16" borderId="40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16" borderId="41" xfId="0" applyFill="1" applyBorder="1" applyAlignment="1">
      <alignment horizontal="center" vertical="center"/>
    </xf>
    <xf numFmtId="0" fontId="0" fillId="0" borderId="32" xfId="0" applyBorder="1" applyAlignment="1">
      <alignment vertical="center" wrapText="1"/>
    </xf>
    <xf numFmtId="0" fontId="0" fillId="0" borderId="38" xfId="0" applyBorder="1" applyAlignment="1">
      <alignment horizontal="center"/>
    </xf>
    <xf numFmtId="0" fontId="0" fillId="18" borderId="40" xfId="0" applyFill="1" applyBorder="1" applyAlignment="1">
      <alignment horizontal="center"/>
    </xf>
    <xf numFmtId="0" fontId="0" fillId="18" borderId="41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18" borderId="42" xfId="0" applyFill="1" applyBorder="1" applyAlignment="1">
      <alignment horizontal="center"/>
    </xf>
    <xf numFmtId="0" fontId="0" fillId="20" borderId="40" xfId="0" applyFill="1" applyBorder="1" applyAlignment="1">
      <alignment horizontal="center"/>
    </xf>
    <xf numFmtId="0" fontId="0" fillId="20" borderId="41" xfId="0" applyFill="1" applyBorder="1" applyAlignment="1">
      <alignment horizontal="center"/>
    </xf>
    <xf numFmtId="0" fontId="0" fillId="14" borderId="40" xfId="0" applyFill="1" applyBorder="1" applyAlignment="1">
      <alignment horizontal="center"/>
    </xf>
    <xf numFmtId="0" fontId="0" fillId="14" borderId="41" xfId="0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5" borderId="28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17" borderId="31" xfId="0" applyFill="1" applyBorder="1" applyAlignment="1">
      <alignment horizontal="center" vertical="center"/>
    </xf>
    <xf numFmtId="9" fontId="0" fillId="17" borderId="52" xfId="0" applyNumberFormat="1" applyFill="1" applyBorder="1" applyAlignment="1">
      <alignment horizontal="center" vertical="center"/>
    </xf>
    <xf numFmtId="9" fontId="0" fillId="17" borderId="53" xfId="0" applyNumberForma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9" fontId="0" fillId="17" borderId="54" xfId="0" applyNumberForma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17" borderId="52" xfId="0" applyFill="1" applyBorder="1" applyAlignment="1">
      <alignment horizontal="center" vertical="center"/>
    </xf>
    <xf numFmtId="0" fontId="0" fillId="17" borderId="53" xfId="0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0" xfId="0" applyFill="1" applyBorder="1" applyAlignment="1">
      <alignment horizontal="center" vertical="center"/>
    </xf>
    <xf numFmtId="9" fontId="0" fillId="17" borderId="24" xfId="0" applyNumberFormat="1" applyFill="1" applyBorder="1" applyAlignment="1">
      <alignment horizontal="center"/>
    </xf>
    <xf numFmtId="9" fontId="0" fillId="17" borderId="52" xfId="0" applyNumberFormat="1" applyFill="1" applyBorder="1" applyAlignment="1">
      <alignment horizontal="center"/>
    </xf>
    <xf numFmtId="9" fontId="0" fillId="17" borderId="53" xfId="0" applyNumberFormat="1" applyFill="1" applyBorder="1" applyAlignment="1">
      <alignment horizontal="center"/>
    </xf>
    <xf numFmtId="9" fontId="0" fillId="17" borderId="54" xfId="0" applyNumberFormat="1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9" xfId="0" applyBorder="1" applyAlignment="1">
      <alignment vertical="center" wrapText="1"/>
    </xf>
    <xf numFmtId="0" fontId="0" fillId="0" borderId="48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20" borderId="28" xfId="0" applyFill="1" applyBorder="1" applyAlignment="1">
      <alignment horizontal="center"/>
    </xf>
    <xf numFmtId="0" fontId="0" fillId="20" borderId="28" xfId="0" applyFill="1" applyBorder="1" applyAlignment="1">
      <alignment horizontal="center" vertical="center"/>
    </xf>
    <xf numFmtId="0" fontId="0" fillId="20" borderId="28" xfId="0" applyFill="1" applyBorder="1" applyAlignment="1">
      <alignment horizontal="center" vertical="center" wrapText="1"/>
    </xf>
    <xf numFmtId="0" fontId="0" fillId="20" borderId="28" xfId="0" applyFill="1" applyBorder="1" applyAlignment="1">
      <alignment vertical="center" wrapText="1"/>
    </xf>
    <xf numFmtId="0" fontId="0" fillId="17" borderId="0" xfId="0" applyFill="1" applyAlignment="1">
      <alignment horizontal="center"/>
    </xf>
    <xf numFmtId="9" fontId="0" fillId="12" borderId="0" xfId="0" applyNumberFormat="1" applyFill="1" applyBorder="1" applyAlignment="1">
      <alignment horizontal="center"/>
    </xf>
    <xf numFmtId="0" fontId="0" fillId="6" borderId="1" xfId="0" applyFill="1" applyBorder="1"/>
    <xf numFmtId="0" fontId="0" fillId="21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4" fillId="18" borderId="16" xfId="0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4" fillId="18" borderId="0" xfId="0" applyFont="1" applyFill="1" applyAlignment="1">
      <alignment horizontal="center" vertical="center"/>
    </xf>
    <xf numFmtId="0" fontId="0" fillId="20" borderId="10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0" borderId="0" xfId="0" applyAlignment="1"/>
    <xf numFmtId="0" fontId="0" fillId="2" borderId="1" xfId="0" applyFill="1" applyBorder="1"/>
    <xf numFmtId="9" fontId="0" fillId="2" borderId="1" xfId="0" applyNumberFormat="1" applyFill="1" applyBorder="1"/>
    <xf numFmtId="0" fontId="0" fillId="6" borderId="1" xfId="0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9" fontId="0" fillId="6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Fill="1"/>
    <xf numFmtId="9" fontId="0" fillId="2" borderId="8" xfId="0" applyNumberFormat="1" applyFill="1" applyBorder="1"/>
    <xf numFmtId="0" fontId="0" fillId="9" borderId="55" xfId="0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0" fillId="9" borderId="56" xfId="0" applyFill="1" applyBorder="1"/>
    <xf numFmtId="0" fontId="0" fillId="9" borderId="57" xfId="0" applyFill="1" applyBorder="1"/>
    <xf numFmtId="0" fontId="0" fillId="9" borderId="55" xfId="0" applyFill="1" applyBorder="1"/>
    <xf numFmtId="0" fontId="0" fillId="9" borderId="58" xfId="0" applyFill="1" applyBorder="1"/>
    <xf numFmtId="0" fontId="0" fillId="0" borderId="1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14" borderId="28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6" borderId="59" xfId="0" applyFill="1" applyBorder="1" applyAlignment="1">
      <alignment horizontal="center"/>
    </xf>
    <xf numFmtId="0" fontId="0" fillId="11" borderId="55" xfId="0" applyFill="1" applyBorder="1" applyAlignment="1">
      <alignment horizontal="center" vertical="center"/>
    </xf>
    <xf numFmtId="0" fontId="1" fillId="11" borderId="55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0" fontId="0" fillId="0" borderId="0" xfId="0" applyNumberFormat="1"/>
    <xf numFmtId="0" fontId="0" fillId="17" borderId="1" xfId="0" applyFill="1" applyBorder="1"/>
    <xf numFmtId="0" fontId="0" fillId="0" borderId="8" xfId="0" applyBorder="1"/>
    <xf numFmtId="0" fontId="0" fillId="6" borderId="0" xfId="0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38" xfId="0" applyFill="1" applyBorder="1" applyAlignment="1">
      <alignment horizontal="center"/>
    </xf>
    <xf numFmtId="0" fontId="0" fillId="17" borderId="51" xfId="0" applyFill="1" applyBorder="1" applyAlignment="1">
      <alignment horizontal="center"/>
    </xf>
    <xf numFmtId="0" fontId="0" fillId="0" borderId="0" xfId="0"/>
    <xf numFmtId="9" fontId="0" fillId="0" borderId="0" xfId="0" applyNumberFormat="1" applyAlignment="1">
      <alignment horizontal="center"/>
    </xf>
    <xf numFmtId="0" fontId="0" fillId="16" borderId="61" xfId="0" applyFill="1" applyBorder="1" applyAlignment="1">
      <alignment horizontal="center"/>
    </xf>
    <xf numFmtId="0" fontId="0" fillId="18" borderId="62" xfId="0" applyFill="1" applyBorder="1" applyAlignment="1">
      <alignment horizontal="center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4" fillId="18" borderId="16" xfId="0" applyFont="1" applyFill="1" applyBorder="1" applyAlignment="1">
      <alignment horizontal="center" vertical="center"/>
    </xf>
    <xf numFmtId="0" fontId="3" fillId="19" borderId="16" xfId="0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3" fillId="19" borderId="0" xfId="0" applyFont="1" applyFill="1" applyAlignment="1">
      <alignment horizontal="center" vertical="center"/>
    </xf>
    <xf numFmtId="0" fontId="4" fillId="18" borderId="0" xfId="0" applyFont="1" applyFill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0" fillId="9" borderId="11" xfId="0" applyFill="1" applyBorder="1" applyAlignment="1">
      <alignment horizontal="center"/>
    </xf>
    <xf numFmtId="0" fontId="0" fillId="9" borderId="46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9" borderId="11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20" borderId="43" xfId="0" applyFill="1" applyBorder="1" applyAlignment="1">
      <alignment horizontal="center" vertical="center" wrapText="1"/>
    </xf>
    <xf numFmtId="0" fontId="0" fillId="20" borderId="32" xfId="0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12" borderId="0" xfId="0" applyFill="1" applyBorder="1" applyAlignment="1"/>
    <xf numFmtId="0" fontId="0" fillId="0" borderId="4" xfId="0" applyBorder="1" applyAlignment="1">
      <alignment horizontal="center"/>
    </xf>
    <xf numFmtId="0" fontId="0" fillId="14" borderId="5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9" fontId="0" fillId="12" borderId="2" xfId="0" applyNumberFormat="1" applyFill="1" applyBorder="1" applyAlignment="1">
      <alignment horizontal="center" vertical="center"/>
    </xf>
    <xf numFmtId="9" fontId="0" fillId="6" borderId="15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Perte tonale moyenne du groupe test (avec EA)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PAM!$C$81</c:f>
              <c:strCache>
                <c:ptCount val="1"/>
                <c:pt idx="0">
                  <c:v>OD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PAM!$D$83:$N$83</c:f>
                <c:numCache>
                  <c:formatCode>General</c:formatCode>
                  <c:ptCount val="11"/>
                  <c:pt idx="0">
                    <c:v>8</c:v>
                  </c:pt>
                  <c:pt idx="1">
                    <c:v>9.25</c:v>
                  </c:pt>
                  <c:pt idx="2">
                    <c:v>9.4</c:v>
                  </c:pt>
                  <c:pt idx="3">
                    <c:v>9.4</c:v>
                  </c:pt>
                  <c:pt idx="4">
                    <c:v>9</c:v>
                  </c:pt>
                  <c:pt idx="5">
                    <c:v>8</c:v>
                  </c:pt>
                  <c:pt idx="6">
                    <c:v>10</c:v>
                  </c:pt>
                  <c:pt idx="7">
                    <c:v>9.5</c:v>
                  </c:pt>
                  <c:pt idx="8">
                    <c:v>9.3000000000000007</c:v>
                  </c:pt>
                  <c:pt idx="9">
                    <c:v>8.8000000000000007</c:v>
                  </c:pt>
                  <c:pt idx="10">
                    <c:v>9.1</c:v>
                  </c:pt>
                </c:numCache>
              </c:numRef>
            </c:plus>
            <c:minus>
              <c:numRef>
                <c:f>PAM!$D$83:$N$83</c:f>
                <c:numCache>
                  <c:formatCode>General</c:formatCode>
                  <c:ptCount val="11"/>
                  <c:pt idx="0">
                    <c:v>8</c:v>
                  </c:pt>
                  <c:pt idx="1">
                    <c:v>9.25</c:v>
                  </c:pt>
                  <c:pt idx="2">
                    <c:v>9.4</c:v>
                  </c:pt>
                  <c:pt idx="3">
                    <c:v>9.4</c:v>
                  </c:pt>
                  <c:pt idx="4">
                    <c:v>9</c:v>
                  </c:pt>
                  <c:pt idx="5">
                    <c:v>8</c:v>
                  </c:pt>
                  <c:pt idx="6">
                    <c:v>10</c:v>
                  </c:pt>
                  <c:pt idx="7">
                    <c:v>9.5</c:v>
                  </c:pt>
                  <c:pt idx="8">
                    <c:v>9.3000000000000007</c:v>
                  </c:pt>
                  <c:pt idx="9">
                    <c:v>8.8000000000000007</c:v>
                  </c:pt>
                  <c:pt idx="10">
                    <c:v>9.1</c:v>
                  </c:pt>
                </c:numCache>
              </c:numRef>
            </c:minus>
            <c:spPr>
              <a:noFill/>
              <a:ln w="12700" cap="flat" cmpd="sng" algn="ctr">
                <a:solidFill>
                  <a:srgbClr val="FF0000"/>
                </a:solidFill>
                <a:round/>
              </a:ln>
              <a:effectLst/>
            </c:spPr>
          </c:errBars>
          <c:cat>
            <c:numRef>
              <c:f>PAM!$D$80:$N$80</c:f>
              <c:numCache>
                <c:formatCode>General</c:formatCode>
                <c:ptCount val="11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750</c:v>
                </c:pt>
                <c:pt idx="4">
                  <c:v>1000</c:v>
                </c:pt>
                <c:pt idx="5">
                  <c:v>1500</c:v>
                </c:pt>
                <c:pt idx="6">
                  <c:v>2000</c:v>
                </c:pt>
                <c:pt idx="7">
                  <c:v>3000</c:v>
                </c:pt>
                <c:pt idx="8">
                  <c:v>4000</c:v>
                </c:pt>
                <c:pt idx="9">
                  <c:v>6000</c:v>
                </c:pt>
                <c:pt idx="10">
                  <c:v>8000</c:v>
                </c:pt>
              </c:numCache>
            </c:numRef>
          </c:cat>
          <c:val>
            <c:numRef>
              <c:f>PAM!$D$81:$N$81</c:f>
              <c:numCache>
                <c:formatCode>General</c:formatCode>
                <c:ptCount val="11"/>
                <c:pt idx="0">
                  <c:v>36.875</c:v>
                </c:pt>
                <c:pt idx="1">
                  <c:v>38.4375</c:v>
                </c:pt>
                <c:pt idx="2">
                  <c:v>40.9375</c:v>
                </c:pt>
                <c:pt idx="3">
                  <c:v>44.0625</c:v>
                </c:pt>
                <c:pt idx="4">
                  <c:v>46.5625</c:v>
                </c:pt>
                <c:pt idx="5">
                  <c:v>51.25</c:v>
                </c:pt>
                <c:pt idx="6">
                  <c:v>58.75</c:v>
                </c:pt>
                <c:pt idx="7">
                  <c:v>56.875</c:v>
                </c:pt>
                <c:pt idx="8">
                  <c:v>63.4375</c:v>
                </c:pt>
                <c:pt idx="9">
                  <c:v>70</c:v>
                </c:pt>
                <c:pt idx="10">
                  <c:v>72.5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AF-4C8C-A6D7-C5AC1038F991}"/>
            </c:ext>
          </c:extLst>
        </c:ser>
        <c:ser>
          <c:idx val="1"/>
          <c:order val="1"/>
          <c:tx>
            <c:strRef>
              <c:f>PAM!$C$82</c:f>
              <c:strCache>
                <c:ptCount val="1"/>
                <c:pt idx="0">
                  <c:v>OG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PAM!$D$84:$N$84</c:f>
                <c:numCache>
                  <c:formatCode>General</c:formatCode>
                  <c:ptCount val="11"/>
                  <c:pt idx="0">
                    <c:v>7.5</c:v>
                  </c:pt>
                  <c:pt idx="1">
                    <c:v>9.5</c:v>
                  </c:pt>
                  <c:pt idx="2">
                    <c:v>10.5</c:v>
                  </c:pt>
                  <c:pt idx="3">
                    <c:v>10.5</c:v>
                  </c:pt>
                  <c:pt idx="4">
                    <c:v>10.5</c:v>
                  </c:pt>
                  <c:pt idx="5">
                    <c:v>9</c:v>
                  </c:pt>
                  <c:pt idx="6">
                    <c:v>10.199999999999999</c:v>
                  </c:pt>
                  <c:pt idx="7">
                    <c:v>9.1999999999999993</c:v>
                  </c:pt>
                  <c:pt idx="8">
                    <c:v>10.7</c:v>
                  </c:pt>
                  <c:pt idx="9">
                    <c:v>12.8</c:v>
                  </c:pt>
                  <c:pt idx="10">
                    <c:v>11.6</c:v>
                  </c:pt>
                </c:numCache>
              </c:numRef>
            </c:plus>
            <c:minus>
              <c:numRef>
                <c:f>PAM!$D$84:$N$84</c:f>
                <c:numCache>
                  <c:formatCode>General</c:formatCode>
                  <c:ptCount val="11"/>
                  <c:pt idx="0">
                    <c:v>7.5</c:v>
                  </c:pt>
                  <c:pt idx="1">
                    <c:v>9.5</c:v>
                  </c:pt>
                  <c:pt idx="2">
                    <c:v>10.5</c:v>
                  </c:pt>
                  <c:pt idx="3">
                    <c:v>10.5</c:v>
                  </c:pt>
                  <c:pt idx="4">
                    <c:v>10.5</c:v>
                  </c:pt>
                  <c:pt idx="5">
                    <c:v>9</c:v>
                  </c:pt>
                  <c:pt idx="6">
                    <c:v>10.199999999999999</c:v>
                  </c:pt>
                  <c:pt idx="7">
                    <c:v>9.1999999999999993</c:v>
                  </c:pt>
                  <c:pt idx="8">
                    <c:v>10.7</c:v>
                  </c:pt>
                  <c:pt idx="9">
                    <c:v>12.8</c:v>
                  </c:pt>
                  <c:pt idx="10">
                    <c:v>11.6</c:v>
                  </c:pt>
                </c:numCache>
              </c:numRef>
            </c:minus>
            <c:spPr>
              <a:noFill/>
              <a:ln w="1270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cat>
            <c:numRef>
              <c:f>PAM!$D$80:$N$80</c:f>
              <c:numCache>
                <c:formatCode>General</c:formatCode>
                <c:ptCount val="11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750</c:v>
                </c:pt>
                <c:pt idx="4">
                  <c:v>1000</c:v>
                </c:pt>
                <c:pt idx="5">
                  <c:v>1500</c:v>
                </c:pt>
                <c:pt idx="6">
                  <c:v>2000</c:v>
                </c:pt>
                <c:pt idx="7">
                  <c:v>3000</c:v>
                </c:pt>
                <c:pt idx="8">
                  <c:v>4000</c:v>
                </c:pt>
                <c:pt idx="9">
                  <c:v>6000</c:v>
                </c:pt>
                <c:pt idx="10">
                  <c:v>8000</c:v>
                </c:pt>
              </c:numCache>
            </c:numRef>
          </c:cat>
          <c:val>
            <c:numRef>
              <c:f>PAM!$D$82:$N$82</c:f>
              <c:numCache>
                <c:formatCode>General</c:formatCode>
                <c:ptCount val="11"/>
                <c:pt idx="0">
                  <c:v>35.3125</c:v>
                </c:pt>
                <c:pt idx="1">
                  <c:v>36.875</c:v>
                </c:pt>
                <c:pt idx="2">
                  <c:v>39.6875</c:v>
                </c:pt>
                <c:pt idx="3">
                  <c:v>42.5</c:v>
                </c:pt>
                <c:pt idx="4">
                  <c:v>45.3125</c:v>
                </c:pt>
                <c:pt idx="5">
                  <c:v>51.25</c:v>
                </c:pt>
                <c:pt idx="6">
                  <c:v>52.8125</c:v>
                </c:pt>
                <c:pt idx="7">
                  <c:v>55.625</c:v>
                </c:pt>
                <c:pt idx="8">
                  <c:v>57.5</c:v>
                </c:pt>
                <c:pt idx="9">
                  <c:v>66.5625</c:v>
                </c:pt>
                <c:pt idx="10">
                  <c:v>72.1875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AF-4C8C-A6D7-C5AC1038F9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0315176"/>
        <c:axId val="680320424"/>
      </c:lineChart>
      <c:catAx>
        <c:axId val="680315176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Fréquence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320424"/>
        <c:crosses val="autoZero"/>
        <c:auto val="1"/>
        <c:lblAlgn val="ctr"/>
        <c:lblOffset val="100"/>
        <c:noMultiLvlLbl val="0"/>
      </c:catAx>
      <c:valAx>
        <c:axId val="680320424"/>
        <c:scaling>
          <c:orientation val="maxMin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Niveau d'intensité sonore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315176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Perte tonale moyenne du groupe sans EA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PAM!$C$81</c:f>
              <c:strCache>
                <c:ptCount val="1"/>
                <c:pt idx="0">
                  <c:v>OD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PAM!$T$20:$AD$20</c:f>
                <c:numCache>
                  <c:formatCode>General</c:formatCode>
                  <c:ptCount val="11"/>
                  <c:pt idx="0">
                    <c:v>5.5</c:v>
                  </c:pt>
                  <c:pt idx="1">
                    <c:v>7</c:v>
                  </c:pt>
                  <c:pt idx="2">
                    <c:v>10</c:v>
                  </c:pt>
                  <c:pt idx="3">
                    <c:v>9</c:v>
                  </c:pt>
                  <c:pt idx="4">
                    <c:v>10</c:v>
                  </c:pt>
                  <c:pt idx="5">
                    <c:v>12.4</c:v>
                  </c:pt>
                  <c:pt idx="6">
                    <c:v>12.7</c:v>
                  </c:pt>
                  <c:pt idx="7">
                    <c:v>10</c:v>
                  </c:pt>
                  <c:pt idx="8">
                    <c:v>13.4</c:v>
                  </c:pt>
                  <c:pt idx="9">
                    <c:v>11</c:v>
                  </c:pt>
                  <c:pt idx="10">
                    <c:v>12.5</c:v>
                  </c:pt>
                </c:numCache>
              </c:numRef>
            </c:plus>
            <c:minus>
              <c:numRef>
                <c:f>PAM!$T$20:$AD$20</c:f>
                <c:numCache>
                  <c:formatCode>General</c:formatCode>
                  <c:ptCount val="11"/>
                  <c:pt idx="0">
                    <c:v>5.5</c:v>
                  </c:pt>
                  <c:pt idx="1">
                    <c:v>7</c:v>
                  </c:pt>
                  <c:pt idx="2">
                    <c:v>10</c:v>
                  </c:pt>
                  <c:pt idx="3">
                    <c:v>9</c:v>
                  </c:pt>
                  <c:pt idx="4">
                    <c:v>10</c:v>
                  </c:pt>
                  <c:pt idx="5">
                    <c:v>12.4</c:v>
                  </c:pt>
                  <c:pt idx="6">
                    <c:v>12.7</c:v>
                  </c:pt>
                  <c:pt idx="7">
                    <c:v>10</c:v>
                  </c:pt>
                  <c:pt idx="8">
                    <c:v>13.4</c:v>
                  </c:pt>
                  <c:pt idx="9">
                    <c:v>11</c:v>
                  </c:pt>
                  <c:pt idx="10">
                    <c:v>12.5</c:v>
                  </c:pt>
                </c:numCache>
              </c:numRef>
            </c:minus>
            <c:spPr>
              <a:noFill/>
              <a:ln w="12700" cap="flat" cmpd="sng" algn="ctr">
                <a:solidFill>
                  <a:srgbClr val="FF0000"/>
                </a:solidFill>
                <a:round/>
              </a:ln>
              <a:effectLst/>
            </c:spPr>
          </c:errBars>
          <c:cat>
            <c:numRef>
              <c:f>PAM!$D$80:$N$80</c:f>
              <c:numCache>
                <c:formatCode>General</c:formatCode>
                <c:ptCount val="11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750</c:v>
                </c:pt>
                <c:pt idx="4">
                  <c:v>1000</c:v>
                </c:pt>
                <c:pt idx="5">
                  <c:v>1500</c:v>
                </c:pt>
                <c:pt idx="6">
                  <c:v>2000</c:v>
                </c:pt>
                <c:pt idx="7">
                  <c:v>3000</c:v>
                </c:pt>
                <c:pt idx="8">
                  <c:v>4000</c:v>
                </c:pt>
                <c:pt idx="9">
                  <c:v>6000</c:v>
                </c:pt>
                <c:pt idx="10">
                  <c:v>8000</c:v>
                </c:pt>
              </c:numCache>
            </c:numRef>
          </c:cat>
          <c:val>
            <c:numRef>
              <c:f>PAM!$T$44:$AD$44</c:f>
              <c:numCache>
                <c:formatCode>General</c:formatCode>
                <c:ptCount val="11"/>
                <c:pt idx="0">
                  <c:v>28.214285714285715</c:v>
                </c:pt>
                <c:pt idx="1">
                  <c:v>31.428571428571427</c:v>
                </c:pt>
                <c:pt idx="2">
                  <c:v>40.714285714285715</c:v>
                </c:pt>
                <c:pt idx="3">
                  <c:v>44.285714285714285</c:v>
                </c:pt>
                <c:pt idx="4">
                  <c:v>46.785714285714285</c:v>
                </c:pt>
                <c:pt idx="5">
                  <c:v>52.857142857142854</c:v>
                </c:pt>
                <c:pt idx="6">
                  <c:v>57.5</c:v>
                </c:pt>
                <c:pt idx="7">
                  <c:v>59.615384615384613</c:v>
                </c:pt>
                <c:pt idx="8">
                  <c:v>70</c:v>
                </c:pt>
                <c:pt idx="9">
                  <c:v>68.461538461538467</c:v>
                </c:pt>
                <c:pt idx="10">
                  <c:v>70.769230769230774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6D-4F92-82A0-DCAAF203F55A}"/>
            </c:ext>
          </c:extLst>
        </c:ser>
        <c:ser>
          <c:idx val="1"/>
          <c:order val="1"/>
          <c:tx>
            <c:strRef>
              <c:f>PAM!$C$82</c:f>
              <c:strCache>
                <c:ptCount val="1"/>
                <c:pt idx="0">
                  <c:v>OG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PAM!$T$40:$AD$40</c:f>
                <c:numCache>
                  <c:formatCode>General</c:formatCode>
                  <c:ptCount val="11"/>
                  <c:pt idx="0">
                    <c:v>8</c:v>
                  </c:pt>
                  <c:pt idx="1">
                    <c:v>7.5</c:v>
                  </c:pt>
                  <c:pt idx="2">
                    <c:v>7.9</c:v>
                  </c:pt>
                  <c:pt idx="3">
                    <c:v>7</c:v>
                  </c:pt>
                  <c:pt idx="4">
                    <c:v>7.5</c:v>
                  </c:pt>
                  <c:pt idx="5">
                    <c:v>5.5</c:v>
                  </c:pt>
                  <c:pt idx="6">
                    <c:v>7</c:v>
                  </c:pt>
                  <c:pt idx="7">
                    <c:v>9.8000000000000007</c:v>
                  </c:pt>
                  <c:pt idx="8">
                    <c:v>10</c:v>
                  </c:pt>
                  <c:pt idx="9">
                    <c:v>10.5</c:v>
                  </c:pt>
                  <c:pt idx="10">
                    <c:v>10</c:v>
                  </c:pt>
                </c:numCache>
              </c:numRef>
            </c:plus>
            <c:minus>
              <c:numRef>
                <c:f>PAM!$T$40:$AD$40</c:f>
                <c:numCache>
                  <c:formatCode>General</c:formatCode>
                  <c:ptCount val="11"/>
                  <c:pt idx="0">
                    <c:v>8</c:v>
                  </c:pt>
                  <c:pt idx="1">
                    <c:v>7.5</c:v>
                  </c:pt>
                  <c:pt idx="2">
                    <c:v>7.9</c:v>
                  </c:pt>
                  <c:pt idx="3">
                    <c:v>7</c:v>
                  </c:pt>
                  <c:pt idx="4">
                    <c:v>7.5</c:v>
                  </c:pt>
                  <c:pt idx="5">
                    <c:v>5.5</c:v>
                  </c:pt>
                  <c:pt idx="6">
                    <c:v>7</c:v>
                  </c:pt>
                  <c:pt idx="7">
                    <c:v>9.8000000000000007</c:v>
                  </c:pt>
                  <c:pt idx="8">
                    <c:v>10</c:v>
                  </c:pt>
                  <c:pt idx="9">
                    <c:v>10.5</c:v>
                  </c:pt>
                  <c:pt idx="10">
                    <c:v>10</c:v>
                  </c:pt>
                </c:numCache>
              </c:numRef>
            </c:minus>
            <c:spPr>
              <a:noFill/>
              <a:ln w="1270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cat>
            <c:numRef>
              <c:f>PAM!$D$80:$N$80</c:f>
              <c:numCache>
                <c:formatCode>General</c:formatCode>
                <c:ptCount val="11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750</c:v>
                </c:pt>
                <c:pt idx="4">
                  <c:v>1000</c:v>
                </c:pt>
                <c:pt idx="5">
                  <c:v>1500</c:v>
                </c:pt>
                <c:pt idx="6">
                  <c:v>2000</c:v>
                </c:pt>
                <c:pt idx="7">
                  <c:v>3000</c:v>
                </c:pt>
                <c:pt idx="8">
                  <c:v>4000</c:v>
                </c:pt>
                <c:pt idx="9">
                  <c:v>6000</c:v>
                </c:pt>
                <c:pt idx="10">
                  <c:v>8000</c:v>
                </c:pt>
              </c:numCache>
            </c:numRef>
          </c:cat>
          <c:val>
            <c:numRef>
              <c:f>PAM!$T$45:$AD$45</c:f>
              <c:numCache>
                <c:formatCode>General</c:formatCode>
                <c:ptCount val="11"/>
                <c:pt idx="0">
                  <c:v>29.285714285714285</c:v>
                </c:pt>
                <c:pt idx="1">
                  <c:v>30.714285714285715</c:v>
                </c:pt>
                <c:pt idx="2">
                  <c:v>36.428571428571431</c:v>
                </c:pt>
                <c:pt idx="3">
                  <c:v>40.357142857142854</c:v>
                </c:pt>
                <c:pt idx="4">
                  <c:v>45.357142857142854</c:v>
                </c:pt>
                <c:pt idx="5">
                  <c:v>51.785714285714285</c:v>
                </c:pt>
                <c:pt idx="6">
                  <c:v>53.571428571428569</c:v>
                </c:pt>
                <c:pt idx="7">
                  <c:v>58.928571428571431</c:v>
                </c:pt>
                <c:pt idx="8">
                  <c:v>64.285714285714292</c:v>
                </c:pt>
                <c:pt idx="9">
                  <c:v>67.142857142857139</c:v>
                </c:pt>
                <c:pt idx="10">
                  <c:v>73.214285714285708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6D-4F92-82A0-DCAAF203F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0315176"/>
        <c:axId val="680320424"/>
      </c:lineChart>
      <c:catAx>
        <c:axId val="680315176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Fréquence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320424"/>
        <c:crosses val="autoZero"/>
        <c:auto val="1"/>
        <c:lblAlgn val="ctr"/>
        <c:lblOffset val="100"/>
        <c:noMultiLvlLbl val="0"/>
      </c:catAx>
      <c:valAx>
        <c:axId val="680320424"/>
        <c:scaling>
          <c:orientation val="maxMin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Niveau d'intensité sonore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315176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COSI!$F$2:$F$153</c:f>
              <c:numCache>
                <c:formatCode>General</c:formatCode>
                <c:ptCount val="152"/>
                <c:pt idx="0">
                  <c:v>3</c:v>
                </c:pt>
                <c:pt idx="1">
                  <c:v>4</c:v>
                </c:pt>
                <c:pt idx="2">
                  <c:v>16</c:v>
                </c:pt>
                <c:pt idx="3">
                  <c:v>15</c:v>
                </c:pt>
                <c:pt idx="5">
                  <c:v>2</c:v>
                </c:pt>
                <c:pt idx="6">
                  <c:v>4</c:v>
                </c:pt>
                <c:pt idx="7">
                  <c:v>16</c:v>
                </c:pt>
                <c:pt idx="8">
                  <c:v>5</c:v>
                </c:pt>
                <c:pt idx="10">
                  <c:v>2</c:v>
                </c:pt>
                <c:pt idx="11">
                  <c:v>4</c:v>
                </c:pt>
                <c:pt idx="12">
                  <c:v>3</c:v>
                </c:pt>
                <c:pt idx="13">
                  <c:v>16</c:v>
                </c:pt>
                <c:pt idx="15">
                  <c:v>15</c:v>
                </c:pt>
                <c:pt idx="16">
                  <c:v>3</c:v>
                </c:pt>
                <c:pt idx="17">
                  <c:v>5</c:v>
                </c:pt>
                <c:pt idx="18">
                  <c:v>16</c:v>
                </c:pt>
                <c:pt idx="20">
                  <c:v>2</c:v>
                </c:pt>
                <c:pt idx="21">
                  <c:v>4</c:v>
                </c:pt>
                <c:pt idx="22">
                  <c:v>7</c:v>
                </c:pt>
                <c:pt idx="24">
                  <c:v>3</c:v>
                </c:pt>
                <c:pt idx="25">
                  <c:v>4</c:v>
                </c:pt>
                <c:pt idx="26">
                  <c:v>2</c:v>
                </c:pt>
                <c:pt idx="29">
                  <c:v>3</c:v>
                </c:pt>
                <c:pt idx="30">
                  <c:v>2</c:v>
                </c:pt>
                <c:pt idx="31">
                  <c:v>4</c:v>
                </c:pt>
                <c:pt idx="33">
                  <c:v>4</c:v>
                </c:pt>
                <c:pt idx="34">
                  <c:v>3</c:v>
                </c:pt>
                <c:pt idx="35">
                  <c:v>16</c:v>
                </c:pt>
                <c:pt idx="36">
                  <c:v>5</c:v>
                </c:pt>
                <c:pt idx="37">
                  <c:v>7</c:v>
                </c:pt>
                <c:pt idx="39">
                  <c:v>3</c:v>
                </c:pt>
                <c:pt idx="40">
                  <c:v>4</c:v>
                </c:pt>
                <c:pt idx="41">
                  <c:v>5</c:v>
                </c:pt>
                <c:pt idx="42">
                  <c:v>16</c:v>
                </c:pt>
                <c:pt idx="44">
                  <c:v>3</c:v>
                </c:pt>
                <c:pt idx="46">
                  <c:v>9</c:v>
                </c:pt>
                <c:pt idx="48">
                  <c:v>3</c:v>
                </c:pt>
                <c:pt idx="49">
                  <c:v>4</c:v>
                </c:pt>
                <c:pt idx="50">
                  <c:v>15</c:v>
                </c:pt>
                <c:pt idx="51">
                  <c:v>16</c:v>
                </c:pt>
                <c:pt idx="53">
                  <c:v>3</c:v>
                </c:pt>
                <c:pt idx="54">
                  <c:v>2</c:v>
                </c:pt>
                <c:pt idx="55">
                  <c:v>16</c:v>
                </c:pt>
                <c:pt idx="57">
                  <c:v>3</c:v>
                </c:pt>
                <c:pt idx="58">
                  <c:v>1</c:v>
                </c:pt>
                <c:pt idx="59">
                  <c:v>4</c:v>
                </c:pt>
                <c:pt idx="61">
                  <c:v>4</c:v>
                </c:pt>
                <c:pt idx="62">
                  <c:v>3</c:v>
                </c:pt>
                <c:pt idx="63">
                  <c:v>16</c:v>
                </c:pt>
                <c:pt idx="65">
                  <c:v>4</c:v>
                </c:pt>
                <c:pt idx="66">
                  <c:v>2</c:v>
                </c:pt>
                <c:pt idx="67">
                  <c:v>5</c:v>
                </c:pt>
                <c:pt idx="68">
                  <c:v>16</c:v>
                </c:pt>
                <c:pt idx="71">
                  <c:v>4</c:v>
                </c:pt>
                <c:pt idx="72">
                  <c:v>1</c:v>
                </c:pt>
                <c:pt idx="73">
                  <c:v>14</c:v>
                </c:pt>
                <c:pt idx="74">
                  <c:v>8</c:v>
                </c:pt>
                <c:pt idx="75">
                  <c:v>5</c:v>
                </c:pt>
                <c:pt idx="77">
                  <c:v>6</c:v>
                </c:pt>
                <c:pt idx="78">
                  <c:v>5</c:v>
                </c:pt>
                <c:pt idx="81">
                  <c:v>0</c:v>
                </c:pt>
                <c:pt idx="85">
                  <c:v>4</c:v>
                </c:pt>
                <c:pt idx="86">
                  <c:v>12</c:v>
                </c:pt>
                <c:pt idx="87">
                  <c:v>14</c:v>
                </c:pt>
                <c:pt idx="89">
                  <c:v>4</c:v>
                </c:pt>
                <c:pt idx="92">
                  <c:v>4</c:v>
                </c:pt>
                <c:pt idx="93">
                  <c:v>3</c:v>
                </c:pt>
                <c:pt idx="94">
                  <c:v>12</c:v>
                </c:pt>
                <c:pt idx="95">
                  <c:v>13</c:v>
                </c:pt>
                <c:pt idx="96">
                  <c:v>7</c:v>
                </c:pt>
                <c:pt idx="98">
                  <c:v>4</c:v>
                </c:pt>
                <c:pt idx="99">
                  <c:v>16</c:v>
                </c:pt>
                <c:pt idx="100">
                  <c:v>10</c:v>
                </c:pt>
                <c:pt idx="101">
                  <c:v>5</c:v>
                </c:pt>
                <c:pt idx="103">
                  <c:v>4</c:v>
                </c:pt>
                <c:pt idx="104">
                  <c:v>2</c:v>
                </c:pt>
                <c:pt idx="105">
                  <c:v>15</c:v>
                </c:pt>
                <c:pt idx="106">
                  <c:v>16</c:v>
                </c:pt>
                <c:pt idx="108">
                  <c:v>15</c:v>
                </c:pt>
                <c:pt idx="109">
                  <c:v>4</c:v>
                </c:pt>
                <c:pt idx="110">
                  <c:v>3</c:v>
                </c:pt>
                <c:pt idx="111">
                  <c:v>2</c:v>
                </c:pt>
                <c:pt idx="112">
                  <c:v>5</c:v>
                </c:pt>
                <c:pt idx="114">
                  <c:v>4</c:v>
                </c:pt>
                <c:pt idx="115">
                  <c:v>2</c:v>
                </c:pt>
                <c:pt idx="116">
                  <c:v>3</c:v>
                </c:pt>
                <c:pt idx="117">
                  <c:v>16</c:v>
                </c:pt>
                <c:pt idx="119">
                  <c:v>4</c:v>
                </c:pt>
                <c:pt idx="120">
                  <c:v>3</c:v>
                </c:pt>
                <c:pt idx="121">
                  <c:v>5</c:v>
                </c:pt>
                <c:pt idx="122">
                  <c:v>15</c:v>
                </c:pt>
                <c:pt idx="124">
                  <c:v>3</c:v>
                </c:pt>
                <c:pt idx="125">
                  <c:v>4</c:v>
                </c:pt>
                <c:pt idx="126">
                  <c:v>16</c:v>
                </c:pt>
                <c:pt idx="127">
                  <c:v>15</c:v>
                </c:pt>
                <c:pt idx="129">
                  <c:v>16</c:v>
                </c:pt>
                <c:pt idx="130">
                  <c:v>3</c:v>
                </c:pt>
                <c:pt idx="131">
                  <c:v>4</c:v>
                </c:pt>
                <c:pt idx="132">
                  <c:v>2</c:v>
                </c:pt>
                <c:pt idx="133">
                  <c:v>16</c:v>
                </c:pt>
                <c:pt idx="135">
                  <c:v>4</c:v>
                </c:pt>
                <c:pt idx="136">
                  <c:v>15</c:v>
                </c:pt>
                <c:pt idx="137">
                  <c:v>5</c:v>
                </c:pt>
                <c:pt idx="138">
                  <c:v>2</c:v>
                </c:pt>
                <c:pt idx="139">
                  <c:v>16</c:v>
                </c:pt>
                <c:pt idx="141">
                  <c:v>4</c:v>
                </c:pt>
                <c:pt idx="142">
                  <c:v>2</c:v>
                </c:pt>
                <c:pt idx="143">
                  <c:v>1</c:v>
                </c:pt>
                <c:pt idx="144">
                  <c:v>16</c:v>
                </c:pt>
                <c:pt idx="145">
                  <c:v>7</c:v>
                </c:pt>
                <c:pt idx="147">
                  <c:v>3</c:v>
                </c:pt>
                <c:pt idx="148">
                  <c:v>4</c:v>
                </c:pt>
                <c:pt idx="149">
                  <c:v>2</c:v>
                </c:pt>
                <c:pt idx="150">
                  <c:v>16</c:v>
                </c:pt>
                <c:pt idx="151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C2-4F58-A922-1EDC57DD2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221904"/>
        <c:axId val="727228136"/>
      </c:scatterChart>
      <c:valAx>
        <c:axId val="727221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228136"/>
        <c:crosses val="autoZero"/>
        <c:crossBetween val="midCat"/>
      </c:valAx>
      <c:valAx>
        <c:axId val="727228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221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des sujets du groupe EC par catégorie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COSI!$S$1</c:f>
              <c:strCache>
                <c:ptCount val="1"/>
                <c:pt idx="0">
                  <c:v>Numéro de sujet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COSI!$S$2:$S$17</c:f>
              <c:numCache>
                <c:formatCode>General</c:formatCode>
                <c:ptCount val="16"/>
                <c:pt idx="0">
                  <c:v>13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6">
                  <c:v>5</c:v>
                </c:pt>
                <c:pt idx="8">
                  <c:v>10</c:v>
                </c:pt>
                <c:pt idx="11">
                  <c:v>10</c:v>
                </c:pt>
                <c:pt idx="14">
                  <c:v>1</c:v>
                </c:pt>
                <c:pt idx="15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EE-404F-B4FF-1846C5BA4ADF}"/>
            </c:ext>
          </c:extLst>
        </c:ser>
        <c:ser>
          <c:idx val="1"/>
          <c:order val="1"/>
          <c:tx>
            <c:strRef>
              <c:f>COSI!$T$1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COSI!$T$2:$T$17</c:f>
              <c:numCache>
                <c:formatCode>General</c:formatCode>
                <c:ptCount val="16"/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4</c:v>
                </c:pt>
                <c:pt idx="6">
                  <c:v>8</c:v>
                </c:pt>
                <c:pt idx="14">
                  <c:v>4</c:v>
                </c:pt>
                <c:pt idx="15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EE-404F-B4FF-1846C5BA4ADF}"/>
            </c:ext>
          </c:extLst>
        </c:ser>
        <c:ser>
          <c:idx val="2"/>
          <c:order val="2"/>
          <c:tx>
            <c:strRef>
              <c:f>COSI!$U$1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COSI!$U$2:$U$17</c:f>
              <c:numCache>
                <c:formatCode>General</c:formatCode>
                <c:ptCount val="16"/>
                <c:pt idx="1">
                  <c:v>6</c:v>
                </c:pt>
                <c:pt idx="2">
                  <c:v>4</c:v>
                </c:pt>
                <c:pt idx="3">
                  <c:v>3</c:v>
                </c:pt>
                <c:pt idx="4">
                  <c:v>8</c:v>
                </c:pt>
                <c:pt idx="14">
                  <c:v>11</c:v>
                </c:pt>
                <c:pt idx="15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0EE-404F-B4FF-1846C5BA4ADF}"/>
            </c:ext>
          </c:extLst>
        </c:ser>
        <c:ser>
          <c:idx val="3"/>
          <c:order val="3"/>
          <c:tx>
            <c:strRef>
              <c:f>COSI!$V$1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COSI!$V$2:$V$17</c:f>
              <c:numCache>
                <c:formatCode>General</c:formatCode>
                <c:ptCount val="16"/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9</c:v>
                </c:pt>
                <c:pt idx="15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0EE-404F-B4FF-1846C5BA4ADF}"/>
            </c:ext>
          </c:extLst>
        </c:ser>
        <c:ser>
          <c:idx val="4"/>
          <c:order val="4"/>
          <c:tx>
            <c:strRef>
              <c:f>COSI!$W$1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COSI!$W$2:$W$17</c:f>
              <c:numCache>
                <c:formatCode>General</c:formatCode>
                <c:ptCount val="16"/>
                <c:pt idx="1">
                  <c:v>12</c:v>
                </c:pt>
                <c:pt idx="2">
                  <c:v>7</c:v>
                </c:pt>
                <c:pt idx="3">
                  <c:v>6</c:v>
                </c:pt>
                <c:pt idx="4">
                  <c:v>15</c:v>
                </c:pt>
                <c:pt idx="15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0EE-404F-B4FF-1846C5BA4ADF}"/>
            </c:ext>
          </c:extLst>
        </c:ser>
        <c:ser>
          <c:idx val="5"/>
          <c:order val="5"/>
          <c:tx>
            <c:strRef>
              <c:f>COSI!$X$1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COSI!$X$2:$X$17</c:f>
              <c:numCache>
                <c:formatCode>General</c:formatCode>
                <c:ptCount val="16"/>
                <c:pt idx="1">
                  <c:v>15</c:v>
                </c:pt>
                <c:pt idx="2">
                  <c:v>8</c:v>
                </c:pt>
                <c:pt idx="3">
                  <c:v>7</c:v>
                </c:pt>
                <c:pt idx="15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0EE-404F-B4FF-1846C5BA4ADF}"/>
            </c:ext>
          </c:extLst>
        </c:ser>
        <c:ser>
          <c:idx val="6"/>
          <c:order val="6"/>
          <c:tx>
            <c:strRef>
              <c:f>COSI!$Y$1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COSI!$Y$2:$Y$17</c:f>
              <c:numCache>
                <c:formatCode>General</c:formatCode>
                <c:ptCount val="16"/>
                <c:pt idx="2">
                  <c:v>9</c:v>
                </c:pt>
                <c:pt idx="3">
                  <c:v>8</c:v>
                </c:pt>
                <c:pt idx="15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0EE-404F-B4FF-1846C5BA4ADF}"/>
            </c:ext>
          </c:extLst>
        </c:ser>
        <c:ser>
          <c:idx val="7"/>
          <c:order val="7"/>
          <c:tx>
            <c:strRef>
              <c:f>COSI!$Z$1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COSI!$Z$2:$Z$17</c:f>
              <c:numCache>
                <c:formatCode>General</c:formatCode>
                <c:ptCount val="16"/>
                <c:pt idx="2">
                  <c:v>10</c:v>
                </c:pt>
                <c:pt idx="3">
                  <c:v>9</c:v>
                </c:pt>
                <c:pt idx="15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0EE-404F-B4FF-1846C5BA4ADF}"/>
            </c:ext>
          </c:extLst>
        </c:ser>
        <c:ser>
          <c:idx val="8"/>
          <c:order val="8"/>
          <c:tx>
            <c:strRef>
              <c:f>COSI!$AA$1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COSI!$AA$2:$AA$17</c:f>
              <c:numCache>
                <c:formatCode>General</c:formatCode>
                <c:ptCount val="16"/>
                <c:pt idx="2">
                  <c:v>11</c:v>
                </c:pt>
                <c:pt idx="3">
                  <c:v>11</c:v>
                </c:pt>
                <c:pt idx="15">
                  <c:v>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0EE-404F-B4FF-1846C5BA4ADF}"/>
            </c:ext>
          </c:extLst>
        </c:ser>
        <c:ser>
          <c:idx val="9"/>
          <c:order val="9"/>
          <c:tx>
            <c:strRef>
              <c:f>COSI!$AB$1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COSI!$AB$2:$AB$17</c:f>
              <c:numCache>
                <c:formatCode>General</c:formatCode>
                <c:ptCount val="16"/>
                <c:pt idx="2">
                  <c:v>12</c:v>
                </c:pt>
                <c:pt idx="3">
                  <c:v>13</c:v>
                </c:pt>
                <c:pt idx="15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0EE-404F-B4FF-1846C5BA4ADF}"/>
            </c:ext>
          </c:extLst>
        </c:ser>
        <c:ser>
          <c:idx val="10"/>
          <c:order val="10"/>
          <c:tx>
            <c:strRef>
              <c:f>COSI!$AC$1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COSI!$AC$2:$AC$17</c:f>
              <c:numCache>
                <c:formatCode>General</c:formatCode>
                <c:ptCount val="16"/>
                <c:pt idx="2">
                  <c:v>13</c:v>
                </c:pt>
                <c:pt idx="3">
                  <c:v>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0EE-404F-B4FF-1846C5BA4ADF}"/>
            </c:ext>
          </c:extLst>
        </c:ser>
        <c:ser>
          <c:idx val="11"/>
          <c:order val="11"/>
          <c:tx>
            <c:strRef>
              <c:f>COSI!$AD$1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COSI!$R$2:$R$17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COSI!$AD$2:$AD$17</c:f>
              <c:numCache>
                <c:formatCode>General</c:formatCode>
                <c:ptCount val="16"/>
                <c:pt idx="2">
                  <c:v>14</c:v>
                </c:pt>
                <c:pt idx="3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0EE-404F-B4FF-1846C5BA4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4826728"/>
        <c:axId val="614827056"/>
      </c:scatterChart>
      <c:valAx>
        <c:axId val="614826728"/>
        <c:scaling>
          <c:orientation val="minMax"/>
          <c:max val="16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Numéro de catégorie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827056"/>
        <c:crosses val="autoZero"/>
        <c:crossBetween val="midCat"/>
        <c:majorUnit val="1"/>
      </c:valAx>
      <c:valAx>
        <c:axId val="614827056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Numéro de</a:t>
                </a:r>
                <a:r>
                  <a:rPr lang="fr-FR" baseline="0"/>
                  <a:t> </a:t>
                </a:r>
                <a:r>
                  <a:rPr lang="fr-FR"/>
                  <a:t>sujet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482672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365125</xdr:colOff>
      <xdr:row>8</xdr:row>
      <xdr:rowOff>63500</xdr:rowOff>
    </xdr:from>
    <xdr:to>
      <xdr:col>17</xdr:col>
      <xdr:colOff>831399</xdr:colOff>
      <xdr:row>37</xdr:row>
      <xdr:rowOff>101146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D89AE26-8C77-4BA4-9A7D-6D9FF39B0F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561974</xdr:colOff>
      <xdr:row>13</xdr:row>
      <xdr:rowOff>31749</xdr:rowOff>
    </xdr:from>
    <xdr:to>
      <xdr:col>28</xdr:col>
      <xdr:colOff>63499</xdr:colOff>
      <xdr:row>41</xdr:row>
      <xdr:rowOff>111124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9B96682-EB8E-4D8E-B143-EE1FBED797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372836</xdr:colOff>
      <xdr:row>16</xdr:row>
      <xdr:rowOff>72797</xdr:rowOff>
    </xdr:from>
    <xdr:to>
      <xdr:col>15</xdr:col>
      <xdr:colOff>191861</xdr:colOff>
      <xdr:row>28</xdr:row>
      <xdr:rowOff>148997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9795994-1D32-42EA-9819-3C02786FE9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419100</xdr:colOff>
      <xdr:row>17</xdr:row>
      <xdr:rowOff>147636</xdr:rowOff>
    </xdr:from>
    <xdr:to>
      <xdr:col>25</xdr:col>
      <xdr:colOff>347662</xdr:colOff>
      <xdr:row>35</xdr:row>
      <xdr:rowOff>133349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978E5653-2C39-4FDE-A4A4-9D4BD61B67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65F6-D4E7-42ED-8385-0DCD7D3F61DB}">
  <sheetPr codeName="Feuil1"/>
  <dimension ref="A1:T42"/>
  <sheetViews>
    <sheetView zoomScale="70" zoomScaleNormal="70" workbookViewId="0">
      <selection activeCell="L32" sqref="L32"/>
    </sheetView>
  </sheetViews>
  <sheetFormatPr baseColWidth="10" defaultRowHeight="15" x14ac:dyDescent="0.25"/>
  <cols>
    <col min="1" max="1" width="18.140625" customWidth="1"/>
    <col min="2" max="2" width="28.140625" customWidth="1"/>
    <col min="3" max="3" width="25.5703125" customWidth="1"/>
    <col min="4" max="4" width="37.28515625" customWidth="1"/>
    <col min="5" max="5" width="23" customWidth="1"/>
    <col min="6" max="6" width="26.140625" customWidth="1"/>
    <col min="7" max="7" width="23.28515625" customWidth="1"/>
    <col min="8" max="8" width="21.140625" customWidth="1"/>
    <col min="9" max="9" width="26.5703125" customWidth="1"/>
    <col min="10" max="10" width="28.42578125" customWidth="1"/>
    <col min="13" max="13" width="8.42578125" customWidth="1"/>
    <col min="14" max="14" width="15.5703125" customWidth="1"/>
    <col min="16" max="16" width="15.42578125" customWidth="1"/>
    <col min="17" max="17" width="17" customWidth="1"/>
  </cols>
  <sheetData>
    <row r="1" spans="1:20" ht="12" customHeight="1" x14ac:dyDescent="0.25">
      <c r="A1" s="214"/>
      <c r="B1" s="214"/>
      <c r="C1" s="214"/>
      <c r="D1" s="214" t="s">
        <v>68</v>
      </c>
    </row>
    <row r="2" spans="1:20" ht="24.75" customHeight="1" x14ac:dyDescent="0.25">
      <c r="A2" s="214"/>
      <c r="B2" s="10" t="s">
        <v>0</v>
      </c>
      <c r="C2" s="214"/>
      <c r="D2" s="214" t="s">
        <v>103</v>
      </c>
      <c r="F2" s="203"/>
      <c r="G2" s="203"/>
      <c r="H2" s="203"/>
      <c r="I2" s="203"/>
    </row>
    <row r="3" spans="1:20" x14ac:dyDescent="0.25">
      <c r="A3" s="7" t="s">
        <v>25</v>
      </c>
      <c r="B3" s="23" t="s">
        <v>7</v>
      </c>
      <c r="C3" s="214"/>
      <c r="D3" s="214"/>
      <c r="F3" s="18"/>
      <c r="G3" s="18" t="s">
        <v>26</v>
      </c>
      <c r="H3" s="21">
        <v>43571</v>
      </c>
      <c r="I3" s="18"/>
      <c r="J3" s="203"/>
    </row>
    <row r="4" spans="1:20" x14ac:dyDescent="0.25">
      <c r="A4" s="9" t="s">
        <v>25</v>
      </c>
      <c r="B4" s="9" t="s">
        <v>6</v>
      </c>
      <c r="C4" s="203"/>
      <c r="D4" s="203"/>
      <c r="F4" s="18"/>
      <c r="G4" s="18" t="s">
        <v>24</v>
      </c>
      <c r="H4" s="21">
        <v>43559</v>
      </c>
      <c r="I4" s="18"/>
      <c r="J4" s="203"/>
    </row>
    <row r="5" spans="1:20" x14ac:dyDescent="0.25">
      <c r="A5" s="18"/>
      <c r="B5" s="18" t="s">
        <v>12</v>
      </c>
      <c r="C5" s="22"/>
      <c r="D5" s="18"/>
      <c r="F5" s="214"/>
      <c r="G5" s="214"/>
      <c r="H5" s="214"/>
      <c r="I5" s="214"/>
      <c r="J5" s="204"/>
      <c r="K5" s="12"/>
    </row>
    <row r="6" spans="1:20" x14ac:dyDescent="0.25">
      <c r="A6" s="203"/>
      <c r="B6" s="203"/>
      <c r="C6" s="203"/>
      <c r="D6" s="203"/>
      <c r="F6" s="203"/>
      <c r="G6" s="3" t="s">
        <v>15</v>
      </c>
      <c r="H6" s="203"/>
      <c r="I6" s="203"/>
      <c r="J6" s="2"/>
    </row>
    <row r="7" spans="1:20" x14ac:dyDescent="0.25">
      <c r="A7" s="203"/>
      <c r="B7" s="203"/>
      <c r="C7" s="8" t="s">
        <v>48</v>
      </c>
      <c r="D7" s="223" t="s">
        <v>38</v>
      </c>
      <c r="F7" s="5"/>
      <c r="G7" s="5" t="s">
        <v>31</v>
      </c>
      <c r="H7" s="5" t="s">
        <v>48</v>
      </c>
      <c r="I7" s="190" t="s">
        <v>39</v>
      </c>
      <c r="J7" s="203"/>
      <c r="T7" s="11"/>
    </row>
    <row r="8" spans="1:20" x14ac:dyDescent="0.25">
      <c r="A8" s="17">
        <v>1</v>
      </c>
      <c r="B8" s="6" t="s">
        <v>1</v>
      </c>
      <c r="C8" s="25">
        <v>43482</v>
      </c>
      <c r="D8" s="14">
        <v>43579</v>
      </c>
      <c r="E8" t="s">
        <v>33</v>
      </c>
      <c r="F8" s="16">
        <v>1</v>
      </c>
      <c r="G8" s="4" t="s">
        <v>22</v>
      </c>
      <c r="H8" s="19">
        <v>43559</v>
      </c>
      <c r="I8" s="16" t="s">
        <v>66</v>
      </c>
      <c r="J8" s="2" t="s">
        <v>33</v>
      </c>
    </row>
    <row r="9" spans="1:20" x14ac:dyDescent="0.25">
      <c r="A9" s="17">
        <v>2</v>
      </c>
      <c r="B9" s="17" t="s">
        <v>14</v>
      </c>
      <c r="C9" s="25">
        <v>43580</v>
      </c>
      <c r="D9" s="13">
        <v>43629</v>
      </c>
      <c r="E9" t="s">
        <v>33</v>
      </c>
      <c r="F9" s="17">
        <v>2</v>
      </c>
      <c r="G9" s="4" t="s">
        <v>20</v>
      </c>
      <c r="H9" s="14">
        <v>43550</v>
      </c>
      <c r="I9" s="13"/>
      <c r="J9" s="2" t="s">
        <v>33</v>
      </c>
    </row>
    <row r="10" spans="1:20" x14ac:dyDescent="0.25">
      <c r="A10" s="17">
        <v>3</v>
      </c>
      <c r="B10" s="6" t="s">
        <v>8</v>
      </c>
      <c r="C10" s="26">
        <v>43535</v>
      </c>
      <c r="D10" s="17" t="s">
        <v>53</v>
      </c>
      <c r="E10" t="s">
        <v>33</v>
      </c>
      <c r="F10" s="16">
        <v>3</v>
      </c>
      <c r="G10" s="16" t="s">
        <v>21</v>
      </c>
      <c r="H10" s="19">
        <v>43559</v>
      </c>
      <c r="I10" s="16" t="s">
        <v>70</v>
      </c>
      <c r="J10" s="2" t="s">
        <v>33</v>
      </c>
    </row>
    <row r="11" spans="1:20" x14ac:dyDescent="0.25">
      <c r="A11" s="17">
        <v>4</v>
      </c>
      <c r="B11" s="6" t="s">
        <v>11</v>
      </c>
      <c r="C11" s="26">
        <v>43528</v>
      </c>
      <c r="D11" s="13" t="s">
        <v>50</v>
      </c>
      <c r="E11" t="s">
        <v>33</v>
      </c>
      <c r="F11" s="17">
        <v>4</v>
      </c>
      <c r="G11" s="4" t="s">
        <v>17</v>
      </c>
      <c r="H11" s="14">
        <v>43529</v>
      </c>
      <c r="I11" s="13" t="s">
        <v>51</v>
      </c>
      <c r="J11" s="2" t="s">
        <v>33</v>
      </c>
    </row>
    <row r="12" spans="1:20" x14ac:dyDescent="0.25">
      <c r="A12" s="17">
        <v>5</v>
      </c>
      <c r="B12" s="6" t="s">
        <v>2</v>
      </c>
      <c r="C12" s="25">
        <v>43521</v>
      </c>
      <c r="D12" s="13">
        <v>43580</v>
      </c>
      <c r="E12" t="s">
        <v>33</v>
      </c>
      <c r="F12" s="17">
        <v>5</v>
      </c>
      <c r="G12" s="4" t="s">
        <v>19</v>
      </c>
      <c r="H12" s="14">
        <v>43535</v>
      </c>
      <c r="I12" s="17" t="s">
        <v>52</v>
      </c>
      <c r="J12" s="2" t="s">
        <v>33</v>
      </c>
    </row>
    <row r="13" spans="1:20" x14ac:dyDescent="0.25">
      <c r="A13" s="17">
        <v>6</v>
      </c>
      <c r="B13" s="6" t="s">
        <v>3</v>
      </c>
      <c r="C13" s="25">
        <v>43522</v>
      </c>
      <c r="D13" s="13">
        <v>43580</v>
      </c>
      <c r="E13" s="203" t="s">
        <v>33</v>
      </c>
      <c r="F13" s="16">
        <v>6</v>
      </c>
      <c r="G13" s="16" t="s">
        <v>30</v>
      </c>
      <c r="H13" s="19">
        <v>43574</v>
      </c>
      <c r="I13" s="16" t="s">
        <v>101</v>
      </c>
      <c r="J13" s="2" t="s">
        <v>33</v>
      </c>
    </row>
    <row r="14" spans="1:20" x14ac:dyDescent="0.25">
      <c r="A14" s="17">
        <v>7</v>
      </c>
      <c r="B14" s="6" t="s">
        <v>9</v>
      </c>
      <c r="C14" s="26">
        <v>43538</v>
      </c>
      <c r="D14" s="17" t="s">
        <v>55</v>
      </c>
      <c r="E14" t="s">
        <v>33</v>
      </c>
      <c r="F14" s="17">
        <v>7</v>
      </c>
      <c r="G14" s="17" t="s">
        <v>35</v>
      </c>
      <c r="H14" s="13">
        <v>43574</v>
      </c>
      <c r="I14" s="17" t="s">
        <v>76</v>
      </c>
      <c r="J14" s="2"/>
    </row>
    <row r="15" spans="1:20" x14ac:dyDescent="0.25">
      <c r="A15" s="16">
        <v>8</v>
      </c>
      <c r="B15" s="16" t="s">
        <v>36</v>
      </c>
      <c r="C15" s="28">
        <v>43573</v>
      </c>
      <c r="D15" s="19" t="s">
        <v>69</v>
      </c>
      <c r="F15" s="16">
        <v>8</v>
      </c>
      <c r="G15" s="16" t="s">
        <v>28</v>
      </c>
      <c r="H15" s="19">
        <v>43579</v>
      </c>
      <c r="I15" s="16" t="s">
        <v>157</v>
      </c>
      <c r="J15" s="204"/>
    </row>
    <row r="16" spans="1:20" x14ac:dyDescent="0.25">
      <c r="A16" s="17">
        <v>9</v>
      </c>
      <c r="B16" s="17" t="s">
        <v>34</v>
      </c>
      <c r="C16" s="25">
        <v>43573</v>
      </c>
      <c r="D16" s="17" t="s">
        <v>73</v>
      </c>
      <c r="E16" s="215"/>
      <c r="F16" s="17">
        <v>9</v>
      </c>
      <c r="G16" s="4" t="s">
        <v>16</v>
      </c>
      <c r="H16" s="13">
        <v>43515</v>
      </c>
      <c r="I16" s="13">
        <v>43581</v>
      </c>
      <c r="J16" s="204"/>
    </row>
    <row r="17" spans="1:10" x14ac:dyDescent="0.25">
      <c r="A17" s="17">
        <v>10</v>
      </c>
      <c r="B17" s="17" t="s">
        <v>13</v>
      </c>
      <c r="C17" s="25">
        <v>43572</v>
      </c>
      <c r="D17" s="17" t="s">
        <v>71</v>
      </c>
      <c r="F17" s="16">
        <v>10</v>
      </c>
      <c r="G17" s="16" t="s">
        <v>23</v>
      </c>
      <c r="H17" s="19">
        <v>43567</v>
      </c>
      <c r="I17" s="16" t="s">
        <v>302</v>
      </c>
      <c r="J17" s="2"/>
    </row>
    <row r="18" spans="1:10" x14ac:dyDescent="0.25">
      <c r="A18" s="17">
        <v>11</v>
      </c>
      <c r="B18" s="6" t="s">
        <v>4</v>
      </c>
      <c r="C18" s="25">
        <v>43522</v>
      </c>
      <c r="D18" s="13" t="s">
        <v>54</v>
      </c>
      <c r="F18" s="16">
        <v>11</v>
      </c>
      <c r="G18" s="4" t="s">
        <v>18</v>
      </c>
      <c r="H18" s="24">
        <v>43539</v>
      </c>
      <c r="I18" s="16" t="s">
        <v>303</v>
      </c>
      <c r="J18" s="204"/>
    </row>
    <row r="19" spans="1:10" x14ac:dyDescent="0.25">
      <c r="A19" s="17">
        <v>12</v>
      </c>
      <c r="B19" s="17" t="s">
        <v>27</v>
      </c>
      <c r="C19" s="210"/>
      <c r="D19" s="17" t="s">
        <v>56</v>
      </c>
      <c r="F19" s="3">
        <v>12</v>
      </c>
      <c r="G19" s="3" t="s">
        <v>29</v>
      </c>
      <c r="H19" s="15">
        <v>43571</v>
      </c>
      <c r="I19" s="1" t="s">
        <v>304</v>
      </c>
    </row>
    <row r="20" spans="1:10" x14ac:dyDescent="0.25">
      <c r="A20" s="16">
        <v>13</v>
      </c>
      <c r="B20" s="6" t="s">
        <v>10</v>
      </c>
      <c r="C20" s="27">
        <v>43540</v>
      </c>
      <c r="D20" s="16" t="s">
        <v>66</v>
      </c>
      <c r="F20" s="17">
        <v>13</v>
      </c>
      <c r="G20" s="4" t="s">
        <v>41</v>
      </c>
      <c r="H20" s="13">
        <v>43553</v>
      </c>
      <c r="I20" s="13">
        <v>43616</v>
      </c>
    </row>
    <row r="21" spans="1:10" x14ac:dyDescent="0.25">
      <c r="A21" s="17">
        <v>14</v>
      </c>
      <c r="B21" s="6" t="s">
        <v>5</v>
      </c>
      <c r="C21" s="25">
        <v>43522</v>
      </c>
      <c r="D21" s="13">
        <v>43581</v>
      </c>
      <c r="F21" s="17">
        <v>14</v>
      </c>
      <c r="G21" s="17" t="s">
        <v>49</v>
      </c>
      <c r="H21" s="13">
        <v>43580</v>
      </c>
      <c r="I21" s="17" t="s">
        <v>102</v>
      </c>
    </row>
    <row r="22" spans="1:10" x14ac:dyDescent="0.25">
      <c r="A22" s="16">
        <v>15</v>
      </c>
      <c r="B22" s="16" t="s">
        <v>40</v>
      </c>
      <c r="C22" s="28">
        <v>43581</v>
      </c>
      <c r="D22" s="19" t="s">
        <v>100</v>
      </c>
      <c r="F22" s="214"/>
      <c r="G22" s="214"/>
      <c r="H22" s="214"/>
      <c r="I22" s="214"/>
    </row>
    <row r="23" spans="1:10" x14ac:dyDescent="0.25">
      <c r="A23" s="16">
        <v>16</v>
      </c>
      <c r="B23" s="16" t="s">
        <v>37</v>
      </c>
      <c r="C23" s="28">
        <v>43574</v>
      </c>
      <c r="D23" s="19">
        <v>43631</v>
      </c>
      <c r="F23" s="214"/>
      <c r="G23" s="214"/>
      <c r="H23" s="214"/>
      <c r="I23" s="214"/>
    </row>
    <row r="24" spans="1:10" x14ac:dyDescent="0.25">
      <c r="A24" s="214"/>
      <c r="B24" s="214"/>
      <c r="C24" s="214"/>
      <c r="D24" s="214"/>
      <c r="F24" s="214"/>
      <c r="G24" s="214"/>
      <c r="H24" s="214"/>
      <c r="I24" s="214"/>
      <c r="J24" s="203"/>
    </row>
    <row r="25" spans="1:10" x14ac:dyDescent="0.25">
      <c r="C25" s="203"/>
      <c r="D25" s="203"/>
      <c r="F25" s="203"/>
      <c r="G25" s="203"/>
      <c r="H25" s="203"/>
      <c r="I25" s="203"/>
    </row>
    <row r="26" spans="1:10" x14ac:dyDescent="0.25">
      <c r="C26" s="258"/>
      <c r="D26" s="258"/>
      <c r="E26" s="258"/>
      <c r="F26" s="258"/>
    </row>
    <row r="27" spans="1:10" x14ac:dyDescent="0.25">
      <c r="C27" s="258"/>
      <c r="D27" s="258"/>
      <c r="E27" s="258"/>
      <c r="F27" s="258"/>
    </row>
    <row r="28" spans="1:10" x14ac:dyDescent="0.25">
      <c r="C28" s="258"/>
      <c r="D28" s="258"/>
      <c r="E28" s="258"/>
      <c r="F28" s="258"/>
    </row>
    <row r="29" spans="1:10" x14ac:dyDescent="0.25">
      <c r="E29" s="215"/>
      <c r="F29" s="215"/>
      <c r="J29" t="s">
        <v>74</v>
      </c>
    </row>
    <row r="30" spans="1:10" x14ac:dyDescent="0.25">
      <c r="C30" s="20" t="s">
        <v>57</v>
      </c>
      <c r="E30" s="215"/>
      <c r="F30" s="215"/>
    </row>
    <row r="31" spans="1:10" x14ac:dyDescent="0.25">
      <c r="C31" s="20" t="s">
        <v>58</v>
      </c>
      <c r="D31" s="20"/>
      <c r="E31" s="215"/>
      <c r="F31" s="215"/>
    </row>
    <row r="32" spans="1:10" x14ac:dyDescent="0.25">
      <c r="C32" s="20" t="s">
        <v>59</v>
      </c>
      <c r="D32" s="20"/>
      <c r="E32" s="215"/>
      <c r="F32" s="215"/>
      <c r="J32" t="s">
        <v>75</v>
      </c>
    </row>
    <row r="33" spans="3:10" x14ac:dyDescent="0.25">
      <c r="C33" s="20" t="s">
        <v>60</v>
      </c>
      <c r="D33" s="20"/>
      <c r="E33" s="215"/>
      <c r="F33" s="215"/>
      <c r="J33" t="s">
        <v>312</v>
      </c>
    </row>
    <row r="34" spans="3:10" x14ac:dyDescent="0.25">
      <c r="E34" s="215"/>
      <c r="F34" s="215"/>
    </row>
    <row r="35" spans="3:10" x14ac:dyDescent="0.25">
      <c r="C35" s="20" t="s">
        <v>61</v>
      </c>
      <c r="D35" s="20"/>
      <c r="E35" s="215"/>
      <c r="F35" s="215"/>
    </row>
    <row r="36" spans="3:10" x14ac:dyDescent="0.25">
      <c r="C36" s="20" t="s">
        <v>62</v>
      </c>
      <c r="D36" s="20"/>
      <c r="E36" s="215"/>
      <c r="F36" s="215"/>
    </row>
    <row r="37" spans="3:10" x14ac:dyDescent="0.25">
      <c r="C37" s="20" t="s">
        <v>63</v>
      </c>
      <c r="E37" s="215"/>
      <c r="F37" s="215"/>
    </row>
    <row r="38" spans="3:10" x14ac:dyDescent="0.25">
      <c r="C38" s="20" t="s">
        <v>64</v>
      </c>
      <c r="E38" s="215"/>
      <c r="F38" s="215"/>
    </row>
    <row r="39" spans="3:10" x14ac:dyDescent="0.25">
      <c r="C39" s="20" t="s">
        <v>65</v>
      </c>
      <c r="E39" s="215"/>
      <c r="F39" s="215"/>
    </row>
    <row r="42" spans="3:10" x14ac:dyDescent="0.25">
      <c r="C42" s="33"/>
    </row>
  </sheetData>
  <mergeCells count="1">
    <mergeCell ref="C26:F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791B6-D35B-4956-A502-B5DAC33147BE}">
  <sheetPr codeName="Feuil2"/>
  <dimension ref="A1:AB38"/>
  <sheetViews>
    <sheetView tabSelected="1" zoomScale="60" zoomScaleNormal="60" zoomScaleSheetLayoutView="50" workbookViewId="0">
      <selection activeCell="N14" sqref="N14"/>
    </sheetView>
  </sheetViews>
  <sheetFormatPr baseColWidth="10" defaultRowHeight="15" x14ac:dyDescent="0.25"/>
  <cols>
    <col min="1" max="1" width="4.85546875" style="29" customWidth="1"/>
    <col min="2" max="2" width="25.7109375" customWidth="1"/>
    <col min="3" max="3" width="16" style="43" customWidth="1"/>
    <col min="4" max="4" width="17.5703125" style="43" customWidth="1"/>
    <col min="6" max="6" width="17.28515625" style="29" customWidth="1"/>
    <col min="7" max="7" width="11.5703125" style="43" customWidth="1"/>
    <col min="10" max="10" width="11.42578125" style="29"/>
    <col min="11" max="11" width="14.85546875" customWidth="1"/>
    <col min="12" max="12" width="16.28515625" customWidth="1"/>
    <col min="13" max="13" width="15.85546875" customWidth="1"/>
    <col min="14" max="15" width="18" customWidth="1"/>
    <col min="16" max="16" width="21.7109375" customWidth="1"/>
    <col min="17" max="17" width="17.140625" customWidth="1"/>
    <col min="18" max="18" width="22.28515625" customWidth="1"/>
  </cols>
  <sheetData>
    <row r="1" spans="1:28" x14ac:dyDescent="0.25">
      <c r="A1" s="46"/>
      <c r="B1" s="46"/>
      <c r="C1" s="46" t="s">
        <v>295</v>
      </c>
      <c r="D1" s="52" t="s">
        <v>381</v>
      </c>
      <c r="E1" s="46" t="s">
        <v>32</v>
      </c>
      <c r="F1" s="46" t="s">
        <v>271</v>
      </c>
      <c r="G1" s="46"/>
      <c r="H1" s="260" t="s">
        <v>380</v>
      </c>
      <c r="I1" s="261"/>
      <c r="J1" s="157"/>
      <c r="K1" s="264" t="s">
        <v>79</v>
      </c>
      <c r="L1" s="263"/>
      <c r="M1" s="263"/>
      <c r="N1" s="263"/>
      <c r="O1" s="263"/>
      <c r="P1" s="265"/>
      <c r="Q1" s="35" t="s">
        <v>86</v>
      </c>
      <c r="R1" s="262" t="s">
        <v>87</v>
      </c>
      <c r="S1" s="263"/>
      <c r="T1" s="259"/>
      <c r="U1" s="259"/>
      <c r="V1" s="259"/>
      <c r="W1" s="259"/>
      <c r="X1" s="259"/>
      <c r="Y1" s="259"/>
      <c r="Z1" s="259"/>
      <c r="AA1" s="259"/>
      <c r="AB1" s="259"/>
    </row>
    <row r="2" spans="1:28" x14ac:dyDescent="0.25">
      <c r="A2" s="46"/>
      <c r="B2" s="62" t="s">
        <v>111</v>
      </c>
      <c r="C2" s="62"/>
      <c r="D2" s="62"/>
      <c r="E2" s="46"/>
      <c r="F2" s="46" t="s">
        <v>294</v>
      </c>
      <c r="G2" s="46"/>
      <c r="H2" s="1" t="s">
        <v>77</v>
      </c>
      <c r="I2" s="44" t="s">
        <v>78</v>
      </c>
      <c r="J2" s="157" t="s">
        <v>361</v>
      </c>
      <c r="K2" s="45" t="s">
        <v>80</v>
      </c>
      <c r="L2" s="45" t="s">
        <v>81</v>
      </c>
      <c r="M2" s="45" t="s">
        <v>82</v>
      </c>
      <c r="N2" s="45" t="s">
        <v>83</v>
      </c>
      <c r="O2" s="45" t="s">
        <v>84</v>
      </c>
      <c r="P2" s="45" t="s">
        <v>85</v>
      </c>
      <c r="Q2" s="36"/>
      <c r="R2" s="45" t="s">
        <v>88</v>
      </c>
      <c r="S2" s="45" t="s">
        <v>89</v>
      </c>
    </row>
    <row r="3" spans="1:28" x14ac:dyDescent="0.25">
      <c r="A3" s="213">
        <v>1</v>
      </c>
      <c r="B3" s="306" t="s">
        <v>3</v>
      </c>
      <c r="C3" s="308" t="s">
        <v>316</v>
      </c>
      <c r="D3" s="308" t="s">
        <v>253</v>
      </c>
      <c r="E3" s="32">
        <v>71</v>
      </c>
      <c r="F3" s="205" t="s">
        <v>250</v>
      </c>
      <c r="G3" s="205"/>
      <c r="H3" s="228">
        <v>6</v>
      </c>
      <c r="I3" s="229">
        <v>7.75</v>
      </c>
      <c r="J3" s="230">
        <v>1.75</v>
      </c>
      <c r="K3" s="45">
        <v>40</v>
      </c>
      <c r="L3" s="45">
        <v>37</v>
      </c>
      <c r="M3" s="45">
        <v>26</v>
      </c>
      <c r="N3" s="45">
        <v>15</v>
      </c>
      <c r="O3" s="45">
        <v>26</v>
      </c>
      <c r="P3" s="12">
        <v>24</v>
      </c>
      <c r="Q3" s="211">
        <v>0.8</v>
      </c>
      <c r="R3" s="253">
        <v>480</v>
      </c>
      <c r="S3" s="46">
        <v>8</v>
      </c>
    </row>
    <row r="4" spans="1:28" s="29" customFormat="1" x14ac:dyDescent="0.25">
      <c r="A4" s="213">
        <v>2</v>
      </c>
      <c r="B4" s="30" t="s">
        <v>27</v>
      </c>
      <c r="C4" s="32"/>
      <c r="D4" s="32" t="s">
        <v>255</v>
      </c>
      <c r="E4" s="32">
        <v>77</v>
      </c>
      <c r="F4" s="205" t="s">
        <v>250</v>
      </c>
      <c r="G4" s="205"/>
      <c r="H4" s="228">
        <v>7.75</v>
      </c>
      <c r="I4" s="229">
        <v>9</v>
      </c>
      <c r="J4" s="225">
        <v>1.25</v>
      </c>
      <c r="K4" s="253">
        <v>40</v>
      </c>
      <c r="L4" s="253">
        <v>2</v>
      </c>
      <c r="M4" s="253">
        <v>12</v>
      </c>
      <c r="N4" s="253">
        <v>9</v>
      </c>
      <c r="O4" s="253">
        <v>20</v>
      </c>
      <c r="P4" s="253">
        <v>23</v>
      </c>
      <c r="Q4" s="211">
        <v>1.1000000000000001</v>
      </c>
      <c r="R4" s="253">
        <v>665</v>
      </c>
      <c r="S4" s="46">
        <v>11</v>
      </c>
    </row>
    <row r="5" spans="1:28" x14ac:dyDescent="0.25">
      <c r="A5" s="213">
        <v>3</v>
      </c>
      <c r="B5" s="30" t="s">
        <v>37</v>
      </c>
      <c r="C5" s="32" t="s">
        <v>365</v>
      </c>
      <c r="D5" s="32" t="s">
        <v>255</v>
      </c>
      <c r="E5" s="32">
        <v>75</v>
      </c>
      <c r="F5" s="32" t="s">
        <v>260</v>
      </c>
      <c r="G5" s="32"/>
      <c r="H5" s="228">
        <v>9.1999999999999993</v>
      </c>
      <c r="I5" s="229">
        <v>10</v>
      </c>
      <c r="J5" s="225">
        <v>0.8</v>
      </c>
      <c r="K5" s="46"/>
      <c r="L5" s="46"/>
      <c r="M5" s="46"/>
      <c r="N5" s="46"/>
      <c r="O5" s="46"/>
      <c r="P5" s="46"/>
      <c r="Q5" s="37">
        <v>0.12</v>
      </c>
      <c r="R5" s="46"/>
      <c r="S5" s="46"/>
      <c r="T5" s="31"/>
    </row>
    <row r="6" spans="1:28" x14ac:dyDescent="0.25">
      <c r="A6" s="213">
        <v>4</v>
      </c>
      <c r="B6" s="17" t="s">
        <v>90</v>
      </c>
      <c r="C6" s="205" t="s">
        <v>315</v>
      </c>
      <c r="D6" s="205" t="s">
        <v>255</v>
      </c>
      <c r="E6" s="310">
        <v>71</v>
      </c>
      <c r="F6" s="205" t="s">
        <v>250</v>
      </c>
      <c r="G6" s="205"/>
      <c r="H6" s="228">
        <v>8.5</v>
      </c>
      <c r="I6" s="229">
        <v>7.5</v>
      </c>
      <c r="J6" s="231">
        <v>-1</v>
      </c>
      <c r="K6" s="213">
        <v>40</v>
      </c>
      <c r="L6" s="213">
        <v>1</v>
      </c>
      <c r="M6" s="213">
        <v>5</v>
      </c>
      <c r="N6" s="213">
        <v>10</v>
      </c>
      <c r="O6" s="213">
        <v>10</v>
      </c>
      <c r="P6" s="213">
        <v>20</v>
      </c>
      <c r="Q6" s="211">
        <v>0.56000000000000005</v>
      </c>
      <c r="R6" s="213">
        <v>334</v>
      </c>
      <c r="S6" s="213">
        <v>5.6</v>
      </c>
    </row>
    <row r="7" spans="1:28" x14ac:dyDescent="0.25">
      <c r="A7" s="253">
        <v>5</v>
      </c>
      <c r="B7" s="189" t="s">
        <v>12</v>
      </c>
      <c r="C7" s="206" t="s">
        <v>316</v>
      </c>
      <c r="D7" s="206" t="s">
        <v>255</v>
      </c>
      <c r="E7" s="32">
        <v>62</v>
      </c>
      <c r="F7" s="32" t="s">
        <v>260</v>
      </c>
      <c r="G7" s="32"/>
      <c r="H7" s="228">
        <v>7</v>
      </c>
      <c r="I7" s="229">
        <v>7.6</v>
      </c>
      <c r="J7" s="225">
        <v>0.6</v>
      </c>
      <c r="K7" s="45">
        <v>34</v>
      </c>
      <c r="L7" s="45">
        <v>12</v>
      </c>
      <c r="M7" s="45">
        <v>8</v>
      </c>
      <c r="N7" s="45">
        <v>4</v>
      </c>
      <c r="O7" s="45">
        <v>10</v>
      </c>
      <c r="P7" s="45">
        <v>9</v>
      </c>
      <c r="Q7" s="38">
        <v>0.24</v>
      </c>
      <c r="R7" s="45">
        <v>144</v>
      </c>
      <c r="S7" s="46">
        <v>2.4</v>
      </c>
    </row>
    <row r="8" spans="1:28" x14ac:dyDescent="0.25">
      <c r="A8" s="213">
        <v>6</v>
      </c>
      <c r="B8" s="30" t="s">
        <v>4</v>
      </c>
      <c r="C8" s="32" t="s">
        <v>316</v>
      </c>
      <c r="D8" s="32" t="s">
        <v>255</v>
      </c>
      <c r="E8" s="32">
        <v>76</v>
      </c>
      <c r="F8" s="32" t="s">
        <v>260</v>
      </c>
      <c r="G8" s="32"/>
      <c r="H8" s="228">
        <v>12.7</v>
      </c>
      <c r="I8" s="229">
        <v>13.2</v>
      </c>
      <c r="J8" s="225">
        <v>0.5</v>
      </c>
      <c r="K8" s="12">
        <v>10</v>
      </c>
      <c r="L8" s="12">
        <v>1</v>
      </c>
      <c r="M8" s="12">
        <v>1</v>
      </c>
      <c r="N8" s="12">
        <v>1</v>
      </c>
      <c r="O8" s="12">
        <v>8</v>
      </c>
      <c r="P8" s="12">
        <v>1</v>
      </c>
      <c r="Q8" s="37">
        <v>0.08</v>
      </c>
      <c r="R8" s="253">
        <v>50</v>
      </c>
      <c r="S8" s="46">
        <v>0.8</v>
      </c>
    </row>
    <row r="9" spans="1:28" x14ac:dyDescent="0.25">
      <c r="A9" s="253">
        <v>7</v>
      </c>
      <c r="B9" s="307" t="s">
        <v>1</v>
      </c>
      <c r="C9" s="309"/>
      <c r="D9" s="309" t="s">
        <v>255</v>
      </c>
      <c r="E9" s="39">
        <v>61</v>
      </c>
      <c r="F9" s="39" t="s">
        <v>260</v>
      </c>
      <c r="G9" s="39"/>
      <c r="H9" s="232">
        <v>9.5</v>
      </c>
      <c r="I9" s="233">
        <v>10.199999999999999</v>
      </c>
      <c r="J9" s="225">
        <v>0.7</v>
      </c>
      <c r="K9" s="45">
        <v>31</v>
      </c>
      <c r="L9" s="45">
        <v>14</v>
      </c>
      <c r="M9" s="45">
        <v>13</v>
      </c>
      <c r="N9" s="45">
        <v>4</v>
      </c>
      <c r="O9" s="45">
        <v>12</v>
      </c>
      <c r="P9" s="254">
        <v>8</v>
      </c>
      <c r="Q9" s="312">
        <v>0.27</v>
      </c>
      <c r="R9" s="254">
        <v>160</v>
      </c>
      <c r="S9" s="46">
        <v>2.7</v>
      </c>
    </row>
    <row r="10" spans="1:28" x14ac:dyDescent="0.25">
      <c r="A10" s="213">
        <v>8</v>
      </c>
      <c r="B10" s="17" t="s">
        <v>2</v>
      </c>
      <c r="C10" s="17" t="s">
        <v>316</v>
      </c>
      <c r="D10" s="17" t="s">
        <v>255</v>
      </c>
      <c r="E10" s="30">
        <v>70</v>
      </c>
      <c r="F10" s="17" t="s">
        <v>250</v>
      </c>
      <c r="G10" s="17"/>
      <c r="H10" s="228">
        <v>9.75</v>
      </c>
      <c r="I10" s="229">
        <v>9</v>
      </c>
      <c r="J10" s="234">
        <v>-0.75</v>
      </c>
      <c r="K10" s="254">
        <v>40</v>
      </c>
      <c r="L10" s="254">
        <v>15</v>
      </c>
      <c r="M10" s="254">
        <v>7</v>
      </c>
      <c r="N10" s="254">
        <v>9</v>
      </c>
      <c r="O10" s="254">
        <v>2</v>
      </c>
      <c r="P10" s="254">
        <v>16</v>
      </c>
      <c r="Q10" s="313">
        <v>0.68</v>
      </c>
      <c r="R10" s="254">
        <v>407</v>
      </c>
      <c r="S10" s="253">
        <v>6.8</v>
      </c>
    </row>
    <row r="11" spans="1:28" x14ac:dyDescent="0.25">
      <c r="A11" s="253">
        <v>9</v>
      </c>
      <c r="B11" s="40" t="s">
        <v>14</v>
      </c>
      <c r="C11" s="41" t="s">
        <v>317</v>
      </c>
      <c r="D11" s="41" t="s">
        <v>255</v>
      </c>
      <c r="E11" s="41">
        <v>64</v>
      </c>
      <c r="F11" s="311" t="s">
        <v>250</v>
      </c>
      <c r="G11" s="311"/>
      <c r="H11" s="226">
        <v>9.75</v>
      </c>
      <c r="I11" s="227">
        <v>10.9</v>
      </c>
      <c r="J11" s="225">
        <v>1.1499999999999999</v>
      </c>
      <c r="K11" s="46">
        <v>40</v>
      </c>
      <c r="L11" s="46">
        <v>1</v>
      </c>
      <c r="M11" s="46">
        <v>20</v>
      </c>
      <c r="N11" s="46">
        <v>12</v>
      </c>
      <c r="O11" s="46">
        <v>27</v>
      </c>
      <c r="P11" s="46">
        <v>27</v>
      </c>
      <c r="Q11" s="211">
        <v>1.51</v>
      </c>
      <c r="R11" s="46">
        <v>906</v>
      </c>
      <c r="S11" s="46">
        <v>15.1</v>
      </c>
    </row>
    <row r="12" spans="1:28" x14ac:dyDescent="0.25">
      <c r="A12" s="213">
        <v>10</v>
      </c>
      <c r="B12" s="189" t="s">
        <v>13</v>
      </c>
      <c r="C12" s="206" t="s">
        <v>318</v>
      </c>
      <c r="D12" s="206" t="s">
        <v>255</v>
      </c>
      <c r="E12" s="32">
        <v>73</v>
      </c>
      <c r="F12" s="32" t="s">
        <v>260</v>
      </c>
      <c r="G12" s="32"/>
      <c r="H12" s="228">
        <v>9.75</v>
      </c>
      <c r="I12" s="229">
        <v>10.199999999999999</v>
      </c>
      <c r="J12" s="225">
        <v>0.45</v>
      </c>
      <c r="K12" s="46">
        <v>20</v>
      </c>
      <c r="L12" s="46">
        <v>10</v>
      </c>
      <c r="M12" s="46">
        <v>3</v>
      </c>
      <c r="N12" s="46">
        <v>2</v>
      </c>
      <c r="O12" s="46">
        <v>16</v>
      </c>
      <c r="P12" s="46">
        <v>10</v>
      </c>
      <c r="Q12" s="37">
        <v>0.2</v>
      </c>
      <c r="R12" s="46">
        <v>122</v>
      </c>
      <c r="S12" s="46">
        <v>2</v>
      </c>
    </row>
    <row r="13" spans="1:28" x14ac:dyDescent="0.25">
      <c r="A13" s="213">
        <v>11</v>
      </c>
      <c r="B13" s="30" t="s">
        <v>8</v>
      </c>
      <c r="C13" s="32"/>
      <c r="D13" s="32" t="s">
        <v>253</v>
      </c>
      <c r="E13" s="32">
        <v>65</v>
      </c>
      <c r="F13" s="32" t="s">
        <v>260</v>
      </c>
      <c r="G13" s="32"/>
      <c r="H13" s="228">
        <v>13</v>
      </c>
      <c r="I13" s="229">
        <v>10.199999999999999</v>
      </c>
      <c r="J13" s="230">
        <v>2.8</v>
      </c>
      <c r="K13" s="254">
        <v>4</v>
      </c>
      <c r="L13" s="254">
        <v>1</v>
      </c>
      <c r="M13" s="254">
        <v>7</v>
      </c>
      <c r="N13" s="254">
        <v>1</v>
      </c>
      <c r="O13" s="254">
        <v>8</v>
      </c>
      <c r="P13" s="254">
        <v>1</v>
      </c>
      <c r="Q13" s="38">
        <v>0.17</v>
      </c>
      <c r="R13" s="254">
        <f>SUM(O61:O89)</f>
        <v>0</v>
      </c>
      <c r="S13" s="46">
        <v>1.7</v>
      </c>
    </row>
    <row r="14" spans="1:28" x14ac:dyDescent="0.25">
      <c r="A14" s="213">
        <v>12</v>
      </c>
      <c r="B14" s="189" t="s">
        <v>72</v>
      </c>
      <c r="C14" s="206" t="s">
        <v>319</v>
      </c>
      <c r="D14" s="206" t="s">
        <v>255</v>
      </c>
      <c r="E14" s="32">
        <v>72</v>
      </c>
      <c r="F14" s="205" t="s">
        <v>250</v>
      </c>
      <c r="G14" s="205"/>
      <c r="H14" s="228">
        <v>12.7</v>
      </c>
      <c r="I14" s="229">
        <v>13.5</v>
      </c>
      <c r="J14" s="225">
        <v>0.8</v>
      </c>
      <c r="K14" s="46">
        <v>40</v>
      </c>
      <c r="L14" s="46">
        <v>24</v>
      </c>
      <c r="M14" s="46">
        <v>15</v>
      </c>
      <c r="N14" s="46">
        <v>10</v>
      </c>
      <c r="O14" s="46">
        <v>26</v>
      </c>
      <c r="P14" s="46">
        <v>17</v>
      </c>
      <c r="Q14" s="211">
        <v>1.07</v>
      </c>
      <c r="R14" s="46">
        <v>644</v>
      </c>
      <c r="S14" s="46">
        <v>10.7</v>
      </c>
    </row>
    <row r="15" spans="1:28" x14ac:dyDescent="0.25">
      <c r="A15" s="213">
        <v>13</v>
      </c>
      <c r="B15" s="30" t="s">
        <v>10</v>
      </c>
      <c r="C15" s="32" t="s">
        <v>317</v>
      </c>
      <c r="D15" s="32" t="s">
        <v>255</v>
      </c>
      <c r="E15" s="32">
        <v>80</v>
      </c>
      <c r="F15" s="32" t="s">
        <v>260</v>
      </c>
      <c r="G15" s="32"/>
      <c r="H15" s="228">
        <v>11</v>
      </c>
      <c r="I15" s="229">
        <v>12.2</v>
      </c>
      <c r="J15" s="225">
        <v>1.2</v>
      </c>
      <c r="K15" s="253">
        <v>40</v>
      </c>
      <c r="L15" s="253">
        <v>1</v>
      </c>
      <c r="M15" s="253">
        <v>14</v>
      </c>
      <c r="N15" s="253">
        <v>6</v>
      </c>
      <c r="O15" s="253">
        <v>2</v>
      </c>
      <c r="P15" s="253">
        <v>8</v>
      </c>
      <c r="Q15" s="42">
        <v>0.44</v>
      </c>
      <c r="R15" s="46">
        <v>262</v>
      </c>
      <c r="S15" s="46">
        <v>4.4000000000000004</v>
      </c>
    </row>
    <row r="16" spans="1:28" x14ac:dyDescent="0.25">
      <c r="A16" s="213">
        <v>14</v>
      </c>
      <c r="B16" s="30" t="s">
        <v>5</v>
      </c>
      <c r="C16" s="32" t="s">
        <v>317</v>
      </c>
      <c r="D16" s="32" t="s">
        <v>255</v>
      </c>
      <c r="E16" s="32">
        <v>94</v>
      </c>
      <c r="F16" s="32" t="s">
        <v>260</v>
      </c>
      <c r="G16" s="32"/>
      <c r="H16" s="228">
        <v>16.7</v>
      </c>
      <c r="I16" s="229">
        <v>17</v>
      </c>
      <c r="J16" s="225">
        <v>0.3</v>
      </c>
      <c r="K16" s="46">
        <v>9</v>
      </c>
      <c r="L16" s="46">
        <v>11</v>
      </c>
      <c r="M16" s="46">
        <v>6</v>
      </c>
      <c r="N16" s="46">
        <v>2</v>
      </c>
      <c r="O16" s="46">
        <v>2</v>
      </c>
      <c r="P16" s="46">
        <v>7</v>
      </c>
      <c r="Q16" s="37">
        <v>0.33</v>
      </c>
      <c r="R16" s="46">
        <v>197</v>
      </c>
      <c r="S16" s="46">
        <v>3.3</v>
      </c>
    </row>
    <row r="17" spans="1:20" x14ac:dyDescent="0.25">
      <c r="A17" s="213">
        <v>15</v>
      </c>
      <c r="B17" s="189" t="s">
        <v>11</v>
      </c>
      <c r="C17" s="206"/>
      <c r="D17" s="206" t="s">
        <v>255</v>
      </c>
      <c r="E17" s="32">
        <v>69</v>
      </c>
      <c r="F17" s="205" t="s">
        <v>250</v>
      </c>
      <c r="G17" s="205"/>
      <c r="H17" s="228">
        <v>12.75</v>
      </c>
      <c r="I17" s="229">
        <v>12.7</v>
      </c>
      <c r="J17" s="225">
        <v>0.05</v>
      </c>
      <c r="K17" s="254">
        <v>40</v>
      </c>
      <c r="L17" s="254">
        <v>1</v>
      </c>
      <c r="M17" s="254">
        <v>15</v>
      </c>
      <c r="N17" s="254">
        <v>7</v>
      </c>
      <c r="O17" s="254">
        <v>20</v>
      </c>
      <c r="P17" s="254">
        <v>18</v>
      </c>
      <c r="Q17" s="212">
        <v>1.1200000000000001</v>
      </c>
      <c r="R17" s="254">
        <v>673</v>
      </c>
      <c r="S17" s="46">
        <v>11.2</v>
      </c>
    </row>
    <row r="18" spans="1:20" x14ac:dyDescent="0.25">
      <c r="A18" s="213">
        <v>16</v>
      </c>
      <c r="B18" s="30" t="s">
        <v>36</v>
      </c>
      <c r="C18" s="32" t="s">
        <v>61</v>
      </c>
      <c r="D18" s="32" t="s">
        <v>255</v>
      </c>
      <c r="E18" s="32">
        <v>71</v>
      </c>
      <c r="F18" s="32"/>
      <c r="G18" s="32">
        <v>70</v>
      </c>
      <c r="H18" s="228">
        <v>11.5</v>
      </c>
      <c r="I18" s="229">
        <v>11.9</v>
      </c>
      <c r="J18" s="225">
        <v>0.4</v>
      </c>
      <c r="K18" s="46"/>
      <c r="L18" s="46"/>
      <c r="M18" s="46"/>
      <c r="N18" s="46"/>
      <c r="O18" s="46"/>
      <c r="P18" s="46"/>
      <c r="Q18" s="211">
        <v>1</v>
      </c>
      <c r="R18" s="46"/>
      <c r="S18" s="46"/>
    </row>
    <row r="19" spans="1:20" s="29" customFormat="1" x14ac:dyDescent="0.25">
      <c r="A19" s="46"/>
      <c r="B19" s="12" t="s">
        <v>379</v>
      </c>
      <c r="C19" s="12"/>
      <c r="D19" s="12"/>
      <c r="E19" s="12">
        <f>AVERAGE(E3:E18)</f>
        <v>71.9375</v>
      </c>
      <c r="F19" s="12"/>
      <c r="G19" s="12"/>
      <c r="H19" s="213">
        <f>AVERAGE(H3:H18)</f>
        <v>10.471875000000001</v>
      </c>
      <c r="I19" s="213">
        <f>AVERAGE(I3:I18)</f>
        <v>10.803125</v>
      </c>
      <c r="J19" s="213">
        <f>AVERAGE(J3:J18)</f>
        <v>0.68750000000000011</v>
      </c>
      <c r="K19" s="46"/>
      <c r="L19" s="46"/>
      <c r="M19" s="46"/>
      <c r="N19" s="46"/>
      <c r="O19" s="46"/>
      <c r="P19" s="46"/>
      <c r="Q19" s="187"/>
      <c r="R19" s="46"/>
      <c r="S19" s="46"/>
    </row>
    <row r="20" spans="1:20" s="29" customFormat="1" x14ac:dyDescent="0.25">
      <c r="A20" s="46"/>
      <c r="B20" s="12" t="s">
        <v>362</v>
      </c>
      <c r="C20" s="12"/>
      <c r="D20" s="12"/>
      <c r="E20" s="52">
        <f>STDEV(E3:E18)</f>
        <v>7.9537726897366134</v>
      </c>
      <c r="F20" s="12"/>
      <c r="G20" s="12"/>
      <c r="H20" s="213">
        <f>STDEV(H3:H18)</f>
        <v>2.6970334783486343</v>
      </c>
      <c r="I20" s="213">
        <f t="shared" ref="I20:J20" si="0">STDEV(I3:I18)</f>
        <v>2.5418148863885919</v>
      </c>
      <c r="J20" s="213">
        <f t="shared" si="0"/>
        <v>0.89675340348764032</v>
      </c>
      <c r="K20" s="46"/>
      <c r="L20" s="46"/>
      <c r="M20" s="46"/>
      <c r="N20" s="46"/>
      <c r="O20" s="46"/>
      <c r="P20" s="46"/>
      <c r="Q20" s="187"/>
      <c r="R20" s="46"/>
      <c r="S20" s="46"/>
    </row>
    <row r="21" spans="1:20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20" x14ac:dyDescent="0.25">
      <c r="A22" s="254"/>
      <c r="B22" s="257" t="s">
        <v>110</v>
      </c>
      <c r="C22" s="257"/>
      <c r="D22" s="257"/>
      <c r="E22" s="254"/>
      <c r="F22" s="254"/>
      <c r="G22" s="254"/>
      <c r="H22" s="254"/>
      <c r="I22" s="254"/>
      <c r="J22" s="254"/>
      <c r="K22" s="254" t="s">
        <v>91</v>
      </c>
      <c r="L22" s="254" t="s">
        <v>92</v>
      </c>
      <c r="M22" s="254" t="s">
        <v>93</v>
      </c>
      <c r="N22" s="254" t="s">
        <v>94</v>
      </c>
      <c r="O22" s="254" t="s">
        <v>95</v>
      </c>
      <c r="P22" s="254" t="s">
        <v>96</v>
      </c>
      <c r="Q22" s="254" t="s">
        <v>97</v>
      </c>
      <c r="R22" s="36" t="s">
        <v>99</v>
      </c>
      <c r="S22" s="46"/>
    </row>
    <row r="23" spans="1:20" s="29" customFormat="1" x14ac:dyDescent="0.25">
      <c r="A23" s="12">
        <v>1</v>
      </c>
      <c r="B23" s="235" t="s">
        <v>17</v>
      </c>
      <c r="C23" s="235" t="s">
        <v>320</v>
      </c>
      <c r="D23" s="235" t="s">
        <v>255</v>
      </c>
      <c r="E23" s="235">
        <v>69</v>
      </c>
      <c r="F23" s="238" t="s">
        <v>250</v>
      </c>
      <c r="G23" s="238"/>
      <c r="H23" s="301">
        <v>5.5</v>
      </c>
      <c r="I23" s="301">
        <v>7</v>
      </c>
      <c r="J23" s="301">
        <v>1.5</v>
      </c>
      <c r="K23" s="254">
        <v>52</v>
      </c>
      <c r="L23" s="254">
        <v>33</v>
      </c>
      <c r="M23" s="254">
        <v>50</v>
      </c>
      <c r="N23" s="254">
        <v>25</v>
      </c>
      <c r="O23" s="254">
        <v>16</v>
      </c>
      <c r="P23" s="254">
        <v>47</v>
      </c>
      <c r="Q23" s="254">
        <v>14</v>
      </c>
      <c r="R23" s="36">
        <v>52</v>
      </c>
      <c r="S23" s="46"/>
    </row>
    <row r="24" spans="1:20" x14ac:dyDescent="0.25">
      <c r="A24" s="12">
        <v>2</v>
      </c>
      <c r="B24" s="235" t="s">
        <v>16</v>
      </c>
      <c r="C24" s="235"/>
      <c r="D24" s="235" t="s">
        <v>255</v>
      </c>
      <c r="E24" s="235">
        <v>76</v>
      </c>
      <c r="F24" s="235" t="s">
        <v>260</v>
      </c>
      <c r="G24" s="235"/>
      <c r="H24" s="301">
        <v>8.5</v>
      </c>
      <c r="I24" s="301">
        <v>9.75</v>
      </c>
      <c r="J24" s="301">
        <v>1.25</v>
      </c>
      <c r="K24" s="254">
        <v>45</v>
      </c>
      <c r="L24" s="254">
        <v>30</v>
      </c>
      <c r="M24" s="254">
        <v>40</v>
      </c>
      <c r="N24" s="254">
        <v>21</v>
      </c>
      <c r="O24" s="254">
        <v>18</v>
      </c>
      <c r="P24" s="254">
        <v>32</v>
      </c>
      <c r="Q24" s="254">
        <v>14</v>
      </c>
      <c r="R24" s="36">
        <v>37</v>
      </c>
      <c r="S24" s="46"/>
    </row>
    <row r="25" spans="1:20" x14ac:dyDescent="0.25">
      <c r="A25" s="12">
        <v>3</v>
      </c>
      <c r="B25" s="235" t="s">
        <v>30</v>
      </c>
      <c r="C25" s="235" t="s">
        <v>315</v>
      </c>
      <c r="D25" s="235" t="s">
        <v>255</v>
      </c>
      <c r="E25" s="235">
        <v>71</v>
      </c>
      <c r="F25" s="238" t="s">
        <v>250</v>
      </c>
      <c r="G25" s="235"/>
      <c r="H25" s="301">
        <v>11.2</v>
      </c>
      <c r="I25" s="301">
        <v>10.7</v>
      </c>
      <c r="J25" s="301">
        <v>-0.5</v>
      </c>
      <c r="K25" s="254"/>
      <c r="L25" s="254"/>
      <c r="M25" s="254"/>
      <c r="N25" s="254"/>
      <c r="O25" s="254"/>
      <c r="P25" s="254"/>
      <c r="Q25" s="254"/>
      <c r="R25" s="36">
        <v>64</v>
      </c>
      <c r="S25" s="46"/>
      <c r="T25" s="20"/>
    </row>
    <row r="26" spans="1:20" x14ac:dyDescent="0.25">
      <c r="A26" s="254">
        <v>4</v>
      </c>
      <c r="B26" s="235" t="s">
        <v>22</v>
      </c>
      <c r="C26" s="235" t="s">
        <v>61</v>
      </c>
      <c r="D26" s="235" t="s">
        <v>255</v>
      </c>
      <c r="E26" s="235">
        <v>64</v>
      </c>
      <c r="F26" s="235" t="s">
        <v>260</v>
      </c>
      <c r="G26" s="235"/>
      <c r="H26" s="301">
        <v>12</v>
      </c>
      <c r="I26" s="301">
        <v>12.5</v>
      </c>
      <c r="J26" s="301">
        <v>0.5</v>
      </c>
      <c r="K26" s="254"/>
      <c r="L26" s="254"/>
      <c r="M26" s="254"/>
      <c r="N26" s="254"/>
      <c r="O26" s="254"/>
      <c r="P26" s="254"/>
      <c r="Q26" s="254"/>
      <c r="R26" s="36"/>
      <c r="S26" s="253"/>
      <c r="T26" s="20"/>
    </row>
    <row r="27" spans="1:20" x14ac:dyDescent="0.25">
      <c r="A27" s="12">
        <v>5</v>
      </c>
      <c r="B27" s="235" t="s">
        <v>49</v>
      </c>
      <c r="C27" s="235" t="s">
        <v>317</v>
      </c>
      <c r="D27" s="235" t="s">
        <v>255</v>
      </c>
      <c r="E27" s="235">
        <v>83</v>
      </c>
      <c r="F27" s="238" t="s">
        <v>250</v>
      </c>
      <c r="G27" s="238"/>
      <c r="H27" s="301">
        <v>9.75</v>
      </c>
      <c r="I27" s="301">
        <v>10.5</v>
      </c>
      <c r="J27" s="301">
        <v>0.75</v>
      </c>
      <c r="K27" s="254">
        <v>42</v>
      </c>
      <c r="L27" s="254">
        <v>3</v>
      </c>
      <c r="M27" s="12">
        <v>38</v>
      </c>
      <c r="N27" s="12">
        <v>3</v>
      </c>
      <c r="O27" s="12">
        <v>2</v>
      </c>
      <c r="P27" s="12">
        <v>8</v>
      </c>
      <c r="Q27" s="12">
        <v>14</v>
      </c>
      <c r="R27" s="302">
        <v>28</v>
      </c>
      <c r="S27" s="253"/>
      <c r="T27" s="20"/>
    </row>
    <row r="28" spans="1:20" x14ac:dyDescent="0.25">
      <c r="A28" s="12">
        <v>6</v>
      </c>
      <c r="B28" s="235" t="s">
        <v>28</v>
      </c>
      <c r="C28" s="235" t="s">
        <v>62</v>
      </c>
      <c r="D28" s="235" t="s">
        <v>255</v>
      </c>
      <c r="E28" s="235">
        <v>73</v>
      </c>
      <c r="F28" s="235"/>
      <c r="G28" s="235"/>
      <c r="H28" s="301">
        <v>9.5</v>
      </c>
      <c r="I28" s="301">
        <v>10.5</v>
      </c>
      <c r="J28" s="301">
        <v>1</v>
      </c>
      <c r="K28" s="254"/>
      <c r="L28" s="254"/>
      <c r="M28" s="254"/>
      <c r="N28" s="254"/>
      <c r="O28" s="254"/>
      <c r="P28" s="254"/>
      <c r="Q28" s="254"/>
      <c r="R28" s="36"/>
      <c r="S28" s="300"/>
      <c r="T28" s="55"/>
    </row>
    <row r="29" spans="1:20" x14ac:dyDescent="0.25">
      <c r="A29" s="12">
        <v>7</v>
      </c>
      <c r="B29" s="235" t="s">
        <v>19</v>
      </c>
      <c r="C29" s="235" t="s">
        <v>61</v>
      </c>
      <c r="D29" s="235" t="s">
        <v>255</v>
      </c>
      <c r="E29" s="235">
        <v>69</v>
      </c>
      <c r="F29" s="238" t="s">
        <v>250</v>
      </c>
      <c r="G29" s="238"/>
      <c r="H29" s="301">
        <v>8.25</v>
      </c>
      <c r="I29" s="301">
        <v>9.9</v>
      </c>
      <c r="J29" s="301">
        <v>1.65</v>
      </c>
      <c r="K29" s="303">
        <v>60</v>
      </c>
      <c r="L29" s="254">
        <v>61</v>
      </c>
      <c r="M29" s="254">
        <v>45</v>
      </c>
      <c r="N29" s="254">
        <v>63</v>
      </c>
      <c r="O29" s="254">
        <v>58</v>
      </c>
      <c r="P29" s="254">
        <v>23</v>
      </c>
      <c r="Q29" s="254">
        <v>49</v>
      </c>
      <c r="R29" s="36" t="s">
        <v>98</v>
      </c>
      <c r="S29" s="253"/>
      <c r="T29" s="20"/>
    </row>
    <row r="30" spans="1:20" x14ac:dyDescent="0.25">
      <c r="A30" s="12">
        <v>8</v>
      </c>
      <c r="B30" s="235" t="s">
        <v>29</v>
      </c>
      <c r="C30" s="235"/>
      <c r="D30" s="235" t="s">
        <v>255</v>
      </c>
      <c r="E30" s="235">
        <v>83</v>
      </c>
      <c r="F30" s="235"/>
      <c r="G30" s="235">
        <v>65</v>
      </c>
      <c r="H30" s="301">
        <v>7.75</v>
      </c>
      <c r="I30" s="301">
        <v>8.5</v>
      </c>
      <c r="J30" s="301">
        <v>0.75</v>
      </c>
      <c r="K30" s="254"/>
      <c r="L30" s="254"/>
      <c r="M30" s="254"/>
      <c r="N30" s="254"/>
      <c r="O30" s="254"/>
      <c r="P30" s="254"/>
      <c r="Q30" s="254"/>
      <c r="R30" s="36"/>
      <c r="S30" s="299"/>
      <c r="T30" s="20"/>
    </row>
    <row r="31" spans="1:20" x14ac:dyDescent="0.25">
      <c r="A31" s="12">
        <v>9</v>
      </c>
      <c r="B31" s="235" t="s">
        <v>35</v>
      </c>
      <c r="C31" s="235" t="s">
        <v>320</v>
      </c>
      <c r="D31" s="235" t="s">
        <v>255</v>
      </c>
      <c r="E31" s="235">
        <v>72</v>
      </c>
      <c r="F31" s="238" t="s">
        <v>250</v>
      </c>
      <c r="G31" s="238"/>
      <c r="H31" s="301">
        <v>9.5</v>
      </c>
      <c r="I31" s="301">
        <v>10.5</v>
      </c>
      <c r="J31" s="301">
        <v>1</v>
      </c>
      <c r="K31" s="254">
        <v>50</v>
      </c>
      <c r="L31" s="254">
        <v>62</v>
      </c>
      <c r="M31" s="254">
        <v>46</v>
      </c>
      <c r="N31" s="254">
        <v>71</v>
      </c>
      <c r="O31" s="254">
        <v>65</v>
      </c>
      <c r="P31" s="254">
        <v>93</v>
      </c>
      <c r="Q31" s="254">
        <v>32</v>
      </c>
      <c r="R31" s="36">
        <v>72</v>
      </c>
      <c r="S31" s="253"/>
      <c r="T31" s="20"/>
    </row>
    <row r="32" spans="1:20" x14ac:dyDescent="0.25">
      <c r="A32" s="12">
        <v>10</v>
      </c>
      <c r="B32" s="235" t="s">
        <v>23</v>
      </c>
      <c r="C32" s="235" t="s">
        <v>62</v>
      </c>
      <c r="D32" s="235" t="s">
        <v>255</v>
      </c>
      <c r="E32" s="235">
        <v>76</v>
      </c>
      <c r="F32" s="235" t="s">
        <v>260</v>
      </c>
      <c r="G32" s="235"/>
      <c r="H32" s="301">
        <v>9.5</v>
      </c>
      <c r="I32" s="301">
        <v>10</v>
      </c>
      <c r="J32" s="301">
        <v>0.5</v>
      </c>
      <c r="K32" s="254"/>
      <c r="L32" s="254"/>
      <c r="M32" s="254"/>
      <c r="N32" s="254"/>
      <c r="O32" s="254"/>
      <c r="P32" s="254"/>
      <c r="Q32" s="254"/>
      <c r="R32" s="36"/>
      <c r="S32" s="46"/>
      <c r="T32" s="20"/>
    </row>
    <row r="33" spans="1:20" x14ac:dyDescent="0.25">
      <c r="A33" s="254">
        <v>11</v>
      </c>
      <c r="B33" s="235" t="s">
        <v>20</v>
      </c>
      <c r="C33" s="235" t="s">
        <v>62</v>
      </c>
      <c r="D33" s="235" t="s">
        <v>255</v>
      </c>
      <c r="E33" s="236">
        <v>68</v>
      </c>
      <c r="F33" s="237" t="s">
        <v>250</v>
      </c>
      <c r="G33" s="237"/>
      <c r="H33" s="301">
        <v>11.5</v>
      </c>
      <c r="I33" s="301">
        <v>11.2</v>
      </c>
      <c r="J33" s="301">
        <v>-0.3</v>
      </c>
      <c r="K33" s="254">
        <v>80</v>
      </c>
      <c r="L33" s="254">
        <v>59</v>
      </c>
      <c r="M33" s="254">
        <v>78</v>
      </c>
      <c r="N33" s="254">
        <v>66</v>
      </c>
      <c r="O33" s="254">
        <v>52</v>
      </c>
      <c r="P33" s="254">
        <v>91</v>
      </c>
      <c r="Q33" s="254">
        <v>17</v>
      </c>
      <c r="R33" s="36">
        <v>80</v>
      </c>
      <c r="S33" s="46"/>
      <c r="T33" s="20"/>
    </row>
    <row r="34" spans="1:20" x14ac:dyDescent="0.25">
      <c r="A34" s="12">
        <v>12</v>
      </c>
      <c r="B34" s="235" t="s">
        <v>21</v>
      </c>
      <c r="C34" s="235"/>
      <c r="D34" s="235" t="s">
        <v>255</v>
      </c>
      <c r="E34" s="235">
        <v>68</v>
      </c>
      <c r="F34" s="235"/>
      <c r="G34" s="235">
        <v>65</v>
      </c>
      <c r="H34" s="301">
        <v>11.25</v>
      </c>
      <c r="I34" s="301">
        <v>11.6</v>
      </c>
      <c r="J34" s="301">
        <v>0.35</v>
      </c>
      <c r="K34" s="254"/>
      <c r="L34" s="254"/>
      <c r="M34" s="254"/>
      <c r="N34" s="254"/>
      <c r="O34" s="254"/>
      <c r="P34" s="254"/>
      <c r="Q34" s="254"/>
      <c r="R34" s="304"/>
      <c r="S34" s="46"/>
      <c r="T34" s="20"/>
    </row>
    <row r="35" spans="1:20" x14ac:dyDescent="0.25">
      <c r="A35" s="254">
        <v>13</v>
      </c>
      <c r="B35" s="235" t="s">
        <v>26</v>
      </c>
      <c r="C35" s="235"/>
      <c r="D35" s="235" t="s">
        <v>255</v>
      </c>
      <c r="E35" s="235">
        <v>62</v>
      </c>
      <c r="F35" s="235" t="s">
        <v>260</v>
      </c>
      <c r="G35" s="235"/>
      <c r="H35" s="301">
        <v>13</v>
      </c>
      <c r="I35" s="301">
        <v>14.2</v>
      </c>
      <c r="J35" s="301">
        <v>1.2</v>
      </c>
      <c r="K35" s="254">
        <v>40</v>
      </c>
      <c r="L35" s="254">
        <v>32</v>
      </c>
      <c r="M35" s="254">
        <v>42</v>
      </c>
      <c r="N35" s="254">
        <v>28</v>
      </c>
      <c r="O35" s="254">
        <v>25</v>
      </c>
      <c r="P35" s="254">
        <v>28</v>
      </c>
      <c r="Q35" s="254">
        <v>15</v>
      </c>
      <c r="R35" s="36">
        <v>42</v>
      </c>
      <c r="S35" s="46"/>
      <c r="T35" s="20"/>
    </row>
    <row r="36" spans="1:20" x14ac:dyDescent="0.25">
      <c r="A36" s="254">
        <v>14</v>
      </c>
      <c r="B36" s="235" t="s">
        <v>41</v>
      </c>
      <c r="C36" s="235"/>
      <c r="D36" s="235" t="s">
        <v>255</v>
      </c>
      <c r="E36" s="235">
        <v>97</v>
      </c>
      <c r="F36" s="238" t="s">
        <v>250</v>
      </c>
      <c r="G36" s="238"/>
      <c r="H36" s="301">
        <v>17.3</v>
      </c>
      <c r="I36" s="301">
        <v>17.8</v>
      </c>
      <c r="J36" s="301">
        <v>0.5</v>
      </c>
      <c r="K36" s="254"/>
      <c r="L36" s="254"/>
      <c r="M36" s="254"/>
      <c r="N36" s="254"/>
      <c r="O36" s="254"/>
      <c r="P36" s="254"/>
      <c r="Q36" s="254"/>
      <c r="R36" s="302"/>
      <c r="S36" s="46"/>
      <c r="T36" s="20"/>
    </row>
    <row r="37" spans="1:20" x14ac:dyDescent="0.25">
      <c r="A37" s="254"/>
      <c r="B37" s="254"/>
      <c r="C37" s="254"/>
      <c r="D37" s="254"/>
      <c r="E37" s="254">
        <f>AVERAGE(E23:E36)</f>
        <v>73.642857142857139</v>
      </c>
      <c r="F37" s="254"/>
      <c r="G37" s="254"/>
      <c r="H37" s="254">
        <f>AVERAGE(H23:H36)</f>
        <v>10.321428571428571</v>
      </c>
      <c r="I37" s="254">
        <f>AVERAGE(I23:I36)</f>
        <v>11.046428571428573</v>
      </c>
      <c r="J37" s="254">
        <f>AVERAGE(J23:J36)</f>
        <v>0.72499999999999987</v>
      </c>
      <c r="K37" s="254"/>
      <c r="L37" s="254"/>
      <c r="M37" s="254"/>
      <c r="N37" s="254"/>
      <c r="O37" s="254"/>
      <c r="P37" s="254"/>
      <c r="Q37" s="254"/>
      <c r="R37" s="305"/>
      <c r="S37" s="239"/>
      <c r="T37" s="20"/>
    </row>
    <row r="38" spans="1:20" x14ac:dyDescent="0.25">
      <c r="A38" s="254"/>
      <c r="B38" s="254"/>
      <c r="C38" s="254"/>
      <c r="D38" s="254"/>
      <c r="E38" s="254">
        <f>STDEV(E23:E36)</f>
        <v>9.1028917033345884</v>
      </c>
      <c r="F38" s="254"/>
      <c r="G38" s="254"/>
      <c r="H38" s="254">
        <f>STDEV(H23:H36)</f>
        <v>2.7946868742803224</v>
      </c>
      <c r="I38" s="254">
        <f t="shared" ref="I38:J38" si="1">STDEV(I23:I36)</f>
        <v>2.5714755032347205</v>
      </c>
      <c r="J38" s="254">
        <f t="shared" si="1"/>
        <v>0.61729870590152103</v>
      </c>
      <c r="K38" s="254"/>
      <c r="L38" s="254"/>
      <c r="M38" s="254"/>
      <c r="N38" s="254"/>
      <c r="O38" s="254"/>
      <c r="P38" s="254"/>
      <c r="Q38" s="254"/>
      <c r="R38" s="254"/>
      <c r="S38" s="46"/>
      <c r="T38" s="20"/>
    </row>
  </sheetData>
  <sortState ref="A3:S18">
    <sortCondition ref="A3"/>
  </sortState>
  <mergeCells count="4">
    <mergeCell ref="T1:AB1"/>
    <mergeCell ref="H1:I1"/>
    <mergeCell ref="R1:S1"/>
    <mergeCell ref="K1:P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84FAC-17C9-445C-8031-A00A4C63EE2C}">
  <sheetPr codeName="Feuil477474X765"/>
  <dimension ref="A1:AD84"/>
  <sheetViews>
    <sheetView topLeftCell="A27" zoomScale="50" zoomScaleNormal="50" workbookViewId="0">
      <selection activeCell="U12" sqref="U12"/>
    </sheetView>
  </sheetViews>
  <sheetFormatPr baseColWidth="10" defaultRowHeight="15" x14ac:dyDescent="0.25"/>
  <cols>
    <col min="1" max="1" width="18" style="34" customWidth="1"/>
    <col min="2" max="2" width="11.42578125" style="34"/>
    <col min="3" max="3" width="17.140625" style="34" customWidth="1"/>
    <col min="4" max="15" width="11.42578125" style="34"/>
    <col min="16" max="16" width="16.140625" style="34" customWidth="1"/>
    <col min="17" max="17" width="20.5703125" style="34" customWidth="1"/>
    <col min="18" max="18" width="15.28515625" style="34" customWidth="1"/>
    <col min="19" max="19" width="19" style="34" customWidth="1"/>
    <col min="20" max="16384" width="11.42578125" style="34"/>
  </cols>
  <sheetData>
    <row r="1" spans="1:30" ht="66.75" customHeight="1" x14ac:dyDescent="0.25">
      <c r="A1" s="274" t="s">
        <v>110</v>
      </c>
      <c r="B1" s="274"/>
      <c r="C1" s="102"/>
      <c r="D1" s="102">
        <v>125</v>
      </c>
      <c r="E1" s="102">
        <v>250</v>
      </c>
      <c r="F1" s="102">
        <v>500</v>
      </c>
      <c r="G1" s="102">
        <v>750</v>
      </c>
      <c r="H1" s="102">
        <v>1000</v>
      </c>
      <c r="I1" s="102">
        <v>1500</v>
      </c>
      <c r="J1" s="102">
        <v>2000</v>
      </c>
      <c r="K1" s="102">
        <v>3000</v>
      </c>
      <c r="L1" s="102">
        <v>4000</v>
      </c>
      <c r="M1" s="102">
        <v>6000</v>
      </c>
      <c r="N1" s="102">
        <v>8000</v>
      </c>
      <c r="O1" s="102" t="s">
        <v>107</v>
      </c>
      <c r="P1" s="102" t="s">
        <v>109</v>
      </c>
      <c r="Q1" s="202" t="s">
        <v>108</v>
      </c>
      <c r="S1" s="34" t="s">
        <v>43</v>
      </c>
      <c r="T1" s="34" t="s">
        <v>288</v>
      </c>
      <c r="U1" s="34" t="s">
        <v>289</v>
      </c>
      <c r="V1" s="34" t="s">
        <v>290</v>
      </c>
      <c r="W1" s="34" t="s">
        <v>291</v>
      </c>
      <c r="X1" s="34" t="s">
        <v>292</v>
      </c>
      <c r="Y1" s="34" t="s">
        <v>293</v>
      </c>
      <c r="Z1" s="34">
        <v>2000</v>
      </c>
      <c r="AA1" s="34">
        <v>3000</v>
      </c>
      <c r="AB1" s="34">
        <v>4000</v>
      </c>
      <c r="AC1" s="34">
        <v>6000</v>
      </c>
      <c r="AD1" s="34">
        <v>8000</v>
      </c>
    </row>
    <row r="2" spans="1:30" x14ac:dyDescent="0.25">
      <c r="A2" s="192" t="s">
        <v>17</v>
      </c>
      <c r="B2" s="192">
        <v>1</v>
      </c>
      <c r="C2" s="192" t="s">
        <v>43</v>
      </c>
      <c r="D2" s="192">
        <v>15</v>
      </c>
      <c r="E2" s="192">
        <v>20</v>
      </c>
      <c r="F2" s="192">
        <v>30</v>
      </c>
      <c r="G2" s="192">
        <v>30</v>
      </c>
      <c r="H2" s="192">
        <v>25</v>
      </c>
      <c r="I2" s="192">
        <v>20</v>
      </c>
      <c r="J2" s="192">
        <v>15</v>
      </c>
      <c r="K2" s="192">
        <v>15</v>
      </c>
      <c r="L2" s="192">
        <v>10</v>
      </c>
      <c r="M2" s="192">
        <v>20</v>
      </c>
      <c r="N2" s="192">
        <v>15</v>
      </c>
      <c r="O2" s="193">
        <f t="shared" ref="O2:O29" si="0">AVERAGE(F2,H2,J2,L2)</f>
        <v>20</v>
      </c>
      <c r="P2" s="267">
        <v>37</v>
      </c>
      <c r="Q2" s="268">
        <v>30</v>
      </c>
      <c r="S2" s="34" t="s">
        <v>272</v>
      </c>
      <c r="T2" s="192">
        <v>15</v>
      </c>
      <c r="U2" s="192">
        <v>20</v>
      </c>
      <c r="V2" s="192">
        <v>30</v>
      </c>
      <c r="W2" s="192">
        <v>30</v>
      </c>
      <c r="X2" s="192">
        <v>25</v>
      </c>
      <c r="Y2" s="192">
        <v>20</v>
      </c>
      <c r="Z2" s="192">
        <v>15</v>
      </c>
      <c r="AA2" s="192">
        <v>15</v>
      </c>
      <c r="AB2" s="192">
        <v>10</v>
      </c>
      <c r="AC2" s="192">
        <v>20</v>
      </c>
      <c r="AD2" s="192">
        <v>15</v>
      </c>
    </row>
    <row r="3" spans="1:30" x14ac:dyDescent="0.25">
      <c r="A3" s="192"/>
      <c r="B3" s="192"/>
      <c r="C3" s="192" t="s">
        <v>42</v>
      </c>
      <c r="D3" s="192">
        <v>45</v>
      </c>
      <c r="E3" s="192">
        <v>50</v>
      </c>
      <c r="F3" s="192">
        <v>60</v>
      </c>
      <c r="G3" s="192">
        <v>60</v>
      </c>
      <c r="H3" s="192">
        <v>65</v>
      </c>
      <c r="I3" s="192">
        <v>60</v>
      </c>
      <c r="J3" s="192">
        <v>55</v>
      </c>
      <c r="K3" s="192">
        <v>40</v>
      </c>
      <c r="L3" s="192">
        <v>35</v>
      </c>
      <c r="M3" s="192">
        <v>40</v>
      </c>
      <c r="N3" s="192">
        <v>45</v>
      </c>
      <c r="O3" s="193">
        <f t="shared" si="0"/>
        <v>53.75</v>
      </c>
      <c r="P3" s="267"/>
      <c r="Q3" s="268"/>
      <c r="S3" s="34" t="s">
        <v>273</v>
      </c>
      <c r="T3" s="192">
        <v>15</v>
      </c>
      <c r="U3" s="192">
        <v>15</v>
      </c>
      <c r="V3" s="192">
        <v>20</v>
      </c>
      <c r="W3" s="192">
        <v>35</v>
      </c>
      <c r="X3" s="192">
        <v>30</v>
      </c>
      <c r="Y3" s="192">
        <v>25</v>
      </c>
      <c r="Z3" s="192">
        <v>40</v>
      </c>
      <c r="AA3" s="192">
        <v>50</v>
      </c>
      <c r="AB3" s="192">
        <v>55</v>
      </c>
      <c r="AC3" s="192">
        <v>60</v>
      </c>
      <c r="AD3" s="192">
        <v>60</v>
      </c>
    </row>
    <row r="4" spans="1:30" x14ac:dyDescent="0.25">
      <c r="A4" s="192" t="s">
        <v>16</v>
      </c>
      <c r="B4" s="192">
        <v>2</v>
      </c>
      <c r="C4" s="192" t="s">
        <v>43</v>
      </c>
      <c r="D4" s="192">
        <v>15</v>
      </c>
      <c r="E4" s="192">
        <v>15</v>
      </c>
      <c r="F4" s="192">
        <v>20</v>
      </c>
      <c r="G4" s="192">
        <v>35</v>
      </c>
      <c r="H4" s="192">
        <v>30</v>
      </c>
      <c r="I4" s="192">
        <v>25</v>
      </c>
      <c r="J4" s="192">
        <v>40</v>
      </c>
      <c r="K4" s="192">
        <v>50</v>
      </c>
      <c r="L4" s="192">
        <v>55</v>
      </c>
      <c r="M4" s="192">
        <v>60</v>
      </c>
      <c r="N4" s="192">
        <v>60</v>
      </c>
      <c r="O4" s="192">
        <f t="shared" si="0"/>
        <v>36.25</v>
      </c>
      <c r="P4" s="268">
        <v>39</v>
      </c>
      <c r="Q4" s="267"/>
      <c r="S4" s="34" t="s">
        <v>274</v>
      </c>
      <c r="T4" s="192">
        <v>15</v>
      </c>
      <c r="U4" s="192">
        <v>10</v>
      </c>
      <c r="V4" s="192">
        <v>10</v>
      </c>
      <c r="W4" s="192">
        <v>10</v>
      </c>
      <c r="X4" s="192">
        <v>15</v>
      </c>
      <c r="Y4" s="192">
        <v>15</v>
      </c>
      <c r="Z4" s="192">
        <v>20</v>
      </c>
      <c r="AA4" s="192">
        <v>65</v>
      </c>
      <c r="AB4" s="192">
        <v>70</v>
      </c>
      <c r="AC4" s="192">
        <v>55</v>
      </c>
      <c r="AD4" s="192">
        <v>50</v>
      </c>
    </row>
    <row r="5" spans="1:30" x14ac:dyDescent="0.25">
      <c r="A5" s="192"/>
      <c r="B5" s="192"/>
      <c r="C5" s="192" t="s">
        <v>42</v>
      </c>
      <c r="D5" s="192">
        <v>15</v>
      </c>
      <c r="E5" s="192">
        <v>15</v>
      </c>
      <c r="F5" s="192">
        <v>25</v>
      </c>
      <c r="G5" s="192">
        <v>30</v>
      </c>
      <c r="H5" s="192">
        <v>40</v>
      </c>
      <c r="I5" s="192">
        <v>40</v>
      </c>
      <c r="J5" s="192">
        <v>45</v>
      </c>
      <c r="K5" s="192">
        <v>55</v>
      </c>
      <c r="L5" s="192">
        <v>55</v>
      </c>
      <c r="M5" s="192">
        <v>65</v>
      </c>
      <c r="N5" s="192">
        <v>70</v>
      </c>
      <c r="O5" s="192">
        <f t="shared" si="0"/>
        <v>41.25</v>
      </c>
      <c r="P5" s="268"/>
      <c r="Q5" s="267"/>
      <c r="S5" s="34" t="s">
        <v>275</v>
      </c>
      <c r="T5" s="255">
        <v>25</v>
      </c>
      <c r="U5" s="255">
        <v>25</v>
      </c>
      <c r="V5" s="255">
        <v>20</v>
      </c>
      <c r="W5" s="255">
        <v>20</v>
      </c>
      <c r="X5" s="255">
        <v>20</v>
      </c>
      <c r="Y5" s="255">
        <v>40</v>
      </c>
      <c r="Z5" s="255">
        <v>50</v>
      </c>
      <c r="AA5" s="255">
        <v>55</v>
      </c>
      <c r="AB5" s="255">
        <v>65</v>
      </c>
      <c r="AC5" s="255">
        <v>40</v>
      </c>
      <c r="AD5" s="255">
        <v>40</v>
      </c>
    </row>
    <row r="6" spans="1:30" x14ac:dyDescent="0.25">
      <c r="A6" s="192" t="s">
        <v>106</v>
      </c>
      <c r="B6" s="192">
        <v>3</v>
      </c>
      <c r="C6" s="192" t="s">
        <v>43</v>
      </c>
      <c r="D6" s="192">
        <v>15</v>
      </c>
      <c r="E6" s="192">
        <v>10</v>
      </c>
      <c r="F6" s="192">
        <v>10</v>
      </c>
      <c r="G6" s="192">
        <v>10</v>
      </c>
      <c r="H6" s="192">
        <v>15</v>
      </c>
      <c r="I6" s="192">
        <v>15</v>
      </c>
      <c r="J6" s="192">
        <v>20</v>
      </c>
      <c r="K6" s="192">
        <v>65</v>
      </c>
      <c r="L6" s="192">
        <v>70</v>
      </c>
      <c r="M6" s="192">
        <v>55</v>
      </c>
      <c r="N6" s="192">
        <v>50</v>
      </c>
      <c r="O6" s="193">
        <f t="shared" si="0"/>
        <v>28.75</v>
      </c>
      <c r="P6" s="267">
        <v>46</v>
      </c>
      <c r="Q6" s="268">
        <v>39</v>
      </c>
      <c r="S6" s="34" t="s">
        <v>276</v>
      </c>
      <c r="T6" s="255">
        <v>20</v>
      </c>
      <c r="U6" s="255">
        <v>15</v>
      </c>
      <c r="V6" s="255">
        <v>20</v>
      </c>
      <c r="W6" s="255">
        <v>35</v>
      </c>
      <c r="X6" s="255">
        <v>45</v>
      </c>
      <c r="Y6" s="255">
        <v>50</v>
      </c>
      <c r="Z6" s="255">
        <v>55</v>
      </c>
      <c r="AA6" s="255">
        <v>50</v>
      </c>
      <c r="AB6" s="255">
        <v>50</v>
      </c>
      <c r="AC6" s="255">
        <v>60</v>
      </c>
      <c r="AD6" s="255">
        <v>70</v>
      </c>
    </row>
    <row r="7" spans="1:30" x14ac:dyDescent="0.25">
      <c r="A7" s="192"/>
      <c r="B7" s="192"/>
      <c r="C7" s="192" t="s">
        <v>42</v>
      </c>
      <c r="D7" s="192">
        <v>35</v>
      </c>
      <c r="E7" s="192">
        <v>35</v>
      </c>
      <c r="F7" s="192">
        <v>40</v>
      </c>
      <c r="G7" s="192">
        <v>50</v>
      </c>
      <c r="H7" s="192">
        <v>55</v>
      </c>
      <c r="I7" s="192">
        <v>65</v>
      </c>
      <c r="J7" s="192">
        <v>70</v>
      </c>
      <c r="K7" s="192">
        <v>85</v>
      </c>
      <c r="L7" s="192">
        <v>90</v>
      </c>
      <c r="M7" s="192">
        <v>95</v>
      </c>
      <c r="N7" s="192">
        <v>100</v>
      </c>
      <c r="O7" s="193">
        <f t="shared" si="0"/>
        <v>63.75</v>
      </c>
      <c r="P7" s="267"/>
      <c r="Q7" s="268"/>
      <c r="S7" s="34" t="s">
        <v>277</v>
      </c>
      <c r="T7" s="255">
        <v>20</v>
      </c>
      <c r="U7" s="255">
        <v>25</v>
      </c>
      <c r="V7" s="255">
        <v>30</v>
      </c>
      <c r="W7" s="255">
        <v>40</v>
      </c>
      <c r="X7" s="255">
        <v>45</v>
      </c>
      <c r="Y7" s="255">
        <v>50</v>
      </c>
      <c r="Z7" s="255">
        <v>55</v>
      </c>
      <c r="AA7" s="255">
        <v>50</v>
      </c>
      <c r="AB7" s="255">
        <v>55</v>
      </c>
      <c r="AC7" s="255">
        <v>60</v>
      </c>
      <c r="AD7" s="255">
        <v>65</v>
      </c>
    </row>
    <row r="8" spans="1:30" x14ac:dyDescent="0.25">
      <c r="A8" s="191" t="s">
        <v>22</v>
      </c>
      <c r="B8" s="191">
        <v>4</v>
      </c>
      <c r="C8" s="191" t="s">
        <v>43</v>
      </c>
      <c r="D8" s="191">
        <v>25</v>
      </c>
      <c r="E8" s="191">
        <v>25</v>
      </c>
      <c r="F8" s="191">
        <v>20</v>
      </c>
      <c r="G8" s="191">
        <v>20</v>
      </c>
      <c r="H8" s="191">
        <v>20</v>
      </c>
      <c r="I8" s="191">
        <v>40</v>
      </c>
      <c r="J8" s="191">
        <v>50</v>
      </c>
      <c r="K8" s="191">
        <v>55</v>
      </c>
      <c r="L8" s="191">
        <v>65</v>
      </c>
      <c r="M8" s="191">
        <v>40</v>
      </c>
      <c r="N8" s="191">
        <v>40</v>
      </c>
      <c r="O8" s="191">
        <f t="shared" si="0"/>
        <v>38.75</v>
      </c>
      <c r="P8" s="268">
        <v>41</v>
      </c>
      <c r="Q8" s="191"/>
      <c r="S8" s="34" t="s">
        <v>278</v>
      </c>
      <c r="T8" s="255">
        <v>25</v>
      </c>
      <c r="U8" s="255">
        <v>40</v>
      </c>
      <c r="V8" s="255">
        <v>40</v>
      </c>
      <c r="W8" s="255">
        <v>40</v>
      </c>
      <c r="X8" s="255">
        <v>45</v>
      </c>
      <c r="Y8" s="255">
        <v>40</v>
      </c>
      <c r="Z8" s="255">
        <v>45</v>
      </c>
      <c r="AA8" s="255">
        <v>45</v>
      </c>
      <c r="AB8" s="255">
        <v>50</v>
      </c>
      <c r="AC8" s="255">
        <v>65</v>
      </c>
      <c r="AD8" s="255">
        <v>75</v>
      </c>
    </row>
    <row r="9" spans="1:30" x14ac:dyDescent="0.25">
      <c r="A9" s="191"/>
      <c r="B9" s="191"/>
      <c r="C9" s="191" t="s">
        <v>42</v>
      </c>
      <c r="D9" s="191">
        <v>15</v>
      </c>
      <c r="E9" s="191">
        <v>20</v>
      </c>
      <c r="F9" s="191">
        <v>25</v>
      </c>
      <c r="G9" s="191">
        <v>30</v>
      </c>
      <c r="H9" s="191">
        <v>25</v>
      </c>
      <c r="I9" s="191">
        <v>55</v>
      </c>
      <c r="J9" s="191">
        <v>55</v>
      </c>
      <c r="K9" s="191">
        <v>60</v>
      </c>
      <c r="L9" s="191">
        <v>60</v>
      </c>
      <c r="M9" s="191">
        <v>45</v>
      </c>
      <c r="N9" s="191">
        <v>65</v>
      </c>
      <c r="O9" s="191">
        <f t="shared" si="0"/>
        <v>41.25</v>
      </c>
      <c r="P9" s="268"/>
      <c r="Q9" s="191"/>
      <c r="S9" s="34" t="s">
        <v>279</v>
      </c>
      <c r="T9" s="255">
        <v>35</v>
      </c>
      <c r="U9" s="255">
        <v>35</v>
      </c>
      <c r="V9" s="255">
        <v>50</v>
      </c>
      <c r="W9" s="255">
        <v>45</v>
      </c>
      <c r="X9" s="255">
        <v>45</v>
      </c>
      <c r="Y9" s="255">
        <v>45</v>
      </c>
      <c r="Z9" s="255">
        <v>55</v>
      </c>
      <c r="AA9" s="255">
        <v>60</v>
      </c>
      <c r="AB9" s="255">
        <v>85</v>
      </c>
      <c r="AC9" s="255">
        <v>90</v>
      </c>
      <c r="AD9" s="255">
        <v>100</v>
      </c>
    </row>
    <row r="10" spans="1:30" x14ac:dyDescent="0.25">
      <c r="A10" s="191" t="s">
        <v>49</v>
      </c>
      <c r="B10" s="191">
        <v>5</v>
      </c>
      <c r="C10" s="191" t="s">
        <v>43</v>
      </c>
      <c r="D10" s="191">
        <v>20</v>
      </c>
      <c r="E10" s="191">
        <v>15</v>
      </c>
      <c r="F10" s="191">
        <v>20</v>
      </c>
      <c r="G10" s="191">
        <v>35</v>
      </c>
      <c r="H10" s="191">
        <v>45</v>
      </c>
      <c r="I10" s="191">
        <v>50</v>
      </c>
      <c r="J10" s="191">
        <v>55</v>
      </c>
      <c r="K10" s="191">
        <v>50</v>
      </c>
      <c r="L10" s="191">
        <v>50</v>
      </c>
      <c r="M10" s="191">
        <v>60</v>
      </c>
      <c r="N10" s="191">
        <v>70</v>
      </c>
      <c r="O10" s="191">
        <f t="shared" si="0"/>
        <v>42.5</v>
      </c>
      <c r="P10" s="268">
        <v>43</v>
      </c>
      <c r="Q10" s="191"/>
      <c r="S10" s="34" t="s">
        <v>280</v>
      </c>
      <c r="T10" s="255">
        <v>30</v>
      </c>
      <c r="U10" s="255">
        <v>55</v>
      </c>
      <c r="V10" s="255">
        <v>75</v>
      </c>
      <c r="W10" s="255">
        <v>75</v>
      </c>
      <c r="X10" s="255">
        <v>85</v>
      </c>
      <c r="Y10" s="255">
        <v>95</v>
      </c>
      <c r="Z10" s="255">
        <v>90</v>
      </c>
      <c r="AA10" s="255">
        <v>75</v>
      </c>
      <c r="AB10" s="255">
        <v>85</v>
      </c>
      <c r="AC10" s="255">
        <v>90</v>
      </c>
      <c r="AD10" s="255">
        <v>105</v>
      </c>
    </row>
    <row r="11" spans="1:30" x14ac:dyDescent="0.25">
      <c r="A11" s="191"/>
      <c r="B11" s="191"/>
      <c r="C11" s="191" t="s">
        <v>42</v>
      </c>
      <c r="D11" s="191">
        <v>25</v>
      </c>
      <c r="E11" s="191">
        <v>20</v>
      </c>
      <c r="F11" s="191">
        <v>20</v>
      </c>
      <c r="G11" s="191">
        <v>25</v>
      </c>
      <c r="H11" s="191">
        <v>40</v>
      </c>
      <c r="I11" s="191">
        <v>50</v>
      </c>
      <c r="J11" s="191">
        <v>55</v>
      </c>
      <c r="K11" s="191">
        <v>50</v>
      </c>
      <c r="L11" s="191">
        <v>55</v>
      </c>
      <c r="M11" s="191">
        <v>55</v>
      </c>
      <c r="N11" s="191">
        <v>70</v>
      </c>
      <c r="O11" s="191">
        <f t="shared" si="0"/>
        <v>42.5</v>
      </c>
      <c r="P11" s="268"/>
      <c r="Q11" s="191"/>
      <c r="S11" s="34" t="s">
        <v>281</v>
      </c>
      <c r="T11" s="255">
        <v>35</v>
      </c>
      <c r="U11" s="255">
        <v>35</v>
      </c>
      <c r="V11" s="255">
        <v>40</v>
      </c>
      <c r="W11" s="255">
        <v>55</v>
      </c>
      <c r="X11" s="255">
        <v>55</v>
      </c>
      <c r="Y11" s="255">
        <v>60</v>
      </c>
      <c r="Z11" s="255">
        <v>55</v>
      </c>
      <c r="AA11" s="255">
        <v>70</v>
      </c>
      <c r="AB11" s="255">
        <v>90</v>
      </c>
      <c r="AC11" s="255">
        <v>85</v>
      </c>
      <c r="AD11" s="255">
        <v>80</v>
      </c>
    </row>
    <row r="12" spans="1:30" x14ac:dyDescent="0.25">
      <c r="A12" s="191" t="s">
        <v>28</v>
      </c>
      <c r="B12" s="191">
        <v>6</v>
      </c>
      <c r="C12" s="191" t="s">
        <v>45</v>
      </c>
      <c r="D12" s="191">
        <v>20</v>
      </c>
      <c r="E12" s="191">
        <v>25</v>
      </c>
      <c r="F12" s="191">
        <v>30</v>
      </c>
      <c r="G12" s="191">
        <v>40</v>
      </c>
      <c r="H12" s="191">
        <v>45</v>
      </c>
      <c r="I12" s="191">
        <v>50</v>
      </c>
      <c r="J12" s="191">
        <v>55</v>
      </c>
      <c r="K12" s="191">
        <v>50</v>
      </c>
      <c r="L12" s="191">
        <v>55</v>
      </c>
      <c r="M12" s="191">
        <v>60</v>
      </c>
      <c r="N12" s="191">
        <v>65</v>
      </c>
      <c r="O12" s="191">
        <f t="shared" si="0"/>
        <v>46.25</v>
      </c>
      <c r="P12" s="268">
        <v>47</v>
      </c>
      <c r="Q12" s="270"/>
      <c r="S12" s="34" t="s">
        <v>282</v>
      </c>
      <c r="T12" s="255">
        <v>35</v>
      </c>
      <c r="U12" s="255">
        <v>35</v>
      </c>
      <c r="V12" s="255">
        <v>45</v>
      </c>
      <c r="W12" s="255">
        <v>60</v>
      </c>
      <c r="X12" s="255">
        <v>70</v>
      </c>
      <c r="Y12" s="255">
        <v>90</v>
      </c>
      <c r="Z12" s="255">
        <v>105</v>
      </c>
      <c r="AA12" s="255" t="s">
        <v>104</v>
      </c>
      <c r="AB12" s="255">
        <v>120</v>
      </c>
      <c r="AC12" s="255" t="s">
        <v>104</v>
      </c>
      <c r="AD12" s="255" t="s">
        <v>104</v>
      </c>
    </row>
    <row r="13" spans="1:30" x14ac:dyDescent="0.25">
      <c r="A13" s="191"/>
      <c r="B13" s="191"/>
      <c r="C13" s="191" t="s">
        <v>42</v>
      </c>
      <c r="D13" s="191">
        <v>20</v>
      </c>
      <c r="E13" s="191">
        <v>25</v>
      </c>
      <c r="F13" s="191">
        <v>35</v>
      </c>
      <c r="G13" s="191">
        <v>40</v>
      </c>
      <c r="H13" s="191">
        <v>40</v>
      </c>
      <c r="I13" s="191">
        <v>55</v>
      </c>
      <c r="J13" s="191">
        <v>60</v>
      </c>
      <c r="K13" s="191">
        <v>50</v>
      </c>
      <c r="L13" s="191">
        <v>55</v>
      </c>
      <c r="M13" s="191">
        <v>65</v>
      </c>
      <c r="N13" s="191">
        <v>65</v>
      </c>
      <c r="O13" s="191">
        <f t="shared" si="0"/>
        <v>47.5</v>
      </c>
      <c r="P13" s="268"/>
      <c r="Q13" s="270"/>
      <c r="S13" s="34" t="s">
        <v>283</v>
      </c>
      <c r="T13" s="255">
        <v>45</v>
      </c>
      <c r="U13" s="255">
        <v>45</v>
      </c>
      <c r="V13" s="255">
        <v>70</v>
      </c>
      <c r="W13" s="255">
        <v>65</v>
      </c>
      <c r="X13" s="255">
        <v>55</v>
      </c>
      <c r="Y13" s="255">
        <v>60</v>
      </c>
      <c r="Z13" s="255">
        <v>55</v>
      </c>
      <c r="AA13" s="255">
        <v>55</v>
      </c>
      <c r="AB13" s="255">
        <v>60</v>
      </c>
      <c r="AC13" s="255">
        <v>80</v>
      </c>
      <c r="AD13" s="255">
        <v>80</v>
      </c>
    </row>
    <row r="14" spans="1:30" x14ac:dyDescent="0.25">
      <c r="A14" s="191" t="s">
        <v>19</v>
      </c>
      <c r="B14" s="191">
        <v>7</v>
      </c>
      <c r="C14" s="191" t="s">
        <v>45</v>
      </c>
      <c r="D14" s="191">
        <v>25</v>
      </c>
      <c r="E14" s="191">
        <v>40</v>
      </c>
      <c r="F14" s="191">
        <v>40</v>
      </c>
      <c r="G14" s="191">
        <v>40</v>
      </c>
      <c r="H14" s="191">
        <v>45</v>
      </c>
      <c r="I14" s="191">
        <v>40</v>
      </c>
      <c r="J14" s="191">
        <v>45</v>
      </c>
      <c r="K14" s="191">
        <v>45</v>
      </c>
      <c r="L14" s="191">
        <v>50</v>
      </c>
      <c r="M14" s="191">
        <v>65</v>
      </c>
      <c r="N14" s="191">
        <v>75</v>
      </c>
      <c r="O14" s="191">
        <f t="shared" si="0"/>
        <v>45</v>
      </c>
      <c r="P14" s="268">
        <v>48</v>
      </c>
      <c r="Q14" s="270"/>
      <c r="S14" s="34" t="s">
        <v>284</v>
      </c>
      <c r="T14" s="255">
        <v>50</v>
      </c>
      <c r="U14" s="255">
        <v>55</v>
      </c>
      <c r="V14" s="255">
        <v>60</v>
      </c>
      <c r="W14" s="255">
        <v>45</v>
      </c>
      <c r="X14" s="255">
        <v>45</v>
      </c>
      <c r="Y14" s="255">
        <v>70</v>
      </c>
      <c r="Z14" s="255">
        <v>80</v>
      </c>
      <c r="AA14" s="255">
        <v>95</v>
      </c>
      <c r="AB14" s="255">
        <v>90</v>
      </c>
      <c r="AC14" s="255">
        <v>95</v>
      </c>
      <c r="AD14" s="255">
        <v>100</v>
      </c>
    </row>
    <row r="15" spans="1:30" x14ac:dyDescent="0.25">
      <c r="A15" s="191"/>
      <c r="B15" s="191"/>
      <c r="C15" s="191" t="s">
        <v>42</v>
      </c>
      <c r="D15" s="191">
        <v>65</v>
      </c>
      <c r="E15" s="191">
        <v>65</v>
      </c>
      <c r="F15" s="191">
        <v>65</v>
      </c>
      <c r="G15" s="191">
        <v>55</v>
      </c>
      <c r="H15" s="191">
        <v>45</v>
      </c>
      <c r="I15" s="191">
        <v>40</v>
      </c>
      <c r="J15" s="191">
        <v>35</v>
      </c>
      <c r="K15" s="191">
        <v>45</v>
      </c>
      <c r="L15" s="191">
        <v>55</v>
      </c>
      <c r="M15" s="191">
        <v>55</v>
      </c>
      <c r="N15" s="191">
        <v>70</v>
      </c>
      <c r="O15" s="191">
        <f t="shared" si="0"/>
        <v>50</v>
      </c>
      <c r="P15" s="268"/>
      <c r="Q15" s="270"/>
      <c r="S15" s="34" t="s">
        <v>285</v>
      </c>
      <c r="T15" s="256">
        <v>30</v>
      </c>
      <c r="U15" s="256">
        <v>30</v>
      </c>
      <c r="V15" s="256">
        <v>60</v>
      </c>
      <c r="W15" s="256">
        <v>65</v>
      </c>
      <c r="X15" s="256">
        <v>75</v>
      </c>
      <c r="Y15" s="256">
        <v>80</v>
      </c>
      <c r="Z15" s="256">
        <v>85</v>
      </c>
      <c r="AA15" s="256">
        <v>90</v>
      </c>
      <c r="AB15" s="256">
        <v>95</v>
      </c>
      <c r="AC15" s="256">
        <v>90</v>
      </c>
      <c r="AD15" s="256">
        <v>80</v>
      </c>
    </row>
    <row r="16" spans="1:30" x14ac:dyDescent="0.25">
      <c r="A16" s="191" t="s">
        <v>29</v>
      </c>
      <c r="B16" s="191">
        <v>8</v>
      </c>
      <c r="C16" s="191" t="s">
        <v>43</v>
      </c>
      <c r="D16" s="191">
        <v>35</v>
      </c>
      <c r="E16" s="191">
        <v>35</v>
      </c>
      <c r="F16" s="191">
        <v>50</v>
      </c>
      <c r="G16" s="191">
        <v>45</v>
      </c>
      <c r="H16" s="191">
        <v>45</v>
      </c>
      <c r="I16" s="191">
        <v>45</v>
      </c>
      <c r="J16" s="191">
        <v>55</v>
      </c>
      <c r="K16" s="191">
        <v>60</v>
      </c>
      <c r="L16" s="191">
        <v>85</v>
      </c>
      <c r="M16" s="191">
        <v>90</v>
      </c>
      <c r="N16" s="191">
        <v>100</v>
      </c>
      <c r="O16" s="194">
        <f t="shared" si="0"/>
        <v>58.75</v>
      </c>
      <c r="P16" s="269">
        <v>51</v>
      </c>
      <c r="Q16" s="268">
        <v>48</v>
      </c>
    </row>
    <row r="17" spans="1:30" x14ac:dyDescent="0.25">
      <c r="A17" s="191"/>
      <c r="B17" s="191"/>
      <c r="C17" s="191" t="s">
        <v>42</v>
      </c>
      <c r="D17" s="191">
        <v>20</v>
      </c>
      <c r="E17" s="191">
        <v>20</v>
      </c>
      <c r="F17" s="191">
        <v>30</v>
      </c>
      <c r="G17" s="191">
        <v>35</v>
      </c>
      <c r="H17" s="191">
        <v>50</v>
      </c>
      <c r="I17" s="191">
        <v>40</v>
      </c>
      <c r="J17" s="191">
        <v>40</v>
      </c>
      <c r="K17" s="191">
        <v>45</v>
      </c>
      <c r="L17" s="191">
        <v>55</v>
      </c>
      <c r="M17" s="191">
        <v>60</v>
      </c>
      <c r="N17" s="191">
        <v>60</v>
      </c>
      <c r="O17" s="194">
        <f t="shared" si="0"/>
        <v>43.75</v>
      </c>
      <c r="P17" s="269"/>
      <c r="Q17" s="268"/>
      <c r="S17" s="34" t="s">
        <v>286</v>
      </c>
      <c r="T17" s="34">
        <v>125</v>
      </c>
      <c r="U17" s="34">
        <v>250</v>
      </c>
      <c r="V17" s="34">
        <v>500</v>
      </c>
      <c r="W17" s="34">
        <v>750</v>
      </c>
      <c r="X17" s="34">
        <v>1000</v>
      </c>
      <c r="Y17" s="34">
        <v>1500</v>
      </c>
      <c r="Z17" s="34">
        <v>2000</v>
      </c>
      <c r="AA17" s="34">
        <v>3000</v>
      </c>
      <c r="AB17" s="34">
        <v>4000</v>
      </c>
      <c r="AC17" s="34">
        <v>6000</v>
      </c>
      <c r="AD17" s="34">
        <v>8000</v>
      </c>
    </row>
    <row r="18" spans="1:30" x14ac:dyDescent="0.25">
      <c r="A18" s="191" t="s">
        <v>35</v>
      </c>
      <c r="B18" s="191">
        <v>9</v>
      </c>
      <c r="C18" s="191" t="s">
        <v>43</v>
      </c>
      <c r="D18" s="191">
        <v>30</v>
      </c>
      <c r="E18" s="191">
        <v>55</v>
      </c>
      <c r="F18" s="191">
        <v>75</v>
      </c>
      <c r="G18" s="191">
        <v>75</v>
      </c>
      <c r="H18" s="191">
        <v>85</v>
      </c>
      <c r="I18" s="191">
        <v>95</v>
      </c>
      <c r="J18" s="191">
        <v>90</v>
      </c>
      <c r="K18" s="191">
        <v>75</v>
      </c>
      <c r="L18" s="191">
        <v>85</v>
      </c>
      <c r="M18" s="191">
        <v>90</v>
      </c>
      <c r="N18" s="191">
        <v>105</v>
      </c>
      <c r="O18" s="194">
        <f t="shared" si="0"/>
        <v>83.75</v>
      </c>
      <c r="P18" s="269">
        <v>58</v>
      </c>
      <c r="Q18" s="268">
        <v>48</v>
      </c>
      <c r="S18" s="34" t="s">
        <v>287</v>
      </c>
      <c r="T18" s="34">
        <f>AVERAGE(T2:T15)</f>
        <v>28.214285714285715</v>
      </c>
      <c r="U18" s="254">
        <f t="shared" ref="U18:AD18" si="1">AVERAGE(U2:U15)</f>
        <v>31.428571428571427</v>
      </c>
      <c r="V18" s="254">
        <f t="shared" si="1"/>
        <v>40.714285714285715</v>
      </c>
      <c r="W18" s="254">
        <f t="shared" si="1"/>
        <v>44.285714285714285</v>
      </c>
      <c r="X18" s="254">
        <f t="shared" si="1"/>
        <v>46.785714285714285</v>
      </c>
      <c r="Y18" s="254">
        <f t="shared" si="1"/>
        <v>52.857142857142854</v>
      </c>
      <c r="Z18" s="254">
        <f t="shared" si="1"/>
        <v>57.5</v>
      </c>
      <c r="AA18" s="254">
        <f t="shared" si="1"/>
        <v>59.615384615384613</v>
      </c>
      <c r="AB18" s="254">
        <f t="shared" si="1"/>
        <v>70</v>
      </c>
      <c r="AC18" s="254">
        <f t="shared" si="1"/>
        <v>68.461538461538467</v>
      </c>
      <c r="AD18" s="254">
        <f t="shared" si="1"/>
        <v>70.769230769230774</v>
      </c>
    </row>
    <row r="19" spans="1:30" x14ac:dyDescent="0.25">
      <c r="A19" s="191"/>
      <c r="B19" s="191"/>
      <c r="C19" s="191" t="s">
        <v>42</v>
      </c>
      <c r="D19" s="191">
        <v>15</v>
      </c>
      <c r="E19" s="191">
        <v>20</v>
      </c>
      <c r="F19" s="191">
        <v>25</v>
      </c>
      <c r="G19" s="191">
        <v>30</v>
      </c>
      <c r="H19" s="191">
        <v>35</v>
      </c>
      <c r="I19" s="191">
        <v>45</v>
      </c>
      <c r="J19" s="191">
        <v>40</v>
      </c>
      <c r="K19" s="191">
        <v>35</v>
      </c>
      <c r="L19" s="191">
        <v>30</v>
      </c>
      <c r="M19" s="191">
        <v>35</v>
      </c>
      <c r="N19" s="191">
        <v>40</v>
      </c>
      <c r="O19" s="194">
        <f t="shared" si="0"/>
        <v>32.5</v>
      </c>
      <c r="P19" s="269"/>
      <c r="Q19" s="268"/>
      <c r="T19" s="34">
        <f>STDEV(T2:T15)</f>
        <v>11.025694266844791</v>
      </c>
      <c r="U19" s="254">
        <f t="shared" ref="U19:AD19" si="2">STDEV(U2:U15)</f>
        <v>14.200294069080105</v>
      </c>
      <c r="V19" s="254">
        <f t="shared" si="2"/>
        <v>20.27286390693261</v>
      </c>
      <c r="W19" s="254">
        <f t="shared" si="2"/>
        <v>18.277470669267505</v>
      </c>
      <c r="X19" s="254">
        <f t="shared" si="2"/>
        <v>20.438194152609963</v>
      </c>
      <c r="Y19" s="254">
        <f t="shared" si="2"/>
        <v>24.784787961282099</v>
      </c>
      <c r="Z19" s="254">
        <f t="shared" si="2"/>
        <v>25.324813007131045</v>
      </c>
      <c r="AA19" s="254">
        <f t="shared" si="2"/>
        <v>20.561041079099329</v>
      </c>
      <c r="AB19" s="254">
        <f t="shared" si="2"/>
        <v>26.818478130400489</v>
      </c>
      <c r="AC19" s="254">
        <f t="shared" si="2"/>
        <v>22.489313701605713</v>
      </c>
      <c r="AD19" s="254">
        <f t="shared" si="2"/>
        <v>25.482522919816528</v>
      </c>
    </row>
    <row r="20" spans="1:30" x14ac:dyDescent="0.25">
      <c r="A20" s="191" t="s">
        <v>23</v>
      </c>
      <c r="B20" s="191">
        <v>10</v>
      </c>
      <c r="C20" s="191" t="s">
        <v>45</v>
      </c>
      <c r="D20" s="191">
        <v>35</v>
      </c>
      <c r="E20" s="191">
        <v>35</v>
      </c>
      <c r="F20" s="191">
        <v>40</v>
      </c>
      <c r="G20" s="191">
        <v>55</v>
      </c>
      <c r="H20" s="191">
        <v>55</v>
      </c>
      <c r="I20" s="191">
        <v>60</v>
      </c>
      <c r="J20" s="191">
        <v>55</v>
      </c>
      <c r="K20" s="191">
        <v>70</v>
      </c>
      <c r="L20" s="191">
        <v>90</v>
      </c>
      <c r="M20" s="191">
        <v>85</v>
      </c>
      <c r="N20" s="191">
        <v>80</v>
      </c>
      <c r="O20" s="191">
        <f t="shared" si="0"/>
        <v>60</v>
      </c>
      <c r="P20" s="268">
        <f>AVERAGE(O20:O21)</f>
        <v>55</v>
      </c>
      <c r="Q20" s="191"/>
      <c r="T20" s="34">
        <v>5.5</v>
      </c>
      <c r="U20" s="34">
        <v>7</v>
      </c>
      <c r="V20" s="34">
        <v>10</v>
      </c>
      <c r="W20" s="34">
        <v>9</v>
      </c>
      <c r="X20" s="34">
        <v>10</v>
      </c>
      <c r="Y20" s="34">
        <v>12.4</v>
      </c>
      <c r="Z20" s="34">
        <v>12.7</v>
      </c>
      <c r="AA20" s="34">
        <v>10</v>
      </c>
      <c r="AB20" s="34">
        <v>13.4</v>
      </c>
      <c r="AC20" s="34">
        <v>11</v>
      </c>
      <c r="AD20" s="34">
        <v>12.5</v>
      </c>
    </row>
    <row r="21" spans="1:30" x14ac:dyDescent="0.25">
      <c r="A21" s="191"/>
      <c r="B21" s="191"/>
      <c r="C21" s="191" t="s">
        <v>42</v>
      </c>
      <c r="D21" s="191">
        <v>20</v>
      </c>
      <c r="E21" s="191">
        <v>25</v>
      </c>
      <c r="F21" s="191">
        <v>30</v>
      </c>
      <c r="G21" s="191">
        <v>40</v>
      </c>
      <c r="H21" s="191">
        <v>45</v>
      </c>
      <c r="I21" s="191">
        <v>45</v>
      </c>
      <c r="J21" s="191">
        <v>45</v>
      </c>
      <c r="K21" s="191">
        <v>65</v>
      </c>
      <c r="L21" s="191">
        <v>80</v>
      </c>
      <c r="M21" s="191">
        <v>65</v>
      </c>
      <c r="N21" s="191">
        <v>70</v>
      </c>
      <c r="O21" s="191">
        <f t="shared" si="0"/>
        <v>50</v>
      </c>
      <c r="P21" s="268"/>
      <c r="Q21" s="191"/>
    </row>
    <row r="22" spans="1:30" x14ac:dyDescent="0.25">
      <c r="A22" s="191" t="s">
        <v>20</v>
      </c>
      <c r="B22" s="191">
        <v>11</v>
      </c>
      <c r="C22" s="191" t="s">
        <v>45</v>
      </c>
      <c r="D22" s="191">
        <v>35</v>
      </c>
      <c r="E22" s="191">
        <v>35</v>
      </c>
      <c r="F22" s="191">
        <v>45</v>
      </c>
      <c r="G22" s="191">
        <v>60</v>
      </c>
      <c r="H22" s="191">
        <v>70</v>
      </c>
      <c r="I22" s="191">
        <v>90</v>
      </c>
      <c r="J22" s="191">
        <v>105</v>
      </c>
      <c r="K22" s="191" t="s">
        <v>104</v>
      </c>
      <c r="L22" s="191">
        <v>120</v>
      </c>
      <c r="M22" s="191" t="s">
        <v>104</v>
      </c>
      <c r="N22" s="191" t="s">
        <v>104</v>
      </c>
      <c r="O22" s="194">
        <f t="shared" si="0"/>
        <v>85</v>
      </c>
      <c r="P22" s="269">
        <v>66</v>
      </c>
      <c r="Q22" s="268">
        <v>58</v>
      </c>
    </row>
    <row r="23" spans="1:30" x14ac:dyDescent="0.25">
      <c r="A23" s="191"/>
      <c r="B23" s="191"/>
      <c r="C23" s="191" t="s">
        <v>42</v>
      </c>
      <c r="D23" s="191">
        <v>20</v>
      </c>
      <c r="E23" s="191">
        <v>25</v>
      </c>
      <c r="F23" s="191">
        <v>20</v>
      </c>
      <c r="G23" s="191">
        <v>20</v>
      </c>
      <c r="H23" s="191">
        <v>20</v>
      </c>
      <c r="I23" s="191">
        <v>50</v>
      </c>
      <c r="J23" s="191">
        <v>50</v>
      </c>
      <c r="K23" s="191">
        <v>70</v>
      </c>
      <c r="L23" s="191">
        <v>95</v>
      </c>
      <c r="M23" s="191">
        <v>100</v>
      </c>
      <c r="N23" s="191">
        <v>115</v>
      </c>
      <c r="O23" s="194">
        <f t="shared" si="0"/>
        <v>46.25</v>
      </c>
      <c r="P23" s="269"/>
      <c r="Q23" s="268"/>
      <c r="S23" s="34" t="s">
        <v>42</v>
      </c>
      <c r="T23" s="34">
        <v>125</v>
      </c>
      <c r="U23" s="34">
        <v>250</v>
      </c>
      <c r="V23" s="34">
        <v>500</v>
      </c>
      <c r="W23" s="34">
        <v>750</v>
      </c>
      <c r="X23" s="34">
        <v>1000</v>
      </c>
      <c r="Y23" s="34">
        <v>1500</v>
      </c>
      <c r="Z23" s="34">
        <v>2000</v>
      </c>
      <c r="AA23" s="34">
        <v>3000</v>
      </c>
      <c r="AB23" s="34">
        <v>4000</v>
      </c>
      <c r="AC23" s="34">
        <v>6000</v>
      </c>
      <c r="AD23" s="34">
        <v>8000</v>
      </c>
    </row>
    <row r="24" spans="1:30" x14ac:dyDescent="0.25">
      <c r="A24" s="191" t="s">
        <v>21</v>
      </c>
      <c r="B24" s="191">
        <v>12</v>
      </c>
      <c r="C24" s="191" t="s">
        <v>43</v>
      </c>
      <c r="D24" s="191">
        <v>45</v>
      </c>
      <c r="E24" s="191">
        <v>45</v>
      </c>
      <c r="F24" s="191">
        <v>70</v>
      </c>
      <c r="G24" s="191">
        <v>65</v>
      </c>
      <c r="H24" s="191">
        <v>55</v>
      </c>
      <c r="I24" s="191">
        <v>60</v>
      </c>
      <c r="J24" s="191">
        <v>55</v>
      </c>
      <c r="K24" s="191">
        <v>55</v>
      </c>
      <c r="L24" s="191">
        <v>60</v>
      </c>
      <c r="M24" s="191">
        <v>80</v>
      </c>
      <c r="N24" s="191">
        <v>80</v>
      </c>
      <c r="O24" s="191">
        <f t="shared" si="0"/>
        <v>60</v>
      </c>
      <c r="P24" s="268">
        <v>58</v>
      </c>
      <c r="Q24" s="191"/>
      <c r="T24" s="192">
        <v>45</v>
      </c>
      <c r="U24" s="192">
        <v>50</v>
      </c>
      <c r="V24" s="192">
        <v>60</v>
      </c>
      <c r="W24" s="192">
        <v>60</v>
      </c>
      <c r="X24" s="192">
        <v>65</v>
      </c>
      <c r="Y24" s="192">
        <v>60</v>
      </c>
      <c r="Z24" s="192">
        <v>55</v>
      </c>
      <c r="AA24" s="192">
        <v>40</v>
      </c>
      <c r="AB24" s="192">
        <v>35</v>
      </c>
      <c r="AC24" s="192">
        <v>40</v>
      </c>
      <c r="AD24" s="192">
        <v>45</v>
      </c>
    </row>
    <row r="25" spans="1:30" x14ac:dyDescent="0.25">
      <c r="A25" s="191"/>
      <c r="B25" s="191"/>
      <c r="C25" s="191" t="s">
        <v>42</v>
      </c>
      <c r="D25" s="191">
        <v>40</v>
      </c>
      <c r="E25" s="191">
        <v>45</v>
      </c>
      <c r="F25" s="191">
        <v>60</v>
      </c>
      <c r="G25" s="191">
        <v>60</v>
      </c>
      <c r="H25" s="191">
        <v>55</v>
      </c>
      <c r="I25" s="191">
        <v>45</v>
      </c>
      <c r="J25" s="191">
        <v>45</v>
      </c>
      <c r="K25" s="191">
        <v>45</v>
      </c>
      <c r="L25" s="191">
        <v>60</v>
      </c>
      <c r="M25" s="191">
        <v>80</v>
      </c>
      <c r="N25" s="191">
        <v>70</v>
      </c>
      <c r="O25" s="191">
        <f t="shared" si="0"/>
        <v>55</v>
      </c>
      <c r="P25" s="268"/>
      <c r="Q25" s="191"/>
      <c r="T25" s="192">
        <v>15</v>
      </c>
      <c r="U25" s="192">
        <v>15</v>
      </c>
      <c r="V25" s="192">
        <v>25</v>
      </c>
      <c r="W25" s="192">
        <v>30</v>
      </c>
      <c r="X25" s="192">
        <v>40</v>
      </c>
      <c r="Y25" s="192">
        <v>40</v>
      </c>
      <c r="Z25" s="192">
        <v>45</v>
      </c>
      <c r="AA25" s="192">
        <v>55</v>
      </c>
      <c r="AB25" s="192">
        <v>55</v>
      </c>
      <c r="AC25" s="192">
        <v>65</v>
      </c>
      <c r="AD25" s="192">
        <v>70</v>
      </c>
    </row>
    <row r="26" spans="1:30" x14ac:dyDescent="0.25">
      <c r="A26" s="191" t="s">
        <v>26</v>
      </c>
      <c r="B26" s="191">
        <v>13</v>
      </c>
      <c r="C26" s="191" t="s">
        <v>43</v>
      </c>
      <c r="D26" s="191">
        <v>50</v>
      </c>
      <c r="E26" s="191">
        <v>55</v>
      </c>
      <c r="F26" s="191">
        <v>60</v>
      </c>
      <c r="G26" s="191">
        <v>45</v>
      </c>
      <c r="H26" s="191">
        <v>45</v>
      </c>
      <c r="I26" s="191">
        <v>70</v>
      </c>
      <c r="J26" s="191">
        <v>80</v>
      </c>
      <c r="K26" s="191">
        <v>95</v>
      </c>
      <c r="L26" s="191">
        <v>90</v>
      </c>
      <c r="M26" s="191">
        <v>95</v>
      </c>
      <c r="N26" s="191">
        <v>100</v>
      </c>
      <c r="O26" s="194">
        <f t="shared" si="0"/>
        <v>68.75</v>
      </c>
      <c r="P26" s="269">
        <v>62</v>
      </c>
      <c r="Q26" s="270"/>
      <c r="T26" s="192">
        <v>35</v>
      </c>
      <c r="U26" s="192">
        <v>35</v>
      </c>
      <c r="V26" s="192">
        <v>40</v>
      </c>
      <c r="W26" s="192">
        <v>50</v>
      </c>
      <c r="X26" s="192">
        <v>55</v>
      </c>
      <c r="Y26" s="192">
        <v>65</v>
      </c>
      <c r="Z26" s="192">
        <v>70</v>
      </c>
      <c r="AA26" s="192">
        <v>85</v>
      </c>
      <c r="AB26" s="192">
        <v>90</v>
      </c>
      <c r="AC26" s="192">
        <v>95</v>
      </c>
      <c r="AD26" s="192">
        <v>100</v>
      </c>
    </row>
    <row r="27" spans="1:30" x14ac:dyDescent="0.25">
      <c r="A27" s="191"/>
      <c r="B27" s="191"/>
      <c r="C27" s="191" t="s">
        <v>42</v>
      </c>
      <c r="D27" s="191">
        <v>20</v>
      </c>
      <c r="E27" s="191">
        <v>20</v>
      </c>
      <c r="F27" s="191">
        <v>25</v>
      </c>
      <c r="G27" s="191">
        <v>30</v>
      </c>
      <c r="H27" s="191">
        <v>40</v>
      </c>
      <c r="I27" s="191">
        <v>55</v>
      </c>
      <c r="J27" s="191">
        <v>70</v>
      </c>
      <c r="K27" s="191">
        <v>90</v>
      </c>
      <c r="L27" s="191">
        <v>85</v>
      </c>
      <c r="M27" s="191">
        <v>95</v>
      </c>
      <c r="N27" s="191">
        <v>100</v>
      </c>
      <c r="O27" s="194">
        <f t="shared" si="0"/>
        <v>55</v>
      </c>
      <c r="P27" s="269"/>
      <c r="Q27" s="270"/>
      <c r="S27" s="34" t="s">
        <v>378</v>
      </c>
      <c r="T27" s="255">
        <v>15</v>
      </c>
      <c r="U27" s="255">
        <v>20</v>
      </c>
      <c r="V27" s="255">
        <v>25</v>
      </c>
      <c r="W27" s="255">
        <v>30</v>
      </c>
      <c r="X27" s="255">
        <v>25</v>
      </c>
      <c r="Y27" s="255">
        <v>55</v>
      </c>
      <c r="Z27" s="255">
        <v>55</v>
      </c>
      <c r="AA27" s="255">
        <v>60</v>
      </c>
      <c r="AB27" s="255">
        <v>60</v>
      </c>
      <c r="AC27" s="255">
        <v>45</v>
      </c>
      <c r="AD27" s="255">
        <v>65</v>
      </c>
    </row>
    <row r="28" spans="1:30" x14ac:dyDescent="0.25">
      <c r="A28" s="195" t="s">
        <v>41</v>
      </c>
      <c r="B28" s="195">
        <v>14</v>
      </c>
      <c r="C28" s="195" t="s">
        <v>43</v>
      </c>
      <c r="D28" s="195">
        <v>30</v>
      </c>
      <c r="E28" s="195">
        <v>30</v>
      </c>
      <c r="F28" s="195">
        <v>60</v>
      </c>
      <c r="G28" s="195">
        <v>65</v>
      </c>
      <c r="H28" s="195">
        <v>75</v>
      </c>
      <c r="I28" s="195">
        <v>80</v>
      </c>
      <c r="J28" s="195">
        <v>85</v>
      </c>
      <c r="K28" s="195">
        <v>90</v>
      </c>
      <c r="L28" s="195">
        <v>95</v>
      </c>
      <c r="M28" s="195">
        <v>90</v>
      </c>
      <c r="N28" s="195">
        <v>80</v>
      </c>
      <c r="O28" s="195">
        <f t="shared" si="0"/>
        <v>78.75</v>
      </c>
      <c r="P28" s="268">
        <v>78</v>
      </c>
      <c r="Q28" s="271"/>
      <c r="T28" s="255">
        <v>25</v>
      </c>
      <c r="U28" s="255">
        <v>20</v>
      </c>
      <c r="V28" s="255">
        <v>20</v>
      </c>
      <c r="W28" s="255">
        <v>25</v>
      </c>
      <c r="X28" s="255">
        <v>40</v>
      </c>
      <c r="Y28" s="255">
        <v>50</v>
      </c>
      <c r="Z28" s="255">
        <v>55</v>
      </c>
      <c r="AA28" s="255">
        <v>50</v>
      </c>
      <c r="AB28" s="255">
        <v>55</v>
      </c>
      <c r="AC28" s="255">
        <v>55</v>
      </c>
      <c r="AD28" s="255">
        <v>70</v>
      </c>
    </row>
    <row r="29" spans="1:30" x14ac:dyDescent="0.25">
      <c r="A29" s="195"/>
      <c r="B29" s="195"/>
      <c r="C29" s="195" t="s">
        <v>42</v>
      </c>
      <c r="D29" s="195">
        <v>55</v>
      </c>
      <c r="E29" s="195">
        <v>45</v>
      </c>
      <c r="F29" s="195">
        <v>50</v>
      </c>
      <c r="G29" s="195">
        <v>60</v>
      </c>
      <c r="H29" s="195">
        <v>80</v>
      </c>
      <c r="I29" s="195">
        <v>80</v>
      </c>
      <c r="J29" s="195">
        <v>85</v>
      </c>
      <c r="K29" s="195">
        <v>90</v>
      </c>
      <c r="L29" s="195">
        <v>90</v>
      </c>
      <c r="M29" s="195">
        <v>85</v>
      </c>
      <c r="N29" s="195">
        <v>85</v>
      </c>
      <c r="O29" s="195">
        <f t="shared" si="0"/>
        <v>76.25</v>
      </c>
      <c r="P29" s="268"/>
      <c r="Q29" s="271"/>
      <c r="T29" s="255">
        <v>20</v>
      </c>
      <c r="U29" s="255">
        <v>25</v>
      </c>
      <c r="V29" s="255">
        <v>35</v>
      </c>
      <c r="W29" s="255">
        <v>40</v>
      </c>
      <c r="X29" s="255">
        <v>40</v>
      </c>
      <c r="Y29" s="255">
        <v>55</v>
      </c>
      <c r="Z29" s="255">
        <v>60</v>
      </c>
      <c r="AA29" s="255">
        <v>50</v>
      </c>
      <c r="AB29" s="255">
        <v>55</v>
      </c>
      <c r="AC29" s="255">
        <v>65</v>
      </c>
      <c r="AD29" s="255">
        <v>65</v>
      </c>
    </row>
    <row r="30" spans="1:30" x14ac:dyDescent="0.25">
      <c r="T30" s="255">
        <v>65</v>
      </c>
      <c r="U30" s="255">
        <v>65</v>
      </c>
      <c r="V30" s="255">
        <v>65</v>
      </c>
      <c r="W30" s="255">
        <v>55</v>
      </c>
      <c r="X30" s="255">
        <v>45</v>
      </c>
      <c r="Y30" s="255">
        <v>40</v>
      </c>
      <c r="Z30" s="255">
        <v>35</v>
      </c>
      <c r="AA30" s="255">
        <v>45</v>
      </c>
      <c r="AB30" s="255">
        <v>55</v>
      </c>
      <c r="AC30" s="255">
        <v>55</v>
      </c>
      <c r="AD30" s="255">
        <v>70</v>
      </c>
    </row>
    <row r="31" spans="1:30" x14ac:dyDescent="0.25">
      <c r="T31" s="255">
        <v>20</v>
      </c>
      <c r="U31" s="255">
        <v>20</v>
      </c>
      <c r="V31" s="255">
        <v>30</v>
      </c>
      <c r="W31" s="255">
        <v>35</v>
      </c>
      <c r="X31" s="255">
        <v>50</v>
      </c>
      <c r="Y31" s="255">
        <v>40</v>
      </c>
      <c r="Z31" s="255">
        <v>40</v>
      </c>
      <c r="AA31" s="255">
        <v>45</v>
      </c>
      <c r="AB31" s="255">
        <v>55</v>
      </c>
      <c r="AC31" s="255">
        <v>60</v>
      </c>
      <c r="AD31" s="255">
        <v>60</v>
      </c>
    </row>
    <row r="32" spans="1:30" x14ac:dyDescent="0.25">
      <c r="Q32" s="263"/>
      <c r="T32" s="255">
        <v>15</v>
      </c>
      <c r="U32" s="255">
        <v>20</v>
      </c>
      <c r="V32" s="255">
        <v>25</v>
      </c>
      <c r="W32" s="255">
        <v>30</v>
      </c>
      <c r="X32" s="255">
        <v>35</v>
      </c>
      <c r="Y32" s="255">
        <v>45</v>
      </c>
      <c r="Z32" s="255">
        <v>40</v>
      </c>
      <c r="AA32" s="255">
        <v>35</v>
      </c>
      <c r="AB32" s="255">
        <v>30</v>
      </c>
      <c r="AC32" s="255">
        <v>35</v>
      </c>
      <c r="AD32" s="255">
        <v>40</v>
      </c>
    </row>
    <row r="33" spans="1:30" x14ac:dyDescent="0.25">
      <c r="Q33" s="263"/>
      <c r="T33" s="255">
        <v>20</v>
      </c>
      <c r="U33" s="255">
        <v>25</v>
      </c>
      <c r="V33" s="255">
        <v>30</v>
      </c>
      <c r="W33" s="255">
        <v>40</v>
      </c>
      <c r="X33" s="255">
        <v>45</v>
      </c>
      <c r="Y33" s="255">
        <v>45</v>
      </c>
      <c r="Z33" s="255">
        <v>45</v>
      </c>
      <c r="AA33" s="255">
        <v>65</v>
      </c>
      <c r="AB33" s="255">
        <v>80</v>
      </c>
      <c r="AC33" s="255">
        <v>65</v>
      </c>
      <c r="AD33" s="255">
        <v>70</v>
      </c>
    </row>
    <row r="34" spans="1:30" x14ac:dyDescent="0.25">
      <c r="A34" s="266" t="s">
        <v>111</v>
      </c>
      <c r="B34" s="266"/>
      <c r="Q34" s="263"/>
      <c r="T34" s="255">
        <v>20</v>
      </c>
      <c r="U34" s="255">
        <v>25</v>
      </c>
      <c r="V34" s="255">
        <v>20</v>
      </c>
      <c r="W34" s="255">
        <v>20</v>
      </c>
      <c r="X34" s="255">
        <v>20</v>
      </c>
      <c r="Y34" s="255">
        <v>50</v>
      </c>
      <c r="Z34" s="255">
        <v>50</v>
      </c>
      <c r="AA34" s="255">
        <v>70</v>
      </c>
      <c r="AB34" s="255">
        <v>95</v>
      </c>
      <c r="AC34" s="255">
        <v>100</v>
      </c>
      <c r="AD34" s="255">
        <v>115</v>
      </c>
    </row>
    <row r="35" spans="1:30" x14ac:dyDescent="0.25">
      <c r="A35" s="266"/>
      <c r="B35" s="266"/>
      <c r="Q35" s="263"/>
      <c r="T35" s="255">
        <v>40</v>
      </c>
      <c r="U35" s="255">
        <v>45</v>
      </c>
      <c r="V35" s="255">
        <v>60</v>
      </c>
      <c r="W35" s="255">
        <v>60</v>
      </c>
      <c r="X35" s="255">
        <v>55</v>
      </c>
      <c r="Y35" s="255">
        <v>45</v>
      </c>
      <c r="Z35" s="255">
        <v>45</v>
      </c>
      <c r="AA35" s="255">
        <v>45</v>
      </c>
      <c r="AB35" s="255">
        <v>60</v>
      </c>
      <c r="AC35" s="255">
        <v>80</v>
      </c>
      <c r="AD35" s="255">
        <v>70</v>
      </c>
    </row>
    <row r="36" spans="1:30" x14ac:dyDescent="0.25">
      <c r="A36" s="196" t="s">
        <v>3</v>
      </c>
      <c r="B36" s="196">
        <v>1</v>
      </c>
      <c r="C36" s="196" t="s">
        <v>43</v>
      </c>
      <c r="D36" s="196">
        <v>25</v>
      </c>
      <c r="E36" s="196">
        <v>25</v>
      </c>
      <c r="F36" s="196">
        <v>25</v>
      </c>
      <c r="G36" s="196">
        <v>25</v>
      </c>
      <c r="H36" s="196">
        <v>25</v>
      </c>
      <c r="I36" s="196">
        <v>25</v>
      </c>
      <c r="J36" s="196">
        <v>20</v>
      </c>
      <c r="K36" s="196">
        <v>35</v>
      </c>
      <c r="L36" s="196">
        <v>45</v>
      </c>
      <c r="M36" s="196">
        <v>60</v>
      </c>
      <c r="N36" s="196">
        <v>65</v>
      </c>
      <c r="O36" s="59">
        <f t="shared" ref="O36:O67" si="3">AVERAGE(F36,H36,J36,L36)</f>
        <v>28.75</v>
      </c>
      <c r="P36" s="272">
        <f>AVERAGE(O36,O37)</f>
        <v>30</v>
      </c>
      <c r="Q36" s="59"/>
      <c r="T36" s="255">
        <v>20</v>
      </c>
      <c r="U36" s="255">
        <v>20</v>
      </c>
      <c r="V36" s="255">
        <v>25</v>
      </c>
      <c r="W36" s="255">
        <v>30</v>
      </c>
      <c r="X36" s="255">
        <v>40</v>
      </c>
      <c r="Y36" s="255">
        <v>55</v>
      </c>
      <c r="Z36" s="255">
        <v>70</v>
      </c>
      <c r="AA36" s="255">
        <v>90</v>
      </c>
      <c r="AB36" s="255">
        <v>85</v>
      </c>
      <c r="AC36" s="255">
        <v>95</v>
      </c>
      <c r="AD36" s="255">
        <v>100</v>
      </c>
    </row>
    <row r="37" spans="1:30" ht="18.75" customHeight="1" x14ac:dyDescent="0.25">
      <c r="A37" s="196"/>
      <c r="B37" s="196"/>
      <c r="C37" s="196" t="s">
        <v>42</v>
      </c>
      <c r="D37" s="196">
        <v>30</v>
      </c>
      <c r="E37" s="196">
        <v>25</v>
      </c>
      <c r="F37" s="196">
        <v>20</v>
      </c>
      <c r="G37" s="196">
        <v>20</v>
      </c>
      <c r="H37" s="196">
        <v>20</v>
      </c>
      <c r="I37" s="196">
        <v>30</v>
      </c>
      <c r="J37" s="196">
        <v>25</v>
      </c>
      <c r="K37" s="196">
        <v>45</v>
      </c>
      <c r="L37" s="196">
        <v>60</v>
      </c>
      <c r="M37" s="196">
        <v>65</v>
      </c>
      <c r="N37" s="196">
        <v>65</v>
      </c>
      <c r="O37" s="59">
        <f t="shared" si="3"/>
        <v>31.25</v>
      </c>
      <c r="P37" s="272"/>
      <c r="Q37" s="59"/>
      <c r="T37" s="256">
        <v>55</v>
      </c>
      <c r="U37" s="256">
        <v>45</v>
      </c>
      <c r="V37" s="256">
        <v>50</v>
      </c>
      <c r="W37" s="256">
        <v>60</v>
      </c>
      <c r="X37" s="256">
        <v>80</v>
      </c>
      <c r="Y37" s="256">
        <v>80</v>
      </c>
      <c r="Z37" s="256">
        <v>85</v>
      </c>
      <c r="AA37" s="256">
        <v>90</v>
      </c>
      <c r="AB37" s="256">
        <v>90</v>
      </c>
      <c r="AC37" s="256">
        <v>85</v>
      </c>
      <c r="AD37" s="256">
        <v>85</v>
      </c>
    </row>
    <row r="38" spans="1:30" ht="21" customHeight="1" x14ac:dyDescent="0.25">
      <c r="A38" s="196" t="s">
        <v>105</v>
      </c>
      <c r="B38" s="196">
        <v>2</v>
      </c>
      <c r="C38" s="196" t="s">
        <v>43</v>
      </c>
      <c r="D38" s="196">
        <v>40</v>
      </c>
      <c r="E38" s="196">
        <v>35</v>
      </c>
      <c r="F38" s="196">
        <v>30</v>
      </c>
      <c r="G38" s="196">
        <v>25</v>
      </c>
      <c r="H38" s="196">
        <v>30</v>
      </c>
      <c r="I38" s="196">
        <v>30</v>
      </c>
      <c r="J38" s="196">
        <v>30</v>
      </c>
      <c r="K38" s="196">
        <v>40</v>
      </c>
      <c r="L38" s="196">
        <v>55</v>
      </c>
      <c r="M38" s="196">
        <v>75</v>
      </c>
      <c r="N38" s="196">
        <v>80</v>
      </c>
      <c r="O38" s="59">
        <f t="shared" si="3"/>
        <v>36.25</v>
      </c>
      <c r="P38" s="272">
        <v>31</v>
      </c>
      <c r="Q38" s="59"/>
      <c r="T38" s="34">
        <f>AVERAGE(T24:T37)</f>
        <v>29.285714285714285</v>
      </c>
      <c r="U38" s="254">
        <f t="shared" ref="U38:AD38" si="4">AVERAGE(U24:U37)</f>
        <v>30.714285714285715</v>
      </c>
      <c r="V38" s="254">
        <f t="shared" si="4"/>
        <v>36.428571428571431</v>
      </c>
      <c r="W38" s="254">
        <f t="shared" si="4"/>
        <v>40.357142857142854</v>
      </c>
      <c r="X38" s="254">
        <f t="shared" si="4"/>
        <v>45.357142857142854</v>
      </c>
      <c r="Y38" s="254">
        <f t="shared" si="4"/>
        <v>51.785714285714285</v>
      </c>
      <c r="Z38" s="254">
        <f t="shared" si="4"/>
        <v>53.571428571428569</v>
      </c>
      <c r="AA38" s="254">
        <f t="shared" si="4"/>
        <v>58.928571428571431</v>
      </c>
      <c r="AB38" s="254">
        <f t="shared" si="4"/>
        <v>64.285714285714292</v>
      </c>
      <c r="AC38" s="254">
        <f t="shared" si="4"/>
        <v>67.142857142857139</v>
      </c>
      <c r="AD38" s="254">
        <f t="shared" si="4"/>
        <v>73.214285714285708</v>
      </c>
    </row>
    <row r="39" spans="1:30" x14ac:dyDescent="0.25">
      <c r="A39" s="196"/>
      <c r="B39" s="196"/>
      <c r="C39" s="196" t="s">
        <v>42</v>
      </c>
      <c r="D39" s="196">
        <v>20</v>
      </c>
      <c r="E39" s="196">
        <v>20</v>
      </c>
      <c r="F39" s="196">
        <v>25</v>
      </c>
      <c r="G39" s="196">
        <v>25</v>
      </c>
      <c r="H39" s="196">
        <v>20</v>
      </c>
      <c r="I39" s="196">
        <v>25</v>
      </c>
      <c r="J39" s="196">
        <v>25</v>
      </c>
      <c r="K39" s="196">
        <v>40</v>
      </c>
      <c r="L39" s="196">
        <v>30</v>
      </c>
      <c r="M39" s="196">
        <v>100</v>
      </c>
      <c r="N39" s="196">
        <v>90</v>
      </c>
      <c r="O39" s="59">
        <f t="shared" si="3"/>
        <v>25</v>
      </c>
      <c r="P39" s="272"/>
      <c r="Q39" s="59"/>
      <c r="T39" s="34">
        <f>STDEV(T24:T37)</f>
        <v>16.155154316471602</v>
      </c>
      <c r="U39" s="254">
        <f t="shared" ref="U39:AD39" si="5">STDEV(U24:U37)</f>
        <v>14.917354742965408</v>
      </c>
      <c r="V39" s="254">
        <f t="shared" si="5"/>
        <v>15.863428117791933</v>
      </c>
      <c r="W39" s="254">
        <f t="shared" si="5"/>
        <v>14.069099489290723</v>
      </c>
      <c r="X39" s="254">
        <f t="shared" si="5"/>
        <v>15.375340610897014</v>
      </c>
      <c r="Y39" s="254">
        <f t="shared" si="5"/>
        <v>11.198753855321943</v>
      </c>
      <c r="Z39" s="254">
        <f t="shared" si="5"/>
        <v>13.926810257774177</v>
      </c>
      <c r="AA39" s="254">
        <f t="shared" si="5"/>
        <v>18.520110839152814</v>
      </c>
      <c r="AB39" s="254">
        <f t="shared" si="5"/>
        <v>20.461703709156744</v>
      </c>
      <c r="AC39" s="254">
        <f t="shared" si="5"/>
        <v>21.004970630990918</v>
      </c>
      <c r="AD39" s="254">
        <f t="shared" si="5"/>
        <v>20.718548254118623</v>
      </c>
    </row>
    <row r="40" spans="1:30" x14ac:dyDescent="0.25">
      <c r="A40" s="196" t="s">
        <v>37</v>
      </c>
      <c r="B40" s="196">
        <v>3</v>
      </c>
      <c r="C40" s="196" t="s">
        <v>43</v>
      </c>
      <c r="D40" s="196">
        <v>55</v>
      </c>
      <c r="E40" s="196">
        <v>45</v>
      </c>
      <c r="F40" s="196">
        <v>25</v>
      </c>
      <c r="G40" s="196">
        <v>20</v>
      </c>
      <c r="H40" s="196">
        <v>20</v>
      </c>
      <c r="I40" s="196">
        <v>35</v>
      </c>
      <c r="J40" s="196">
        <v>40</v>
      </c>
      <c r="K40" s="196">
        <v>40</v>
      </c>
      <c r="L40" s="196">
        <v>50</v>
      </c>
      <c r="M40" s="196">
        <v>55</v>
      </c>
      <c r="N40" s="196">
        <v>75</v>
      </c>
      <c r="O40" s="59">
        <f t="shared" si="3"/>
        <v>33.75</v>
      </c>
      <c r="P40" s="272">
        <v>33</v>
      </c>
      <c r="Q40" s="59"/>
      <c r="T40" s="34">
        <v>8</v>
      </c>
      <c r="U40" s="34">
        <v>7.5</v>
      </c>
      <c r="V40" s="34">
        <v>7.9</v>
      </c>
      <c r="W40" s="34">
        <v>7</v>
      </c>
      <c r="X40" s="34">
        <v>7.5</v>
      </c>
      <c r="Y40" s="34">
        <v>5.5</v>
      </c>
      <c r="Z40" s="34">
        <v>7</v>
      </c>
      <c r="AA40" s="34">
        <v>9.8000000000000007</v>
      </c>
      <c r="AB40" s="34">
        <v>10</v>
      </c>
      <c r="AC40" s="34">
        <v>10.5</v>
      </c>
      <c r="AD40" s="34">
        <v>10</v>
      </c>
    </row>
    <row r="41" spans="1:30" x14ac:dyDescent="0.25">
      <c r="A41" s="196"/>
      <c r="B41" s="196"/>
      <c r="C41" s="196" t="s">
        <v>42</v>
      </c>
      <c r="D41" s="196">
        <v>20</v>
      </c>
      <c r="E41" s="196">
        <v>20</v>
      </c>
      <c r="F41" s="196">
        <v>20</v>
      </c>
      <c r="G41" s="196">
        <v>20</v>
      </c>
      <c r="H41" s="196">
        <v>20</v>
      </c>
      <c r="I41" s="196">
        <v>30</v>
      </c>
      <c r="J41" s="196">
        <v>35</v>
      </c>
      <c r="K41" s="196">
        <v>45</v>
      </c>
      <c r="L41" s="196">
        <v>50</v>
      </c>
      <c r="M41" s="196">
        <v>55</v>
      </c>
      <c r="N41" s="196">
        <v>85</v>
      </c>
      <c r="O41" s="59">
        <f t="shared" si="3"/>
        <v>31.25</v>
      </c>
      <c r="P41" s="272"/>
      <c r="Q41" s="59"/>
    </row>
    <row r="42" spans="1:30" x14ac:dyDescent="0.25">
      <c r="A42" s="196" t="s">
        <v>9</v>
      </c>
      <c r="B42" s="196">
        <v>4</v>
      </c>
      <c r="C42" s="196" t="s">
        <v>45</v>
      </c>
      <c r="D42" s="196">
        <v>50</v>
      </c>
      <c r="E42" s="196">
        <v>55</v>
      </c>
      <c r="F42" s="196">
        <v>60</v>
      </c>
      <c r="G42" s="196">
        <v>55</v>
      </c>
      <c r="H42" s="196">
        <v>50</v>
      </c>
      <c r="I42" s="196">
        <v>50</v>
      </c>
      <c r="J42" s="196">
        <v>45</v>
      </c>
      <c r="K42" s="196">
        <v>35</v>
      </c>
      <c r="L42" s="196">
        <v>50</v>
      </c>
      <c r="M42" s="196">
        <v>55</v>
      </c>
      <c r="N42" s="196">
        <v>60</v>
      </c>
      <c r="O42" s="197">
        <f t="shared" si="3"/>
        <v>51.25</v>
      </c>
      <c r="P42" s="273">
        <v>41</v>
      </c>
      <c r="Q42" s="272">
        <v>36</v>
      </c>
    </row>
    <row r="43" spans="1:30" x14ac:dyDescent="0.25">
      <c r="A43" s="196"/>
      <c r="B43" s="196"/>
      <c r="C43" s="196" t="s">
        <v>47</v>
      </c>
      <c r="D43" s="196">
        <v>25</v>
      </c>
      <c r="E43" s="196">
        <v>25</v>
      </c>
      <c r="F43" s="196">
        <v>30</v>
      </c>
      <c r="G43" s="196">
        <v>35</v>
      </c>
      <c r="H43" s="196">
        <v>30</v>
      </c>
      <c r="I43" s="196">
        <v>25</v>
      </c>
      <c r="J43" s="196">
        <v>20</v>
      </c>
      <c r="K43" s="196">
        <v>30</v>
      </c>
      <c r="L43" s="196">
        <v>40</v>
      </c>
      <c r="M43" s="196">
        <v>20</v>
      </c>
      <c r="N43" s="196">
        <v>30</v>
      </c>
      <c r="O43" s="197">
        <f t="shared" si="3"/>
        <v>30</v>
      </c>
      <c r="P43" s="273"/>
      <c r="Q43" s="272"/>
      <c r="S43" s="34" t="s">
        <v>286</v>
      </c>
      <c r="T43" s="34">
        <v>125</v>
      </c>
      <c r="U43" s="34">
        <v>250</v>
      </c>
      <c r="V43" s="34">
        <v>500</v>
      </c>
      <c r="W43" s="34">
        <v>750</v>
      </c>
      <c r="X43" s="34">
        <v>1000</v>
      </c>
      <c r="Y43" s="34">
        <v>1500</v>
      </c>
      <c r="Z43" s="34">
        <v>2000</v>
      </c>
      <c r="AA43" s="34">
        <v>3000</v>
      </c>
      <c r="AB43" s="34">
        <v>4000</v>
      </c>
      <c r="AC43" s="34">
        <v>6000</v>
      </c>
      <c r="AD43" s="34">
        <v>8000</v>
      </c>
    </row>
    <row r="44" spans="1:30" x14ac:dyDescent="0.25">
      <c r="A44" s="196" t="s">
        <v>12</v>
      </c>
      <c r="B44" s="196">
        <v>5</v>
      </c>
      <c r="C44" s="196" t="s">
        <v>43</v>
      </c>
      <c r="D44" s="196">
        <v>20</v>
      </c>
      <c r="E44" s="196">
        <v>25</v>
      </c>
      <c r="F44" s="196">
        <v>20</v>
      </c>
      <c r="G44" s="196">
        <v>20</v>
      </c>
      <c r="H44" s="196">
        <v>20</v>
      </c>
      <c r="I44" s="196">
        <v>35</v>
      </c>
      <c r="J44" s="196">
        <v>55</v>
      </c>
      <c r="K44" s="196">
        <v>50</v>
      </c>
      <c r="L44" s="196">
        <v>45</v>
      </c>
      <c r="M44" s="196">
        <v>55</v>
      </c>
      <c r="N44" s="196">
        <v>65</v>
      </c>
      <c r="O44" s="59">
        <f t="shared" si="3"/>
        <v>35</v>
      </c>
      <c r="P44" s="272">
        <v>39</v>
      </c>
      <c r="Q44" s="59"/>
      <c r="S44" s="34" t="s">
        <v>43</v>
      </c>
      <c r="T44" s="34">
        <v>28.214285714285715</v>
      </c>
      <c r="U44" s="34">
        <v>31.428571428571427</v>
      </c>
      <c r="V44" s="34">
        <v>40.714285714285715</v>
      </c>
      <c r="W44" s="34">
        <v>44.285714285714285</v>
      </c>
      <c r="X44" s="34">
        <v>46.785714285714285</v>
      </c>
      <c r="Y44" s="34">
        <v>52.857142857142854</v>
      </c>
      <c r="Z44" s="34">
        <v>57.5</v>
      </c>
      <c r="AA44" s="34">
        <v>59.615384615384613</v>
      </c>
      <c r="AB44" s="34">
        <v>70</v>
      </c>
      <c r="AC44" s="34">
        <v>68.461538461538467</v>
      </c>
      <c r="AD44" s="34">
        <v>70.769230769230774</v>
      </c>
    </row>
    <row r="45" spans="1:30" x14ac:dyDescent="0.25">
      <c r="A45" s="196"/>
      <c r="B45" s="196"/>
      <c r="C45" s="196" t="s">
        <v>42</v>
      </c>
      <c r="D45" s="196">
        <v>30</v>
      </c>
      <c r="E45" s="196">
        <v>30</v>
      </c>
      <c r="F45" s="196">
        <v>30</v>
      </c>
      <c r="G45" s="196">
        <v>30</v>
      </c>
      <c r="H45" s="196">
        <v>30</v>
      </c>
      <c r="I45" s="196">
        <v>50</v>
      </c>
      <c r="J45" s="196">
        <v>55</v>
      </c>
      <c r="K45" s="196">
        <v>70</v>
      </c>
      <c r="L45" s="196">
        <v>60</v>
      </c>
      <c r="M45" s="196">
        <v>70</v>
      </c>
      <c r="N45" s="196">
        <v>70</v>
      </c>
      <c r="O45" s="59">
        <f t="shared" si="3"/>
        <v>43.75</v>
      </c>
      <c r="P45" s="272"/>
      <c r="Q45" s="59"/>
      <c r="S45" s="34" t="s">
        <v>42</v>
      </c>
      <c r="T45" s="34">
        <v>29.285714285714285</v>
      </c>
      <c r="U45" s="34">
        <v>30.714285714285715</v>
      </c>
      <c r="V45" s="34">
        <v>36.428571428571431</v>
      </c>
      <c r="W45" s="34">
        <v>40.357142857142854</v>
      </c>
      <c r="X45" s="34">
        <v>45.357142857142854</v>
      </c>
      <c r="Y45" s="34">
        <v>51.785714285714285</v>
      </c>
      <c r="Z45" s="34">
        <v>53.571428571428569</v>
      </c>
      <c r="AA45" s="34">
        <v>58.928571428571431</v>
      </c>
      <c r="AB45" s="34">
        <v>64.285714285714292</v>
      </c>
      <c r="AC45" s="34">
        <v>67.142857142857139</v>
      </c>
      <c r="AD45" s="34">
        <v>73.214285714285708</v>
      </c>
    </row>
    <row r="46" spans="1:30" x14ac:dyDescent="0.25">
      <c r="A46" s="198" t="s">
        <v>4</v>
      </c>
      <c r="B46" s="198">
        <v>6</v>
      </c>
      <c r="C46" s="198" t="s">
        <v>43</v>
      </c>
      <c r="D46" s="198">
        <v>30</v>
      </c>
      <c r="E46" s="198">
        <v>20</v>
      </c>
      <c r="F46" s="198">
        <v>25</v>
      </c>
      <c r="G46" s="198">
        <v>35</v>
      </c>
      <c r="H46" s="198">
        <v>50</v>
      </c>
      <c r="I46" s="198">
        <v>55</v>
      </c>
      <c r="J46" s="198">
        <v>50</v>
      </c>
      <c r="K46" s="198">
        <v>60</v>
      </c>
      <c r="L46" s="198">
        <v>55</v>
      </c>
      <c r="M46" s="198">
        <v>70</v>
      </c>
      <c r="N46" s="198">
        <v>70</v>
      </c>
      <c r="O46" s="60">
        <f t="shared" si="3"/>
        <v>45</v>
      </c>
      <c r="P46" s="272">
        <f>SUM(43)</f>
        <v>43</v>
      </c>
      <c r="Q46" s="60"/>
    </row>
    <row r="47" spans="1:30" x14ac:dyDescent="0.25">
      <c r="A47" s="198"/>
      <c r="B47" s="198"/>
      <c r="C47" s="198" t="s">
        <v>42</v>
      </c>
      <c r="D47" s="198">
        <v>25</v>
      </c>
      <c r="E47" s="198">
        <v>15</v>
      </c>
      <c r="F47" s="198">
        <v>15</v>
      </c>
      <c r="G47" s="198">
        <v>20</v>
      </c>
      <c r="H47" s="198">
        <v>45</v>
      </c>
      <c r="I47" s="198">
        <v>55</v>
      </c>
      <c r="J47" s="198">
        <v>50</v>
      </c>
      <c r="K47" s="198">
        <v>50</v>
      </c>
      <c r="L47" s="198">
        <v>55</v>
      </c>
      <c r="M47" s="198">
        <v>65</v>
      </c>
      <c r="N47" s="198">
        <v>70</v>
      </c>
      <c r="O47" s="60">
        <f t="shared" si="3"/>
        <v>41.25</v>
      </c>
      <c r="P47" s="272"/>
      <c r="Q47" s="60"/>
    </row>
    <row r="48" spans="1:30" x14ac:dyDescent="0.25">
      <c r="A48" s="198" t="s">
        <v>1</v>
      </c>
      <c r="B48" s="198">
        <v>7</v>
      </c>
      <c r="C48" s="198" t="s">
        <v>43</v>
      </c>
      <c r="D48" s="198">
        <v>20</v>
      </c>
      <c r="E48" s="198">
        <v>30</v>
      </c>
      <c r="F48" s="198">
        <v>40</v>
      </c>
      <c r="G48" s="198">
        <v>45</v>
      </c>
      <c r="H48" s="198">
        <v>50</v>
      </c>
      <c r="I48" s="198">
        <v>55</v>
      </c>
      <c r="J48" s="198">
        <v>55</v>
      </c>
      <c r="K48" s="198">
        <v>55</v>
      </c>
      <c r="L48" s="198">
        <v>65</v>
      </c>
      <c r="M48" s="198">
        <v>65</v>
      </c>
      <c r="N48" s="198">
        <v>65</v>
      </c>
      <c r="O48" s="60">
        <f t="shared" si="3"/>
        <v>52.5</v>
      </c>
      <c r="P48" s="272">
        <v>49</v>
      </c>
      <c r="Q48" s="60"/>
    </row>
    <row r="49" spans="1:17" x14ac:dyDescent="0.25">
      <c r="A49" s="198"/>
      <c r="B49" s="198"/>
      <c r="C49" s="198" t="s">
        <v>42</v>
      </c>
      <c r="D49" s="198">
        <v>55</v>
      </c>
      <c r="E49" s="198">
        <v>60</v>
      </c>
      <c r="F49" s="198">
        <v>60</v>
      </c>
      <c r="G49" s="198">
        <v>60</v>
      </c>
      <c r="H49" s="198">
        <v>50</v>
      </c>
      <c r="I49" s="198">
        <v>45</v>
      </c>
      <c r="J49" s="198">
        <v>40</v>
      </c>
      <c r="K49" s="198">
        <v>35</v>
      </c>
      <c r="L49" s="198">
        <v>30</v>
      </c>
      <c r="M49" s="198">
        <v>40</v>
      </c>
      <c r="N49" s="198">
        <v>50</v>
      </c>
      <c r="O49" s="60">
        <f t="shared" si="3"/>
        <v>45</v>
      </c>
      <c r="P49" s="272"/>
      <c r="Q49" s="60"/>
    </row>
    <row r="50" spans="1:17" x14ac:dyDescent="0.25">
      <c r="A50" s="198" t="s">
        <v>2</v>
      </c>
      <c r="B50" s="198">
        <v>8</v>
      </c>
      <c r="C50" s="198" t="s">
        <v>43</v>
      </c>
      <c r="D50" s="198">
        <v>25</v>
      </c>
      <c r="E50" s="198">
        <v>25</v>
      </c>
      <c r="F50" s="198">
        <v>35</v>
      </c>
      <c r="G50" s="198">
        <v>35</v>
      </c>
      <c r="H50" s="198">
        <v>40</v>
      </c>
      <c r="I50" s="198">
        <v>45</v>
      </c>
      <c r="J50" s="198">
        <v>50</v>
      </c>
      <c r="K50" s="198">
        <v>55</v>
      </c>
      <c r="L50" s="198">
        <v>60</v>
      </c>
      <c r="M50" s="198">
        <v>65</v>
      </c>
      <c r="N50" s="198">
        <v>65</v>
      </c>
      <c r="O50" s="60">
        <f t="shared" si="3"/>
        <v>46.25</v>
      </c>
      <c r="P50" s="272">
        <v>49</v>
      </c>
      <c r="Q50" s="60"/>
    </row>
    <row r="51" spans="1:17" x14ac:dyDescent="0.25">
      <c r="A51" s="198"/>
      <c r="B51" s="198"/>
      <c r="C51" s="198" t="s">
        <v>42</v>
      </c>
      <c r="D51" s="198">
        <v>25</v>
      </c>
      <c r="E51" s="198">
        <v>25</v>
      </c>
      <c r="F51" s="198">
        <v>30</v>
      </c>
      <c r="G51" s="198">
        <v>35</v>
      </c>
      <c r="H51" s="198">
        <v>45</v>
      </c>
      <c r="I51" s="198">
        <v>60</v>
      </c>
      <c r="J51" s="198">
        <v>65</v>
      </c>
      <c r="K51" s="198">
        <v>70</v>
      </c>
      <c r="L51" s="198">
        <v>65</v>
      </c>
      <c r="M51" s="198">
        <v>70</v>
      </c>
      <c r="N51" s="198">
        <v>80</v>
      </c>
      <c r="O51" s="60">
        <f t="shared" si="3"/>
        <v>51.25</v>
      </c>
      <c r="P51" s="272"/>
      <c r="Q51" s="60"/>
    </row>
    <row r="52" spans="1:17" x14ac:dyDescent="0.25">
      <c r="A52" s="198" t="s">
        <v>14</v>
      </c>
      <c r="B52" s="198">
        <v>9</v>
      </c>
      <c r="C52" s="198" t="s">
        <v>43</v>
      </c>
      <c r="D52" s="198">
        <v>5</v>
      </c>
      <c r="E52" s="198">
        <v>5</v>
      </c>
      <c r="F52" s="198">
        <v>10</v>
      </c>
      <c r="G52" s="198">
        <v>20</v>
      </c>
      <c r="H52" s="198">
        <v>30</v>
      </c>
      <c r="I52" s="198">
        <v>35</v>
      </c>
      <c r="J52" s="198">
        <v>80</v>
      </c>
      <c r="K52" s="198">
        <v>85</v>
      </c>
      <c r="L52" s="198">
        <v>95</v>
      </c>
      <c r="M52" s="198">
        <v>110</v>
      </c>
      <c r="N52" s="198">
        <v>100</v>
      </c>
      <c r="O52" s="60">
        <f t="shared" si="3"/>
        <v>53.75</v>
      </c>
      <c r="P52" s="272">
        <v>53</v>
      </c>
      <c r="Q52" s="60"/>
    </row>
    <row r="53" spans="1:17" x14ac:dyDescent="0.25">
      <c r="A53" s="198"/>
      <c r="B53" s="198"/>
      <c r="C53" s="198" t="s">
        <v>42</v>
      </c>
      <c r="D53" s="198">
        <v>20</v>
      </c>
      <c r="E53" s="198">
        <v>15</v>
      </c>
      <c r="F53" s="198">
        <v>15</v>
      </c>
      <c r="G53" s="198">
        <v>20</v>
      </c>
      <c r="H53" s="198">
        <v>25</v>
      </c>
      <c r="I53" s="198">
        <v>60</v>
      </c>
      <c r="J53" s="198">
        <v>75</v>
      </c>
      <c r="K53" s="198">
        <v>80</v>
      </c>
      <c r="L53" s="198">
        <v>95</v>
      </c>
      <c r="M53" s="198">
        <v>105</v>
      </c>
      <c r="N53" s="198">
        <v>100</v>
      </c>
      <c r="O53" s="60">
        <f t="shared" si="3"/>
        <v>52.5</v>
      </c>
      <c r="P53" s="272"/>
      <c r="Q53" s="60"/>
    </row>
    <row r="54" spans="1:17" x14ac:dyDescent="0.25">
      <c r="A54" s="198" t="s">
        <v>13</v>
      </c>
      <c r="B54" s="198">
        <v>10</v>
      </c>
      <c r="C54" s="198" t="s">
        <v>43</v>
      </c>
      <c r="D54" s="198">
        <v>40</v>
      </c>
      <c r="E54" s="198">
        <v>35</v>
      </c>
      <c r="F54" s="198">
        <v>40</v>
      </c>
      <c r="G54" s="198">
        <v>50</v>
      </c>
      <c r="H54" s="198">
        <v>45</v>
      </c>
      <c r="I54" s="198">
        <v>50</v>
      </c>
      <c r="J54" s="198">
        <v>70</v>
      </c>
      <c r="K54" s="198">
        <v>40</v>
      </c>
      <c r="L54" s="198">
        <v>50</v>
      </c>
      <c r="M54" s="198">
        <v>60</v>
      </c>
      <c r="N54" s="198">
        <v>60</v>
      </c>
      <c r="O54" s="60">
        <f>AVERAGE(F54,H54,J54,L54)</f>
        <v>51.25</v>
      </c>
      <c r="P54" s="272">
        <v>51</v>
      </c>
      <c r="Q54" s="60"/>
    </row>
    <row r="55" spans="1:17" x14ac:dyDescent="0.25">
      <c r="A55" s="198"/>
      <c r="B55" s="198"/>
      <c r="C55" s="198" t="s">
        <v>42</v>
      </c>
      <c r="D55" s="198">
        <v>40</v>
      </c>
      <c r="E55" s="198">
        <v>45</v>
      </c>
      <c r="F55" s="198">
        <v>45</v>
      </c>
      <c r="G55" s="198">
        <v>50</v>
      </c>
      <c r="H55" s="198">
        <v>55</v>
      </c>
      <c r="I55" s="198">
        <v>50</v>
      </c>
      <c r="J55" s="198">
        <v>65</v>
      </c>
      <c r="K55" s="198">
        <v>40</v>
      </c>
      <c r="L55" s="198">
        <v>40</v>
      </c>
      <c r="M55" s="198">
        <v>55</v>
      </c>
      <c r="N55" s="198">
        <v>65</v>
      </c>
      <c r="O55" s="60">
        <f>AVERAGE(F55,H55,J55,L55)</f>
        <v>51.25</v>
      </c>
      <c r="P55" s="272"/>
      <c r="Q55" s="60"/>
    </row>
    <row r="56" spans="1:17" x14ac:dyDescent="0.25">
      <c r="A56" s="198" t="s">
        <v>8</v>
      </c>
      <c r="B56" s="198">
        <v>11</v>
      </c>
      <c r="C56" s="198" t="s">
        <v>43</v>
      </c>
      <c r="D56" s="198">
        <v>40</v>
      </c>
      <c r="E56" s="198">
        <v>45</v>
      </c>
      <c r="F56" s="198">
        <v>65</v>
      </c>
      <c r="G56" s="198">
        <v>65</v>
      </c>
      <c r="H56" s="198">
        <v>70</v>
      </c>
      <c r="I56" s="198">
        <v>65</v>
      </c>
      <c r="J56" s="198">
        <v>60</v>
      </c>
      <c r="K56" s="198">
        <v>50</v>
      </c>
      <c r="L56" s="198">
        <v>45</v>
      </c>
      <c r="M56" s="198">
        <v>40</v>
      </c>
      <c r="N56" s="198">
        <v>25</v>
      </c>
      <c r="O56" s="60">
        <f>AVERAGE(F56,H56,J56,L56)</f>
        <v>60</v>
      </c>
      <c r="P56" s="272">
        <v>56</v>
      </c>
      <c r="Q56" s="60"/>
    </row>
    <row r="57" spans="1:17" x14ac:dyDescent="0.25">
      <c r="A57" s="198"/>
      <c r="B57" s="198"/>
      <c r="C57" s="198" t="s">
        <v>42</v>
      </c>
      <c r="D57" s="198">
        <v>35</v>
      </c>
      <c r="E57" s="198">
        <v>35</v>
      </c>
      <c r="F57" s="198">
        <v>40</v>
      </c>
      <c r="G57" s="198">
        <v>50</v>
      </c>
      <c r="H57" s="198">
        <v>65</v>
      </c>
      <c r="I57" s="198">
        <v>60</v>
      </c>
      <c r="J57" s="198">
        <v>60</v>
      </c>
      <c r="K57" s="198">
        <v>50</v>
      </c>
      <c r="L57" s="198">
        <v>45</v>
      </c>
      <c r="M57" s="198">
        <v>40</v>
      </c>
      <c r="N57" s="198">
        <v>25</v>
      </c>
      <c r="O57" s="60">
        <f>AVERAGE(F57,H57,J57,L57)</f>
        <v>52.5</v>
      </c>
      <c r="P57" s="272"/>
      <c r="Q57" s="60"/>
    </row>
    <row r="58" spans="1:17" x14ac:dyDescent="0.25">
      <c r="A58" s="198" t="s">
        <v>44</v>
      </c>
      <c r="B58" s="198">
        <v>12</v>
      </c>
      <c r="C58" s="198" t="s">
        <v>43</v>
      </c>
      <c r="D58" s="198">
        <v>30</v>
      </c>
      <c r="E58" s="198">
        <v>30</v>
      </c>
      <c r="F58" s="198">
        <v>40</v>
      </c>
      <c r="G58" s="198">
        <v>55</v>
      </c>
      <c r="H58" s="198">
        <v>65</v>
      </c>
      <c r="I58" s="198">
        <v>70</v>
      </c>
      <c r="J58" s="198">
        <v>70</v>
      </c>
      <c r="K58" s="198">
        <v>60</v>
      </c>
      <c r="L58" s="198">
        <v>60</v>
      </c>
      <c r="M58" s="198">
        <v>65</v>
      </c>
      <c r="N58" s="198">
        <v>70</v>
      </c>
      <c r="O58" s="60">
        <f t="shared" si="3"/>
        <v>58.75</v>
      </c>
      <c r="P58" s="272">
        <v>59</v>
      </c>
      <c r="Q58" s="60"/>
    </row>
    <row r="59" spans="1:17" x14ac:dyDescent="0.25">
      <c r="A59" s="198"/>
      <c r="B59" s="198"/>
      <c r="C59" s="198" t="s">
        <v>42</v>
      </c>
      <c r="D59" s="198">
        <v>30</v>
      </c>
      <c r="E59" s="198">
        <v>35</v>
      </c>
      <c r="F59" s="198">
        <v>45</v>
      </c>
      <c r="G59" s="198">
        <v>55</v>
      </c>
      <c r="H59" s="198">
        <v>60</v>
      </c>
      <c r="I59" s="198">
        <v>65</v>
      </c>
      <c r="J59" s="198">
        <v>65</v>
      </c>
      <c r="K59" s="198">
        <v>60</v>
      </c>
      <c r="L59" s="198">
        <v>65</v>
      </c>
      <c r="M59" s="198">
        <v>65</v>
      </c>
      <c r="N59" s="198">
        <v>80</v>
      </c>
      <c r="O59" s="60">
        <f t="shared" si="3"/>
        <v>58.75</v>
      </c>
      <c r="P59" s="272"/>
      <c r="Q59" s="60"/>
    </row>
    <row r="60" spans="1:17" x14ac:dyDescent="0.25">
      <c r="A60" s="198" t="s">
        <v>10</v>
      </c>
      <c r="B60" s="198">
        <v>13</v>
      </c>
      <c r="C60" s="198" t="s">
        <v>43</v>
      </c>
      <c r="D60" s="198">
        <v>45</v>
      </c>
      <c r="E60" s="198">
        <v>55</v>
      </c>
      <c r="F60" s="198">
        <v>50</v>
      </c>
      <c r="G60" s="198">
        <v>60</v>
      </c>
      <c r="H60" s="198">
        <v>60</v>
      </c>
      <c r="I60" s="198">
        <v>70</v>
      </c>
      <c r="J60" s="198">
        <v>70</v>
      </c>
      <c r="K60" s="198">
        <v>70</v>
      </c>
      <c r="L60" s="198">
        <v>90</v>
      </c>
      <c r="M60" s="198">
        <v>80</v>
      </c>
      <c r="N60" s="198">
        <v>85</v>
      </c>
      <c r="O60" s="60">
        <f t="shared" si="3"/>
        <v>67.5</v>
      </c>
      <c r="P60" s="272">
        <v>67</v>
      </c>
      <c r="Q60" s="60"/>
    </row>
    <row r="61" spans="1:17" x14ac:dyDescent="0.25">
      <c r="A61" s="198"/>
      <c r="B61" s="198"/>
      <c r="C61" s="198" t="s">
        <v>42</v>
      </c>
      <c r="D61" s="198">
        <v>40</v>
      </c>
      <c r="E61" s="198">
        <v>45</v>
      </c>
      <c r="F61" s="198">
        <v>55</v>
      </c>
      <c r="G61" s="198">
        <v>60</v>
      </c>
      <c r="H61" s="198">
        <v>60</v>
      </c>
      <c r="I61" s="198">
        <v>70</v>
      </c>
      <c r="J61" s="198">
        <v>70</v>
      </c>
      <c r="K61" s="198">
        <v>70</v>
      </c>
      <c r="L61" s="198">
        <v>80</v>
      </c>
      <c r="M61" s="198">
        <v>85</v>
      </c>
      <c r="N61" s="198">
        <v>80</v>
      </c>
      <c r="O61" s="60">
        <f t="shared" si="3"/>
        <v>66.25</v>
      </c>
      <c r="P61" s="272"/>
      <c r="Q61" s="60"/>
    </row>
    <row r="62" spans="1:17" x14ac:dyDescent="0.25">
      <c r="A62" s="199" t="s">
        <v>5</v>
      </c>
      <c r="B62" s="199">
        <v>14</v>
      </c>
      <c r="C62" s="199" t="s">
        <v>43</v>
      </c>
      <c r="D62" s="199">
        <v>45</v>
      </c>
      <c r="E62" s="199">
        <v>40</v>
      </c>
      <c r="F62" s="199">
        <v>50</v>
      </c>
      <c r="G62" s="199">
        <v>60</v>
      </c>
      <c r="H62" s="199">
        <v>65</v>
      </c>
      <c r="I62" s="199">
        <v>70</v>
      </c>
      <c r="J62" s="199">
        <v>75</v>
      </c>
      <c r="K62" s="199">
        <v>75</v>
      </c>
      <c r="L62" s="199">
        <v>85</v>
      </c>
      <c r="M62" s="199">
        <v>90</v>
      </c>
      <c r="N62" s="199">
        <v>100</v>
      </c>
      <c r="O62" s="200">
        <f t="shared" si="3"/>
        <v>68.75</v>
      </c>
      <c r="P62" s="277">
        <v>78</v>
      </c>
      <c r="Q62" s="272">
        <v>74</v>
      </c>
    </row>
    <row r="63" spans="1:17" x14ac:dyDescent="0.25">
      <c r="A63" s="199"/>
      <c r="B63" s="199"/>
      <c r="C63" s="199" t="s">
        <v>42</v>
      </c>
      <c r="D63" s="199">
        <v>75</v>
      </c>
      <c r="E63" s="199">
        <v>75</v>
      </c>
      <c r="F63" s="199">
        <v>80</v>
      </c>
      <c r="G63" s="199">
        <v>80</v>
      </c>
      <c r="H63" s="199">
        <v>85</v>
      </c>
      <c r="I63" s="199">
        <v>85</v>
      </c>
      <c r="J63" s="199">
        <v>85</v>
      </c>
      <c r="K63" s="199">
        <v>95</v>
      </c>
      <c r="L63" s="199">
        <v>100</v>
      </c>
      <c r="M63" s="199">
        <v>105</v>
      </c>
      <c r="N63" s="199">
        <v>110</v>
      </c>
      <c r="O63" s="200">
        <f t="shared" si="3"/>
        <v>87.5</v>
      </c>
      <c r="P63" s="277"/>
      <c r="Q63" s="272"/>
    </row>
    <row r="64" spans="1:17" x14ac:dyDescent="0.25">
      <c r="A64" s="199" t="s">
        <v>11</v>
      </c>
      <c r="B64" s="199">
        <v>15</v>
      </c>
      <c r="C64" s="199" t="s">
        <v>43</v>
      </c>
      <c r="D64" s="199">
        <v>50</v>
      </c>
      <c r="E64" s="199">
        <v>70</v>
      </c>
      <c r="F64" s="199">
        <v>80</v>
      </c>
      <c r="G64" s="199">
        <v>80</v>
      </c>
      <c r="H64" s="199">
        <v>75</v>
      </c>
      <c r="I64" s="199">
        <v>75</v>
      </c>
      <c r="J64" s="199">
        <v>70</v>
      </c>
      <c r="K64" s="199">
        <v>65</v>
      </c>
      <c r="L64" s="199">
        <v>65</v>
      </c>
      <c r="M64" s="199">
        <v>85</v>
      </c>
      <c r="N64" s="199">
        <v>90</v>
      </c>
      <c r="O64" s="61">
        <f t="shared" si="3"/>
        <v>72.5</v>
      </c>
      <c r="P64" s="272">
        <f>AVERAGE(O64,O65)</f>
        <v>75</v>
      </c>
      <c r="Q64" s="61"/>
    </row>
    <row r="65" spans="1:17" x14ac:dyDescent="0.25">
      <c r="A65" s="199"/>
      <c r="B65" s="199"/>
      <c r="C65" s="199" t="s">
        <v>42</v>
      </c>
      <c r="D65" s="199">
        <v>50</v>
      </c>
      <c r="E65" s="199">
        <v>70</v>
      </c>
      <c r="F65" s="199">
        <v>85</v>
      </c>
      <c r="G65" s="199">
        <v>85</v>
      </c>
      <c r="H65" s="199">
        <v>80</v>
      </c>
      <c r="I65" s="199">
        <v>75</v>
      </c>
      <c r="J65" s="199">
        <v>75</v>
      </c>
      <c r="K65" s="199">
        <v>65</v>
      </c>
      <c r="L65" s="199">
        <v>70</v>
      </c>
      <c r="M65" s="199">
        <v>90</v>
      </c>
      <c r="N65" s="199">
        <v>95</v>
      </c>
      <c r="O65" s="61">
        <f t="shared" si="3"/>
        <v>77.5</v>
      </c>
      <c r="P65" s="272"/>
      <c r="Q65" s="61"/>
    </row>
    <row r="66" spans="1:17" x14ac:dyDescent="0.25">
      <c r="A66" s="89" t="s">
        <v>36</v>
      </c>
      <c r="B66" s="89">
        <v>16</v>
      </c>
      <c r="C66" s="89" t="s">
        <v>46</v>
      </c>
      <c r="D66" s="89">
        <v>70</v>
      </c>
      <c r="E66" s="89">
        <v>75</v>
      </c>
      <c r="F66" s="89">
        <v>60</v>
      </c>
      <c r="G66" s="89">
        <v>55</v>
      </c>
      <c r="H66" s="89">
        <v>50</v>
      </c>
      <c r="I66" s="89">
        <v>55</v>
      </c>
      <c r="J66" s="89">
        <v>100</v>
      </c>
      <c r="K66" s="89">
        <v>95</v>
      </c>
      <c r="L66" s="89">
        <v>100</v>
      </c>
      <c r="M66" s="89">
        <v>90</v>
      </c>
      <c r="N66" s="89">
        <v>85</v>
      </c>
      <c r="O66" s="201">
        <f t="shared" si="3"/>
        <v>77.5</v>
      </c>
      <c r="P66" s="275">
        <v>57</v>
      </c>
      <c r="Q66" s="276">
        <v>49</v>
      </c>
    </row>
    <row r="67" spans="1:17" x14ac:dyDescent="0.25">
      <c r="A67" s="89"/>
      <c r="B67" s="89"/>
      <c r="C67" s="89" t="s">
        <v>42</v>
      </c>
      <c r="D67" s="89">
        <v>45</v>
      </c>
      <c r="E67" s="89">
        <v>50</v>
      </c>
      <c r="F67" s="89">
        <v>40</v>
      </c>
      <c r="G67" s="89">
        <v>35</v>
      </c>
      <c r="H67" s="89">
        <v>35</v>
      </c>
      <c r="I67" s="89">
        <v>35</v>
      </c>
      <c r="J67" s="89">
        <v>35</v>
      </c>
      <c r="K67" s="89">
        <v>45</v>
      </c>
      <c r="L67" s="89">
        <v>35</v>
      </c>
      <c r="M67" s="89">
        <v>35</v>
      </c>
      <c r="N67" s="89">
        <v>60</v>
      </c>
      <c r="O67" s="201">
        <f t="shared" si="3"/>
        <v>36.25</v>
      </c>
      <c r="P67" s="275"/>
      <c r="Q67" s="276"/>
    </row>
    <row r="70" spans="1:17" x14ac:dyDescent="0.25">
      <c r="C70" s="34" t="s">
        <v>43</v>
      </c>
      <c r="D70" s="34">
        <f t="shared" ref="D70:N70" si="6">AVERAGE(D36,D38,D40,D42,D44,D46,D48,D50,D52,D56,D54,D58,D60,D62,D64,D66)</f>
        <v>36.875</v>
      </c>
      <c r="E70" s="204">
        <f t="shared" si="6"/>
        <v>38.4375</v>
      </c>
      <c r="F70" s="204">
        <f t="shared" si="6"/>
        <v>40.9375</v>
      </c>
      <c r="G70" s="204">
        <f t="shared" si="6"/>
        <v>44.0625</v>
      </c>
      <c r="H70" s="204">
        <f t="shared" si="6"/>
        <v>46.5625</v>
      </c>
      <c r="I70" s="204">
        <f t="shared" si="6"/>
        <v>51.25</v>
      </c>
      <c r="J70" s="204">
        <f t="shared" si="6"/>
        <v>58.75</v>
      </c>
      <c r="K70" s="204">
        <f t="shared" si="6"/>
        <v>56.875</v>
      </c>
      <c r="L70" s="204">
        <f t="shared" si="6"/>
        <v>63.4375</v>
      </c>
      <c r="M70" s="204">
        <f t="shared" si="6"/>
        <v>70</v>
      </c>
      <c r="N70" s="204">
        <f t="shared" si="6"/>
        <v>72.5</v>
      </c>
    </row>
    <row r="71" spans="1:17" x14ac:dyDescent="0.25">
      <c r="D71" s="34">
        <f t="shared" ref="D71:N71" si="7">STDEV(D36,D38,D40,D42,D44,D46,D48,D50,D52,D56,D54,D58,D60,D62,D64,D66)</f>
        <v>16.11159003119597</v>
      </c>
      <c r="E71" s="204">
        <f t="shared" si="7"/>
        <v>18.503941021667067</v>
      </c>
      <c r="F71" s="204">
        <f t="shared" si="7"/>
        <v>18.816548567683714</v>
      </c>
      <c r="G71" s="204">
        <f t="shared" si="7"/>
        <v>18.727764593422961</v>
      </c>
      <c r="H71" s="204">
        <f t="shared" si="7"/>
        <v>17.76876941903031</v>
      </c>
      <c r="I71" s="204">
        <f t="shared" si="7"/>
        <v>15.968719422671311</v>
      </c>
      <c r="J71" s="204">
        <f t="shared" si="7"/>
        <v>19.958289839896938</v>
      </c>
      <c r="K71" s="204">
        <f t="shared" si="7"/>
        <v>17.783419243778738</v>
      </c>
      <c r="L71" s="204">
        <f t="shared" si="7"/>
        <v>18.683214391533379</v>
      </c>
      <c r="M71" s="204">
        <f t="shared" si="7"/>
        <v>17.511900715418264</v>
      </c>
      <c r="N71" s="204">
        <f t="shared" si="7"/>
        <v>18.257418583505537</v>
      </c>
    </row>
    <row r="73" spans="1:17" x14ac:dyDescent="0.25">
      <c r="C73" s="34" t="s">
        <v>42</v>
      </c>
      <c r="D73" s="34">
        <f t="shared" ref="D73:N73" si="8">AVERAGE(D37,D39,D41,D43,D45,D47,D49,D51,D53,D57,D55,D59,D61,D63,D65,D67)</f>
        <v>35.3125</v>
      </c>
      <c r="E73" s="204">
        <f t="shared" si="8"/>
        <v>36.875</v>
      </c>
      <c r="F73" s="204">
        <f t="shared" si="8"/>
        <v>39.6875</v>
      </c>
      <c r="G73" s="204">
        <f t="shared" si="8"/>
        <v>42.5</v>
      </c>
      <c r="H73" s="204">
        <f t="shared" si="8"/>
        <v>45.3125</v>
      </c>
      <c r="I73" s="204">
        <f t="shared" si="8"/>
        <v>51.25</v>
      </c>
      <c r="J73" s="204">
        <f t="shared" si="8"/>
        <v>52.8125</v>
      </c>
      <c r="K73" s="204">
        <f t="shared" si="8"/>
        <v>55.625</v>
      </c>
      <c r="L73" s="204">
        <f t="shared" si="8"/>
        <v>57.5</v>
      </c>
      <c r="M73" s="204">
        <f t="shared" si="8"/>
        <v>66.5625</v>
      </c>
      <c r="N73" s="204">
        <f t="shared" si="8"/>
        <v>72.1875</v>
      </c>
    </row>
    <row r="74" spans="1:17" x14ac:dyDescent="0.25">
      <c r="D74" s="34">
        <f t="shared" ref="D74:N74" si="9">STDEV(D37,D39,D41,D43,D45,D47,D49,D51,D53,D57,D55,D59,D61,D63,D65,D67)</f>
        <v>15.107255431304081</v>
      </c>
      <c r="E74" s="204">
        <f t="shared" si="9"/>
        <v>18.962682651284688</v>
      </c>
      <c r="F74" s="204">
        <f t="shared" si="9"/>
        <v>21.406288016997873</v>
      </c>
      <c r="G74" s="204">
        <f t="shared" si="9"/>
        <v>21.213203435596427</v>
      </c>
      <c r="H74" s="204">
        <f t="shared" si="9"/>
        <v>21.013388589182849</v>
      </c>
      <c r="I74" s="204">
        <f t="shared" si="9"/>
        <v>18.393839548428527</v>
      </c>
      <c r="J74" s="204">
        <f t="shared" si="9"/>
        <v>20.409862811885827</v>
      </c>
      <c r="K74" s="204">
        <f t="shared" si="9"/>
        <v>17.969882210706523</v>
      </c>
      <c r="L74" s="204">
        <f t="shared" si="9"/>
        <v>21.369760566432809</v>
      </c>
      <c r="M74" s="204">
        <f t="shared" si="9"/>
        <v>25.607209271349088</v>
      </c>
      <c r="N74" s="204">
        <f t="shared" si="9"/>
        <v>23.307277118244993</v>
      </c>
    </row>
    <row r="80" spans="1:17" x14ac:dyDescent="0.25">
      <c r="A80" s="5" t="s">
        <v>111</v>
      </c>
      <c r="B80" s="5"/>
      <c r="C80" s="5" t="s">
        <v>286</v>
      </c>
      <c r="D80" s="5">
        <v>125</v>
      </c>
      <c r="E80" s="5">
        <v>250</v>
      </c>
      <c r="F80" s="5">
        <v>500</v>
      </c>
      <c r="G80" s="5">
        <v>750</v>
      </c>
      <c r="H80" s="5">
        <v>1000</v>
      </c>
      <c r="I80" s="5">
        <v>1500</v>
      </c>
      <c r="J80" s="5">
        <v>2000</v>
      </c>
      <c r="K80" s="5">
        <v>3000</v>
      </c>
      <c r="L80" s="5">
        <v>4000</v>
      </c>
      <c r="M80" s="5">
        <v>6000</v>
      </c>
      <c r="N80" s="5">
        <v>8000</v>
      </c>
    </row>
    <row r="81" spans="1:14" x14ac:dyDescent="0.25">
      <c r="A81" s="5"/>
      <c r="B81" s="5"/>
      <c r="C81" s="5" t="s">
        <v>43</v>
      </c>
      <c r="D81" s="5">
        <v>36.875</v>
      </c>
      <c r="E81" s="5">
        <v>38.4375</v>
      </c>
      <c r="F81" s="5">
        <v>40.9375</v>
      </c>
      <c r="G81" s="5">
        <v>44.0625</v>
      </c>
      <c r="H81" s="5">
        <v>46.5625</v>
      </c>
      <c r="I81" s="5">
        <v>51.25</v>
      </c>
      <c r="J81" s="5">
        <v>58.75</v>
      </c>
      <c r="K81" s="5">
        <v>56.875</v>
      </c>
      <c r="L81" s="5">
        <v>63.4375</v>
      </c>
      <c r="M81" s="5">
        <v>70</v>
      </c>
      <c r="N81" s="5">
        <v>72.5</v>
      </c>
    </row>
    <row r="82" spans="1:14" x14ac:dyDescent="0.25">
      <c r="A82" s="5"/>
      <c r="B82" s="5"/>
      <c r="C82" s="5" t="s">
        <v>42</v>
      </c>
      <c r="D82" s="5">
        <v>35.3125</v>
      </c>
      <c r="E82" s="5">
        <v>36.875</v>
      </c>
      <c r="F82" s="5">
        <v>39.6875</v>
      </c>
      <c r="G82" s="5">
        <v>42.5</v>
      </c>
      <c r="H82" s="5">
        <v>45.3125</v>
      </c>
      <c r="I82" s="5">
        <v>51.25</v>
      </c>
      <c r="J82" s="5">
        <v>52.8125</v>
      </c>
      <c r="K82" s="5">
        <v>55.625</v>
      </c>
      <c r="L82" s="5">
        <v>57.5</v>
      </c>
      <c r="M82" s="5">
        <v>66.5625</v>
      </c>
      <c r="N82" s="5">
        <v>72.1875</v>
      </c>
    </row>
    <row r="83" spans="1:14" x14ac:dyDescent="0.25">
      <c r="A83" s="5"/>
      <c r="B83" s="5"/>
      <c r="C83" s="5" t="s">
        <v>43</v>
      </c>
      <c r="D83" s="5">
        <v>8</v>
      </c>
      <c r="E83" s="5">
        <v>9.25</v>
      </c>
      <c r="F83" s="5">
        <v>9.4</v>
      </c>
      <c r="G83" s="5">
        <v>9.4</v>
      </c>
      <c r="H83" s="5">
        <v>9</v>
      </c>
      <c r="I83" s="5">
        <v>8</v>
      </c>
      <c r="J83" s="5">
        <v>10</v>
      </c>
      <c r="K83" s="5">
        <v>9.5</v>
      </c>
      <c r="L83" s="5">
        <v>9.3000000000000007</v>
      </c>
      <c r="M83" s="5">
        <v>8.8000000000000007</v>
      </c>
      <c r="N83" s="5">
        <v>9.1</v>
      </c>
    </row>
    <row r="84" spans="1:14" x14ac:dyDescent="0.25">
      <c r="A84" s="5"/>
      <c r="B84" s="5"/>
      <c r="C84" s="5" t="s">
        <v>42</v>
      </c>
      <c r="D84" s="5">
        <v>7.5</v>
      </c>
      <c r="E84" s="5">
        <v>9.5</v>
      </c>
      <c r="F84" s="5">
        <v>10.5</v>
      </c>
      <c r="G84" s="5">
        <v>10.5</v>
      </c>
      <c r="H84" s="5">
        <v>10.5</v>
      </c>
      <c r="I84" s="5">
        <v>9</v>
      </c>
      <c r="J84" s="5">
        <v>10.199999999999999</v>
      </c>
      <c r="K84" s="5">
        <v>9.1999999999999993</v>
      </c>
      <c r="L84" s="5">
        <v>10.7</v>
      </c>
      <c r="M84" s="5">
        <v>12.8</v>
      </c>
      <c r="N84" s="5">
        <v>11.6</v>
      </c>
    </row>
  </sheetData>
  <mergeCells count="47">
    <mergeCell ref="A1:B1"/>
    <mergeCell ref="P18:P19"/>
    <mergeCell ref="P26:P27"/>
    <mergeCell ref="P66:P67"/>
    <mergeCell ref="Q66:Q67"/>
    <mergeCell ref="P56:P57"/>
    <mergeCell ref="P54:P55"/>
    <mergeCell ref="P58:P59"/>
    <mergeCell ref="P60:P61"/>
    <mergeCell ref="Q62:Q63"/>
    <mergeCell ref="P64:P65"/>
    <mergeCell ref="P62:P63"/>
    <mergeCell ref="Q42:Q43"/>
    <mergeCell ref="P44:P45"/>
    <mergeCell ref="P46:P47"/>
    <mergeCell ref="P48:P49"/>
    <mergeCell ref="P50:P51"/>
    <mergeCell ref="P52:P53"/>
    <mergeCell ref="P42:P43"/>
    <mergeCell ref="Q18:Q19"/>
    <mergeCell ref="Q34:Q35"/>
    <mergeCell ref="P36:P37"/>
    <mergeCell ref="P38:P39"/>
    <mergeCell ref="P40:P41"/>
    <mergeCell ref="Q2:Q3"/>
    <mergeCell ref="Q4:Q5"/>
    <mergeCell ref="Q26:Q27"/>
    <mergeCell ref="Q32:Q33"/>
    <mergeCell ref="Q6:Q7"/>
    <mergeCell ref="Q12:Q13"/>
    <mergeCell ref="Q14:Q15"/>
    <mergeCell ref="Q16:Q17"/>
    <mergeCell ref="Q22:Q23"/>
    <mergeCell ref="Q28:Q29"/>
    <mergeCell ref="A34:B35"/>
    <mergeCell ref="P2:P3"/>
    <mergeCell ref="P8:P9"/>
    <mergeCell ref="P16:P17"/>
    <mergeCell ref="P10:P11"/>
    <mergeCell ref="P12:P13"/>
    <mergeCell ref="P14:P15"/>
    <mergeCell ref="P4:P5"/>
    <mergeCell ref="P6:P7"/>
    <mergeCell ref="P28:P29"/>
    <mergeCell ref="P20:P21"/>
    <mergeCell ref="P24:P25"/>
    <mergeCell ref="P22:P2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B7CA-497B-459C-BF8B-23D9421C6267}">
  <sheetPr codeName="Feuil3"/>
  <dimension ref="A2:P35"/>
  <sheetViews>
    <sheetView zoomScale="80" zoomScaleNormal="80" workbookViewId="0">
      <selection activeCell="C14" sqref="C14"/>
    </sheetView>
  </sheetViews>
  <sheetFormatPr baseColWidth="10" defaultRowHeight="15" x14ac:dyDescent="0.25"/>
  <cols>
    <col min="1" max="1" width="12.140625" style="33" customWidth="1"/>
    <col min="2" max="15" width="11.42578125" style="33"/>
    <col min="16" max="16" width="11.42578125" style="33" customWidth="1"/>
    <col min="17" max="16384" width="11.42578125" style="33"/>
  </cols>
  <sheetData>
    <row r="2" spans="1:16" x14ac:dyDescent="0.25">
      <c r="C2" s="280" t="s">
        <v>257</v>
      </c>
      <c r="D2" s="284"/>
      <c r="E2" s="284"/>
      <c r="F2" s="281"/>
      <c r="G2" s="280" t="s">
        <v>258</v>
      </c>
      <c r="H2" s="284"/>
      <c r="I2" s="284"/>
      <c r="J2" s="284"/>
      <c r="K2" s="281"/>
      <c r="L2" s="284" t="s">
        <v>259</v>
      </c>
      <c r="M2" s="284"/>
      <c r="N2" s="281"/>
      <c r="O2" s="280" t="s">
        <v>127</v>
      </c>
      <c r="P2" s="281"/>
    </row>
    <row r="3" spans="1:16" x14ac:dyDescent="0.25">
      <c r="A3" s="282" t="s">
        <v>110</v>
      </c>
      <c r="B3" s="283"/>
      <c r="C3" s="146" t="s">
        <v>115</v>
      </c>
      <c r="D3" s="152" t="s">
        <v>116</v>
      </c>
      <c r="E3" s="152" t="s">
        <v>117</v>
      </c>
      <c r="F3" s="147" t="s">
        <v>118</v>
      </c>
      <c r="G3" s="146" t="s">
        <v>119</v>
      </c>
      <c r="H3" s="152" t="s">
        <v>120</v>
      </c>
      <c r="I3" s="152" t="s">
        <v>121</v>
      </c>
      <c r="J3" s="152" t="s">
        <v>122</v>
      </c>
      <c r="K3" s="147" t="s">
        <v>123</v>
      </c>
      <c r="L3" s="152" t="s">
        <v>124</v>
      </c>
      <c r="M3" s="152" t="s">
        <v>125</v>
      </c>
      <c r="N3" s="147" t="s">
        <v>126</v>
      </c>
      <c r="O3" s="146" t="s">
        <v>250</v>
      </c>
      <c r="P3" s="147" t="s">
        <v>260</v>
      </c>
    </row>
    <row r="4" spans="1:16" x14ac:dyDescent="0.25">
      <c r="A4" s="48" t="s">
        <v>17</v>
      </c>
      <c r="B4" s="50">
        <v>1</v>
      </c>
      <c r="C4" s="109" t="s">
        <v>253</v>
      </c>
      <c r="D4" s="47" t="s">
        <v>254</v>
      </c>
      <c r="E4" s="47" t="s">
        <v>254</v>
      </c>
      <c r="F4" s="136" t="s">
        <v>254</v>
      </c>
      <c r="G4" s="109" t="s">
        <v>255</v>
      </c>
      <c r="H4" s="47" t="s">
        <v>254</v>
      </c>
      <c r="I4" s="47" t="s">
        <v>255</v>
      </c>
      <c r="J4" s="47" t="s">
        <v>256</v>
      </c>
      <c r="K4" s="136" t="s">
        <v>254</v>
      </c>
      <c r="L4" s="149" t="s">
        <v>253</v>
      </c>
      <c r="M4" s="150" t="s">
        <v>254</v>
      </c>
      <c r="N4" s="151" t="s">
        <v>253</v>
      </c>
      <c r="P4" s="153" t="s">
        <v>253</v>
      </c>
    </row>
    <row r="5" spans="1:16" x14ac:dyDescent="0.25">
      <c r="A5" s="51" t="s">
        <v>16</v>
      </c>
      <c r="B5" s="155">
        <v>2</v>
      </c>
      <c r="C5" s="109" t="s">
        <v>254</v>
      </c>
      <c r="D5" s="47" t="s">
        <v>256</v>
      </c>
      <c r="E5" s="47" t="s">
        <v>256</v>
      </c>
      <c r="F5" s="136" t="s">
        <v>253</v>
      </c>
      <c r="G5" s="109" t="s">
        <v>255</v>
      </c>
      <c r="H5" s="47" t="s">
        <v>254</v>
      </c>
      <c r="I5" s="47" t="s">
        <v>255</v>
      </c>
      <c r="J5" s="47" t="s">
        <v>254</v>
      </c>
      <c r="K5" s="136" t="s">
        <v>256</v>
      </c>
      <c r="L5" s="109" t="s">
        <v>255</v>
      </c>
      <c r="M5" s="47" t="s">
        <v>256</v>
      </c>
      <c r="N5" s="136" t="s">
        <v>254</v>
      </c>
      <c r="P5" s="156" t="s">
        <v>256</v>
      </c>
    </row>
    <row r="6" spans="1:16" x14ac:dyDescent="0.25">
      <c r="A6" s="48" t="s">
        <v>106</v>
      </c>
      <c r="B6" s="50">
        <v>3</v>
      </c>
      <c r="C6" s="109" t="s">
        <v>253</v>
      </c>
      <c r="D6" s="47" t="s">
        <v>256</v>
      </c>
      <c r="E6" s="47" t="s">
        <v>256</v>
      </c>
      <c r="F6" s="136" t="s">
        <v>253</v>
      </c>
      <c r="G6" s="109" t="s">
        <v>256</v>
      </c>
      <c r="H6" s="47" t="s">
        <v>254</v>
      </c>
      <c r="I6" s="47" t="s">
        <v>255</v>
      </c>
      <c r="J6" s="47" t="s">
        <v>256</v>
      </c>
      <c r="K6" s="136" t="s">
        <v>256</v>
      </c>
      <c r="L6" s="109" t="s">
        <v>255</v>
      </c>
      <c r="M6" s="47" t="s">
        <v>255</v>
      </c>
      <c r="N6" s="136" t="s">
        <v>253</v>
      </c>
      <c r="P6" s="156" t="s">
        <v>256</v>
      </c>
    </row>
    <row r="7" spans="1:16" x14ac:dyDescent="0.25">
      <c r="A7" s="51" t="s">
        <v>22</v>
      </c>
      <c r="B7" s="155">
        <v>4</v>
      </c>
      <c r="C7" s="109" t="s">
        <v>255</v>
      </c>
      <c r="D7" s="47" t="s">
        <v>253</v>
      </c>
      <c r="E7" s="47" t="s">
        <v>253</v>
      </c>
      <c r="F7" s="136" t="s">
        <v>253</v>
      </c>
      <c r="G7" s="109" t="s">
        <v>256</v>
      </c>
      <c r="H7" s="47" t="s">
        <v>254</v>
      </c>
      <c r="I7" s="47" t="s">
        <v>253</v>
      </c>
      <c r="J7" s="47" t="s">
        <v>256</v>
      </c>
      <c r="K7" s="136" t="s">
        <v>256</v>
      </c>
      <c r="L7" s="109" t="s">
        <v>254</v>
      </c>
      <c r="M7" s="47" t="s">
        <v>254</v>
      </c>
      <c r="N7" s="136" t="s">
        <v>254</v>
      </c>
      <c r="P7" s="156" t="s">
        <v>254</v>
      </c>
    </row>
    <row r="8" spans="1:16" x14ac:dyDescent="0.25">
      <c r="A8" s="51" t="s">
        <v>49</v>
      </c>
      <c r="B8" s="155">
        <v>5</v>
      </c>
      <c r="C8" s="109" t="s">
        <v>253</v>
      </c>
      <c r="D8" s="47" t="s">
        <v>254</v>
      </c>
      <c r="E8" s="47" t="s">
        <v>253</v>
      </c>
      <c r="F8" s="246" t="s">
        <v>255</v>
      </c>
      <c r="G8" s="109" t="s">
        <v>253</v>
      </c>
      <c r="H8" s="47" t="s">
        <v>256</v>
      </c>
      <c r="I8" s="47" t="s">
        <v>253</v>
      </c>
      <c r="J8" s="47" t="s">
        <v>256</v>
      </c>
      <c r="K8" s="136" t="s">
        <v>254</v>
      </c>
      <c r="L8" s="109" t="s">
        <v>255</v>
      </c>
      <c r="M8" s="245" t="s">
        <v>255</v>
      </c>
      <c r="N8" s="136" t="s">
        <v>255</v>
      </c>
      <c r="P8" s="156" t="s">
        <v>256</v>
      </c>
    </row>
    <row r="9" spans="1:16" x14ac:dyDescent="0.25">
      <c r="A9" s="48" t="s">
        <v>28</v>
      </c>
      <c r="B9" s="50">
        <v>6</v>
      </c>
      <c r="C9" s="109" t="s">
        <v>256</v>
      </c>
      <c r="D9" s="47" t="s">
        <v>256</v>
      </c>
      <c r="E9" s="47" t="s">
        <v>256</v>
      </c>
      <c r="F9" s="136" t="s">
        <v>256</v>
      </c>
      <c r="G9" s="109" t="s">
        <v>254</v>
      </c>
      <c r="H9" s="47" t="s">
        <v>256</v>
      </c>
      <c r="I9" s="47" t="s">
        <v>253</v>
      </c>
      <c r="J9" s="47" t="s">
        <v>256</v>
      </c>
      <c r="K9" s="136" t="s">
        <v>256</v>
      </c>
      <c r="L9" s="109" t="s">
        <v>255</v>
      </c>
      <c r="M9" s="47" t="s">
        <v>256</v>
      </c>
      <c r="N9" s="136" t="s">
        <v>256</v>
      </c>
      <c r="P9" s="156" t="s">
        <v>256</v>
      </c>
    </row>
    <row r="10" spans="1:16" x14ac:dyDescent="0.25">
      <c r="A10" s="51" t="s">
        <v>19</v>
      </c>
      <c r="B10" s="155">
        <v>7</v>
      </c>
      <c r="C10" s="109" t="s">
        <v>254</v>
      </c>
      <c r="D10" s="47" t="s">
        <v>256</v>
      </c>
      <c r="E10" s="47" t="s">
        <v>256</v>
      </c>
      <c r="F10" s="136" t="s">
        <v>256</v>
      </c>
      <c r="G10" s="109" t="s">
        <v>256</v>
      </c>
      <c r="H10" s="47" t="s">
        <v>254</v>
      </c>
      <c r="I10" s="47" t="s">
        <v>254</v>
      </c>
      <c r="J10" s="47" t="s">
        <v>256</v>
      </c>
      <c r="K10" s="136" t="s">
        <v>256</v>
      </c>
      <c r="L10" s="109" t="s">
        <v>255</v>
      </c>
      <c r="M10" s="47" t="s">
        <v>256</v>
      </c>
      <c r="N10" s="136" t="s">
        <v>253</v>
      </c>
      <c r="P10" s="156" t="s">
        <v>256</v>
      </c>
    </row>
    <row r="11" spans="1:16" x14ac:dyDescent="0.25">
      <c r="A11" s="48" t="s">
        <v>29</v>
      </c>
      <c r="B11" s="50">
        <v>8</v>
      </c>
      <c r="C11" s="109"/>
      <c r="D11" s="47"/>
      <c r="E11" s="47"/>
      <c r="F11" s="136"/>
      <c r="G11" s="109"/>
      <c r="H11" s="47"/>
      <c r="I11" s="47"/>
      <c r="J11" s="47"/>
      <c r="K11" s="136"/>
      <c r="L11" s="109"/>
      <c r="M11" s="47"/>
      <c r="N11" s="136"/>
      <c r="P11" s="156"/>
    </row>
    <row r="12" spans="1:16" x14ac:dyDescent="0.25">
      <c r="A12" s="51" t="s">
        <v>23</v>
      </c>
      <c r="B12" s="155">
        <v>9</v>
      </c>
      <c r="C12" s="109" t="s">
        <v>253</v>
      </c>
      <c r="D12" s="47" t="s">
        <v>254</v>
      </c>
      <c r="E12" s="47" t="s">
        <v>254</v>
      </c>
      <c r="F12" s="136" t="s">
        <v>254</v>
      </c>
      <c r="G12" s="109" t="s">
        <v>256</v>
      </c>
      <c r="H12" s="47" t="s">
        <v>254</v>
      </c>
      <c r="I12" s="47" t="s">
        <v>254</v>
      </c>
      <c r="J12" s="47" t="s">
        <v>254</v>
      </c>
      <c r="K12" s="136" t="s">
        <v>254</v>
      </c>
      <c r="L12" s="109" t="s">
        <v>254</v>
      </c>
      <c r="M12" s="47" t="s">
        <v>256</v>
      </c>
      <c r="N12" s="136" t="s">
        <v>254</v>
      </c>
      <c r="P12" s="156" t="s">
        <v>254</v>
      </c>
    </row>
    <row r="13" spans="1:16" x14ac:dyDescent="0.25">
      <c r="A13" s="48" t="s">
        <v>20</v>
      </c>
      <c r="B13" s="50">
        <v>10</v>
      </c>
      <c r="C13" s="109" t="s">
        <v>254</v>
      </c>
      <c r="D13" s="47" t="s">
        <v>253</v>
      </c>
      <c r="E13" s="47" t="s">
        <v>256</v>
      </c>
      <c r="F13" s="246" t="s">
        <v>253</v>
      </c>
      <c r="G13" s="109" t="s">
        <v>253</v>
      </c>
      <c r="H13" s="47" t="s">
        <v>254</v>
      </c>
      <c r="I13" s="47" t="s">
        <v>253</v>
      </c>
      <c r="J13" s="47" t="s">
        <v>254</v>
      </c>
      <c r="K13" s="136" t="s">
        <v>256</v>
      </c>
      <c r="L13" s="109" t="s">
        <v>255</v>
      </c>
      <c r="M13" s="245" t="s">
        <v>253</v>
      </c>
      <c r="N13" s="136" t="s">
        <v>253</v>
      </c>
      <c r="P13" s="156" t="s">
        <v>254</v>
      </c>
    </row>
    <row r="14" spans="1:16" x14ac:dyDescent="0.25">
      <c r="A14" s="51" t="s">
        <v>21</v>
      </c>
      <c r="B14" s="155">
        <v>11</v>
      </c>
      <c r="C14" s="109"/>
      <c r="D14" s="47"/>
      <c r="E14" s="47"/>
      <c r="F14" s="136"/>
      <c r="G14" s="109"/>
      <c r="H14" s="47"/>
      <c r="I14" s="47"/>
      <c r="J14" s="47"/>
      <c r="K14" s="136"/>
      <c r="L14" s="109"/>
      <c r="M14" s="47"/>
      <c r="N14" s="136"/>
      <c r="O14" s="156"/>
      <c r="P14" s="156"/>
    </row>
    <row r="15" spans="1:16" x14ac:dyDescent="0.25">
      <c r="A15" s="48" t="s">
        <v>41</v>
      </c>
      <c r="B15" s="50">
        <v>12</v>
      </c>
      <c r="C15" s="109" t="s">
        <v>253</v>
      </c>
      <c r="D15" s="47" t="s">
        <v>253</v>
      </c>
      <c r="E15" s="47" t="s">
        <v>253</v>
      </c>
      <c r="F15" s="246" t="s">
        <v>255</v>
      </c>
      <c r="G15" s="109" t="s">
        <v>256</v>
      </c>
      <c r="H15" s="47" t="s">
        <v>256</v>
      </c>
      <c r="I15" s="47" t="s">
        <v>253</v>
      </c>
      <c r="J15" s="47" t="s">
        <v>256</v>
      </c>
      <c r="K15" s="136" t="s">
        <v>256</v>
      </c>
      <c r="L15" s="109" t="s">
        <v>253</v>
      </c>
      <c r="M15" s="245" t="s">
        <v>255</v>
      </c>
      <c r="N15" s="136" t="s">
        <v>253</v>
      </c>
      <c r="O15" s="156"/>
      <c r="P15" s="247" t="s">
        <v>255</v>
      </c>
    </row>
    <row r="16" spans="1:16" x14ac:dyDescent="0.25">
      <c r="A16" s="51" t="s">
        <v>35</v>
      </c>
      <c r="B16" s="155">
        <v>13</v>
      </c>
      <c r="C16" s="109" t="s">
        <v>255</v>
      </c>
      <c r="D16" s="243" t="s">
        <v>255</v>
      </c>
      <c r="E16" s="47" t="s">
        <v>255</v>
      </c>
      <c r="F16" s="246" t="s">
        <v>255</v>
      </c>
      <c r="G16" s="109" t="s">
        <v>256</v>
      </c>
      <c r="H16" s="47" t="s">
        <v>256</v>
      </c>
      <c r="I16" s="47" t="s">
        <v>253</v>
      </c>
      <c r="J16" s="47" t="s">
        <v>254</v>
      </c>
      <c r="K16" s="136" t="s">
        <v>254</v>
      </c>
      <c r="L16" s="109" t="s">
        <v>253</v>
      </c>
      <c r="M16" s="245" t="s">
        <v>255</v>
      </c>
      <c r="N16" s="136" t="s">
        <v>253</v>
      </c>
      <c r="O16" s="156"/>
      <c r="P16" s="247" t="s">
        <v>255</v>
      </c>
    </row>
    <row r="17" spans="1:16" x14ac:dyDescent="0.25">
      <c r="A17" s="48" t="s">
        <v>26</v>
      </c>
      <c r="B17" s="48">
        <v>14</v>
      </c>
      <c r="C17" s="146" t="s">
        <v>253</v>
      </c>
      <c r="D17" s="152" t="s">
        <v>254</v>
      </c>
      <c r="E17" s="152" t="s">
        <v>254</v>
      </c>
      <c r="F17" s="147" t="s">
        <v>253</v>
      </c>
      <c r="G17" s="146" t="s">
        <v>256</v>
      </c>
      <c r="H17" s="152" t="s">
        <v>254</v>
      </c>
      <c r="I17" s="152" t="s">
        <v>254</v>
      </c>
      <c r="J17" s="152" t="s">
        <v>254</v>
      </c>
      <c r="K17" s="147" t="s">
        <v>256</v>
      </c>
      <c r="L17" s="146" t="s">
        <v>253</v>
      </c>
      <c r="M17" s="152" t="s">
        <v>256</v>
      </c>
      <c r="N17" s="147" t="s">
        <v>254</v>
      </c>
      <c r="O17" s="154"/>
      <c r="P17" s="154" t="s">
        <v>256</v>
      </c>
    </row>
    <row r="19" spans="1:16" x14ac:dyDescent="0.25">
      <c r="A19" s="278" t="s">
        <v>111</v>
      </c>
      <c r="B19" s="279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 spans="1:16" x14ac:dyDescent="0.25">
      <c r="A20" s="56" t="s">
        <v>3</v>
      </c>
      <c r="B20" s="115">
        <v>1</v>
      </c>
      <c r="C20" s="149" t="s">
        <v>253</v>
      </c>
      <c r="D20" s="244" t="s">
        <v>255</v>
      </c>
      <c r="E20" s="150" t="s">
        <v>254</v>
      </c>
      <c r="F20" s="151" t="s">
        <v>254</v>
      </c>
      <c r="G20" s="149" t="s">
        <v>256</v>
      </c>
      <c r="H20" s="150" t="s">
        <v>254</v>
      </c>
      <c r="I20" s="150" t="s">
        <v>253</v>
      </c>
      <c r="J20" s="150" t="s">
        <v>254</v>
      </c>
      <c r="K20" s="151" t="s">
        <v>256</v>
      </c>
      <c r="L20" s="149" t="s">
        <v>253</v>
      </c>
      <c r="M20" s="150" t="s">
        <v>256</v>
      </c>
      <c r="N20" s="151" t="s">
        <v>254</v>
      </c>
      <c r="O20" s="153"/>
      <c r="P20" s="153" t="s">
        <v>261</v>
      </c>
    </row>
    <row r="21" spans="1:16" x14ac:dyDescent="0.25">
      <c r="A21" s="56" t="s">
        <v>105</v>
      </c>
      <c r="B21" s="115">
        <v>2</v>
      </c>
      <c r="C21" s="109" t="s">
        <v>255</v>
      </c>
      <c r="D21" s="47" t="s">
        <v>254</v>
      </c>
      <c r="E21" s="47" t="s">
        <v>253</v>
      </c>
      <c r="F21" s="246" t="s">
        <v>255</v>
      </c>
      <c r="G21" s="109" t="s">
        <v>254</v>
      </c>
      <c r="H21" s="47" t="s">
        <v>254</v>
      </c>
      <c r="I21" s="47" t="s">
        <v>253</v>
      </c>
      <c r="J21" s="47" t="s">
        <v>254</v>
      </c>
      <c r="K21" s="224" t="s">
        <v>253</v>
      </c>
      <c r="L21" s="109" t="s">
        <v>255</v>
      </c>
      <c r="M21" s="245" t="s">
        <v>253</v>
      </c>
      <c r="N21" s="136" t="s">
        <v>253</v>
      </c>
      <c r="O21" s="156"/>
      <c r="P21" s="156" t="s">
        <v>253</v>
      </c>
    </row>
    <row r="22" spans="1:16" x14ac:dyDescent="0.25">
      <c r="A22" s="56" t="s">
        <v>37</v>
      </c>
      <c r="B22" s="115">
        <v>3</v>
      </c>
      <c r="C22" s="109" t="s">
        <v>253</v>
      </c>
      <c r="D22" s="47" t="s">
        <v>256</v>
      </c>
      <c r="E22" s="47" t="s">
        <v>253</v>
      </c>
      <c r="F22" s="136" t="s">
        <v>253</v>
      </c>
      <c r="G22" s="109" t="s">
        <v>256</v>
      </c>
      <c r="H22" s="47" t="s">
        <v>254</v>
      </c>
      <c r="I22" s="47" t="s">
        <v>256</v>
      </c>
      <c r="J22" s="47" t="s">
        <v>256</v>
      </c>
      <c r="K22" s="136" t="s">
        <v>256</v>
      </c>
      <c r="L22" s="109" t="s">
        <v>254</v>
      </c>
      <c r="M22" s="47" t="s">
        <v>253</v>
      </c>
      <c r="N22" s="136" t="s">
        <v>371</v>
      </c>
      <c r="O22" s="156"/>
      <c r="P22" s="156" t="s">
        <v>371</v>
      </c>
    </row>
    <row r="23" spans="1:16" x14ac:dyDescent="0.25">
      <c r="A23" s="56" t="s">
        <v>9</v>
      </c>
      <c r="B23" s="115">
        <v>4</v>
      </c>
      <c r="C23" s="109" t="s">
        <v>253</v>
      </c>
      <c r="D23" s="47" t="s">
        <v>256</v>
      </c>
      <c r="E23" s="47" t="s">
        <v>253</v>
      </c>
      <c r="F23" s="246" t="s">
        <v>253</v>
      </c>
      <c r="G23" s="109" t="s">
        <v>253</v>
      </c>
      <c r="H23" s="47" t="s">
        <v>254</v>
      </c>
      <c r="I23" s="47" t="s">
        <v>253</v>
      </c>
      <c r="J23" s="47" t="s">
        <v>254</v>
      </c>
      <c r="K23" s="224" t="s">
        <v>253</v>
      </c>
      <c r="L23" s="109" t="s">
        <v>253</v>
      </c>
      <c r="M23" s="245" t="s">
        <v>253</v>
      </c>
      <c r="N23" s="136" t="s">
        <v>253</v>
      </c>
      <c r="O23" s="156"/>
      <c r="P23" s="156" t="s">
        <v>253</v>
      </c>
    </row>
    <row r="24" spans="1:16" x14ac:dyDescent="0.25">
      <c r="A24" s="56" t="s">
        <v>12</v>
      </c>
      <c r="B24" s="115">
        <v>5</v>
      </c>
      <c r="C24" s="109" t="s">
        <v>253</v>
      </c>
      <c r="D24" s="47" t="s">
        <v>254</v>
      </c>
      <c r="E24" s="47" t="s">
        <v>254</v>
      </c>
      <c r="F24" s="136" t="s">
        <v>253</v>
      </c>
      <c r="G24" s="109" t="s">
        <v>254</v>
      </c>
      <c r="H24" s="47" t="s">
        <v>254</v>
      </c>
      <c r="I24" s="47" t="s">
        <v>254</v>
      </c>
      <c r="J24" s="47" t="s">
        <v>256</v>
      </c>
      <c r="K24" s="136" t="s">
        <v>256</v>
      </c>
      <c r="L24" s="109" t="s">
        <v>255</v>
      </c>
      <c r="M24" s="47" t="s">
        <v>254</v>
      </c>
      <c r="N24" s="136" t="s">
        <v>254</v>
      </c>
      <c r="O24" s="156"/>
      <c r="P24" s="156" t="s">
        <v>254</v>
      </c>
    </row>
    <row r="25" spans="1:16" x14ac:dyDescent="0.25">
      <c r="A25" s="57" t="s">
        <v>4</v>
      </c>
      <c r="B25" s="115">
        <v>6</v>
      </c>
      <c r="C25" s="109" t="s">
        <v>254</v>
      </c>
      <c r="D25" s="47" t="s">
        <v>256</v>
      </c>
      <c r="E25" s="47" t="s">
        <v>256</v>
      </c>
      <c r="F25" s="136" t="s">
        <v>256</v>
      </c>
      <c r="G25" s="109" t="s">
        <v>256</v>
      </c>
      <c r="H25" s="47" t="s">
        <v>256</v>
      </c>
      <c r="I25" s="47" t="s">
        <v>256</v>
      </c>
      <c r="J25" s="47" t="s">
        <v>256</v>
      </c>
      <c r="K25" s="136" t="s">
        <v>256</v>
      </c>
      <c r="L25" s="109" t="s">
        <v>253</v>
      </c>
      <c r="M25" s="47" t="s">
        <v>256</v>
      </c>
      <c r="N25" s="136" t="s">
        <v>256</v>
      </c>
      <c r="O25" s="156"/>
      <c r="P25" s="156" t="s">
        <v>256</v>
      </c>
    </row>
    <row r="26" spans="1:16" x14ac:dyDescent="0.25">
      <c r="A26" s="57" t="s">
        <v>1</v>
      </c>
      <c r="B26" s="115">
        <v>7</v>
      </c>
      <c r="C26" s="109" t="s">
        <v>254</v>
      </c>
      <c r="D26" s="47" t="s">
        <v>256</v>
      </c>
      <c r="E26" s="47" t="s">
        <v>254</v>
      </c>
      <c r="F26" s="246" t="s">
        <v>254</v>
      </c>
      <c r="G26" s="109" t="s">
        <v>255</v>
      </c>
      <c r="H26" s="47" t="s">
        <v>256</v>
      </c>
      <c r="I26" s="47" t="s">
        <v>254</v>
      </c>
      <c r="J26" s="47" t="s">
        <v>254</v>
      </c>
      <c r="K26" s="136" t="s">
        <v>256</v>
      </c>
      <c r="L26" s="109" t="s">
        <v>255</v>
      </c>
      <c r="M26" s="245" t="s">
        <v>255</v>
      </c>
      <c r="N26" s="136" t="s">
        <v>253</v>
      </c>
      <c r="O26" s="156"/>
      <c r="P26" s="247" t="s">
        <v>255</v>
      </c>
    </row>
    <row r="27" spans="1:16" x14ac:dyDescent="0.25">
      <c r="A27" s="57" t="s">
        <v>2</v>
      </c>
      <c r="B27" s="115">
        <v>8</v>
      </c>
      <c r="C27" s="109" t="s">
        <v>254</v>
      </c>
      <c r="D27" s="243" t="s">
        <v>255</v>
      </c>
      <c r="E27" s="47" t="s">
        <v>253</v>
      </c>
      <c r="F27" s="246" t="s">
        <v>253</v>
      </c>
      <c r="G27" s="109" t="s">
        <v>253</v>
      </c>
      <c r="H27" s="47" t="s">
        <v>254</v>
      </c>
      <c r="I27" s="47" t="s">
        <v>253</v>
      </c>
      <c r="J27" s="47" t="s">
        <v>256</v>
      </c>
      <c r="K27" s="136" t="s">
        <v>256</v>
      </c>
      <c r="L27" s="109" t="s">
        <v>253</v>
      </c>
      <c r="M27" s="245" t="s">
        <v>255</v>
      </c>
      <c r="N27" s="136" t="s">
        <v>253</v>
      </c>
      <c r="O27" s="156"/>
      <c r="P27" s="156" t="s">
        <v>254</v>
      </c>
    </row>
    <row r="28" spans="1:16" x14ac:dyDescent="0.25">
      <c r="A28" s="57" t="s">
        <v>14</v>
      </c>
      <c r="B28" s="115">
        <v>9</v>
      </c>
      <c r="C28" s="109" t="s">
        <v>253</v>
      </c>
      <c r="D28" s="47" t="s">
        <v>256</v>
      </c>
      <c r="E28" s="47" t="s">
        <v>256</v>
      </c>
      <c r="F28" s="246" t="s">
        <v>254</v>
      </c>
      <c r="G28" s="109" t="s">
        <v>253</v>
      </c>
      <c r="H28" s="47" t="s">
        <v>254</v>
      </c>
      <c r="I28" s="47" t="s">
        <v>253</v>
      </c>
      <c r="J28" s="47" t="s">
        <v>254</v>
      </c>
      <c r="K28" s="224" t="s">
        <v>253</v>
      </c>
      <c r="L28" s="109" t="s">
        <v>255</v>
      </c>
      <c r="M28" s="245" t="s">
        <v>253</v>
      </c>
      <c r="N28" s="136" t="s">
        <v>255</v>
      </c>
      <c r="O28" s="156"/>
      <c r="P28" s="156" t="s">
        <v>254</v>
      </c>
    </row>
    <row r="29" spans="1:16" x14ac:dyDescent="0.25">
      <c r="A29" s="57" t="s">
        <v>8</v>
      </c>
      <c r="B29" s="115">
        <v>10</v>
      </c>
      <c r="C29" s="109" t="s">
        <v>253</v>
      </c>
      <c r="D29" s="243" t="s">
        <v>255</v>
      </c>
      <c r="E29" s="47" t="s">
        <v>255</v>
      </c>
      <c r="F29" s="246" t="s">
        <v>255</v>
      </c>
      <c r="G29" s="109" t="s">
        <v>256</v>
      </c>
      <c r="H29" s="47" t="s">
        <v>255</v>
      </c>
      <c r="I29" s="47" t="s">
        <v>254</v>
      </c>
      <c r="J29" s="47" t="s">
        <v>255</v>
      </c>
      <c r="K29" s="136" t="s">
        <v>254</v>
      </c>
      <c r="L29" s="109" t="s">
        <v>255</v>
      </c>
      <c r="M29" s="245" t="s">
        <v>253</v>
      </c>
      <c r="N29" s="136" t="s">
        <v>254</v>
      </c>
      <c r="O29" s="156"/>
      <c r="P29" s="156" t="s">
        <v>261</v>
      </c>
    </row>
    <row r="30" spans="1:16" x14ac:dyDescent="0.25">
      <c r="A30" s="57" t="s">
        <v>13</v>
      </c>
      <c r="B30" s="115">
        <v>11</v>
      </c>
      <c r="C30" s="109" t="s">
        <v>253</v>
      </c>
      <c r="D30" s="47" t="s">
        <v>256</v>
      </c>
      <c r="E30" s="47" t="s">
        <v>254</v>
      </c>
      <c r="F30" s="246" t="s">
        <v>253</v>
      </c>
      <c r="G30" s="109" t="s">
        <v>254</v>
      </c>
      <c r="H30" s="47" t="s">
        <v>254</v>
      </c>
      <c r="I30" s="47" t="s">
        <v>253</v>
      </c>
      <c r="J30" s="47" t="s">
        <v>256</v>
      </c>
      <c r="K30" s="136" t="s">
        <v>256</v>
      </c>
      <c r="L30" s="109" t="s">
        <v>255</v>
      </c>
      <c r="M30" s="245" t="s">
        <v>253</v>
      </c>
      <c r="N30" s="136" t="s">
        <v>255</v>
      </c>
      <c r="O30" s="156"/>
      <c r="P30" s="156" t="s">
        <v>253</v>
      </c>
    </row>
    <row r="31" spans="1:16" x14ac:dyDescent="0.25">
      <c r="A31" s="57" t="s">
        <v>44</v>
      </c>
      <c r="B31" s="115">
        <v>12</v>
      </c>
      <c r="C31" s="109" t="s">
        <v>253</v>
      </c>
      <c r="D31" s="47" t="s">
        <v>254</v>
      </c>
      <c r="E31" s="47" t="s">
        <v>256</v>
      </c>
      <c r="F31" s="136" t="s">
        <v>254</v>
      </c>
      <c r="G31" s="109" t="s">
        <v>256</v>
      </c>
      <c r="H31" s="47" t="s">
        <v>253</v>
      </c>
      <c r="I31" s="47" t="s">
        <v>254</v>
      </c>
      <c r="J31" s="47" t="s">
        <v>256</v>
      </c>
      <c r="K31" s="136" t="s">
        <v>256</v>
      </c>
      <c r="L31" s="109" t="s">
        <v>254</v>
      </c>
      <c r="M31" s="47" t="s">
        <v>254</v>
      </c>
      <c r="N31" s="136" t="s">
        <v>254</v>
      </c>
      <c r="O31" s="156"/>
      <c r="P31" s="156" t="s">
        <v>256</v>
      </c>
    </row>
    <row r="32" spans="1:16" x14ac:dyDescent="0.25">
      <c r="A32" s="57" t="s">
        <v>10</v>
      </c>
      <c r="B32" s="115">
        <v>13</v>
      </c>
      <c r="C32" s="109" t="s">
        <v>253</v>
      </c>
      <c r="D32" s="47" t="s">
        <v>256</v>
      </c>
      <c r="E32" s="47" t="s">
        <v>254</v>
      </c>
      <c r="F32" s="136" t="s">
        <v>255</v>
      </c>
      <c r="G32" s="109" t="s">
        <v>253</v>
      </c>
      <c r="H32" s="47" t="s">
        <v>253</v>
      </c>
      <c r="I32" s="47" t="s">
        <v>255</v>
      </c>
      <c r="J32" s="47" t="s">
        <v>256</v>
      </c>
      <c r="K32" s="136" t="s">
        <v>254</v>
      </c>
      <c r="L32" s="109" t="s">
        <v>255</v>
      </c>
      <c r="M32" s="47" t="s">
        <v>255</v>
      </c>
      <c r="N32" s="136" t="s">
        <v>255</v>
      </c>
      <c r="O32" s="156"/>
      <c r="P32" s="156" t="s">
        <v>255</v>
      </c>
    </row>
    <row r="33" spans="1:16" x14ac:dyDescent="0.25">
      <c r="A33" s="58" t="s">
        <v>5</v>
      </c>
      <c r="B33" s="115">
        <v>14</v>
      </c>
      <c r="C33" s="109" t="s">
        <v>253</v>
      </c>
      <c r="D33" s="47" t="s">
        <v>256</v>
      </c>
      <c r="E33" s="47" t="s">
        <v>253</v>
      </c>
      <c r="F33" s="246" t="s">
        <v>253</v>
      </c>
      <c r="G33" s="109" t="s">
        <v>253</v>
      </c>
      <c r="H33" s="47" t="s">
        <v>254</v>
      </c>
      <c r="I33" s="47" t="s">
        <v>253</v>
      </c>
      <c r="J33" s="47" t="s">
        <v>256</v>
      </c>
      <c r="K33" s="136" t="s">
        <v>254</v>
      </c>
      <c r="L33" s="109" t="s">
        <v>253</v>
      </c>
      <c r="M33" s="245" t="s">
        <v>255</v>
      </c>
      <c r="N33" s="136" t="s">
        <v>254</v>
      </c>
      <c r="O33" s="156"/>
      <c r="P33" s="247" t="s">
        <v>255</v>
      </c>
    </row>
    <row r="34" spans="1:16" x14ac:dyDescent="0.25">
      <c r="A34" s="58" t="s">
        <v>11</v>
      </c>
      <c r="B34" s="115">
        <v>15</v>
      </c>
      <c r="C34" s="109" t="s">
        <v>253</v>
      </c>
      <c r="D34" s="47" t="s">
        <v>254</v>
      </c>
      <c r="E34" s="47" t="s">
        <v>254</v>
      </c>
      <c r="F34" s="246" t="s">
        <v>255</v>
      </c>
      <c r="G34" s="109" t="s">
        <v>255</v>
      </c>
      <c r="H34" s="47" t="s">
        <v>254</v>
      </c>
      <c r="I34" s="47" t="s">
        <v>254</v>
      </c>
      <c r="J34" s="47" t="s">
        <v>256</v>
      </c>
      <c r="K34" s="136" t="s">
        <v>254</v>
      </c>
      <c r="L34" s="109" t="s">
        <v>253</v>
      </c>
      <c r="M34" s="245" t="s">
        <v>255</v>
      </c>
      <c r="N34" s="136" t="s">
        <v>255</v>
      </c>
      <c r="O34" s="156" t="s">
        <v>255</v>
      </c>
      <c r="P34" s="156"/>
    </row>
    <row r="35" spans="1:16" x14ac:dyDescent="0.25">
      <c r="A35" s="250" t="s">
        <v>36</v>
      </c>
      <c r="B35" s="251">
        <v>16</v>
      </c>
      <c r="C35" s="146"/>
      <c r="D35" s="152"/>
      <c r="E35" s="152"/>
      <c r="F35" s="147"/>
      <c r="G35" s="146"/>
      <c r="H35" s="152"/>
      <c r="I35" s="152"/>
      <c r="J35" s="152"/>
      <c r="K35" s="147"/>
      <c r="L35" s="146"/>
      <c r="M35" s="152"/>
      <c r="N35" s="147"/>
      <c r="O35" s="154"/>
      <c r="P35" s="154"/>
    </row>
  </sheetData>
  <mergeCells count="6">
    <mergeCell ref="A19:B19"/>
    <mergeCell ref="O2:P2"/>
    <mergeCell ref="A3:B3"/>
    <mergeCell ref="C2:F2"/>
    <mergeCell ref="G2:K2"/>
    <mergeCell ref="L2:N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C3706-299E-4D0E-9140-F1AAF02E8FFB}">
  <sheetPr codeName="Feuil9"/>
  <dimension ref="A1:Q68"/>
  <sheetViews>
    <sheetView zoomScale="70" zoomScaleNormal="70" workbookViewId="0">
      <selection activeCell="K9" sqref="K9"/>
    </sheetView>
  </sheetViews>
  <sheetFormatPr baseColWidth="10" defaultRowHeight="15" x14ac:dyDescent="0.25"/>
  <cols>
    <col min="1" max="1" width="14.7109375" customWidth="1"/>
    <col min="3" max="3" width="15.5703125" style="43" customWidth="1"/>
    <col min="4" max="4" width="14.42578125" customWidth="1"/>
    <col min="6" max="6" width="11.42578125" style="43"/>
  </cols>
  <sheetData>
    <row r="1" spans="1:17" x14ac:dyDescent="0.25">
      <c r="A1" s="287" t="s">
        <v>110</v>
      </c>
      <c r="B1" s="287"/>
      <c r="C1" s="12" t="s">
        <v>313</v>
      </c>
      <c r="D1" s="186"/>
    </row>
    <row r="2" spans="1:17" x14ac:dyDescent="0.25">
      <c r="A2" s="288"/>
      <c r="B2" s="288"/>
      <c r="C2" s="12"/>
      <c r="F2" s="43">
        <v>30</v>
      </c>
      <c r="G2">
        <v>35</v>
      </c>
      <c r="H2" s="252">
        <v>40</v>
      </c>
      <c r="I2">
        <v>45</v>
      </c>
      <c r="J2">
        <v>50</v>
      </c>
      <c r="K2" s="252">
        <v>55</v>
      </c>
      <c r="L2">
        <v>60</v>
      </c>
      <c r="M2">
        <v>65</v>
      </c>
      <c r="N2" s="252">
        <v>70</v>
      </c>
      <c r="O2">
        <v>80</v>
      </c>
      <c r="P2">
        <v>90</v>
      </c>
    </row>
    <row r="3" spans="1:17" x14ac:dyDescent="0.25">
      <c r="A3" s="68" t="s">
        <v>17</v>
      </c>
      <c r="B3" s="69">
        <v>1</v>
      </c>
      <c r="C3" s="213"/>
      <c r="D3" s="29"/>
      <c r="E3">
        <v>1</v>
      </c>
      <c r="H3" s="209">
        <v>0.92</v>
      </c>
      <c r="K3" s="209">
        <v>1</v>
      </c>
      <c r="N3" s="209">
        <v>1</v>
      </c>
    </row>
    <row r="4" spans="1:17" x14ac:dyDescent="0.25">
      <c r="A4" s="70"/>
      <c r="B4" s="71" t="s">
        <v>42</v>
      </c>
      <c r="C4" s="213"/>
      <c r="D4" s="29"/>
      <c r="H4" s="209">
        <v>0.26</v>
      </c>
      <c r="K4" s="209">
        <v>0.64</v>
      </c>
      <c r="N4" s="209">
        <v>0.98</v>
      </c>
    </row>
    <row r="5" spans="1:17" x14ac:dyDescent="0.25">
      <c r="A5" s="68" t="s">
        <v>16</v>
      </c>
      <c r="B5" s="69">
        <v>2</v>
      </c>
      <c r="C5" s="213"/>
      <c r="D5" s="29"/>
      <c r="E5">
        <v>2</v>
      </c>
      <c r="G5" s="31"/>
      <c r="H5" s="209">
        <v>0.38</v>
      </c>
      <c r="I5" s="31">
        <v>0.5</v>
      </c>
      <c r="J5" s="31"/>
      <c r="K5" s="209">
        <v>0.68</v>
      </c>
      <c r="M5" s="31">
        <v>0.89</v>
      </c>
      <c r="N5" s="209">
        <v>1</v>
      </c>
    </row>
    <row r="6" spans="1:17" x14ac:dyDescent="0.25">
      <c r="A6" s="70"/>
      <c r="B6" s="71"/>
      <c r="C6" s="213"/>
      <c r="D6" s="29"/>
      <c r="G6" s="31"/>
      <c r="H6" s="209">
        <v>0.4</v>
      </c>
      <c r="I6" s="31">
        <v>0.57999999999999996</v>
      </c>
      <c r="J6" s="31"/>
      <c r="K6" s="209">
        <v>0.75</v>
      </c>
      <c r="M6" s="31">
        <v>0.92</v>
      </c>
      <c r="N6" s="209">
        <v>1</v>
      </c>
    </row>
    <row r="7" spans="1:17" x14ac:dyDescent="0.25">
      <c r="A7" s="68" t="s">
        <v>106</v>
      </c>
      <c r="B7" s="69">
        <v>3</v>
      </c>
      <c r="C7" s="213"/>
      <c r="D7" s="248"/>
      <c r="E7" s="248">
        <v>3</v>
      </c>
      <c r="F7" s="248"/>
      <c r="G7" s="31"/>
      <c r="H7" s="209">
        <v>0.88</v>
      </c>
      <c r="I7" s="31"/>
      <c r="J7" s="31"/>
      <c r="K7" s="209">
        <v>1</v>
      </c>
      <c r="L7" s="248"/>
      <c r="M7" s="31"/>
      <c r="N7" s="209">
        <v>0.92</v>
      </c>
      <c r="O7" s="248"/>
      <c r="P7" s="248"/>
      <c r="Q7" s="248"/>
    </row>
    <row r="8" spans="1:17" x14ac:dyDescent="0.25">
      <c r="A8" s="70"/>
      <c r="B8" s="71" t="s">
        <v>42</v>
      </c>
      <c r="C8" s="213"/>
      <c r="D8" s="248"/>
      <c r="E8" s="248"/>
      <c r="F8" s="248"/>
      <c r="G8" s="31"/>
      <c r="H8" s="209">
        <v>0.38</v>
      </c>
      <c r="I8" s="31"/>
      <c r="J8" s="31"/>
      <c r="K8" s="209">
        <v>0.75</v>
      </c>
      <c r="L8" s="248"/>
      <c r="M8" s="31"/>
      <c r="N8" s="209">
        <v>0.88</v>
      </c>
      <c r="O8" s="248"/>
      <c r="P8" s="248"/>
      <c r="Q8" s="248"/>
    </row>
    <row r="9" spans="1:17" x14ac:dyDescent="0.25">
      <c r="A9" s="73" t="s">
        <v>22</v>
      </c>
      <c r="B9" s="74">
        <v>4</v>
      </c>
      <c r="C9" s="213"/>
      <c r="D9" s="29"/>
      <c r="E9">
        <v>4</v>
      </c>
      <c r="H9" s="209">
        <v>0.72</v>
      </c>
      <c r="J9" s="31">
        <v>0.98</v>
      </c>
      <c r="K9" s="209">
        <v>0.98</v>
      </c>
      <c r="L9" s="31">
        <v>0.98</v>
      </c>
      <c r="N9" s="209">
        <v>0.98</v>
      </c>
      <c r="P9" s="31">
        <v>0.98</v>
      </c>
    </row>
    <row r="10" spans="1:17" x14ac:dyDescent="0.25">
      <c r="A10" s="75"/>
      <c r="B10" s="76"/>
      <c r="C10" s="213"/>
      <c r="D10" s="29"/>
      <c r="H10" s="209">
        <v>0.8</v>
      </c>
      <c r="J10" s="31">
        <v>0.9</v>
      </c>
      <c r="K10" s="209">
        <v>0.95</v>
      </c>
      <c r="L10" s="31">
        <v>0.98</v>
      </c>
      <c r="N10" s="209">
        <v>0.96</v>
      </c>
      <c r="P10" s="31">
        <v>0.96</v>
      </c>
    </row>
    <row r="11" spans="1:17" x14ac:dyDescent="0.25">
      <c r="A11" s="73" t="s">
        <v>18</v>
      </c>
      <c r="B11" s="74">
        <v>5</v>
      </c>
      <c r="C11" s="213"/>
      <c r="D11" s="29"/>
      <c r="E11">
        <v>5</v>
      </c>
      <c r="H11" s="209">
        <v>0</v>
      </c>
      <c r="J11" s="31">
        <v>0.32</v>
      </c>
      <c r="K11" s="209">
        <v>0.46</v>
      </c>
      <c r="L11" s="31">
        <v>0.68</v>
      </c>
      <c r="N11" s="209">
        <v>1</v>
      </c>
    </row>
    <row r="12" spans="1:17" x14ac:dyDescent="0.25">
      <c r="A12" s="75"/>
      <c r="B12" s="76"/>
      <c r="C12" s="213"/>
      <c r="D12" s="29"/>
      <c r="H12" s="209">
        <v>0.78</v>
      </c>
      <c r="J12" s="31">
        <v>0.82</v>
      </c>
      <c r="K12" s="209">
        <v>0.95</v>
      </c>
      <c r="L12" s="31">
        <v>1</v>
      </c>
      <c r="N12" s="209">
        <v>1</v>
      </c>
    </row>
    <row r="13" spans="1:17" x14ac:dyDescent="0.25">
      <c r="A13" s="73" t="s">
        <v>49</v>
      </c>
      <c r="B13" s="74">
        <v>6</v>
      </c>
      <c r="C13" s="213"/>
      <c r="D13" s="29"/>
      <c r="E13">
        <v>6</v>
      </c>
      <c r="H13" s="209">
        <v>0.45</v>
      </c>
      <c r="K13" s="209">
        <v>0.95</v>
      </c>
      <c r="N13" s="209">
        <v>0.9</v>
      </c>
    </row>
    <row r="14" spans="1:17" x14ac:dyDescent="0.25">
      <c r="A14" s="75"/>
      <c r="B14" s="76"/>
      <c r="C14" s="213"/>
      <c r="D14" s="29"/>
      <c r="H14" s="209">
        <v>0.43</v>
      </c>
      <c r="K14" s="209">
        <v>0.96</v>
      </c>
      <c r="N14" s="209">
        <v>0.98</v>
      </c>
    </row>
    <row r="15" spans="1:17" x14ac:dyDescent="0.25">
      <c r="A15" s="73" t="s">
        <v>28</v>
      </c>
      <c r="B15" s="74">
        <v>7</v>
      </c>
      <c r="C15" s="213"/>
      <c r="D15" s="29"/>
      <c r="E15">
        <v>7</v>
      </c>
      <c r="H15" s="209">
        <v>0.22</v>
      </c>
      <c r="K15" s="209">
        <v>0.68</v>
      </c>
      <c r="N15" s="209">
        <v>0.9</v>
      </c>
      <c r="O15" s="31">
        <v>1</v>
      </c>
    </row>
    <row r="16" spans="1:17" x14ac:dyDescent="0.25">
      <c r="A16" s="75"/>
      <c r="B16" s="76"/>
      <c r="C16" s="213"/>
      <c r="D16" s="29"/>
      <c r="H16" s="209">
        <v>0.41</v>
      </c>
      <c r="K16" s="209">
        <v>0.7</v>
      </c>
      <c r="N16" s="209">
        <v>0.86</v>
      </c>
    </row>
    <row r="17" spans="1:17" x14ac:dyDescent="0.25">
      <c r="A17" s="73" t="s">
        <v>19</v>
      </c>
      <c r="B17" s="74">
        <v>8</v>
      </c>
      <c r="C17" s="213"/>
      <c r="D17" s="31"/>
      <c r="E17">
        <v>8</v>
      </c>
      <c r="H17" s="209">
        <v>0</v>
      </c>
      <c r="I17" s="31">
        <v>0.22</v>
      </c>
      <c r="J17" s="31">
        <v>0.55000000000000004</v>
      </c>
      <c r="K17" s="209">
        <v>0.8</v>
      </c>
      <c r="L17" s="31">
        <v>1</v>
      </c>
      <c r="N17" s="209">
        <v>1</v>
      </c>
      <c r="P17" s="31">
        <v>0.78</v>
      </c>
    </row>
    <row r="18" spans="1:17" x14ac:dyDescent="0.25">
      <c r="A18" s="75"/>
      <c r="B18" s="76"/>
      <c r="C18" s="213"/>
      <c r="D18" s="29"/>
      <c r="H18" s="209">
        <v>0</v>
      </c>
      <c r="I18" s="31">
        <v>0.18</v>
      </c>
      <c r="J18" s="31">
        <v>0.47</v>
      </c>
      <c r="K18" s="209">
        <v>0.53</v>
      </c>
      <c r="L18" s="31">
        <v>0.7</v>
      </c>
      <c r="N18" s="209">
        <v>0.88</v>
      </c>
      <c r="P18" s="31">
        <v>0.8</v>
      </c>
    </row>
    <row r="19" spans="1:17" x14ac:dyDescent="0.25">
      <c r="A19" s="72" t="s">
        <v>29</v>
      </c>
      <c r="B19" s="72">
        <v>9</v>
      </c>
      <c r="C19" s="213"/>
      <c r="E19">
        <v>9</v>
      </c>
      <c r="H19" s="209">
        <v>0</v>
      </c>
      <c r="J19" s="31"/>
      <c r="K19" s="209">
        <v>0.5</v>
      </c>
      <c r="N19" s="209">
        <v>0.92</v>
      </c>
      <c r="P19" s="31">
        <v>0.76</v>
      </c>
    </row>
    <row r="20" spans="1:17" x14ac:dyDescent="0.25">
      <c r="A20" s="77"/>
      <c r="B20" s="77"/>
      <c r="C20" s="213"/>
      <c r="D20" s="31"/>
      <c r="H20" s="209">
        <v>0.12</v>
      </c>
      <c r="K20" s="209">
        <v>0.88</v>
      </c>
      <c r="N20" s="209">
        <v>0.92</v>
      </c>
      <c r="P20" s="31">
        <v>0.93</v>
      </c>
    </row>
    <row r="21" spans="1:17" x14ac:dyDescent="0.25">
      <c r="A21" s="73" t="s">
        <v>35</v>
      </c>
      <c r="B21" s="74">
        <v>10</v>
      </c>
      <c r="C21" s="213"/>
      <c r="D21" s="29"/>
      <c r="E21">
        <v>10</v>
      </c>
      <c r="H21" s="209">
        <v>0</v>
      </c>
      <c r="K21" s="209">
        <v>0</v>
      </c>
      <c r="N21" s="209">
        <v>0</v>
      </c>
      <c r="O21" s="31">
        <v>0.38</v>
      </c>
      <c r="P21" s="31">
        <v>0.5</v>
      </c>
      <c r="Q21" s="31">
        <v>0.42</v>
      </c>
    </row>
    <row r="22" spans="1:17" x14ac:dyDescent="0.25">
      <c r="A22" s="75"/>
      <c r="B22" s="76"/>
      <c r="C22" s="213"/>
      <c r="D22" s="29"/>
      <c r="F22" s="31">
        <v>0.12</v>
      </c>
      <c r="H22" s="209">
        <v>0.72</v>
      </c>
      <c r="K22" s="209">
        <v>1</v>
      </c>
      <c r="N22" s="209">
        <v>1</v>
      </c>
    </row>
    <row r="23" spans="1:17" x14ac:dyDescent="0.25">
      <c r="A23" s="72" t="s">
        <v>23</v>
      </c>
      <c r="B23" s="72">
        <v>11</v>
      </c>
      <c r="C23" s="213"/>
      <c r="D23" s="29"/>
      <c r="E23">
        <v>11</v>
      </c>
      <c r="H23" s="209">
        <v>0.18</v>
      </c>
      <c r="K23" s="209">
        <v>0.73</v>
      </c>
      <c r="N23" s="209">
        <v>1</v>
      </c>
      <c r="O23" s="31"/>
    </row>
    <row r="24" spans="1:17" x14ac:dyDescent="0.25">
      <c r="A24" s="77"/>
      <c r="B24" s="77"/>
      <c r="C24" s="213"/>
      <c r="D24" s="29"/>
      <c r="H24" s="209">
        <v>0.73</v>
      </c>
      <c r="K24" s="209">
        <v>0.86</v>
      </c>
      <c r="N24" s="209">
        <v>0.96</v>
      </c>
      <c r="O24" s="31"/>
    </row>
    <row r="25" spans="1:17" x14ac:dyDescent="0.25">
      <c r="A25" s="73" t="s">
        <v>20</v>
      </c>
      <c r="B25" s="74">
        <v>12</v>
      </c>
      <c r="C25" s="213"/>
      <c r="D25" s="29" t="s">
        <v>270</v>
      </c>
      <c r="E25">
        <v>12</v>
      </c>
      <c r="H25" s="208"/>
      <c r="K25" s="208"/>
      <c r="N25" s="208"/>
    </row>
    <row r="26" spans="1:17" x14ac:dyDescent="0.25">
      <c r="A26" s="75"/>
      <c r="B26" s="76"/>
      <c r="C26" s="213"/>
      <c r="D26" s="29"/>
      <c r="H26" s="208"/>
      <c r="K26" s="208"/>
      <c r="N26" s="208"/>
    </row>
    <row r="27" spans="1:17" x14ac:dyDescent="0.25">
      <c r="A27" s="73" t="s">
        <v>21</v>
      </c>
      <c r="B27" s="74">
        <v>13</v>
      </c>
      <c r="C27" s="213"/>
      <c r="D27" s="29"/>
      <c r="E27">
        <v>13</v>
      </c>
      <c r="H27" s="209">
        <v>0</v>
      </c>
      <c r="J27" s="31">
        <v>0</v>
      </c>
      <c r="K27" s="209">
        <v>0.32</v>
      </c>
      <c r="M27" s="31">
        <v>0.83</v>
      </c>
      <c r="N27" s="209">
        <v>0.9</v>
      </c>
      <c r="O27" s="31">
        <v>0.94</v>
      </c>
    </row>
    <row r="28" spans="1:17" x14ac:dyDescent="0.25">
      <c r="A28" s="75"/>
      <c r="B28" s="76"/>
      <c r="C28" s="213"/>
      <c r="D28" s="29"/>
      <c r="H28" s="209">
        <v>0</v>
      </c>
      <c r="J28" s="31">
        <v>0.46</v>
      </c>
      <c r="K28" s="209">
        <v>0.82</v>
      </c>
      <c r="M28" s="31">
        <v>0.92</v>
      </c>
      <c r="N28" s="209">
        <v>0.96</v>
      </c>
      <c r="O28" s="31">
        <v>1</v>
      </c>
    </row>
    <row r="29" spans="1:17" x14ac:dyDescent="0.25">
      <c r="A29" s="72" t="s">
        <v>26</v>
      </c>
      <c r="B29" s="72">
        <v>14</v>
      </c>
      <c r="C29" s="213"/>
      <c r="D29" s="29" t="s">
        <v>33</v>
      </c>
      <c r="E29">
        <v>14</v>
      </c>
      <c r="H29" s="208"/>
      <c r="K29" s="208"/>
      <c r="N29" s="208"/>
    </row>
    <row r="30" spans="1:17" x14ac:dyDescent="0.25">
      <c r="A30" s="77"/>
      <c r="B30" s="77"/>
      <c r="C30" s="92"/>
      <c r="D30" s="29"/>
      <c r="H30" s="208"/>
      <c r="K30" s="208"/>
      <c r="N30" s="208"/>
    </row>
    <row r="31" spans="1:17" x14ac:dyDescent="0.25">
      <c r="A31" s="78" t="s">
        <v>41</v>
      </c>
      <c r="B31" s="79">
        <v>15</v>
      </c>
      <c r="C31" s="213"/>
      <c r="D31" s="29"/>
      <c r="E31">
        <v>15</v>
      </c>
      <c r="H31" s="209">
        <v>0</v>
      </c>
      <c r="K31" s="209">
        <v>0</v>
      </c>
      <c r="L31" s="31"/>
      <c r="N31" s="209">
        <v>0.42</v>
      </c>
      <c r="O31" s="31">
        <v>0.52</v>
      </c>
      <c r="P31" s="31">
        <v>0.6</v>
      </c>
      <c r="Q31" s="31">
        <v>0.52</v>
      </c>
    </row>
    <row r="32" spans="1:17" x14ac:dyDescent="0.25">
      <c r="A32" s="80"/>
      <c r="B32" s="81"/>
      <c r="C32" s="213"/>
      <c r="D32" s="29"/>
      <c r="H32" s="209">
        <v>0</v>
      </c>
      <c r="K32" s="209">
        <v>0</v>
      </c>
      <c r="L32" s="31"/>
      <c r="N32" s="209">
        <v>0.38</v>
      </c>
      <c r="O32" s="31">
        <v>0.41</v>
      </c>
      <c r="P32" s="31">
        <v>0.5</v>
      </c>
      <c r="Q32" s="31">
        <v>0.68</v>
      </c>
    </row>
    <row r="33" spans="1:14" x14ac:dyDescent="0.25">
      <c r="C33" s="215"/>
    </row>
    <row r="34" spans="1:14" x14ac:dyDescent="0.25">
      <c r="C34" s="215"/>
    </row>
    <row r="35" spans="1:14" x14ac:dyDescent="0.25">
      <c r="A35" s="53" t="s">
        <v>111</v>
      </c>
      <c r="B35" s="54"/>
      <c r="C35" s="217"/>
      <c r="D35" s="220"/>
      <c r="E35" s="219"/>
      <c r="F35" s="219"/>
      <c r="G35" s="221"/>
      <c r="H35" s="220"/>
      <c r="I35" s="219"/>
      <c r="J35" s="221"/>
      <c r="K35" s="221"/>
      <c r="L35" s="221"/>
      <c r="M35" s="221"/>
      <c r="N35" s="222"/>
    </row>
    <row r="36" spans="1:14" x14ac:dyDescent="0.25">
      <c r="A36" s="53"/>
      <c r="B36" s="54"/>
      <c r="C36" s="218"/>
      <c r="D36" s="219"/>
      <c r="E36" s="219"/>
      <c r="F36" s="219"/>
      <c r="G36" s="221"/>
      <c r="H36" s="221"/>
      <c r="I36" s="220"/>
      <c r="J36" s="219"/>
      <c r="K36" s="221"/>
      <c r="L36" s="221"/>
      <c r="M36" s="221"/>
      <c r="N36" s="222"/>
    </row>
    <row r="37" spans="1:14" x14ac:dyDescent="0.25">
      <c r="A37" s="56" t="s">
        <v>3</v>
      </c>
      <c r="B37" s="56">
        <v>1</v>
      </c>
      <c r="C37" s="213"/>
      <c r="D37" s="214"/>
      <c r="E37">
        <v>1</v>
      </c>
      <c r="H37" s="216">
        <v>0.88</v>
      </c>
      <c r="K37" s="216">
        <v>1</v>
      </c>
      <c r="N37" s="216">
        <v>1</v>
      </c>
    </row>
    <row r="38" spans="1:14" x14ac:dyDescent="0.25">
      <c r="A38" s="56"/>
      <c r="B38" s="56"/>
      <c r="C38" s="213"/>
      <c r="D38" s="29"/>
      <c r="H38" s="209">
        <v>0.76</v>
      </c>
      <c r="K38" s="209">
        <v>1</v>
      </c>
      <c r="N38" s="209">
        <v>1</v>
      </c>
    </row>
    <row r="39" spans="1:14" x14ac:dyDescent="0.25">
      <c r="A39" s="56" t="s">
        <v>105</v>
      </c>
      <c r="B39" s="56">
        <v>2</v>
      </c>
      <c r="C39" s="213"/>
      <c r="D39" s="29"/>
      <c r="E39">
        <v>2</v>
      </c>
      <c r="F39" s="31">
        <v>0</v>
      </c>
      <c r="H39" s="209">
        <v>0.08</v>
      </c>
      <c r="K39" s="209">
        <v>0.84</v>
      </c>
      <c r="N39" s="209">
        <v>0.92</v>
      </c>
    </row>
    <row r="40" spans="1:14" x14ac:dyDescent="0.25">
      <c r="A40" s="56"/>
      <c r="B40" s="56"/>
      <c r="C40" s="213"/>
      <c r="D40" s="29"/>
      <c r="F40" s="31">
        <v>0.51</v>
      </c>
      <c r="H40" s="209">
        <v>0.88</v>
      </c>
      <c r="K40" s="209">
        <v>0.96</v>
      </c>
      <c r="N40" s="209"/>
    </row>
    <row r="41" spans="1:14" x14ac:dyDescent="0.25">
      <c r="A41" s="56" t="s">
        <v>37</v>
      </c>
      <c r="B41" s="56">
        <v>3</v>
      </c>
      <c r="C41" s="213"/>
      <c r="D41" s="29"/>
      <c r="E41">
        <v>3</v>
      </c>
      <c r="H41" s="209">
        <v>0.84</v>
      </c>
      <c r="K41" s="209">
        <v>1</v>
      </c>
      <c r="N41" s="209">
        <v>1</v>
      </c>
    </row>
    <row r="42" spans="1:14" x14ac:dyDescent="0.25">
      <c r="A42" s="56"/>
      <c r="B42" s="56"/>
      <c r="C42" s="213"/>
      <c r="D42" s="29"/>
      <c r="H42" s="209">
        <v>0.92</v>
      </c>
      <c r="K42" s="209">
        <v>1</v>
      </c>
      <c r="N42" s="209">
        <v>1</v>
      </c>
    </row>
    <row r="43" spans="1:14" x14ac:dyDescent="0.25">
      <c r="A43" s="56" t="s">
        <v>9</v>
      </c>
      <c r="B43" s="56">
        <v>4</v>
      </c>
      <c r="C43" s="213"/>
      <c r="D43" s="29" t="s">
        <v>33</v>
      </c>
      <c r="E43">
        <v>5</v>
      </c>
      <c r="H43" s="208"/>
      <c r="K43" s="208"/>
      <c r="N43" s="208"/>
    </row>
    <row r="44" spans="1:14" x14ac:dyDescent="0.25">
      <c r="A44" s="56"/>
      <c r="B44" s="56"/>
      <c r="C44" s="213"/>
      <c r="D44" s="29"/>
      <c r="H44" s="208"/>
      <c r="K44" s="208"/>
      <c r="N44" s="208"/>
    </row>
    <row r="45" spans="1:14" x14ac:dyDescent="0.25">
      <c r="A45" s="56" t="s">
        <v>12</v>
      </c>
      <c r="B45" s="56">
        <v>5</v>
      </c>
      <c r="C45" s="213"/>
      <c r="D45" s="29"/>
      <c r="E45">
        <v>6</v>
      </c>
      <c r="F45" s="31">
        <v>0</v>
      </c>
      <c r="H45" s="209">
        <v>0.6</v>
      </c>
      <c r="K45" s="209">
        <v>0.93</v>
      </c>
      <c r="N45" s="209">
        <v>0.98</v>
      </c>
    </row>
    <row r="46" spans="1:14" x14ac:dyDescent="0.25">
      <c r="A46" s="56"/>
      <c r="B46" s="56"/>
      <c r="C46" s="213"/>
      <c r="D46" s="29"/>
      <c r="F46" s="31">
        <v>0</v>
      </c>
      <c r="H46" s="209">
        <v>0.13</v>
      </c>
      <c r="K46" s="209">
        <v>0.73</v>
      </c>
      <c r="N46" s="209">
        <v>1</v>
      </c>
    </row>
    <row r="47" spans="1:14" x14ac:dyDescent="0.25">
      <c r="A47" s="57" t="s">
        <v>4</v>
      </c>
      <c r="B47" s="57">
        <v>6</v>
      </c>
      <c r="C47" s="213"/>
      <c r="D47" s="29"/>
      <c r="E47">
        <v>7</v>
      </c>
      <c r="H47" s="209">
        <v>0</v>
      </c>
      <c r="K47" s="209">
        <v>0.42</v>
      </c>
      <c r="N47" s="209">
        <v>0.66</v>
      </c>
    </row>
    <row r="48" spans="1:14" x14ac:dyDescent="0.25">
      <c r="A48" s="57"/>
      <c r="B48" s="57"/>
      <c r="C48" s="213"/>
      <c r="D48" s="29"/>
      <c r="H48" s="209">
        <v>0.12</v>
      </c>
      <c r="K48" s="209">
        <v>0.7</v>
      </c>
      <c r="N48" s="209">
        <v>0.8</v>
      </c>
    </row>
    <row r="49" spans="1:16" x14ac:dyDescent="0.25">
      <c r="A49" s="57" t="s">
        <v>1</v>
      </c>
      <c r="B49" s="57">
        <v>7</v>
      </c>
      <c r="C49" s="213"/>
      <c r="D49" s="29" t="s">
        <v>33</v>
      </c>
      <c r="E49">
        <v>8</v>
      </c>
      <c r="H49" s="208"/>
      <c r="K49" s="208"/>
      <c r="N49" s="208"/>
      <c r="P49" s="31">
        <v>0.9</v>
      </c>
    </row>
    <row r="50" spans="1:16" x14ac:dyDescent="0.25">
      <c r="A50" s="57"/>
      <c r="B50" s="57"/>
      <c r="C50" s="213"/>
      <c r="D50" s="29"/>
      <c r="H50" s="208"/>
      <c r="K50" s="208"/>
      <c r="N50" s="208"/>
      <c r="P50" s="31">
        <v>0.88</v>
      </c>
    </row>
    <row r="51" spans="1:16" x14ac:dyDescent="0.25">
      <c r="A51" s="57" t="s">
        <v>2</v>
      </c>
      <c r="B51" s="57">
        <v>8</v>
      </c>
      <c r="C51" s="213"/>
      <c r="D51" s="29" t="s">
        <v>33</v>
      </c>
      <c r="E51">
        <v>9</v>
      </c>
      <c r="H51" s="209">
        <v>0.26</v>
      </c>
      <c r="K51" s="209">
        <v>0.52</v>
      </c>
      <c r="N51" s="209">
        <v>0.96</v>
      </c>
    </row>
    <row r="52" spans="1:16" x14ac:dyDescent="0.25">
      <c r="A52" s="57"/>
      <c r="B52" s="57"/>
      <c r="C52" s="213"/>
      <c r="D52" s="29"/>
      <c r="H52" s="209">
        <v>0.12</v>
      </c>
      <c r="K52" s="209">
        <v>0.4</v>
      </c>
      <c r="N52" s="209">
        <v>0.83</v>
      </c>
    </row>
    <row r="53" spans="1:16" x14ac:dyDescent="0.25">
      <c r="A53" s="57" t="s">
        <v>14</v>
      </c>
      <c r="B53" s="57">
        <v>9</v>
      </c>
      <c r="C53" s="213" t="s">
        <v>314</v>
      </c>
      <c r="D53" s="29"/>
      <c r="E53">
        <v>10</v>
      </c>
      <c r="H53" s="209">
        <v>0.73</v>
      </c>
      <c r="K53" s="209">
        <v>0.73</v>
      </c>
      <c r="N53" s="209">
        <v>0.63</v>
      </c>
      <c r="O53" s="31">
        <v>0.93</v>
      </c>
    </row>
    <row r="54" spans="1:16" x14ac:dyDescent="0.25">
      <c r="A54" s="57"/>
      <c r="B54" s="57"/>
      <c r="C54" s="213"/>
      <c r="D54" s="29"/>
      <c r="H54" s="209">
        <v>0.75</v>
      </c>
      <c r="K54" s="209">
        <v>0.82</v>
      </c>
      <c r="N54" s="209">
        <v>0.67</v>
      </c>
      <c r="O54" s="31">
        <v>0.87</v>
      </c>
    </row>
    <row r="55" spans="1:16" x14ac:dyDescent="0.25">
      <c r="A55" s="57" t="s">
        <v>13</v>
      </c>
      <c r="B55" s="57">
        <v>11</v>
      </c>
      <c r="C55" s="213"/>
      <c r="D55" s="29" t="s">
        <v>372</v>
      </c>
      <c r="E55">
        <v>12</v>
      </c>
      <c r="H55" s="208"/>
      <c r="K55" s="209">
        <v>0.7</v>
      </c>
      <c r="N55" s="209">
        <v>0.76</v>
      </c>
    </row>
    <row r="56" spans="1:16" x14ac:dyDescent="0.25">
      <c r="A56" s="57"/>
      <c r="B56" s="57"/>
      <c r="C56" s="213"/>
      <c r="D56" s="29"/>
      <c r="H56" s="208"/>
      <c r="K56" s="209">
        <v>0.68</v>
      </c>
      <c r="N56" s="209">
        <v>0.73</v>
      </c>
    </row>
    <row r="57" spans="1:16" x14ac:dyDescent="0.25">
      <c r="A57" s="57" t="s">
        <v>8</v>
      </c>
      <c r="B57" s="57">
        <v>10</v>
      </c>
      <c r="C57" s="213"/>
      <c r="D57" s="29"/>
      <c r="E57">
        <v>11</v>
      </c>
      <c r="H57" s="209">
        <v>0.12</v>
      </c>
      <c r="K57" s="209">
        <v>0.62</v>
      </c>
      <c r="N57" s="209">
        <v>0.74</v>
      </c>
      <c r="O57" s="31"/>
      <c r="P57" s="31">
        <v>0.63</v>
      </c>
    </row>
    <row r="58" spans="1:16" x14ac:dyDescent="0.25">
      <c r="A58" s="57"/>
      <c r="B58" s="57"/>
      <c r="C58" s="213"/>
      <c r="D58" s="29"/>
      <c r="H58" s="209">
        <v>0</v>
      </c>
      <c r="K58" s="209">
        <v>0.57999999999999996</v>
      </c>
      <c r="N58" s="209">
        <v>0.76</v>
      </c>
      <c r="O58" s="31"/>
    </row>
    <row r="59" spans="1:16" x14ac:dyDescent="0.25">
      <c r="A59" s="57" t="s">
        <v>44</v>
      </c>
      <c r="B59" s="57">
        <v>12</v>
      </c>
      <c r="C59" s="213"/>
      <c r="D59" s="29"/>
      <c r="E59">
        <v>13</v>
      </c>
      <c r="H59" s="209"/>
      <c r="K59" s="208"/>
      <c r="M59" s="31">
        <v>0.62</v>
      </c>
      <c r="N59" s="209">
        <v>0.7</v>
      </c>
      <c r="O59" s="31">
        <v>0.83</v>
      </c>
    </row>
    <row r="60" spans="1:16" x14ac:dyDescent="0.25">
      <c r="A60" s="57"/>
      <c r="B60" s="57"/>
      <c r="C60" s="213"/>
      <c r="D60" s="29"/>
      <c r="H60" s="209"/>
      <c r="K60" s="208"/>
      <c r="M60" s="31">
        <v>0.5</v>
      </c>
      <c r="N60" s="209">
        <v>0.65</v>
      </c>
      <c r="O60" s="31">
        <v>0.78</v>
      </c>
    </row>
    <row r="61" spans="1:16" x14ac:dyDescent="0.25">
      <c r="A61" s="57" t="s">
        <v>10</v>
      </c>
      <c r="B61" s="57">
        <v>13</v>
      </c>
      <c r="C61" s="213"/>
      <c r="D61" s="29"/>
      <c r="E61">
        <v>14</v>
      </c>
      <c r="H61" s="209">
        <v>0</v>
      </c>
      <c r="K61" s="209">
        <v>0.15</v>
      </c>
      <c r="N61" s="209">
        <v>0.56999999999999995</v>
      </c>
      <c r="O61" s="31">
        <v>0.7</v>
      </c>
      <c r="P61" s="31">
        <v>0.82</v>
      </c>
    </row>
    <row r="62" spans="1:16" x14ac:dyDescent="0.25">
      <c r="A62" s="57"/>
      <c r="B62" s="57"/>
      <c r="C62" s="213"/>
      <c r="D62" s="29"/>
      <c r="H62" s="209">
        <v>0</v>
      </c>
      <c r="K62" s="209">
        <v>0.12</v>
      </c>
      <c r="N62" s="209">
        <v>0.59</v>
      </c>
      <c r="O62" s="31">
        <v>0.88</v>
      </c>
      <c r="P62" s="31">
        <v>0.82</v>
      </c>
    </row>
    <row r="63" spans="1:16" x14ac:dyDescent="0.25">
      <c r="A63" s="58" t="s">
        <v>5</v>
      </c>
      <c r="B63" s="58">
        <v>14</v>
      </c>
      <c r="C63" s="213"/>
      <c r="D63" s="29" t="s">
        <v>33</v>
      </c>
      <c r="E63">
        <v>15</v>
      </c>
      <c r="H63" s="208"/>
      <c r="K63" s="208"/>
      <c r="N63" s="208"/>
    </row>
    <row r="64" spans="1:16" x14ac:dyDescent="0.25">
      <c r="A64" s="58"/>
      <c r="B64" s="58"/>
      <c r="C64" s="213"/>
      <c r="D64" s="29"/>
      <c r="H64" s="208"/>
      <c r="K64" s="208"/>
      <c r="N64" s="208"/>
    </row>
    <row r="65" spans="1:14" x14ac:dyDescent="0.25">
      <c r="A65" s="58" t="s">
        <v>11</v>
      </c>
      <c r="B65" s="58">
        <v>15</v>
      </c>
      <c r="C65" s="213"/>
      <c r="D65" s="29" t="s">
        <v>33</v>
      </c>
      <c r="E65">
        <v>16</v>
      </c>
      <c r="H65" s="208"/>
      <c r="K65" s="208"/>
      <c r="N65" s="208"/>
    </row>
    <row r="66" spans="1:14" x14ac:dyDescent="0.25">
      <c r="A66" s="58"/>
      <c r="B66" s="58"/>
      <c r="C66" s="213"/>
      <c r="D66" s="29"/>
      <c r="H66" s="208"/>
      <c r="K66" s="208"/>
      <c r="N66" s="208"/>
    </row>
    <row r="67" spans="1:14" x14ac:dyDescent="0.25">
      <c r="A67" s="51" t="s">
        <v>36</v>
      </c>
      <c r="B67" s="51">
        <v>16</v>
      </c>
      <c r="C67" s="213"/>
      <c r="D67" s="29" t="s">
        <v>33</v>
      </c>
      <c r="E67">
        <v>17</v>
      </c>
      <c r="H67" s="208"/>
      <c r="K67" s="208"/>
      <c r="N67" s="208"/>
    </row>
    <row r="68" spans="1:14" x14ac:dyDescent="0.25">
      <c r="C68" s="215"/>
      <c r="H68" s="208"/>
      <c r="K68" s="208"/>
      <c r="N68" s="208"/>
    </row>
  </sheetData>
  <mergeCells count="1">
    <mergeCell ref="A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DB50-3014-4DAC-9F97-B0E3117C5E7A}">
  <sheetPr codeName="Feuil557951X765"/>
  <dimension ref="A1:AD153"/>
  <sheetViews>
    <sheetView topLeftCell="A25" zoomScale="70" zoomScaleNormal="70" workbookViewId="0">
      <selection activeCell="E26" sqref="E26"/>
    </sheetView>
  </sheetViews>
  <sheetFormatPr baseColWidth="10" defaultRowHeight="15" x14ac:dyDescent="0.25"/>
  <cols>
    <col min="1" max="1" width="18.7109375" style="33" customWidth="1"/>
    <col min="2" max="2" width="15" style="33" customWidth="1"/>
    <col min="3" max="3" width="26" style="33" customWidth="1"/>
    <col min="4" max="4" width="38.7109375" style="33" customWidth="1"/>
    <col min="5" max="5" width="20.140625" style="33" customWidth="1"/>
    <col min="6" max="6" width="13.28515625" style="33" customWidth="1"/>
    <col min="7" max="7" width="22.5703125" style="33" customWidth="1"/>
    <col min="8" max="8" width="15.5703125" style="33" customWidth="1"/>
    <col min="9" max="9" width="19.28515625" style="33" customWidth="1"/>
    <col min="10" max="10" width="14.140625" style="33" customWidth="1"/>
    <col min="11" max="16" width="11.42578125" style="33"/>
    <col min="17" max="17" width="11" style="33" customWidth="1"/>
    <col min="18" max="18" width="20.42578125" style="33" customWidth="1"/>
    <col min="19" max="16384" width="11.42578125" style="33"/>
  </cols>
  <sheetData>
    <row r="1" spans="1:30" x14ac:dyDescent="0.25">
      <c r="A1" s="294" t="s">
        <v>110</v>
      </c>
      <c r="B1" s="295"/>
      <c r="C1" s="183" t="s">
        <v>265</v>
      </c>
      <c r="D1" s="34"/>
      <c r="E1" s="34" t="s">
        <v>112</v>
      </c>
      <c r="F1" s="105" t="s">
        <v>128</v>
      </c>
      <c r="G1" s="99" t="s">
        <v>113</v>
      </c>
      <c r="H1" s="99" t="s">
        <v>114</v>
      </c>
      <c r="J1" s="148" t="s">
        <v>249</v>
      </c>
      <c r="K1" s="298" t="s">
        <v>251</v>
      </c>
      <c r="L1" s="298"/>
      <c r="M1" s="298"/>
      <c r="N1" s="298"/>
      <c r="O1" s="298"/>
      <c r="R1" s="33" t="s">
        <v>251</v>
      </c>
      <c r="S1" s="259" t="s">
        <v>252</v>
      </c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</row>
    <row r="2" spans="1:30" x14ac:dyDescent="0.25">
      <c r="A2" s="125" t="s">
        <v>17</v>
      </c>
      <c r="B2" s="82">
        <v>1</v>
      </c>
      <c r="C2" s="122"/>
      <c r="D2" s="83" t="s">
        <v>129</v>
      </c>
      <c r="E2" s="83">
        <v>1</v>
      </c>
      <c r="F2" s="105">
        <v>3</v>
      </c>
      <c r="G2" s="99">
        <v>0</v>
      </c>
      <c r="H2" s="100">
        <v>0.75</v>
      </c>
      <c r="J2" s="148">
        <v>1</v>
      </c>
      <c r="K2" s="124">
        <v>3</v>
      </c>
      <c r="L2" s="124">
        <v>4</v>
      </c>
      <c r="M2" s="124">
        <v>15</v>
      </c>
      <c r="N2" s="124">
        <v>16</v>
      </c>
      <c r="O2" s="124"/>
      <c r="R2" s="33">
        <v>1</v>
      </c>
      <c r="S2" s="33">
        <v>13</v>
      </c>
    </row>
    <row r="3" spans="1:30" x14ac:dyDescent="0.25">
      <c r="A3" s="126" t="s">
        <v>133</v>
      </c>
      <c r="B3" s="84" t="s">
        <v>138</v>
      </c>
      <c r="C3" s="183"/>
      <c r="D3" s="84" t="s">
        <v>130</v>
      </c>
      <c r="E3" s="84">
        <v>2</v>
      </c>
      <c r="F3" s="105">
        <v>4</v>
      </c>
      <c r="G3" s="99">
        <v>0</v>
      </c>
      <c r="H3" s="100">
        <v>0.95</v>
      </c>
      <c r="J3" s="148">
        <v>2</v>
      </c>
      <c r="K3" s="124">
        <v>2</v>
      </c>
      <c r="L3" s="124">
        <v>4</v>
      </c>
      <c r="M3" s="124">
        <v>5</v>
      </c>
      <c r="N3" s="124">
        <v>16</v>
      </c>
      <c r="O3" s="124"/>
      <c r="R3" s="33">
        <v>2</v>
      </c>
      <c r="S3" s="33">
        <v>2</v>
      </c>
      <c r="T3" s="33">
        <v>5</v>
      </c>
      <c r="U3" s="33">
        <v>6</v>
      </c>
      <c r="V3" s="33">
        <v>7</v>
      </c>
      <c r="W3" s="33">
        <v>12</v>
      </c>
      <c r="X3" s="33">
        <v>15</v>
      </c>
    </row>
    <row r="4" spans="1:30" ht="15" customHeight="1" x14ac:dyDescent="0.25">
      <c r="B4" s="289" t="s">
        <v>264</v>
      </c>
      <c r="C4" s="184"/>
      <c r="D4" s="85" t="s">
        <v>132</v>
      </c>
      <c r="E4" s="85">
        <v>3</v>
      </c>
      <c r="F4" s="105">
        <v>16</v>
      </c>
      <c r="G4" s="99">
        <v>0</v>
      </c>
      <c r="H4" s="100">
        <v>0.75</v>
      </c>
      <c r="J4" s="148">
        <v>3</v>
      </c>
      <c r="K4" s="124">
        <v>3</v>
      </c>
      <c r="L4" s="124">
        <v>4</v>
      </c>
      <c r="M4" s="124">
        <v>16</v>
      </c>
      <c r="N4" s="124"/>
      <c r="O4" s="124"/>
      <c r="R4" s="33">
        <v>3</v>
      </c>
      <c r="S4" s="33">
        <v>1</v>
      </c>
      <c r="T4" s="33">
        <v>3</v>
      </c>
      <c r="U4" s="33">
        <v>4</v>
      </c>
      <c r="V4" s="33">
        <v>6</v>
      </c>
      <c r="W4" s="33">
        <v>7</v>
      </c>
      <c r="X4" s="33">
        <v>8</v>
      </c>
      <c r="Y4" s="33">
        <v>9</v>
      </c>
      <c r="Z4" s="33">
        <v>10</v>
      </c>
      <c r="AA4" s="33">
        <v>11</v>
      </c>
      <c r="AB4" s="33">
        <v>12</v>
      </c>
      <c r="AC4" s="33">
        <v>13</v>
      </c>
      <c r="AD4" s="33">
        <v>14</v>
      </c>
    </row>
    <row r="5" spans="1:30" ht="16.5" customHeight="1" x14ac:dyDescent="0.25">
      <c r="B5" s="289"/>
      <c r="C5" s="184"/>
      <c r="D5" s="84" t="s">
        <v>131</v>
      </c>
      <c r="E5" s="84"/>
      <c r="F5" s="105">
        <v>15</v>
      </c>
      <c r="G5" s="99">
        <v>0</v>
      </c>
      <c r="H5" s="100">
        <v>0.95</v>
      </c>
      <c r="J5" s="148">
        <v>4</v>
      </c>
      <c r="K5" s="124">
        <v>3</v>
      </c>
      <c r="L5" s="124">
        <v>5</v>
      </c>
      <c r="M5" s="124">
        <v>15</v>
      </c>
      <c r="N5" s="124">
        <v>16</v>
      </c>
      <c r="O5" s="124"/>
      <c r="R5" s="33">
        <v>4</v>
      </c>
      <c r="S5" s="33">
        <v>1</v>
      </c>
      <c r="T5" s="33">
        <v>2</v>
      </c>
      <c r="U5" s="33">
        <v>3</v>
      </c>
      <c r="V5" s="33">
        <v>5</v>
      </c>
      <c r="W5" s="33">
        <v>6</v>
      </c>
      <c r="X5" s="33">
        <v>7</v>
      </c>
      <c r="Y5" s="33">
        <v>8</v>
      </c>
      <c r="Z5" s="33">
        <v>9</v>
      </c>
      <c r="AA5" s="33">
        <v>11</v>
      </c>
      <c r="AB5" s="33">
        <v>13</v>
      </c>
      <c r="AC5" s="33">
        <v>14</v>
      </c>
      <c r="AD5" s="33">
        <v>15</v>
      </c>
    </row>
    <row r="6" spans="1:30" x14ac:dyDescent="0.25">
      <c r="B6" s="290"/>
      <c r="C6" s="122"/>
      <c r="J6" s="148">
        <v>5</v>
      </c>
      <c r="K6" s="124">
        <v>2</v>
      </c>
      <c r="L6" s="124">
        <v>4</v>
      </c>
      <c r="M6" s="124">
        <v>7</v>
      </c>
      <c r="N6" s="124"/>
      <c r="O6" s="124"/>
      <c r="R6" s="33">
        <v>5</v>
      </c>
      <c r="S6" s="33">
        <v>2</v>
      </c>
      <c r="T6" s="33">
        <v>4</v>
      </c>
      <c r="U6" s="33">
        <v>8</v>
      </c>
      <c r="V6" s="33">
        <v>9</v>
      </c>
      <c r="W6" s="33">
        <v>15</v>
      </c>
    </row>
    <row r="7" spans="1:30" x14ac:dyDescent="0.25">
      <c r="A7" s="127" t="s">
        <v>16</v>
      </c>
      <c r="B7" s="86">
        <v>2</v>
      </c>
      <c r="C7" s="122"/>
      <c r="D7" s="160" t="s">
        <v>134</v>
      </c>
      <c r="E7" s="160">
        <v>1</v>
      </c>
      <c r="F7" s="105">
        <v>2</v>
      </c>
      <c r="G7" s="161">
        <v>0</v>
      </c>
      <c r="H7" s="162">
        <v>0.75</v>
      </c>
      <c r="J7" s="148">
        <v>6</v>
      </c>
      <c r="K7" s="124">
        <v>2</v>
      </c>
      <c r="L7" s="124">
        <v>3</v>
      </c>
      <c r="M7" s="124">
        <v>4</v>
      </c>
      <c r="N7" s="124"/>
      <c r="O7" s="124"/>
      <c r="R7" s="33">
        <v>6</v>
      </c>
    </row>
    <row r="8" spans="1:30" x14ac:dyDescent="0.25">
      <c r="A8" s="126"/>
      <c r="B8" s="84"/>
      <c r="C8" s="183"/>
      <c r="D8" s="84" t="s">
        <v>137</v>
      </c>
      <c r="E8" s="84">
        <v>2</v>
      </c>
      <c r="F8" s="105">
        <v>4</v>
      </c>
      <c r="G8" s="99">
        <v>0</v>
      </c>
      <c r="H8" s="163">
        <v>0.75</v>
      </c>
      <c r="J8" s="148">
        <v>7</v>
      </c>
      <c r="K8" s="124">
        <v>2</v>
      </c>
      <c r="L8" s="124">
        <v>3</v>
      </c>
      <c r="M8" s="124">
        <v>4</v>
      </c>
      <c r="N8" s="124"/>
      <c r="O8" s="124"/>
      <c r="R8" s="33">
        <v>7</v>
      </c>
      <c r="S8" s="33">
        <v>5</v>
      </c>
      <c r="T8" s="33">
        <v>8</v>
      </c>
    </row>
    <row r="9" spans="1:30" x14ac:dyDescent="0.25">
      <c r="A9" s="126"/>
      <c r="B9" s="84"/>
      <c r="C9" s="183"/>
      <c r="D9" s="84" t="s">
        <v>135</v>
      </c>
      <c r="E9" s="84">
        <v>3</v>
      </c>
      <c r="F9" s="105">
        <v>16</v>
      </c>
      <c r="G9" s="99">
        <v>0</v>
      </c>
      <c r="H9" s="163">
        <v>0.75</v>
      </c>
      <c r="J9" s="148">
        <v>8</v>
      </c>
      <c r="K9" s="124">
        <v>3</v>
      </c>
      <c r="L9" s="124">
        <v>4</v>
      </c>
      <c r="M9" s="124">
        <v>5</v>
      </c>
      <c r="N9" s="124">
        <v>7</v>
      </c>
      <c r="O9" s="124">
        <v>16</v>
      </c>
      <c r="R9" s="33">
        <v>8</v>
      </c>
    </row>
    <row r="10" spans="1:30" x14ac:dyDescent="0.25">
      <c r="A10" s="128"/>
      <c r="B10" s="85"/>
      <c r="C10" s="183"/>
      <c r="D10" s="164" t="s">
        <v>136</v>
      </c>
      <c r="E10" s="164">
        <v>4</v>
      </c>
      <c r="F10" s="105">
        <v>5</v>
      </c>
      <c r="G10" s="106">
        <v>0</v>
      </c>
      <c r="H10" s="165">
        <v>0.95</v>
      </c>
      <c r="J10" s="148">
        <v>9</v>
      </c>
      <c r="K10" s="124">
        <v>3</v>
      </c>
      <c r="L10" s="124">
        <v>4</v>
      </c>
      <c r="M10" s="124">
        <v>5</v>
      </c>
      <c r="N10" s="124">
        <v>16</v>
      </c>
      <c r="O10" s="124"/>
      <c r="R10" s="33">
        <v>9</v>
      </c>
      <c r="S10" s="33">
        <v>10</v>
      </c>
    </row>
    <row r="11" spans="1:30" x14ac:dyDescent="0.25">
      <c r="A11" s="126"/>
      <c r="B11" s="84"/>
      <c r="C11" s="122"/>
      <c r="D11" s="93"/>
      <c r="E11" s="93"/>
      <c r="F11" s="166"/>
      <c r="G11" s="97"/>
      <c r="H11" s="97"/>
      <c r="J11" s="148">
        <v>10</v>
      </c>
      <c r="K11" s="124">
        <v>3</v>
      </c>
      <c r="L11" s="124">
        <v>9</v>
      </c>
      <c r="M11" s="124">
        <v>12</v>
      </c>
      <c r="N11" s="124"/>
      <c r="O11" s="124"/>
      <c r="R11" s="33">
        <v>10</v>
      </c>
    </row>
    <row r="12" spans="1:30" x14ac:dyDescent="0.25">
      <c r="A12" s="129" t="s">
        <v>106</v>
      </c>
      <c r="B12" s="110">
        <v>3</v>
      </c>
      <c r="C12" s="122" t="s">
        <v>377</v>
      </c>
      <c r="D12" s="160" t="s">
        <v>139</v>
      </c>
      <c r="E12" s="160">
        <v>1</v>
      </c>
      <c r="F12" s="105">
        <v>2</v>
      </c>
      <c r="G12" s="161">
        <v>0</v>
      </c>
      <c r="H12" s="162">
        <v>0.75</v>
      </c>
      <c r="J12" s="148">
        <v>11</v>
      </c>
      <c r="K12" s="124">
        <v>3</v>
      </c>
      <c r="L12" s="124">
        <v>4</v>
      </c>
      <c r="M12" s="124">
        <v>15</v>
      </c>
      <c r="N12" s="124">
        <v>16</v>
      </c>
      <c r="O12" s="124"/>
      <c r="R12" s="33">
        <v>11</v>
      </c>
    </row>
    <row r="13" spans="1:30" x14ac:dyDescent="0.25">
      <c r="A13" s="130"/>
      <c r="B13" s="111"/>
      <c r="C13" s="183"/>
      <c r="D13" s="12" t="s">
        <v>141</v>
      </c>
      <c r="E13" s="84">
        <v>2</v>
      </c>
      <c r="F13" s="105">
        <v>4</v>
      </c>
      <c r="G13" s="99">
        <v>0</v>
      </c>
      <c r="H13" s="163">
        <v>0.5</v>
      </c>
      <c r="J13" s="148">
        <v>12</v>
      </c>
      <c r="K13" s="124">
        <v>3</v>
      </c>
      <c r="L13" s="124">
        <v>2</v>
      </c>
      <c r="M13" s="124">
        <v>16</v>
      </c>
      <c r="N13" s="124"/>
      <c r="O13" s="124"/>
      <c r="R13" s="33">
        <v>12</v>
      </c>
      <c r="S13" s="33">
        <v>10</v>
      </c>
    </row>
    <row r="14" spans="1:30" x14ac:dyDescent="0.25">
      <c r="A14" s="130"/>
      <c r="B14" s="111"/>
      <c r="C14" s="183"/>
      <c r="D14" s="84" t="s">
        <v>140</v>
      </c>
      <c r="E14" s="84">
        <v>3</v>
      </c>
      <c r="F14" s="105">
        <v>3</v>
      </c>
      <c r="G14" s="99">
        <v>0</v>
      </c>
      <c r="H14" s="163">
        <v>0.95</v>
      </c>
      <c r="J14" s="148">
        <v>13</v>
      </c>
      <c r="K14" s="124">
        <v>1</v>
      </c>
      <c r="L14" s="124">
        <v>3</v>
      </c>
      <c r="M14" s="124">
        <v>4</v>
      </c>
      <c r="N14" s="124"/>
      <c r="O14" s="124"/>
      <c r="R14" s="33">
        <v>13</v>
      </c>
    </row>
    <row r="15" spans="1:30" x14ac:dyDescent="0.25">
      <c r="A15" s="131"/>
      <c r="B15" s="112"/>
      <c r="C15" s="183"/>
      <c r="D15" s="180" t="s">
        <v>142</v>
      </c>
      <c r="E15" s="164">
        <v>4</v>
      </c>
      <c r="F15" s="105">
        <v>16</v>
      </c>
      <c r="G15" s="106">
        <v>0</v>
      </c>
      <c r="H15" s="169"/>
      <c r="J15" s="148">
        <v>14</v>
      </c>
      <c r="K15" s="124">
        <v>3</v>
      </c>
      <c r="L15" s="124">
        <v>4</v>
      </c>
      <c r="M15" s="124">
        <v>16</v>
      </c>
      <c r="N15" s="124"/>
      <c r="O15" s="124"/>
      <c r="R15" s="33">
        <v>14</v>
      </c>
    </row>
    <row r="16" spans="1:30" x14ac:dyDescent="0.25">
      <c r="A16" s="126"/>
      <c r="B16" s="84"/>
      <c r="C16" s="122"/>
      <c r="D16" s="93"/>
      <c r="E16" s="93"/>
      <c r="F16" s="158"/>
      <c r="G16" s="159"/>
      <c r="H16" s="159"/>
      <c r="J16" s="148">
        <v>15</v>
      </c>
      <c r="K16" s="124">
        <v>2</v>
      </c>
      <c r="L16" s="124">
        <v>4</v>
      </c>
      <c r="M16" s="124">
        <v>5</v>
      </c>
      <c r="N16" s="124">
        <v>16</v>
      </c>
      <c r="O16" s="124"/>
      <c r="R16" s="33">
        <v>15</v>
      </c>
      <c r="S16" s="33">
        <v>1</v>
      </c>
      <c r="T16" s="33">
        <v>4</v>
      </c>
      <c r="U16" s="33">
        <v>11</v>
      </c>
    </row>
    <row r="17" spans="1:28" x14ac:dyDescent="0.25">
      <c r="A17" s="132" t="s">
        <v>22</v>
      </c>
      <c r="B17" s="113">
        <v>4</v>
      </c>
      <c r="C17" s="122" t="s">
        <v>321</v>
      </c>
      <c r="D17" s="88" t="s">
        <v>144</v>
      </c>
      <c r="E17" s="83">
        <v>1</v>
      </c>
      <c r="F17" s="105">
        <v>15</v>
      </c>
      <c r="G17" s="99">
        <v>0</v>
      </c>
      <c r="H17" s="100">
        <v>0.75</v>
      </c>
      <c r="R17" s="33">
        <v>16</v>
      </c>
      <c r="S17" s="33">
        <v>1</v>
      </c>
      <c r="T17" s="33">
        <v>2</v>
      </c>
      <c r="U17" s="33">
        <v>3</v>
      </c>
      <c r="V17" s="33">
        <v>4</v>
      </c>
      <c r="W17" s="33">
        <v>8</v>
      </c>
      <c r="X17" s="33">
        <v>9</v>
      </c>
      <c r="Y17" s="33">
        <v>11</v>
      </c>
      <c r="Z17" s="33">
        <v>12</v>
      </c>
      <c r="AA17" s="33">
        <v>14</v>
      </c>
      <c r="AB17" s="33">
        <v>15</v>
      </c>
    </row>
    <row r="18" spans="1:28" x14ac:dyDescent="0.25">
      <c r="A18" s="133"/>
      <c r="B18" s="49" t="s">
        <v>143</v>
      </c>
      <c r="C18" s="183"/>
      <c r="D18" s="12" t="s">
        <v>145</v>
      </c>
      <c r="E18" s="84">
        <v>2</v>
      </c>
      <c r="F18" s="105">
        <v>3</v>
      </c>
      <c r="G18" s="99">
        <v>0</v>
      </c>
      <c r="H18" s="100">
        <v>0.75</v>
      </c>
    </row>
    <row r="19" spans="1:28" x14ac:dyDescent="0.25">
      <c r="A19" s="126"/>
      <c r="B19" s="84"/>
      <c r="C19" s="183"/>
      <c r="D19" s="87" t="s">
        <v>147</v>
      </c>
      <c r="E19" s="85">
        <v>3</v>
      </c>
      <c r="F19" s="105">
        <v>5</v>
      </c>
      <c r="G19" s="99">
        <v>0</v>
      </c>
      <c r="H19" s="100">
        <v>0.75</v>
      </c>
    </row>
    <row r="20" spans="1:28" x14ac:dyDescent="0.25">
      <c r="A20" s="128"/>
      <c r="B20" s="85"/>
      <c r="C20" s="183"/>
      <c r="D20" s="12" t="s">
        <v>146</v>
      </c>
      <c r="E20" s="84"/>
      <c r="F20" s="105">
        <v>16</v>
      </c>
      <c r="G20" s="99"/>
      <c r="H20" s="99"/>
    </row>
    <row r="21" spans="1:28" x14ac:dyDescent="0.25">
      <c r="A21" s="126"/>
      <c r="B21" s="84"/>
      <c r="C21" s="122"/>
    </row>
    <row r="22" spans="1:28" x14ac:dyDescent="0.25">
      <c r="A22" s="129" t="s">
        <v>18</v>
      </c>
      <c r="B22" s="110">
        <v>5</v>
      </c>
      <c r="C22" s="122"/>
      <c r="D22" s="88" t="s">
        <v>148</v>
      </c>
      <c r="E22" s="83"/>
      <c r="F22" s="105">
        <v>2</v>
      </c>
      <c r="G22" s="99"/>
      <c r="H22" s="99"/>
    </row>
    <row r="23" spans="1:28" x14ac:dyDescent="0.25">
      <c r="A23" s="133"/>
      <c r="B23" s="49"/>
      <c r="C23" s="183"/>
      <c r="D23" s="12" t="s">
        <v>149</v>
      </c>
      <c r="E23" s="84"/>
      <c r="F23" s="105">
        <v>4</v>
      </c>
      <c r="G23" s="99"/>
      <c r="H23" s="99"/>
    </row>
    <row r="24" spans="1:28" x14ac:dyDescent="0.25">
      <c r="A24" s="126"/>
      <c r="B24" s="84"/>
      <c r="C24" s="183"/>
      <c r="D24" s="12" t="s">
        <v>150</v>
      </c>
      <c r="E24" s="84"/>
      <c r="F24" s="105">
        <v>7</v>
      </c>
      <c r="G24" s="99"/>
      <c r="H24" s="99"/>
    </row>
    <row r="25" spans="1:28" x14ac:dyDescent="0.25">
      <c r="A25" s="126"/>
      <c r="B25" s="84"/>
      <c r="C25" s="122"/>
      <c r="D25" s="93"/>
      <c r="E25" s="93"/>
      <c r="F25" s="122"/>
      <c r="G25" s="101"/>
      <c r="H25" s="101"/>
    </row>
    <row r="26" spans="1:28" x14ac:dyDescent="0.25">
      <c r="A26" s="132" t="s">
        <v>49</v>
      </c>
      <c r="B26" s="113">
        <v>6</v>
      </c>
      <c r="C26" s="122" t="s">
        <v>305</v>
      </c>
      <c r="D26" s="88" t="s">
        <v>152</v>
      </c>
      <c r="E26" s="83"/>
      <c r="F26" s="105">
        <v>3</v>
      </c>
      <c r="G26" s="99">
        <v>0</v>
      </c>
      <c r="H26" s="100">
        <v>0.75</v>
      </c>
    </row>
    <row r="27" spans="1:28" x14ac:dyDescent="0.25">
      <c r="A27" s="133"/>
      <c r="B27" s="49" t="s">
        <v>151</v>
      </c>
      <c r="C27" s="183"/>
      <c r="D27" s="12" t="s">
        <v>154</v>
      </c>
      <c r="E27" s="84"/>
      <c r="F27" s="105">
        <v>4</v>
      </c>
      <c r="G27" s="99">
        <v>0</v>
      </c>
      <c r="H27" s="100">
        <v>0.75</v>
      </c>
    </row>
    <row r="28" spans="1:28" x14ac:dyDescent="0.25">
      <c r="A28" s="126"/>
      <c r="B28" s="84"/>
      <c r="C28" s="183"/>
      <c r="D28" s="12" t="s">
        <v>153</v>
      </c>
      <c r="E28" s="84"/>
      <c r="F28" s="105">
        <v>2</v>
      </c>
      <c r="G28" s="99">
        <v>0</v>
      </c>
      <c r="H28" s="100">
        <v>0.75</v>
      </c>
    </row>
    <row r="29" spans="1:28" x14ac:dyDescent="0.25">
      <c r="A29" s="128"/>
      <c r="B29" s="85"/>
      <c r="C29" s="183"/>
      <c r="D29" s="87"/>
      <c r="E29" s="85"/>
      <c r="F29" s="105"/>
      <c r="G29" s="99"/>
      <c r="H29" s="99"/>
    </row>
    <row r="30" spans="1:28" x14ac:dyDescent="0.25">
      <c r="A30" s="126"/>
      <c r="B30" s="84"/>
      <c r="C30" s="122"/>
      <c r="D30" s="93"/>
      <c r="E30" s="93"/>
      <c r="F30" s="122"/>
      <c r="G30" s="101"/>
      <c r="H30" s="101"/>
    </row>
    <row r="31" spans="1:28" x14ac:dyDescent="0.25">
      <c r="A31" s="129" t="s">
        <v>28</v>
      </c>
      <c r="B31" s="110">
        <v>7</v>
      </c>
      <c r="C31" s="122" t="s">
        <v>376</v>
      </c>
      <c r="D31" s="88" t="s">
        <v>155</v>
      </c>
      <c r="E31" s="83"/>
      <c r="F31" s="105">
        <v>3</v>
      </c>
      <c r="G31" s="99">
        <v>0</v>
      </c>
      <c r="H31" s="100">
        <v>0.75</v>
      </c>
      <c r="I31" s="33" t="s">
        <v>370</v>
      </c>
    </row>
    <row r="32" spans="1:28" x14ac:dyDescent="0.25">
      <c r="A32" s="133"/>
      <c r="B32" s="49"/>
      <c r="C32" s="183"/>
      <c r="D32" s="12" t="s">
        <v>148</v>
      </c>
      <c r="E32" s="84"/>
      <c r="F32" s="105">
        <v>2</v>
      </c>
      <c r="G32" s="99">
        <v>0</v>
      </c>
      <c r="H32" s="100">
        <v>0.95</v>
      </c>
    </row>
    <row r="33" spans="1:9" x14ac:dyDescent="0.25">
      <c r="A33" s="126"/>
      <c r="B33" s="84"/>
      <c r="C33" s="183"/>
      <c r="D33" s="12" t="s">
        <v>156</v>
      </c>
      <c r="E33" s="84"/>
      <c r="F33" s="105">
        <v>4</v>
      </c>
      <c r="G33" s="99">
        <v>0</v>
      </c>
      <c r="H33" s="100">
        <v>0.5</v>
      </c>
      <c r="I33" s="33" t="s">
        <v>369</v>
      </c>
    </row>
    <row r="34" spans="1:9" x14ac:dyDescent="0.25">
      <c r="A34" s="126"/>
      <c r="B34" s="84"/>
      <c r="C34" s="122"/>
      <c r="D34" s="93"/>
      <c r="E34" s="93"/>
      <c r="F34" s="122"/>
      <c r="G34" s="101"/>
      <c r="H34" s="101"/>
    </row>
    <row r="35" spans="1:9" x14ac:dyDescent="0.25">
      <c r="A35" s="134" t="s">
        <v>19</v>
      </c>
      <c r="B35" s="90">
        <v>8</v>
      </c>
      <c r="C35" s="122"/>
      <c r="D35" s="88" t="s">
        <v>160</v>
      </c>
      <c r="E35" s="83">
        <v>1</v>
      </c>
      <c r="F35" s="105">
        <v>4</v>
      </c>
      <c r="G35" s="99">
        <v>0</v>
      </c>
      <c r="H35" s="100">
        <v>0.5</v>
      </c>
    </row>
    <row r="36" spans="1:9" x14ac:dyDescent="0.25">
      <c r="A36" s="133" t="s">
        <v>163</v>
      </c>
      <c r="B36" s="49" t="s">
        <v>143</v>
      </c>
      <c r="C36" s="183" t="s">
        <v>296</v>
      </c>
      <c r="D36" s="12" t="s">
        <v>158</v>
      </c>
      <c r="E36" s="84">
        <v>2</v>
      </c>
      <c r="F36" s="105">
        <v>3</v>
      </c>
      <c r="G36" s="99">
        <v>0</v>
      </c>
      <c r="H36" s="100">
        <v>0.75</v>
      </c>
    </row>
    <row r="37" spans="1:9" ht="15" customHeight="1" x14ac:dyDescent="0.25">
      <c r="A37" s="291" t="s">
        <v>164</v>
      </c>
      <c r="B37" s="63"/>
      <c r="C37" s="185"/>
      <c r="D37" s="12" t="s">
        <v>159</v>
      </c>
      <c r="E37" s="84"/>
      <c r="F37" s="105">
        <v>16</v>
      </c>
      <c r="G37" s="99">
        <v>0</v>
      </c>
      <c r="H37" s="100">
        <v>0.95</v>
      </c>
    </row>
    <row r="38" spans="1:9" x14ac:dyDescent="0.25">
      <c r="A38" s="289"/>
      <c r="B38" s="96"/>
      <c r="C38" s="185"/>
      <c r="D38" s="12" t="s">
        <v>161</v>
      </c>
      <c r="E38" s="84"/>
      <c r="F38" s="105">
        <v>5</v>
      </c>
      <c r="G38" s="99">
        <v>0</v>
      </c>
      <c r="H38" s="100">
        <v>0.95</v>
      </c>
    </row>
    <row r="39" spans="1:9" x14ac:dyDescent="0.25">
      <c r="A39" s="289"/>
      <c r="B39" s="96"/>
      <c r="C39" s="122"/>
      <c r="D39" s="87" t="s">
        <v>162</v>
      </c>
      <c r="E39" s="85"/>
      <c r="F39" s="105">
        <v>7</v>
      </c>
      <c r="G39" s="99">
        <v>0</v>
      </c>
      <c r="H39" s="100">
        <v>0.75</v>
      </c>
    </row>
    <row r="40" spans="1:9" x14ac:dyDescent="0.25">
      <c r="A40" s="135"/>
      <c r="B40" s="96"/>
      <c r="C40" s="122"/>
      <c r="D40" s="93"/>
      <c r="E40" s="93"/>
      <c r="F40" s="122"/>
      <c r="G40" s="101"/>
      <c r="H40" s="101"/>
    </row>
    <row r="41" spans="1:9" x14ac:dyDescent="0.25">
      <c r="A41" s="129" t="s">
        <v>29</v>
      </c>
      <c r="B41" s="110">
        <v>9</v>
      </c>
      <c r="C41" s="122" t="s">
        <v>322</v>
      </c>
      <c r="D41" s="88" t="s">
        <v>166</v>
      </c>
      <c r="E41" s="83"/>
      <c r="F41" s="105">
        <v>3</v>
      </c>
      <c r="G41" s="99"/>
      <c r="H41" s="100"/>
    </row>
    <row r="42" spans="1:9" x14ac:dyDescent="0.25">
      <c r="A42" s="291" t="s">
        <v>165</v>
      </c>
      <c r="B42" s="49"/>
      <c r="C42" s="183"/>
      <c r="D42" s="12" t="s">
        <v>167</v>
      </c>
      <c r="E42" s="84"/>
      <c r="F42" s="105">
        <v>4</v>
      </c>
      <c r="G42" s="99"/>
      <c r="H42" s="100"/>
    </row>
    <row r="43" spans="1:9" ht="15" customHeight="1" x14ac:dyDescent="0.25">
      <c r="A43" s="289"/>
      <c r="B43" s="63"/>
      <c r="C43" s="185"/>
      <c r="D43" s="12" t="s">
        <v>168</v>
      </c>
      <c r="E43" s="84"/>
      <c r="F43" s="105">
        <v>5</v>
      </c>
      <c r="G43" s="99"/>
      <c r="H43" s="100"/>
    </row>
    <row r="44" spans="1:9" x14ac:dyDescent="0.25">
      <c r="A44" s="289"/>
      <c r="B44" s="179"/>
      <c r="C44" s="185"/>
      <c r="D44" s="87" t="s">
        <v>169</v>
      </c>
      <c r="E44" s="85"/>
      <c r="F44" s="105">
        <v>16</v>
      </c>
      <c r="G44" s="99"/>
      <c r="H44" s="100"/>
    </row>
    <row r="45" spans="1:9" x14ac:dyDescent="0.25">
      <c r="A45" s="290"/>
      <c r="B45" s="84"/>
      <c r="C45" s="122"/>
      <c r="D45" s="34"/>
      <c r="E45" s="34"/>
      <c r="F45" s="123"/>
      <c r="G45" s="102"/>
      <c r="H45" s="102"/>
    </row>
    <row r="46" spans="1:9" x14ac:dyDescent="0.25">
      <c r="A46" s="132" t="s">
        <v>23</v>
      </c>
      <c r="B46" s="113">
        <v>10</v>
      </c>
      <c r="C46" s="122" t="s">
        <v>375</v>
      </c>
      <c r="D46" s="12" t="s">
        <v>366</v>
      </c>
      <c r="E46" s="84">
        <v>2</v>
      </c>
      <c r="F46" s="105">
        <v>3</v>
      </c>
      <c r="G46" s="99"/>
      <c r="H46" s="100">
        <v>0.75</v>
      </c>
    </row>
    <row r="47" spans="1:9" x14ac:dyDescent="0.25">
      <c r="A47" s="133"/>
      <c r="B47" s="49"/>
      <c r="C47" s="183"/>
      <c r="D47" s="33" t="s">
        <v>368</v>
      </c>
      <c r="H47" s="249">
        <v>0.75</v>
      </c>
    </row>
    <row r="48" spans="1:9" x14ac:dyDescent="0.25">
      <c r="A48" s="128"/>
      <c r="B48" s="85"/>
      <c r="C48" s="183"/>
      <c r="D48" s="87" t="s">
        <v>367</v>
      </c>
      <c r="E48" s="85">
        <v>3</v>
      </c>
      <c r="F48" s="105">
        <v>9</v>
      </c>
      <c r="G48" s="99"/>
      <c r="H48" s="100"/>
    </row>
    <row r="49" spans="1:14" x14ac:dyDescent="0.25">
      <c r="A49" s="126"/>
      <c r="B49" s="84"/>
      <c r="C49" s="122"/>
      <c r="D49" s="34"/>
      <c r="E49" s="34"/>
      <c r="F49" s="123"/>
      <c r="G49" s="102"/>
      <c r="H49" s="102"/>
    </row>
    <row r="50" spans="1:14" x14ac:dyDescent="0.25">
      <c r="A50" s="129" t="s">
        <v>20</v>
      </c>
      <c r="B50" s="110">
        <v>11</v>
      </c>
      <c r="C50" s="122"/>
      <c r="D50" s="88" t="s">
        <v>171</v>
      </c>
      <c r="E50" s="83">
        <v>1</v>
      </c>
      <c r="F50" s="105">
        <v>3</v>
      </c>
      <c r="G50" s="99">
        <v>0</v>
      </c>
      <c r="H50" s="100">
        <v>0.75</v>
      </c>
    </row>
    <row r="51" spans="1:14" x14ac:dyDescent="0.25">
      <c r="A51" s="133"/>
      <c r="B51" s="49" t="s">
        <v>170</v>
      </c>
      <c r="C51" s="183"/>
      <c r="D51" s="12" t="s">
        <v>172</v>
      </c>
      <c r="E51" s="84">
        <v>2</v>
      </c>
      <c r="F51" s="105">
        <v>4</v>
      </c>
      <c r="G51" s="99">
        <v>0</v>
      </c>
      <c r="H51" s="100">
        <v>0.5</v>
      </c>
    </row>
    <row r="52" spans="1:14" x14ac:dyDescent="0.25">
      <c r="A52" s="126"/>
      <c r="B52" s="84"/>
      <c r="C52" s="183"/>
      <c r="D52" s="87" t="s">
        <v>174</v>
      </c>
      <c r="E52" s="85">
        <v>3</v>
      </c>
      <c r="F52" s="105">
        <v>15</v>
      </c>
      <c r="G52" s="99">
        <v>0</v>
      </c>
      <c r="H52" s="100">
        <v>0.95</v>
      </c>
      <c r="K52" s="93"/>
      <c r="L52" s="93"/>
      <c r="M52" s="94"/>
      <c r="N52" s="95"/>
    </row>
    <row r="53" spans="1:14" x14ac:dyDescent="0.25">
      <c r="A53" s="128"/>
      <c r="B53" s="85"/>
      <c r="C53" s="183"/>
      <c r="D53" s="12" t="s">
        <v>173</v>
      </c>
      <c r="E53" s="84"/>
      <c r="F53" s="105">
        <v>16</v>
      </c>
      <c r="G53" s="99">
        <v>0</v>
      </c>
      <c r="H53" s="100">
        <v>0.95</v>
      </c>
    </row>
    <row r="54" spans="1:14" x14ac:dyDescent="0.25">
      <c r="A54" s="126"/>
      <c r="B54" s="84"/>
      <c r="C54" s="122"/>
    </row>
    <row r="55" spans="1:14" x14ac:dyDescent="0.25">
      <c r="A55" s="132" t="s">
        <v>21</v>
      </c>
      <c r="B55" s="113">
        <v>12</v>
      </c>
      <c r="C55" s="122"/>
      <c r="D55" s="88" t="s">
        <v>175</v>
      </c>
      <c r="E55" s="83">
        <v>1</v>
      </c>
      <c r="F55" s="105">
        <v>3</v>
      </c>
      <c r="G55" s="99"/>
      <c r="H55" s="100"/>
    </row>
    <row r="56" spans="1:14" x14ac:dyDescent="0.25">
      <c r="A56" s="133"/>
      <c r="B56" s="49"/>
      <c r="C56" s="183"/>
      <c r="D56" s="12" t="s">
        <v>176</v>
      </c>
      <c r="E56" s="84">
        <v>2</v>
      </c>
      <c r="F56" s="105">
        <v>2</v>
      </c>
      <c r="G56" s="99"/>
      <c r="H56" s="100"/>
    </row>
    <row r="57" spans="1:14" x14ac:dyDescent="0.25">
      <c r="A57" s="128"/>
      <c r="B57" s="85"/>
      <c r="C57" s="183"/>
      <c r="D57" s="87" t="s">
        <v>177</v>
      </c>
      <c r="E57" s="85">
        <v>3</v>
      </c>
      <c r="F57" s="105">
        <v>16</v>
      </c>
      <c r="G57" s="99"/>
      <c r="H57" s="100"/>
    </row>
    <row r="58" spans="1:14" x14ac:dyDescent="0.25">
      <c r="A58" s="126"/>
      <c r="B58" s="84"/>
      <c r="C58" s="122"/>
      <c r="D58" s="34"/>
      <c r="E58" s="34"/>
      <c r="F58" s="123"/>
      <c r="G58" s="102"/>
      <c r="H58" s="102"/>
    </row>
    <row r="59" spans="1:14" x14ac:dyDescent="0.25">
      <c r="A59" s="129" t="s">
        <v>41</v>
      </c>
      <c r="B59" s="110">
        <v>13</v>
      </c>
      <c r="C59" s="122" t="s">
        <v>360</v>
      </c>
      <c r="D59" s="88" t="s">
        <v>178</v>
      </c>
      <c r="E59" s="83">
        <v>1</v>
      </c>
      <c r="F59" s="105">
        <v>3</v>
      </c>
      <c r="G59" s="99"/>
      <c r="H59" s="100"/>
    </row>
    <row r="60" spans="1:14" x14ac:dyDescent="0.25">
      <c r="A60" s="133"/>
      <c r="B60" s="49"/>
      <c r="C60" s="183"/>
      <c r="D60" s="12" t="s">
        <v>179</v>
      </c>
      <c r="E60" s="84">
        <v>2</v>
      </c>
      <c r="F60" s="105">
        <v>1</v>
      </c>
      <c r="G60" s="99"/>
      <c r="H60" s="100"/>
    </row>
    <row r="61" spans="1:14" x14ac:dyDescent="0.25">
      <c r="A61" s="128"/>
      <c r="B61" s="85"/>
      <c r="C61" s="183"/>
      <c r="D61" s="87" t="s">
        <v>180</v>
      </c>
      <c r="E61" s="85">
        <v>3</v>
      </c>
      <c r="F61" s="105">
        <v>4</v>
      </c>
      <c r="G61" s="99"/>
      <c r="H61" s="100"/>
    </row>
    <row r="62" spans="1:14" x14ac:dyDescent="0.25">
      <c r="A62" s="126"/>
      <c r="B62" s="84"/>
      <c r="C62" s="122"/>
      <c r="D62" s="12"/>
      <c r="E62" s="34"/>
      <c r="F62" s="123"/>
      <c r="G62" s="102"/>
      <c r="H62" s="102"/>
    </row>
    <row r="63" spans="1:14" x14ac:dyDescent="0.25">
      <c r="A63" s="132" t="s">
        <v>35</v>
      </c>
      <c r="B63" s="113">
        <v>14</v>
      </c>
      <c r="C63" s="122" t="s">
        <v>310</v>
      </c>
      <c r="D63" s="88" t="s">
        <v>181</v>
      </c>
      <c r="E63" s="83">
        <v>1</v>
      </c>
      <c r="F63" s="105">
        <v>4</v>
      </c>
      <c r="G63" s="99">
        <v>0</v>
      </c>
      <c r="H63" s="100">
        <v>0.75</v>
      </c>
    </row>
    <row r="64" spans="1:14" x14ac:dyDescent="0.25">
      <c r="A64" s="126"/>
      <c r="B64" s="84" t="s">
        <v>138</v>
      </c>
      <c r="C64" s="183"/>
      <c r="D64" s="12" t="s">
        <v>182</v>
      </c>
      <c r="E64" s="84">
        <v>2</v>
      </c>
      <c r="F64" s="105">
        <v>3</v>
      </c>
      <c r="G64" s="99">
        <v>0</v>
      </c>
      <c r="H64" s="100">
        <v>0.95</v>
      </c>
    </row>
    <row r="65" spans="1:8" x14ac:dyDescent="0.25">
      <c r="A65" s="128"/>
      <c r="B65" s="85"/>
      <c r="C65" s="183"/>
      <c r="D65" s="87" t="s">
        <v>311</v>
      </c>
      <c r="E65" s="85">
        <v>3</v>
      </c>
      <c r="F65" s="105">
        <v>16</v>
      </c>
      <c r="G65" s="99">
        <v>0</v>
      </c>
      <c r="H65" s="100">
        <v>0.75</v>
      </c>
    </row>
    <row r="66" spans="1:8" x14ac:dyDescent="0.25">
      <c r="A66" s="126"/>
      <c r="B66" s="84"/>
      <c r="C66" s="122"/>
      <c r="D66" s="34"/>
      <c r="E66" s="34"/>
      <c r="F66" s="123"/>
      <c r="G66" s="102"/>
      <c r="H66" s="102"/>
    </row>
    <row r="67" spans="1:8" x14ac:dyDescent="0.25">
      <c r="A67" s="125" t="s">
        <v>26</v>
      </c>
      <c r="B67" s="82">
        <v>15</v>
      </c>
      <c r="C67" s="122" t="s">
        <v>374</v>
      </c>
      <c r="D67" s="88" t="s">
        <v>183</v>
      </c>
      <c r="E67" s="83">
        <v>1</v>
      </c>
      <c r="F67" s="105">
        <v>4</v>
      </c>
      <c r="G67" s="99">
        <v>0</v>
      </c>
      <c r="H67" s="100">
        <v>0.75</v>
      </c>
    </row>
    <row r="68" spans="1:8" x14ac:dyDescent="0.25">
      <c r="A68" s="126"/>
      <c r="B68" s="84"/>
      <c r="C68" s="183"/>
      <c r="D68" s="12" t="s">
        <v>184</v>
      </c>
      <c r="E68" s="84">
        <v>2</v>
      </c>
      <c r="F68" s="105">
        <v>2</v>
      </c>
      <c r="G68" s="99">
        <v>0</v>
      </c>
      <c r="H68" s="100">
        <v>0.95</v>
      </c>
    </row>
    <row r="69" spans="1:8" x14ac:dyDescent="0.25">
      <c r="A69" s="126"/>
      <c r="B69" s="84"/>
      <c r="C69" s="183"/>
      <c r="D69" s="12" t="s">
        <v>136</v>
      </c>
      <c r="E69" s="84">
        <v>3</v>
      </c>
      <c r="F69" s="105">
        <v>5</v>
      </c>
      <c r="G69" s="99">
        <v>0</v>
      </c>
      <c r="H69" s="100">
        <v>0.95</v>
      </c>
    </row>
    <row r="70" spans="1:8" x14ac:dyDescent="0.25">
      <c r="A70" s="128"/>
      <c r="B70" s="85"/>
      <c r="C70" s="183"/>
      <c r="D70" s="87" t="s">
        <v>185</v>
      </c>
      <c r="E70" s="85"/>
      <c r="F70" s="105">
        <v>16</v>
      </c>
      <c r="G70" s="99">
        <v>0</v>
      </c>
      <c r="H70" s="100">
        <v>0.5</v>
      </c>
    </row>
    <row r="71" spans="1:8" x14ac:dyDescent="0.25">
      <c r="A71" s="109"/>
      <c r="B71" s="47"/>
      <c r="C71" s="122"/>
      <c r="F71" s="124"/>
      <c r="G71" s="64"/>
      <c r="H71" s="64"/>
    </row>
    <row r="72" spans="1:8" x14ac:dyDescent="0.25">
      <c r="A72" s="296" t="s">
        <v>186</v>
      </c>
      <c r="B72" s="297"/>
      <c r="C72" s="122"/>
      <c r="F72" s="153"/>
      <c r="G72" s="65"/>
      <c r="H72" s="65"/>
    </row>
    <row r="73" spans="1:8" x14ac:dyDescent="0.25">
      <c r="A73" s="137" t="s">
        <v>3</v>
      </c>
      <c r="B73" s="114">
        <v>1</v>
      </c>
      <c r="C73" s="122"/>
      <c r="D73" s="181" t="s">
        <v>188</v>
      </c>
      <c r="E73" s="150">
        <v>1</v>
      </c>
      <c r="F73" s="105">
        <v>4</v>
      </c>
      <c r="G73" s="161">
        <v>0</v>
      </c>
      <c r="H73" s="172">
        <v>0.75</v>
      </c>
    </row>
    <row r="74" spans="1:8" x14ac:dyDescent="0.25">
      <c r="A74" s="138"/>
      <c r="B74" s="115" t="s">
        <v>187</v>
      </c>
      <c r="C74" s="182"/>
      <c r="D74" s="12" t="s">
        <v>190</v>
      </c>
      <c r="E74" s="47">
        <v>2</v>
      </c>
      <c r="F74" s="105">
        <v>1</v>
      </c>
      <c r="G74" s="99">
        <v>0</v>
      </c>
      <c r="H74" s="173">
        <v>0.75</v>
      </c>
    </row>
    <row r="75" spans="1:8" x14ac:dyDescent="0.25">
      <c r="A75" s="109"/>
      <c r="B75" s="47"/>
      <c r="C75" s="182"/>
      <c r="D75" s="180" t="s">
        <v>189</v>
      </c>
      <c r="E75" s="152">
        <v>3</v>
      </c>
      <c r="F75" s="105">
        <v>14</v>
      </c>
      <c r="G75" s="106">
        <v>0</v>
      </c>
      <c r="H75" s="174">
        <v>0.75</v>
      </c>
    </row>
    <row r="76" spans="1:8" x14ac:dyDescent="0.25">
      <c r="A76" s="109"/>
      <c r="B76" s="47"/>
      <c r="C76" s="182"/>
      <c r="D76" s="12" t="s">
        <v>191</v>
      </c>
      <c r="E76" s="47"/>
      <c r="F76" s="170">
        <v>8</v>
      </c>
      <c r="G76" s="98">
        <v>0</v>
      </c>
      <c r="H76" s="171">
        <v>0.95</v>
      </c>
    </row>
    <row r="77" spans="1:8" x14ac:dyDescent="0.25">
      <c r="A77" s="139"/>
      <c r="B77" s="67"/>
      <c r="C77" s="182"/>
      <c r="D77" s="87" t="s">
        <v>192</v>
      </c>
      <c r="E77" s="67"/>
      <c r="F77" s="105">
        <v>5</v>
      </c>
      <c r="G77" s="99">
        <v>0</v>
      </c>
      <c r="H77" s="103">
        <v>0.75</v>
      </c>
    </row>
    <row r="78" spans="1:8" x14ac:dyDescent="0.25">
      <c r="A78" s="109"/>
      <c r="B78" s="47"/>
      <c r="C78" s="122"/>
    </row>
    <row r="79" spans="1:8" x14ac:dyDescent="0.25">
      <c r="A79" s="137" t="s">
        <v>105</v>
      </c>
      <c r="B79" s="114">
        <v>2</v>
      </c>
      <c r="C79" s="122" t="s">
        <v>306</v>
      </c>
      <c r="D79" s="181" t="s">
        <v>193</v>
      </c>
      <c r="E79" s="150">
        <v>1</v>
      </c>
      <c r="F79" s="105">
        <v>6</v>
      </c>
      <c r="G79" s="161">
        <v>1</v>
      </c>
      <c r="H79" s="162">
        <v>0.75</v>
      </c>
    </row>
    <row r="80" spans="1:8" x14ac:dyDescent="0.25">
      <c r="A80" s="140"/>
      <c r="B80" s="116"/>
      <c r="C80" s="182"/>
      <c r="D80" s="87" t="s">
        <v>194</v>
      </c>
      <c r="E80" s="67">
        <v>2</v>
      </c>
      <c r="F80" s="105">
        <v>5</v>
      </c>
      <c r="G80" s="99">
        <v>1</v>
      </c>
      <c r="H80" s="163">
        <v>0.95</v>
      </c>
    </row>
    <row r="81" spans="1:8" x14ac:dyDescent="0.25">
      <c r="A81" s="175"/>
      <c r="B81" s="91"/>
      <c r="C81" s="182"/>
      <c r="D81" s="180"/>
      <c r="E81" s="152">
        <v>3</v>
      </c>
      <c r="F81" s="105"/>
      <c r="G81" s="106"/>
      <c r="H81" s="169"/>
    </row>
    <row r="82" spans="1:8" x14ac:dyDescent="0.25">
      <c r="A82" s="109"/>
      <c r="B82" s="47"/>
      <c r="C82" s="122"/>
      <c r="F82" s="156"/>
      <c r="G82" s="176"/>
      <c r="H82" s="176"/>
    </row>
    <row r="83" spans="1:8" x14ac:dyDescent="0.25">
      <c r="A83" s="137" t="s">
        <v>37</v>
      </c>
      <c r="B83" s="114">
        <v>3</v>
      </c>
      <c r="C83" s="122" t="s">
        <v>373</v>
      </c>
      <c r="D83" s="150" t="s">
        <v>364</v>
      </c>
      <c r="E83" s="150"/>
      <c r="F83" s="105" t="s">
        <v>363</v>
      </c>
      <c r="G83" s="161"/>
      <c r="H83" s="167"/>
    </row>
    <row r="84" spans="1:8" x14ac:dyDescent="0.25">
      <c r="A84" s="140"/>
      <c r="B84" s="116"/>
      <c r="C84" s="182"/>
      <c r="D84" s="67"/>
      <c r="E84" s="67"/>
      <c r="F84" s="105"/>
      <c r="G84" s="99"/>
      <c r="H84" s="168"/>
    </row>
    <row r="85" spans="1:8" x14ac:dyDescent="0.25">
      <c r="A85" s="109"/>
      <c r="B85" s="47"/>
      <c r="C85" s="182"/>
      <c r="D85" s="152"/>
      <c r="E85" s="152"/>
      <c r="F85" s="124"/>
      <c r="G85" s="177"/>
      <c r="H85" s="178"/>
    </row>
    <row r="86" spans="1:8" x14ac:dyDescent="0.25">
      <c r="A86" s="109"/>
      <c r="B86" s="47"/>
      <c r="C86" s="122"/>
      <c r="F86" s="124"/>
      <c r="G86" s="64"/>
      <c r="H86" s="64"/>
    </row>
    <row r="87" spans="1:8" ht="15" customHeight="1" x14ac:dyDescent="0.25">
      <c r="A87" s="137" t="s">
        <v>9</v>
      </c>
      <c r="B87" s="114">
        <v>4</v>
      </c>
      <c r="C87" s="122" t="s">
        <v>373</v>
      </c>
      <c r="D87" s="66" t="s">
        <v>198</v>
      </c>
      <c r="E87" s="66">
        <v>1</v>
      </c>
      <c r="F87" s="105">
        <v>4</v>
      </c>
      <c r="G87" s="99">
        <v>1</v>
      </c>
      <c r="H87" s="100">
        <v>0.25</v>
      </c>
    </row>
    <row r="88" spans="1:8" x14ac:dyDescent="0.25">
      <c r="A88" s="109" t="s">
        <v>197</v>
      </c>
      <c r="B88" s="115" t="s">
        <v>195</v>
      </c>
      <c r="C88" s="182"/>
      <c r="D88" s="47" t="s">
        <v>199</v>
      </c>
      <c r="E88" s="47">
        <v>2</v>
      </c>
      <c r="F88" s="105">
        <v>12</v>
      </c>
      <c r="G88" s="99">
        <v>1</v>
      </c>
      <c r="H88" s="100">
        <v>0.75</v>
      </c>
    </row>
    <row r="89" spans="1:8" x14ac:dyDescent="0.25">
      <c r="A89" s="138" t="s">
        <v>196</v>
      </c>
      <c r="B89" s="47"/>
      <c r="C89" s="182"/>
      <c r="D89" s="47" t="s">
        <v>200</v>
      </c>
      <c r="E89" s="47">
        <v>3</v>
      </c>
      <c r="F89" s="105">
        <v>14</v>
      </c>
      <c r="G89" s="99">
        <v>0</v>
      </c>
      <c r="H89" s="100">
        <v>0.75</v>
      </c>
    </row>
    <row r="90" spans="1:8" x14ac:dyDescent="0.25">
      <c r="A90" s="109"/>
      <c r="B90" s="47"/>
      <c r="C90" s="122"/>
      <c r="F90" s="124"/>
      <c r="G90" s="64"/>
      <c r="H90" s="64"/>
    </row>
    <row r="91" spans="1:8" x14ac:dyDescent="0.25">
      <c r="A91" s="137" t="s">
        <v>12</v>
      </c>
      <c r="B91" s="114">
        <v>5</v>
      </c>
      <c r="C91" s="122" t="s">
        <v>297</v>
      </c>
      <c r="D91" s="66" t="s">
        <v>201</v>
      </c>
      <c r="E91" s="66"/>
      <c r="F91" s="105">
        <v>4</v>
      </c>
      <c r="G91" s="99">
        <v>0</v>
      </c>
      <c r="H91" s="100">
        <v>0.75</v>
      </c>
    </row>
    <row r="92" spans="1:8" x14ac:dyDescent="0.25">
      <c r="A92" s="140"/>
      <c r="B92" s="116" t="s">
        <v>187</v>
      </c>
      <c r="C92" s="182"/>
      <c r="D92" s="67"/>
      <c r="E92" s="67"/>
      <c r="F92" s="105"/>
      <c r="G92" s="99"/>
      <c r="H92" s="99"/>
    </row>
    <row r="93" spans="1:8" x14ac:dyDescent="0.25">
      <c r="A93" s="109"/>
      <c r="B93" s="47"/>
      <c r="C93" s="122"/>
      <c r="F93" s="124"/>
      <c r="G93" s="64"/>
      <c r="H93" s="64"/>
    </row>
    <row r="94" spans="1:8" x14ac:dyDescent="0.25">
      <c r="A94" s="141" t="s">
        <v>4</v>
      </c>
      <c r="B94" s="117">
        <v>6</v>
      </c>
      <c r="C94" s="122" t="s">
        <v>373</v>
      </c>
      <c r="D94" s="66" t="s">
        <v>202</v>
      </c>
      <c r="E94" s="66">
        <v>1</v>
      </c>
      <c r="F94" s="105">
        <v>4</v>
      </c>
      <c r="G94" s="99">
        <v>0</v>
      </c>
      <c r="H94" s="100">
        <v>0.5</v>
      </c>
    </row>
    <row r="95" spans="1:8" x14ac:dyDescent="0.25">
      <c r="A95" s="292" t="s">
        <v>206</v>
      </c>
      <c r="B95" s="118" t="s">
        <v>187</v>
      </c>
      <c r="C95" s="182"/>
      <c r="D95" s="47" t="s">
        <v>203</v>
      </c>
      <c r="E95" s="47">
        <v>2</v>
      </c>
      <c r="F95" s="105">
        <v>3</v>
      </c>
      <c r="G95" s="99">
        <v>0</v>
      </c>
      <c r="H95" s="100">
        <v>0.5</v>
      </c>
    </row>
    <row r="96" spans="1:8" x14ac:dyDescent="0.25">
      <c r="A96" s="293"/>
      <c r="B96" s="47"/>
      <c r="C96" s="182"/>
      <c r="D96" s="47" t="s">
        <v>204</v>
      </c>
      <c r="E96" s="47">
        <v>3</v>
      </c>
      <c r="F96" s="105">
        <v>12</v>
      </c>
      <c r="G96" s="99">
        <v>0</v>
      </c>
      <c r="H96" s="100">
        <v>0.5</v>
      </c>
    </row>
    <row r="97" spans="1:8" x14ac:dyDescent="0.25">
      <c r="A97" s="109"/>
      <c r="B97" s="47"/>
      <c r="C97" s="182"/>
      <c r="D97" s="47" t="s">
        <v>207</v>
      </c>
      <c r="E97" s="47">
        <v>4</v>
      </c>
      <c r="F97" s="105">
        <v>13</v>
      </c>
      <c r="G97" s="99">
        <v>0</v>
      </c>
      <c r="H97" s="100">
        <v>0.5</v>
      </c>
    </row>
    <row r="98" spans="1:8" x14ac:dyDescent="0.25">
      <c r="A98" s="139"/>
      <c r="B98" s="67"/>
      <c r="C98" s="182"/>
      <c r="D98" s="67" t="s">
        <v>205</v>
      </c>
      <c r="E98" s="67">
        <v>5</v>
      </c>
      <c r="F98" s="105">
        <v>7</v>
      </c>
      <c r="G98" s="99">
        <v>0</v>
      </c>
      <c r="H98" s="100">
        <v>0.5</v>
      </c>
    </row>
    <row r="99" spans="1:8" x14ac:dyDescent="0.25">
      <c r="A99" s="109"/>
      <c r="B99" s="47"/>
      <c r="C99" s="122"/>
      <c r="F99" s="124"/>
      <c r="G99" s="64"/>
      <c r="H99" s="64"/>
    </row>
    <row r="100" spans="1:8" x14ac:dyDescent="0.25">
      <c r="A100" s="141" t="s">
        <v>1</v>
      </c>
      <c r="B100" s="117">
        <v>7</v>
      </c>
      <c r="C100" s="122"/>
      <c r="D100" s="66" t="s">
        <v>208</v>
      </c>
      <c r="E100" s="66">
        <v>1</v>
      </c>
      <c r="F100" s="105">
        <v>4</v>
      </c>
      <c r="G100" s="99">
        <v>0</v>
      </c>
      <c r="H100" s="100">
        <v>0.5</v>
      </c>
    </row>
    <row r="101" spans="1:8" x14ac:dyDescent="0.25">
      <c r="A101" s="109"/>
      <c r="B101" s="47"/>
      <c r="C101" s="182"/>
      <c r="D101" s="47" t="s">
        <v>262</v>
      </c>
      <c r="E101" s="47">
        <v>2</v>
      </c>
      <c r="F101" s="105">
        <v>16</v>
      </c>
      <c r="G101" s="99">
        <v>0</v>
      </c>
      <c r="H101" s="100">
        <v>0.5</v>
      </c>
    </row>
    <row r="102" spans="1:8" x14ac:dyDescent="0.25">
      <c r="A102" s="109"/>
      <c r="B102" s="47"/>
      <c r="C102" s="182"/>
      <c r="D102" s="47" t="s">
        <v>263</v>
      </c>
      <c r="E102" s="47">
        <v>3</v>
      </c>
      <c r="F102" s="105">
        <v>10</v>
      </c>
      <c r="G102" s="99">
        <v>0</v>
      </c>
      <c r="H102" s="100">
        <v>0.5</v>
      </c>
    </row>
    <row r="103" spans="1:8" x14ac:dyDescent="0.25">
      <c r="A103" s="139"/>
      <c r="B103" s="67"/>
      <c r="C103" s="182"/>
      <c r="D103" s="67" t="s">
        <v>209</v>
      </c>
      <c r="E103" s="67">
        <v>4</v>
      </c>
      <c r="F103" s="105">
        <v>5</v>
      </c>
      <c r="G103" s="99">
        <v>0</v>
      </c>
      <c r="H103" s="100">
        <v>0.75</v>
      </c>
    </row>
    <row r="104" spans="1:8" x14ac:dyDescent="0.25">
      <c r="A104" s="109"/>
      <c r="B104" s="47"/>
      <c r="C104" s="122"/>
      <c r="F104" s="124"/>
      <c r="G104" s="64"/>
      <c r="H104" s="64"/>
    </row>
    <row r="105" spans="1:8" x14ac:dyDescent="0.25">
      <c r="A105" s="141" t="s">
        <v>2</v>
      </c>
      <c r="B105" s="117">
        <v>8</v>
      </c>
      <c r="C105" s="122"/>
      <c r="D105" s="66" t="s">
        <v>211</v>
      </c>
      <c r="E105" s="66">
        <v>1</v>
      </c>
      <c r="F105" s="105">
        <v>4</v>
      </c>
      <c r="G105" s="99">
        <v>0</v>
      </c>
      <c r="H105" s="100">
        <v>0.75</v>
      </c>
    </row>
    <row r="106" spans="1:8" x14ac:dyDescent="0.25">
      <c r="A106" s="142"/>
      <c r="B106" s="118" t="s">
        <v>210</v>
      </c>
      <c r="C106" s="182"/>
      <c r="D106" s="47" t="s">
        <v>212</v>
      </c>
      <c r="E106" s="47">
        <v>2</v>
      </c>
      <c r="F106" s="105">
        <v>2</v>
      </c>
      <c r="G106" s="99">
        <v>0</v>
      </c>
      <c r="H106" s="100">
        <v>0.75</v>
      </c>
    </row>
    <row r="107" spans="1:8" x14ac:dyDescent="0.25">
      <c r="A107" s="109"/>
      <c r="B107" s="47"/>
      <c r="C107" s="182"/>
      <c r="D107" s="47" t="s">
        <v>213</v>
      </c>
      <c r="E107" s="47">
        <v>3</v>
      </c>
      <c r="F107" s="105">
        <v>15</v>
      </c>
      <c r="G107" s="99">
        <v>0</v>
      </c>
      <c r="H107" s="100">
        <v>0.75</v>
      </c>
    </row>
    <row r="108" spans="1:8" x14ac:dyDescent="0.25">
      <c r="A108" s="139"/>
      <c r="B108" s="67"/>
      <c r="C108" s="182"/>
      <c r="D108" s="67" t="s">
        <v>214</v>
      </c>
      <c r="E108" s="67">
        <v>4</v>
      </c>
      <c r="F108" s="105">
        <v>16</v>
      </c>
      <c r="G108" s="99">
        <v>0</v>
      </c>
      <c r="H108" s="100">
        <v>0.75</v>
      </c>
    </row>
    <row r="109" spans="1:8" x14ac:dyDescent="0.25">
      <c r="A109" s="109"/>
      <c r="B109" s="47"/>
      <c r="C109" s="122"/>
      <c r="F109" s="124"/>
      <c r="G109" s="64"/>
      <c r="H109" s="64"/>
    </row>
    <row r="110" spans="1:8" x14ac:dyDescent="0.25">
      <c r="A110" s="141" t="s">
        <v>14</v>
      </c>
      <c r="B110" s="117">
        <v>9</v>
      </c>
      <c r="C110" s="122" t="s">
        <v>308</v>
      </c>
      <c r="D110" s="66" t="s">
        <v>215</v>
      </c>
      <c r="E110" s="66"/>
      <c r="F110" s="105">
        <v>15</v>
      </c>
      <c r="G110" s="99">
        <v>1</v>
      </c>
      <c r="H110" s="100">
        <v>0.75</v>
      </c>
    </row>
    <row r="111" spans="1:8" x14ac:dyDescent="0.25">
      <c r="A111" s="142"/>
      <c r="B111" s="118" t="s">
        <v>151</v>
      </c>
      <c r="C111" s="182" t="s">
        <v>309</v>
      </c>
      <c r="D111" s="47" t="s">
        <v>307</v>
      </c>
      <c r="E111" s="47"/>
      <c r="F111" s="105">
        <v>4</v>
      </c>
      <c r="G111" s="99">
        <v>0</v>
      </c>
      <c r="H111" s="100">
        <v>0.25</v>
      </c>
    </row>
    <row r="112" spans="1:8" x14ac:dyDescent="0.25">
      <c r="A112" s="109"/>
      <c r="B112" s="47"/>
      <c r="C112" s="182"/>
      <c r="D112" s="47" t="s">
        <v>217</v>
      </c>
      <c r="E112" s="47"/>
      <c r="F112" s="105">
        <v>3</v>
      </c>
      <c r="G112" s="99">
        <v>0</v>
      </c>
      <c r="H112" s="100">
        <v>0.75</v>
      </c>
    </row>
    <row r="113" spans="1:8" x14ac:dyDescent="0.25">
      <c r="A113" s="109"/>
      <c r="B113" s="47"/>
      <c r="C113" s="182"/>
      <c r="D113" s="47" t="s">
        <v>218</v>
      </c>
      <c r="E113" s="47"/>
      <c r="F113" s="105">
        <v>2</v>
      </c>
      <c r="G113" s="99"/>
      <c r="H113" s="99"/>
    </row>
    <row r="114" spans="1:8" x14ac:dyDescent="0.25">
      <c r="A114" s="139"/>
      <c r="B114" s="67"/>
      <c r="C114" s="182"/>
      <c r="D114" s="67" t="s">
        <v>219</v>
      </c>
      <c r="E114" s="67"/>
      <c r="F114" s="105">
        <v>5</v>
      </c>
      <c r="G114" s="99"/>
      <c r="H114" s="99"/>
    </row>
    <row r="115" spans="1:8" x14ac:dyDescent="0.25">
      <c r="A115" s="109"/>
      <c r="B115" s="47"/>
      <c r="C115" s="122"/>
      <c r="E115" s="52"/>
      <c r="F115" s="124"/>
      <c r="G115" s="101"/>
      <c r="H115" s="101"/>
    </row>
    <row r="116" spans="1:8" x14ac:dyDescent="0.25">
      <c r="A116" s="141" t="s">
        <v>8</v>
      </c>
      <c r="B116" s="117">
        <v>10</v>
      </c>
      <c r="C116" s="122" t="s">
        <v>298</v>
      </c>
      <c r="D116" s="66" t="s">
        <v>220</v>
      </c>
      <c r="E116" s="66">
        <v>1</v>
      </c>
      <c r="F116" s="105">
        <v>4</v>
      </c>
      <c r="G116" s="99">
        <v>0</v>
      </c>
      <c r="H116" s="100">
        <v>0.25</v>
      </c>
    </row>
    <row r="117" spans="1:8" x14ac:dyDescent="0.25">
      <c r="A117" s="142"/>
      <c r="B117" s="118"/>
      <c r="C117" s="182"/>
      <c r="D117" s="67" t="s">
        <v>222</v>
      </c>
      <c r="E117" s="67">
        <v>2</v>
      </c>
      <c r="F117" s="105">
        <v>2</v>
      </c>
      <c r="G117" s="99">
        <v>0</v>
      </c>
      <c r="H117" s="100">
        <v>0.5</v>
      </c>
    </row>
    <row r="118" spans="1:8" x14ac:dyDescent="0.25">
      <c r="A118" s="109"/>
      <c r="B118" s="47"/>
      <c r="C118" s="182"/>
      <c r="D118" s="47" t="s">
        <v>216</v>
      </c>
      <c r="E118" s="47">
        <v>3</v>
      </c>
      <c r="F118" s="105">
        <v>3</v>
      </c>
      <c r="G118" s="99">
        <v>0</v>
      </c>
      <c r="H118" s="100">
        <v>0.5</v>
      </c>
    </row>
    <row r="119" spans="1:8" x14ac:dyDescent="0.25">
      <c r="A119" s="139"/>
      <c r="B119" s="67"/>
      <c r="C119" s="182"/>
      <c r="D119" s="47" t="s">
        <v>221</v>
      </c>
      <c r="E119" s="47">
        <v>4</v>
      </c>
      <c r="F119" s="105">
        <v>16</v>
      </c>
      <c r="G119" s="99">
        <v>0</v>
      </c>
      <c r="H119" s="100">
        <v>0.5</v>
      </c>
    </row>
    <row r="120" spans="1:8" x14ac:dyDescent="0.25">
      <c r="A120" s="109"/>
      <c r="B120" s="47"/>
      <c r="C120" s="122"/>
    </row>
    <row r="121" spans="1:8" x14ac:dyDescent="0.25">
      <c r="A121" s="141" t="s">
        <v>13</v>
      </c>
      <c r="B121" s="117">
        <v>11</v>
      </c>
      <c r="C121" s="122" t="s">
        <v>299</v>
      </c>
      <c r="D121" s="66" t="s">
        <v>223</v>
      </c>
      <c r="E121" s="66">
        <v>1</v>
      </c>
      <c r="F121" s="105">
        <v>4</v>
      </c>
      <c r="G121" s="99">
        <v>0</v>
      </c>
      <c r="H121" s="100">
        <v>0.5</v>
      </c>
    </row>
    <row r="122" spans="1:8" x14ac:dyDescent="0.25">
      <c r="A122" s="142" t="s">
        <v>267</v>
      </c>
      <c r="B122" s="118" t="s">
        <v>266</v>
      </c>
      <c r="C122" s="182"/>
      <c r="D122" s="47" t="s">
        <v>224</v>
      </c>
      <c r="E122" s="47">
        <v>2</v>
      </c>
      <c r="F122" s="105">
        <v>3</v>
      </c>
      <c r="G122" s="99">
        <v>0</v>
      </c>
      <c r="H122" s="100">
        <v>0.5</v>
      </c>
    </row>
    <row r="123" spans="1:8" x14ac:dyDescent="0.25">
      <c r="A123" s="109"/>
      <c r="B123" s="47"/>
      <c r="C123" s="182"/>
      <c r="D123" s="47" t="s">
        <v>219</v>
      </c>
      <c r="E123" s="47"/>
      <c r="F123" s="105">
        <v>5</v>
      </c>
      <c r="G123" s="99"/>
      <c r="H123" s="99"/>
    </row>
    <row r="124" spans="1:8" x14ac:dyDescent="0.25">
      <c r="A124" s="139"/>
      <c r="B124" s="67"/>
      <c r="C124" s="182"/>
      <c r="D124" s="67" t="s">
        <v>225</v>
      </c>
      <c r="E124" s="67">
        <v>3</v>
      </c>
      <c r="F124" s="105">
        <v>15</v>
      </c>
      <c r="G124" s="99">
        <v>0</v>
      </c>
      <c r="H124" s="100">
        <v>0.95</v>
      </c>
    </row>
    <row r="125" spans="1:8" x14ac:dyDescent="0.25">
      <c r="A125" s="109"/>
      <c r="B125" s="47"/>
      <c r="C125" s="122"/>
      <c r="F125" s="124"/>
      <c r="G125" s="64"/>
      <c r="H125" s="64"/>
    </row>
    <row r="126" spans="1:8" x14ac:dyDescent="0.25">
      <c r="A126" s="141" t="s">
        <v>44</v>
      </c>
      <c r="B126" s="117">
        <v>12</v>
      </c>
      <c r="C126" s="122" t="s">
        <v>300</v>
      </c>
      <c r="D126" s="66" t="s">
        <v>227</v>
      </c>
      <c r="E126" s="66"/>
      <c r="F126" s="105">
        <v>3</v>
      </c>
      <c r="G126" s="99">
        <v>0</v>
      </c>
      <c r="H126" s="100">
        <v>0.75</v>
      </c>
    </row>
    <row r="127" spans="1:8" x14ac:dyDescent="0.25">
      <c r="A127" s="142" t="s">
        <v>269</v>
      </c>
      <c r="B127" s="118" t="s">
        <v>268</v>
      </c>
      <c r="C127" s="182"/>
      <c r="D127" s="47" t="s">
        <v>226</v>
      </c>
      <c r="E127" s="47">
        <v>2</v>
      </c>
      <c r="F127" s="105">
        <v>4</v>
      </c>
      <c r="G127" s="99">
        <v>0</v>
      </c>
      <c r="H127" s="100">
        <v>0.5</v>
      </c>
    </row>
    <row r="128" spans="1:8" x14ac:dyDescent="0.25">
      <c r="A128" s="109"/>
      <c r="B128" s="47"/>
      <c r="C128" s="182"/>
      <c r="D128" s="47" t="s">
        <v>228</v>
      </c>
      <c r="E128" s="47">
        <v>1</v>
      </c>
      <c r="F128" s="105">
        <v>16</v>
      </c>
      <c r="G128" s="99">
        <v>0</v>
      </c>
      <c r="H128" s="100">
        <v>0.25</v>
      </c>
    </row>
    <row r="129" spans="1:14" x14ac:dyDescent="0.25">
      <c r="A129" s="139"/>
      <c r="B129" s="67"/>
      <c r="C129" s="182"/>
      <c r="D129" s="67" t="s">
        <v>229</v>
      </c>
      <c r="E129" s="67">
        <v>3</v>
      </c>
      <c r="F129" s="105">
        <v>15</v>
      </c>
      <c r="G129" s="99">
        <v>0</v>
      </c>
      <c r="H129" s="100">
        <v>0.5</v>
      </c>
    </row>
    <row r="130" spans="1:14" x14ac:dyDescent="0.25">
      <c r="A130" s="109"/>
      <c r="B130" s="47"/>
      <c r="C130" s="122"/>
      <c r="F130" s="124"/>
      <c r="G130" s="64"/>
      <c r="H130" s="64"/>
    </row>
    <row r="131" spans="1:14" x14ac:dyDescent="0.25">
      <c r="A131" s="141" t="s">
        <v>10</v>
      </c>
      <c r="B131" s="117">
        <v>13</v>
      </c>
      <c r="C131" s="122" t="s">
        <v>356</v>
      </c>
      <c r="D131" s="66" t="s">
        <v>230</v>
      </c>
      <c r="E131" s="66" t="s">
        <v>347</v>
      </c>
      <c r="F131" s="105">
        <v>16</v>
      </c>
      <c r="G131" s="99"/>
      <c r="H131" s="99"/>
      <c r="I131" s="33" t="s">
        <v>344</v>
      </c>
    </row>
    <row r="132" spans="1:14" x14ac:dyDescent="0.25">
      <c r="A132" s="142" t="s">
        <v>355</v>
      </c>
      <c r="B132" s="118" t="s">
        <v>151</v>
      </c>
      <c r="C132" s="182" t="s">
        <v>357</v>
      </c>
      <c r="D132" s="47" t="s">
        <v>351</v>
      </c>
      <c r="E132" s="47">
        <v>1</v>
      </c>
      <c r="F132" s="105">
        <v>3</v>
      </c>
      <c r="G132" s="99">
        <v>0</v>
      </c>
      <c r="H132" s="100">
        <v>0.1</v>
      </c>
      <c r="I132" s="33" t="s">
        <v>345</v>
      </c>
      <c r="N132" s="33" t="s">
        <v>352</v>
      </c>
    </row>
    <row r="133" spans="1:14" x14ac:dyDescent="0.25">
      <c r="A133" s="109"/>
      <c r="B133" s="47"/>
      <c r="C133" s="182"/>
      <c r="D133" s="47" t="s">
        <v>350</v>
      </c>
      <c r="E133" s="47">
        <v>3</v>
      </c>
      <c r="F133" s="105">
        <v>4</v>
      </c>
      <c r="G133" s="99">
        <v>0</v>
      </c>
      <c r="H133" s="100">
        <v>0.75</v>
      </c>
      <c r="I133" s="33" t="s">
        <v>348</v>
      </c>
    </row>
    <row r="134" spans="1:14" x14ac:dyDescent="0.25">
      <c r="A134" s="139"/>
      <c r="B134" s="67"/>
      <c r="C134" s="182"/>
      <c r="D134" s="67" t="s">
        <v>231</v>
      </c>
      <c r="E134" s="67">
        <v>4</v>
      </c>
      <c r="F134" s="105">
        <v>2</v>
      </c>
      <c r="G134" s="99">
        <v>0</v>
      </c>
      <c r="H134" s="100">
        <v>0.75</v>
      </c>
      <c r="I134" s="33" t="s">
        <v>349</v>
      </c>
      <c r="J134" s="33" t="s">
        <v>353</v>
      </c>
      <c r="K134" s="46"/>
      <c r="L134" s="46" t="s">
        <v>354</v>
      </c>
      <c r="M134" s="46"/>
      <c r="N134" s="46"/>
    </row>
    <row r="135" spans="1:14" x14ac:dyDescent="0.25">
      <c r="A135" s="109"/>
      <c r="B135" s="47"/>
      <c r="C135" s="182"/>
      <c r="D135" s="33" t="s">
        <v>346</v>
      </c>
      <c r="E135" s="47">
        <v>2</v>
      </c>
      <c r="F135" s="105">
        <v>16</v>
      </c>
      <c r="G135" s="99">
        <v>0</v>
      </c>
      <c r="H135" s="100">
        <v>0.25</v>
      </c>
      <c r="I135" s="46"/>
      <c r="J135" s="46"/>
    </row>
    <row r="136" spans="1:14" x14ac:dyDescent="0.25">
      <c r="A136" s="109"/>
      <c r="B136" s="47"/>
      <c r="C136" s="122"/>
      <c r="F136" s="124"/>
      <c r="G136" s="64"/>
      <c r="H136" s="64"/>
    </row>
    <row r="137" spans="1:14" x14ac:dyDescent="0.25">
      <c r="A137" s="143" t="s">
        <v>5</v>
      </c>
      <c r="B137" s="119">
        <v>14</v>
      </c>
      <c r="C137" s="122" t="s">
        <v>301</v>
      </c>
      <c r="D137" s="66" t="s">
        <v>232</v>
      </c>
      <c r="E137" s="66">
        <v>1</v>
      </c>
      <c r="F137" s="105">
        <v>4</v>
      </c>
      <c r="G137" s="99">
        <v>0</v>
      </c>
      <c r="H137" s="100">
        <v>0.5</v>
      </c>
    </row>
    <row r="138" spans="1:14" x14ac:dyDescent="0.25">
      <c r="A138" s="144"/>
      <c r="B138" s="120" t="s">
        <v>151</v>
      </c>
      <c r="C138" s="182"/>
      <c r="D138" s="47" t="s">
        <v>235</v>
      </c>
      <c r="E138" s="47">
        <v>2</v>
      </c>
      <c r="F138" s="105">
        <v>15</v>
      </c>
      <c r="G138" s="99">
        <v>0</v>
      </c>
      <c r="H138" s="100">
        <v>0.1</v>
      </c>
    </row>
    <row r="139" spans="1:14" s="46" customFormat="1" x14ac:dyDescent="0.25">
      <c r="A139" s="109"/>
      <c r="B139" s="47"/>
      <c r="C139" s="182"/>
      <c r="D139" s="47" t="s">
        <v>234</v>
      </c>
      <c r="E139" s="47">
        <v>3</v>
      </c>
      <c r="F139" s="105">
        <v>5</v>
      </c>
      <c r="G139" s="99">
        <v>0</v>
      </c>
      <c r="H139" s="100">
        <v>0.95</v>
      </c>
    </row>
    <row r="140" spans="1:14" x14ac:dyDescent="0.25">
      <c r="A140" s="109"/>
      <c r="B140" s="47"/>
      <c r="C140" s="182"/>
      <c r="D140" s="47" t="s">
        <v>233</v>
      </c>
      <c r="E140" s="47"/>
      <c r="F140" s="105">
        <v>2</v>
      </c>
      <c r="G140" s="99">
        <v>0</v>
      </c>
      <c r="H140" s="100">
        <v>0.75</v>
      </c>
    </row>
    <row r="141" spans="1:14" x14ac:dyDescent="0.25">
      <c r="A141" s="139"/>
      <c r="B141" s="67"/>
      <c r="C141" s="182"/>
      <c r="D141" s="67" t="s">
        <v>236</v>
      </c>
      <c r="E141" s="67"/>
      <c r="F141" s="105">
        <v>16</v>
      </c>
      <c r="G141" s="99">
        <v>0</v>
      </c>
      <c r="H141" s="100">
        <v>0.95</v>
      </c>
    </row>
    <row r="142" spans="1:14" x14ac:dyDescent="0.25">
      <c r="A142" s="109"/>
      <c r="B142" s="47"/>
      <c r="C142" s="122"/>
    </row>
    <row r="143" spans="1:14" x14ac:dyDescent="0.25">
      <c r="A143" s="143" t="s">
        <v>11</v>
      </c>
      <c r="B143" s="119">
        <v>15</v>
      </c>
      <c r="C143" s="122"/>
      <c r="D143" s="66" t="s">
        <v>238</v>
      </c>
      <c r="E143" s="66">
        <v>1</v>
      </c>
      <c r="F143" s="105">
        <v>4</v>
      </c>
      <c r="G143" s="99">
        <v>0</v>
      </c>
      <c r="H143" s="100">
        <v>0.75</v>
      </c>
    </row>
    <row r="144" spans="1:14" x14ac:dyDescent="0.25">
      <c r="A144" s="144"/>
      <c r="B144" s="120" t="s">
        <v>237</v>
      </c>
      <c r="C144" s="182"/>
      <c r="D144" s="47" t="s">
        <v>242</v>
      </c>
      <c r="E144" s="47">
        <v>2</v>
      </c>
      <c r="F144" s="105">
        <v>2</v>
      </c>
      <c r="G144" s="99">
        <v>0</v>
      </c>
      <c r="H144" s="100">
        <v>0.75</v>
      </c>
    </row>
    <row r="145" spans="1:8" x14ac:dyDescent="0.25">
      <c r="A145" s="109"/>
      <c r="B145" s="122"/>
      <c r="C145" s="182"/>
      <c r="D145" s="47" t="s">
        <v>239</v>
      </c>
      <c r="E145" s="47">
        <v>3</v>
      </c>
      <c r="F145" s="105">
        <v>1</v>
      </c>
      <c r="G145" s="99">
        <v>0</v>
      </c>
      <c r="H145" s="100">
        <v>0.75</v>
      </c>
    </row>
    <row r="146" spans="1:8" x14ac:dyDescent="0.25">
      <c r="A146" s="109"/>
      <c r="B146" s="47"/>
      <c r="C146" s="182"/>
      <c r="D146" s="47" t="s">
        <v>240</v>
      </c>
      <c r="E146" s="47"/>
      <c r="F146" s="105">
        <v>16</v>
      </c>
      <c r="G146" s="99">
        <v>0</v>
      </c>
      <c r="H146" s="100">
        <v>0.95</v>
      </c>
    </row>
    <row r="147" spans="1:8" x14ac:dyDescent="0.25">
      <c r="A147" s="139"/>
      <c r="B147" s="67"/>
      <c r="C147" s="182"/>
      <c r="D147" s="67" t="s">
        <v>241</v>
      </c>
      <c r="E147" s="67"/>
      <c r="F147" s="105">
        <v>7</v>
      </c>
      <c r="G147" s="99">
        <v>0</v>
      </c>
      <c r="H147" s="107">
        <v>0.25</v>
      </c>
    </row>
    <row r="148" spans="1:8" x14ac:dyDescent="0.25">
      <c r="A148" s="109"/>
      <c r="B148" s="47"/>
      <c r="C148" s="122"/>
      <c r="F148" s="124"/>
      <c r="G148" s="64"/>
      <c r="H148" s="108"/>
    </row>
    <row r="149" spans="1:8" x14ac:dyDescent="0.25">
      <c r="A149" s="145" t="s">
        <v>36</v>
      </c>
      <c r="B149" s="121">
        <v>16</v>
      </c>
      <c r="C149" s="122"/>
      <c r="D149" s="66" t="s">
        <v>244</v>
      </c>
      <c r="E149" s="66">
        <v>1</v>
      </c>
      <c r="F149" s="105">
        <v>3</v>
      </c>
      <c r="G149" s="99"/>
      <c r="H149" s="106"/>
    </row>
    <row r="150" spans="1:8" x14ac:dyDescent="0.25">
      <c r="A150" s="109" t="s">
        <v>243</v>
      </c>
      <c r="B150" s="47" t="s">
        <v>143</v>
      </c>
      <c r="C150" s="182"/>
      <c r="D150" s="47" t="s">
        <v>246</v>
      </c>
      <c r="E150" s="47">
        <v>2</v>
      </c>
      <c r="F150" s="105">
        <v>4</v>
      </c>
      <c r="G150" s="104"/>
      <c r="H150" s="105"/>
    </row>
    <row r="151" spans="1:8" x14ac:dyDescent="0.25">
      <c r="A151" s="109"/>
      <c r="B151" s="47"/>
      <c r="C151" s="182"/>
      <c r="D151" s="47" t="s">
        <v>245</v>
      </c>
      <c r="E151" s="47">
        <v>3</v>
      </c>
      <c r="F151" s="105">
        <v>2</v>
      </c>
      <c r="G151" s="104"/>
      <c r="H151" s="105"/>
    </row>
    <row r="152" spans="1:8" x14ac:dyDescent="0.25">
      <c r="A152" s="109"/>
      <c r="B152" s="47"/>
      <c r="C152" s="182"/>
      <c r="D152" s="47" t="s">
        <v>247</v>
      </c>
      <c r="E152" s="47"/>
      <c r="F152" s="105">
        <v>16</v>
      </c>
      <c r="G152" s="104"/>
      <c r="H152" s="105"/>
    </row>
    <row r="153" spans="1:8" x14ac:dyDescent="0.25">
      <c r="A153" s="146"/>
      <c r="B153" s="152"/>
      <c r="C153" s="182"/>
      <c r="D153" s="67" t="s">
        <v>248</v>
      </c>
      <c r="E153" s="67"/>
      <c r="F153" s="105">
        <v>5</v>
      </c>
      <c r="G153" s="104"/>
      <c r="H153" s="105"/>
    </row>
  </sheetData>
  <mergeCells count="8">
    <mergeCell ref="S1:AD1"/>
    <mergeCell ref="B4:B6"/>
    <mergeCell ref="A42:A45"/>
    <mergeCell ref="A95:A96"/>
    <mergeCell ref="A37:A39"/>
    <mergeCell ref="A1:B1"/>
    <mergeCell ref="A72:B72"/>
    <mergeCell ref="K1:O1"/>
  </mergeCells>
  <conditionalFormatting sqref="K2:O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2C8D3-2460-49DA-8C31-EE2AB8ABF805}">
  <dimension ref="A1:J33"/>
  <sheetViews>
    <sheetView workbookViewId="0">
      <selection activeCell="H17" sqref="H17"/>
    </sheetView>
  </sheetViews>
  <sheetFormatPr baseColWidth="10" defaultRowHeight="15" x14ac:dyDescent="0.25"/>
  <sheetData>
    <row r="1" spans="1:10" x14ac:dyDescent="0.25">
      <c r="C1" s="241">
        <v>18</v>
      </c>
      <c r="D1" s="241">
        <v>15</v>
      </c>
      <c r="E1" s="241">
        <v>12</v>
      </c>
      <c r="F1" s="241">
        <v>9</v>
      </c>
      <c r="G1" s="241">
        <v>6</v>
      </c>
      <c r="H1" s="241">
        <v>3</v>
      </c>
      <c r="I1" s="241">
        <v>0</v>
      </c>
      <c r="J1" s="241">
        <v>-3</v>
      </c>
    </row>
    <row r="2" spans="1:10" x14ac:dyDescent="0.25">
      <c r="A2" t="s">
        <v>14</v>
      </c>
      <c r="B2" s="241" t="s">
        <v>77</v>
      </c>
      <c r="C2" s="242"/>
      <c r="D2" s="242"/>
      <c r="E2" s="242"/>
      <c r="F2" s="242"/>
      <c r="G2" s="242"/>
      <c r="H2" s="242"/>
    </row>
    <row r="3" spans="1:10" x14ac:dyDescent="0.25">
      <c r="B3" s="8" t="s">
        <v>331</v>
      </c>
      <c r="C3" s="8">
        <v>3</v>
      </c>
      <c r="D3" s="8">
        <v>3</v>
      </c>
      <c r="E3" s="8">
        <v>0</v>
      </c>
      <c r="F3" s="8">
        <v>1</v>
      </c>
      <c r="G3" s="8">
        <v>0</v>
      </c>
      <c r="H3" s="8"/>
    </row>
    <row r="4" spans="1:10" x14ac:dyDescent="0.25">
      <c r="B4" s="8" t="s">
        <v>332</v>
      </c>
      <c r="C4" s="8">
        <v>2</v>
      </c>
      <c r="D4" s="8">
        <v>3</v>
      </c>
      <c r="E4" s="8">
        <v>2</v>
      </c>
      <c r="F4" s="8">
        <v>2</v>
      </c>
      <c r="G4" s="8">
        <v>3</v>
      </c>
      <c r="H4" s="8">
        <v>0</v>
      </c>
    </row>
    <row r="5" spans="1:10" x14ac:dyDescent="0.25">
      <c r="B5" s="8" t="s">
        <v>333</v>
      </c>
      <c r="C5" s="8">
        <v>3</v>
      </c>
      <c r="D5" s="8">
        <v>2</v>
      </c>
      <c r="E5" s="8">
        <v>2</v>
      </c>
      <c r="F5" s="8">
        <v>2</v>
      </c>
      <c r="G5" s="8">
        <v>1</v>
      </c>
      <c r="H5" s="8">
        <v>0</v>
      </c>
    </row>
    <row r="6" spans="1:10" x14ac:dyDescent="0.25">
      <c r="B6" s="8" t="s">
        <v>334</v>
      </c>
      <c r="C6" s="8">
        <v>3</v>
      </c>
      <c r="D6" s="8">
        <v>3</v>
      </c>
      <c r="E6" s="8">
        <v>3</v>
      </c>
      <c r="F6" s="8">
        <v>3</v>
      </c>
      <c r="G6" s="8">
        <v>1</v>
      </c>
      <c r="H6" s="8">
        <v>0</v>
      </c>
    </row>
    <row r="7" spans="1:10" x14ac:dyDescent="0.25">
      <c r="B7" s="241" t="s">
        <v>78</v>
      </c>
      <c r="C7" s="8"/>
      <c r="D7" s="8"/>
      <c r="E7" s="8"/>
      <c r="F7" s="8"/>
      <c r="G7" s="8"/>
      <c r="H7" s="8"/>
    </row>
    <row r="8" spans="1:10" x14ac:dyDescent="0.25">
      <c r="B8" s="8" t="s">
        <v>335</v>
      </c>
      <c r="C8" s="8">
        <v>3</v>
      </c>
      <c r="D8" s="8">
        <v>2</v>
      </c>
      <c r="E8" s="8">
        <v>3</v>
      </c>
      <c r="F8" s="8">
        <v>0</v>
      </c>
      <c r="G8" s="8">
        <v>1</v>
      </c>
      <c r="H8" s="8">
        <v>0</v>
      </c>
    </row>
    <row r="9" spans="1:10" x14ac:dyDescent="0.25">
      <c r="B9" s="8" t="s">
        <v>336</v>
      </c>
      <c r="C9" s="8">
        <v>3</v>
      </c>
      <c r="D9" s="8">
        <v>0</v>
      </c>
      <c r="E9" s="8">
        <v>3</v>
      </c>
      <c r="F9" s="8">
        <v>0</v>
      </c>
      <c r="G9" s="8">
        <v>1</v>
      </c>
      <c r="H9" s="8">
        <v>0</v>
      </c>
    </row>
    <row r="10" spans="1:10" x14ac:dyDescent="0.25">
      <c r="B10" s="8" t="s">
        <v>337</v>
      </c>
      <c r="C10" s="8">
        <v>2</v>
      </c>
      <c r="D10" s="8">
        <v>3</v>
      </c>
      <c r="E10" s="8">
        <v>1</v>
      </c>
      <c r="F10" s="8">
        <v>2</v>
      </c>
      <c r="G10" s="8">
        <v>0</v>
      </c>
      <c r="H10" s="188">
        <v>3</v>
      </c>
    </row>
    <row r="11" spans="1:10" x14ac:dyDescent="0.25">
      <c r="B11" s="8" t="s">
        <v>338</v>
      </c>
      <c r="C11" s="8">
        <v>3</v>
      </c>
      <c r="D11" s="8">
        <v>2</v>
      </c>
      <c r="E11" s="8">
        <v>2</v>
      </c>
      <c r="F11" s="8">
        <v>2</v>
      </c>
      <c r="G11" s="8">
        <v>1</v>
      </c>
      <c r="H11" s="8">
        <v>0</v>
      </c>
    </row>
    <row r="12" spans="1:10" x14ac:dyDescent="0.25">
      <c r="C12" s="240"/>
      <c r="D12" s="31"/>
      <c r="E12" s="31"/>
      <c r="F12" s="31"/>
      <c r="G12" s="31"/>
      <c r="H12" s="31"/>
    </row>
    <row r="13" spans="1:10" x14ac:dyDescent="0.25">
      <c r="A13" t="s">
        <v>105</v>
      </c>
      <c r="B13" s="241" t="s">
        <v>77</v>
      </c>
      <c r="C13" s="8"/>
      <c r="D13" s="8"/>
      <c r="E13" s="8"/>
      <c r="F13" s="8"/>
      <c r="G13" s="8"/>
      <c r="H13" s="8"/>
      <c r="I13" s="8"/>
    </row>
    <row r="14" spans="1:10" x14ac:dyDescent="0.25">
      <c r="B14" s="8" t="s">
        <v>339</v>
      </c>
      <c r="C14" s="8">
        <v>3</v>
      </c>
      <c r="D14" s="8">
        <v>3</v>
      </c>
      <c r="E14" s="8">
        <v>2</v>
      </c>
      <c r="F14" s="8">
        <v>3</v>
      </c>
      <c r="G14" s="8">
        <v>0</v>
      </c>
      <c r="H14" s="8"/>
      <c r="I14" s="8"/>
    </row>
    <row r="15" spans="1:10" x14ac:dyDescent="0.25">
      <c r="B15" s="8" t="s">
        <v>331</v>
      </c>
      <c r="C15" s="8">
        <v>3</v>
      </c>
      <c r="D15" s="8">
        <v>3</v>
      </c>
      <c r="E15" s="8">
        <v>2</v>
      </c>
      <c r="F15" s="8">
        <v>2</v>
      </c>
      <c r="G15" s="8">
        <v>0</v>
      </c>
      <c r="H15" s="8">
        <v>1</v>
      </c>
      <c r="I15" s="8"/>
    </row>
    <row r="16" spans="1:10" x14ac:dyDescent="0.25">
      <c r="B16" s="8" t="s">
        <v>333</v>
      </c>
      <c r="C16" s="8">
        <v>3</v>
      </c>
      <c r="D16" s="8">
        <v>3</v>
      </c>
      <c r="E16" s="8">
        <v>2</v>
      </c>
      <c r="F16" s="8">
        <v>3</v>
      </c>
      <c r="G16" s="8">
        <v>1</v>
      </c>
      <c r="H16" s="8">
        <v>1</v>
      </c>
      <c r="I16" s="8">
        <v>0</v>
      </c>
    </row>
    <row r="17" spans="1:9" x14ac:dyDescent="0.25">
      <c r="B17" s="8" t="s">
        <v>340</v>
      </c>
      <c r="C17" s="8">
        <v>3</v>
      </c>
      <c r="D17" s="8">
        <v>3</v>
      </c>
      <c r="E17" s="8">
        <v>3</v>
      </c>
      <c r="F17" s="8">
        <v>3</v>
      </c>
      <c r="G17" s="8">
        <v>0</v>
      </c>
      <c r="H17" s="8"/>
      <c r="I17" s="8"/>
    </row>
    <row r="18" spans="1:9" x14ac:dyDescent="0.25">
      <c r="B18" s="241" t="s">
        <v>78</v>
      </c>
      <c r="C18" s="8"/>
      <c r="D18" s="8"/>
      <c r="E18" s="8"/>
      <c r="F18" s="8"/>
      <c r="G18" s="8"/>
      <c r="H18" s="8"/>
      <c r="I18" s="8"/>
    </row>
    <row r="19" spans="1:9" x14ac:dyDescent="0.25">
      <c r="B19" s="8" t="s">
        <v>332</v>
      </c>
      <c r="C19" s="8">
        <v>3</v>
      </c>
      <c r="D19" s="8">
        <v>3</v>
      </c>
      <c r="E19" s="8">
        <v>1</v>
      </c>
      <c r="F19" s="8">
        <v>2</v>
      </c>
      <c r="G19" s="8">
        <v>1</v>
      </c>
      <c r="H19" s="8">
        <v>0</v>
      </c>
      <c r="I19" s="8"/>
    </row>
    <row r="20" spans="1:9" x14ac:dyDescent="0.25">
      <c r="B20" s="8" t="s">
        <v>341</v>
      </c>
      <c r="C20" s="8">
        <v>3</v>
      </c>
      <c r="D20" s="8">
        <v>3</v>
      </c>
      <c r="E20" s="8">
        <v>3</v>
      </c>
      <c r="F20" s="8">
        <v>3</v>
      </c>
      <c r="G20" s="8">
        <v>0</v>
      </c>
      <c r="H20" s="8"/>
      <c r="I20" s="8"/>
    </row>
    <row r="21" spans="1:9" x14ac:dyDescent="0.25">
      <c r="B21" s="8" t="s">
        <v>342</v>
      </c>
      <c r="C21" s="8">
        <v>3</v>
      </c>
      <c r="D21" s="8">
        <v>3</v>
      </c>
      <c r="E21" s="8">
        <v>2</v>
      </c>
      <c r="F21" s="8">
        <v>2</v>
      </c>
      <c r="G21" s="8">
        <v>0</v>
      </c>
      <c r="H21" s="8"/>
      <c r="I21" s="8"/>
    </row>
    <row r="22" spans="1:9" x14ac:dyDescent="0.25">
      <c r="B22" s="8" t="s">
        <v>343</v>
      </c>
      <c r="C22" s="8">
        <v>3</v>
      </c>
      <c r="D22" s="8">
        <v>3</v>
      </c>
      <c r="E22" s="8">
        <v>1</v>
      </c>
      <c r="F22" s="8">
        <v>1</v>
      </c>
      <c r="G22" s="8">
        <v>0</v>
      </c>
      <c r="H22" s="8"/>
      <c r="I22" s="8"/>
    </row>
    <row r="24" spans="1:9" x14ac:dyDescent="0.25">
      <c r="A24" t="s">
        <v>44</v>
      </c>
      <c r="B24" s="241" t="s">
        <v>77</v>
      </c>
      <c r="C24" s="8"/>
      <c r="D24" s="8"/>
      <c r="E24" s="8"/>
      <c r="F24" s="8"/>
      <c r="G24" s="8"/>
    </row>
    <row r="25" spans="1:9" x14ac:dyDescent="0.25">
      <c r="B25" s="8" t="s">
        <v>332</v>
      </c>
      <c r="C25" s="8">
        <v>3</v>
      </c>
      <c r="D25" s="8">
        <v>1</v>
      </c>
      <c r="E25" s="8">
        <v>0</v>
      </c>
      <c r="F25" s="8">
        <v>1</v>
      </c>
      <c r="G25" s="8">
        <v>0</v>
      </c>
    </row>
    <row r="26" spans="1:9" x14ac:dyDescent="0.25">
      <c r="B26" s="8" t="s">
        <v>337</v>
      </c>
      <c r="C26" s="8">
        <v>2</v>
      </c>
      <c r="D26" s="8">
        <v>3</v>
      </c>
      <c r="E26" s="8">
        <v>0</v>
      </c>
      <c r="F26" s="8">
        <v>1</v>
      </c>
      <c r="G26" s="8">
        <v>0</v>
      </c>
    </row>
    <row r="27" spans="1:9" x14ac:dyDescent="0.25">
      <c r="B27" s="8" t="s">
        <v>341</v>
      </c>
      <c r="C27" s="8">
        <v>3</v>
      </c>
      <c r="D27" s="8">
        <v>3</v>
      </c>
      <c r="E27" s="8">
        <v>3</v>
      </c>
      <c r="F27" s="8">
        <v>0</v>
      </c>
      <c r="G27" s="8"/>
    </row>
    <row r="28" spans="1:9" x14ac:dyDescent="0.25">
      <c r="B28" s="8" t="s">
        <v>342</v>
      </c>
      <c r="C28" s="8">
        <v>3</v>
      </c>
      <c r="D28" s="8">
        <v>2</v>
      </c>
      <c r="E28" s="8">
        <v>2</v>
      </c>
      <c r="F28" s="8">
        <v>0</v>
      </c>
      <c r="G28" s="8"/>
    </row>
    <row r="29" spans="1:9" x14ac:dyDescent="0.25">
      <c r="B29" s="241" t="s">
        <v>78</v>
      </c>
      <c r="C29" s="8"/>
      <c r="D29" s="8"/>
      <c r="E29" s="8"/>
      <c r="F29" s="8"/>
      <c r="G29" s="8"/>
    </row>
    <row r="30" spans="1:9" x14ac:dyDescent="0.25">
      <c r="B30" s="8" t="s">
        <v>332</v>
      </c>
      <c r="C30" s="8">
        <v>2</v>
      </c>
      <c r="D30" s="8">
        <v>3</v>
      </c>
      <c r="E30" s="8">
        <v>0</v>
      </c>
      <c r="F30" s="8">
        <v>1</v>
      </c>
      <c r="G30" s="8">
        <v>0</v>
      </c>
    </row>
    <row r="31" spans="1:9" x14ac:dyDescent="0.25">
      <c r="B31" s="8" t="s">
        <v>336</v>
      </c>
      <c r="C31" s="8">
        <v>3</v>
      </c>
      <c r="D31" s="8">
        <v>1</v>
      </c>
      <c r="E31" s="8">
        <v>0</v>
      </c>
      <c r="F31" s="8"/>
      <c r="G31" s="8"/>
    </row>
    <row r="32" spans="1:9" x14ac:dyDescent="0.25">
      <c r="B32" s="8" t="s">
        <v>337</v>
      </c>
      <c r="C32" s="8">
        <v>3</v>
      </c>
      <c r="D32" s="8">
        <v>3</v>
      </c>
      <c r="E32" s="8">
        <v>0</v>
      </c>
      <c r="F32" s="8">
        <v>3</v>
      </c>
      <c r="G32" s="8">
        <v>0</v>
      </c>
    </row>
    <row r="33" spans="2:7" x14ac:dyDescent="0.25">
      <c r="B33" s="8" t="s">
        <v>341</v>
      </c>
      <c r="C33" s="8">
        <v>3</v>
      </c>
      <c r="D33" s="8">
        <v>1</v>
      </c>
      <c r="E33" s="8">
        <v>1</v>
      </c>
      <c r="F33" s="8">
        <v>0</v>
      </c>
      <c r="G33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BE13-A07A-45CE-B7B5-493A44A80D6B}">
  <dimension ref="A1:R13"/>
  <sheetViews>
    <sheetView workbookViewId="0">
      <selection activeCell="D14" sqref="D14"/>
    </sheetView>
  </sheetViews>
  <sheetFormatPr baseColWidth="10" defaultRowHeight="15" x14ac:dyDescent="0.25"/>
  <cols>
    <col min="1" max="1" width="12.28515625" customWidth="1"/>
  </cols>
  <sheetData>
    <row r="1" spans="1:18" x14ac:dyDescent="0.25">
      <c r="A1" t="s">
        <v>323</v>
      </c>
      <c r="B1" s="259" t="s">
        <v>327</v>
      </c>
      <c r="C1" s="259"/>
      <c r="D1" s="259"/>
      <c r="E1" t="s">
        <v>328</v>
      </c>
    </row>
    <row r="2" spans="1:18" x14ac:dyDescent="0.25">
      <c r="A2" t="s">
        <v>49</v>
      </c>
      <c r="B2" s="285" t="s">
        <v>324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</row>
    <row r="3" spans="1:18" x14ac:dyDescent="0.25">
      <c r="A3" t="s">
        <v>35</v>
      </c>
      <c r="B3" s="207" t="s">
        <v>325</v>
      </c>
      <c r="C3" s="207"/>
      <c r="D3" s="207"/>
      <c r="E3" s="207"/>
      <c r="F3" s="207"/>
      <c r="G3" s="207"/>
      <c r="H3" s="207"/>
      <c r="I3" s="207"/>
      <c r="J3" s="207"/>
      <c r="K3" s="207"/>
    </row>
    <row r="6" spans="1:18" x14ac:dyDescent="0.25">
      <c r="A6" t="s">
        <v>186</v>
      </c>
      <c r="C6" t="s">
        <v>329</v>
      </c>
    </row>
    <row r="7" spans="1:18" x14ac:dyDescent="0.25">
      <c r="A7" t="s">
        <v>67</v>
      </c>
      <c r="B7" s="286" t="s">
        <v>326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286"/>
      <c r="R7" s="286"/>
    </row>
    <row r="8" spans="1:18" x14ac:dyDescent="0.25">
      <c r="A8" t="s">
        <v>14</v>
      </c>
      <c r="B8" s="285" t="s">
        <v>330</v>
      </c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</row>
    <row r="12" spans="1:18" x14ac:dyDescent="0.25">
      <c r="A12" t="s">
        <v>254</v>
      </c>
      <c r="B12" t="s">
        <v>358</v>
      </c>
    </row>
    <row r="13" spans="1:18" x14ac:dyDescent="0.25">
      <c r="A13" t="s">
        <v>359</v>
      </c>
    </row>
  </sheetData>
  <mergeCells count="4">
    <mergeCell ref="B2:L2"/>
    <mergeCell ref="B7:R7"/>
    <mergeCell ref="B1:D1"/>
    <mergeCell ref="B8:P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0AB5-A277-4D93-8E02-4BC692192258}">
  <sheetPr codeName="Feuil8"/>
  <dimension ref="A1:D115"/>
  <sheetViews>
    <sheetView workbookViewId="0"/>
  </sheetViews>
  <sheetFormatPr baseColWidth="10" defaultRowHeight="15" x14ac:dyDescent="0.25"/>
  <sheetData>
    <row r="1" spans="1:4" x14ac:dyDescent="0.25">
      <c r="A1">
        <v>2.6086956521739129E-2</v>
      </c>
      <c r="B1">
        <v>0.1235097963512659</v>
      </c>
      <c r="C1">
        <v>1</v>
      </c>
      <c r="D1">
        <v>-6.3025413825139083</v>
      </c>
    </row>
    <row r="2" spans="1:4" x14ac:dyDescent="0.25">
      <c r="A2">
        <v>0.13913043478260873</v>
      </c>
      <c r="B2">
        <v>0.1654739380080574</v>
      </c>
      <c r="C2">
        <v>1</v>
      </c>
      <c r="D2">
        <v>-4.0070824646658707</v>
      </c>
    </row>
    <row r="3" spans="1:4" x14ac:dyDescent="0.25">
      <c r="A3">
        <v>0.28695652173913055</v>
      </c>
      <c r="B3">
        <v>0.21570126114713675</v>
      </c>
      <c r="C3">
        <v>1</v>
      </c>
      <c r="D3">
        <v>-4.0070824646658707</v>
      </c>
    </row>
    <row r="4" spans="1:4" x14ac:dyDescent="0.25">
      <c r="A4">
        <v>0.52173913043478271</v>
      </c>
      <c r="B4">
        <v>0.27379298995952384</v>
      </c>
      <c r="C4">
        <v>2</v>
      </c>
      <c r="D4">
        <v>-0.38463551283079134</v>
      </c>
    </row>
    <row r="5" spans="1:4" x14ac:dyDescent="0.25">
      <c r="A5">
        <v>0.62608695652173862</v>
      </c>
      <c r="B5">
        <v>0.33871637722986037</v>
      </c>
      <c r="C5">
        <v>2</v>
      </c>
      <c r="D5">
        <v>-0.38463551283079134</v>
      </c>
    </row>
    <row r="6" spans="1:4" x14ac:dyDescent="0.25">
      <c r="A6">
        <v>0.63478260869565162</v>
      </c>
      <c r="B6">
        <v>0.40882971729542622</v>
      </c>
      <c r="C6">
        <v>2</v>
      </c>
      <c r="D6">
        <v>-0.38463551283079134</v>
      </c>
    </row>
    <row r="7" spans="1:4" x14ac:dyDescent="0.25">
      <c r="A7">
        <v>0.67826086956521658</v>
      </c>
      <c r="B7">
        <v>0.48199629996142351</v>
      </c>
      <c r="C7">
        <v>2</v>
      </c>
      <c r="D7">
        <v>-0.38463551283079134</v>
      </c>
    </row>
    <row r="8" spans="1:4" x14ac:dyDescent="0.25">
      <c r="A8">
        <v>0.68695652173912958</v>
      </c>
      <c r="B8">
        <v>0.55577610795653454</v>
      </c>
      <c r="C8">
        <v>2</v>
      </c>
      <c r="D8">
        <v>-0.38463551283079134</v>
      </c>
    </row>
    <row r="9" spans="1:4" x14ac:dyDescent="0.25">
      <c r="A9">
        <v>0.69565217391304257</v>
      </c>
      <c r="B9">
        <v>0.62766717109197789</v>
      </c>
      <c r="C9">
        <v>2</v>
      </c>
      <c r="D9">
        <v>-0.38463551283079134</v>
      </c>
    </row>
    <row r="10" spans="1:4" x14ac:dyDescent="0.25">
      <c r="A10">
        <v>0.70434782608695556</v>
      </c>
      <c r="B10">
        <v>0.69535723491853285</v>
      </c>
      <c r="C10">
        <v>2</v>
      </c>
      <c r="D10">
        <v>-0.38463551283079134</v>
      </c>
    </row>
    <row r="11" spans="1:4" x14ac:dyDescent="0.25">
      <c r="A11">
        <v>0.73043478260869454</v>
      </c>
      <c r="B11">
        <v>0.81108957996223163</v>
      </c>
      <c r="C11">
        <v>2</v>
      </c>
      <c r="D11">
        <v>-0.38463551283079134</v>
      </c>
    </row>
    <row r="12" spans="1:4" x14ac:dyDescent="0.25">
      <c r="A12">
        <v>0.73913043478260754</v>
      </c>
      <c r="B12">
        <v>0.85708881987403518</v>
      </c>
      <c r="C12">
        <v>2</v>
      </c>
      <c r="D12">
        <v>-0.38463551283079134</v>
      </c>
    </row>
    <row r="13" spans="1:4" x14ac:dyDescent="0.25">
      <c r="A13">
        <v>0.75652173913043352</v>
      </c>
      <c r="B13">
        <v>0.89485047859458455</v>
      </c>
      <c r="C13">
        <v>2</v>
      </c>
      <c r="D13">
        <v>-0.38463551283079134</v>
      </c>
    </row>
    <row r="14" spans="1:4" x14ac:dyDescent="0.25">
      <c r="A14">
        <v>0.82608695652173747</v>
      </c>
      <c r="B14">
        <v>0.9248051119352898</v>
      </c>
      <c r="C14">
        <v>2</v>
      </c>
      <c r="D14">
        <v>-0.38463551283079134</v>
      </c>
    </row>
    <row r="15" spans="1:4" x14ac:dyDescent="0.25">
      <c r="C15">
        <v>2</v>
      </c>
      <c r="D15">
        <v>-0.38463551283079134</v>
      </c>
    </row>
    <row r="16" spans="1:4" x14ac:dyDescent="0.25">
      <c r="C16">
        <v>2</v>
      </c>
      <c r="D16">
        <v>-0.38463551283079134</v>
      </c>
    </row>
    <row r="17" spans="3:4" x14ac:dyDescent="0.25">
      <c r="C17">
        <v>3</v>
      </c>
      <c r="D17">
        <v>2.9206313469784217</v>
      </c>
    </row>
    <row r="18" spans="3:4" x14ac:dyDescent="0.25">
      <c r="C18">
        <v>3</v>
      </c>
      <c r="D18">
        <v>2.9206313469784217</v>
      </c>
    </row>
    <row r="19" spans="3:4" x14ac:dyDescent="0.25">
      <c r="C19">
        <v>3</v>
      </c>
      <c r="D19">
        <v>2.9206313469784217</v>
      </c>
    </row>
    <row r="20" spans="3:4" x14ac:dyDescent="0.25">
      <c r="C20">
        <v>3</v>
      </c>
      <c r="D20">
        <v>2.9206313469784217</v>
      </c>
    </row>
    <row r="21" spans="3:4" x14ac:dyDescent="0.25">
      <c r="C21">
        <v>3</v>
      </c>
      <c r="D21">
        <v>2.9206313469784217</v>
      </c>
    </row>
    <row r="22" spans="3:4" x14ac:dyDescent="0.25">
      <c r="C22">
        <v>3</v>
      </c>
      <c r="D22">
        <v>2.9206313469784217</v>
      </c>
    </row>
    <row r="23" spans="3:4" x14ac:dyDescent="0.25">
      <c r="C23">
        <v>3</v>
      </c>
      <c r="D23">
        <v>2.9206313469784217</v>
      </c>
    </row>
    <row r="24" spans="3:4" x14ac:dyDescent="0.25">
      <c r="C24">
        <v>3</v>
      </c>
      <c r="D24">
        <v>2.9206313469784217</v>
      </c>
    </row>
    <row r="25" spans="3:4" x14ac:dyDescent="0.25">
      <c r="C25">
        <v>3</v>
      </c>
      <c r="D25">
        <v>2.9206313469784217</v>
      </c>
    </row>
    <row r="26" spans="3:4" x14ac:dyDescent="0.25">
      <c r="C26">
        <v>3</v>
      </c>
      <c r="D26">
        <v>2.9206313469784217</v>
      </c>
    </row>
    <row r="27" spans="3:4" x14ac:dyDescent="0.25">
      <c r="C27">
        <v>3</v>
      </c>
      <c r="D27">
        <v>2.9206313469784217</v>
      </c>
    </row>
    <row r="28" spans="3:4" x14ac:dyDescent="0.25">
      <c r="C28">
        <v>3</v>
      </c>
      <c r="D28">
        <v>2.9206313469784217</v>
      </c>
    </row>
    <row r="29" spans="3:4" x14ac:dyDescent="0.25">
      <c r="C29">
        <v>3</v>
      </c>
      <c r="D29">
        <v>2.9206313469784217</v>
      </c>
    </row>
    <row r="30" spans="3:4" x14ac:dyDescent="0.25">
      <c r="C30">
        <v>3</v>
      </c>
      <c r="D30">
        <v>2.9206313469784217</v>
      </c>
    </row>
    <row r="31" spans="3:4" x14ac:dyDescent="0.25">
      <c r="C31">
        <v>3</v>
      </c>
      <c r="D31">
        <v>2.9206313469784217</v>
      </c>
    </row>
    <row r="32" spans="3:4" x14ac:dyDescent="0.25">
      <c r="C32">
        <v>3</v>
      </c>
      <c r="D32">
        <v>2.9206313469784217</v>
      </c>
    </row>
    <row r="33" spans="3:4" x14ac:dyDescent="0.25">
      <c r="C33">
        <v>3</v>
      </c>
      <c r="D33">
        <v>2.9206313469784217</v>
      </c>
    </row>
    <row r="34" spans="3:4" x14ac:dyDescent="0.25">
      <c r="C34">
        <v>4</v>
      </c>
      <c r="D34">
        <v>5.9214582141027856</v>
      </c>
    </row>
    <row r="35" spans="3:4" x14ac:dyDescent="0.25">
      <c r="C35">
        <v>4</v>
      </c>
      <c r="D35">
        <v>5.9214582141027856</v>
      </c>
    </row>
    <row r="36" spans="3:4" x14ac:dyDescent="0.25">
      <c r="C36">
        <v>4</v>
      </c>
      <c r="D36">
        <v>5.9214582141027856</v>
      </c>
    </row>
    <row r="37" spans="3:4" x14ac:dyDescent="0.25">
      <c r="C37">
        <v>4</v>
      </c>
      <c r="D37">
        <v>5.9214582141027856</v>
      </c>
    </row>
    <row r="38" spans="3:4" x14ac:dyDescent="0.25">
      <c r="C38">
        <v>4</v>
      </c>
      <c r="D38">
        <v>5.9214582141027856</v>
      </c>
    </row>
    <row r="39" spans="3:4" x14ac:dyDescent="0.25">
      <c r="C39">
        <v>4</v>
      </c>
      <c r="D39">
        <v>5.9214582141027856</v>
      </c>
    </row>
    <row r="40" spans="3:4" x14ac:dyDescent="0.25">
      <c r="C40">
        <v>4</v>
      </c>
      <c r="D40">
        <v>5.9214582141027856</v>
      </c>
    </row>
    <row r="41" spans="3:4" x14ac:dyDescent="0.25">
      <c r="C41">
        <v>4</v>
      </c>
      <c r="D41">
        <v>5.9214582141027856</v>
      </c>
    </row>
    <row r="42" spans="3:4" x14ac:dyDescent="0.25">
      <c r="C42">
        <v>4</v>
      </c>
      <c r="D42">
        <v>5.9214582141027856</v>
      </c>
    </row>
    <row r="43" spans="3:4" x14ac:dyDescent="0.25">
      <c r="C43">
        <v>4</v>
      </c>
      <c r="D43">
        <v>5.9214582141027856</v>
      </c>
    </row>
    <row r="44" spans="3:4" x14ac:dyDescent="0.25">
      <c r="C44">
        <v>4</v>
      </c>
      <c r="D44">
        <v>5.9214582141027856</v>
      </c>
    </row>
    <row r="45" spans="3:4" x14ac:dyDescent="0.25">
      <c r="C45">
        <v>4</v>
      </c>
      <c r="D45">
        <v>5.9214582141027856</v>
      </c>
    </row>
    <row r="46" spans="3:4" x14ac:dyDescent="0.25">
      <c r="C46">
        <v>4</v>
      </c>
      <c r="D46">
        <v>5.9214582141027856</v>
      </c>
    </row>
    <row r="47" spans="3:4" x14ac:dyDescent="0.25">
      <c r="C47">
        <v>4</v>
      </c>
      <c r="D47">
        <v>5.9214582141027856</v>
      </c>
    </row>
    <row r="48" spans="3:4" x14ac:dyDescent="0.25">
      <c r="C48">
        <v>4</v>
      </c>
      <c r="D48">
        <v>5.9214582141027856</v>
      </c>
    </row>
    <row r="49" spans="3:4" x14ac:dyDescent="0.25">
      <c r="C49">
        <v>4</v>
      </c>
      <c r="D49">
        <v>5.9214582141027856</v>
      </c>
    </row>
    <row r="50" spans="3:4" x14ac:dyDescent="0.25">
      <c r="C50">
        <v>4</v>
      </c>
      <c r="D50">
        <v>5.9214582141027856</v>
      </c>
    </row>
    <row r="51" spans="3:4" x14ac:dyDescent="0.25">
      <c r="C51">
        <v>4</v>
      </c>
      <c r="D51">
        <v>5.9214582141027856</v>
      </c>
    </row>
    <row r="52" spans="3:4" x14ac:dyDescent="0.25">
      <c r="C52">
        <v>4</v>
      </c>
      <c r="D52">
        <v>5.9214582141027856</v>
      </c>
    </row>
    <row r="53" spans="3:4" x14ac:dyDescent="0.25">
      <c r="C53">
        <v>4</v>
      </c>
      <c r="D53">
        <v>5.9214582141027856</v>
      </c>
    </row>
    <row r="54" spans="3:4" x14ac:dyDescent="0.25">
      <c r="C54">
        <v>4</v>
      </c>
      <c r="D54">
        <v>5.9214582141027856</v>
      </c>
    </row>
    <row r="55" spans="3:4" x14ac:dyDescent="0.25">
      <c r="C55">
        <v>4</v>
      </c>
      <c r="D55">
        <v>5.9214582141027856</v>
      </c>
    </row>
    <row r="56" spans="3:4" x14ac:dyDescent="0.25">
      <c r="C56">
        <v>4</v>
      </c>
      <c r="D56">
        <v>5.9214582141027856</v>
      </c>
    </row>
    <row r="57" spans="3:4" x14ac:dyDescent="0.25">
      <c r="C57">
        <v>4</v>
      </c>
      <c r="D57">
        <v>5.9214582141027856</v>
      </c>
    </row>
    <row r="58" spans="3:4" x14ac:dyDescent="0.25">
      <c r="C58">
        <v>4</v>
      </c>
      <c r="D58">
        <v>5.9214582141027856</v>
      </c>
    </row>
    <row r="59" spans="3:4" x14ac:dyDescent="0.25">
      <c r="C59">
        <v>4</v>
      </c>
      <c r="D59">
        <v>5.9214582141027856</v>
      </c>
    </row>
    <row r="60" spans="3:4" x14ac:dyDescent="0.25">
      <c r="C60">
        <v>4</v>
      </c>
      <c r="D60">
        <v>5.9214582141027856</v>
      </c>
    </row>
    <row r="61" spans="3:4" x14ac:dyDescent="0.25">
      <c r="C61">
        <v>5</v>
      </c>
      <c r="D61">
        <v>8.2482283200202229</v>
      </c>
    </row>
    <row r="62" spans="3:4" x14ac:dyDescent="0.25">
      <c r="C62">
        <v>5</v>
      </c>
      <c r="D62">
        <v>8.2482283200202229</v>
      </c>
    </row>
    <row r="63" spans="3:4" x14ac:dyDescent="0.25">
      <c r="C63">
        <v>5</v>
      </c>
      <c r="D63">
        <v>8.2482283200202229</v>
      </c>
    </row>
    <row r="64" spans="3:4" x14ac:dyDescent="0.25">
      <c r="C64">
        <v>5</v>
      </c>
      <c r="D64">
        <v>8.2482283200202229</v>
      </c>
    </row>
    <row r="65" spans="3:4" x14ac:dyDescent="0.25">
      <c r="C65">
        <v>5</v>
      </c>
      <c r="D65">
        <v>8.2482283200202229</v>
      </c>
    </row>
    <row r="66" spans="3:4" x14ac:dyDescent="0.25">
      <c r="C66">
        <v>5</v>
      </c>
      <c r="D66">
        <v>8.2482283200202229</v>
      </c>
    </row>
    <row r="67" spans="3:4" x14ac:dyDescent="0.25">
      <c r="C67">
        <v>5</v>
      </c>
      <c r="D67">
        <v>8.2482283200202229</v>
      </c>
    </row>
    <row r="68" spans="3:4" x14ac:dyDescent="0.25">
      <c r="C68">
        <v>5</v>
      </c>
      <c r="D68">
        <v>8.2482283200202229</v>
      </c>
    </row>
    <row r="69" spans="3:4" x14ac:dyDescent="0.25">
      <c r="C69">
        <v>5</v>
      </c>
      <c r="D69">
        <v>8.2482283200202229</v>
      </c>
    </row>
    <row r="70" spans="3:4" x14ac:dyDescent="0.25">
      <c r="C70">
        <v>5</v>
      </c>
      <c r="D70">
        <v>8.2482283200202229</v>
      </c>
    </row>
    <row r="71" spans="3:4" x14ac:dyDescent="0.25">
      <c r="C71">
        <v>5</v>
      </c>
      <c r="D71">
        <v>8.2482283200202229</v>
      </c>
    </row>
    <row r="72" spans="3:4" x14ac:dyDescent="0.25">
      <c r="C72">
        <v>5</v>
      </c>
      <c r="D72">
        <v>8.2482283200202229</v>
      </c>
    </row>
    <row r="73" spans="3:4" x14ac:dyDescent="0.25">
      <c r="C73">
        <v>6</v>
      </c>
      <c r="D73">
        <v>9.033605101734592</v>
      </c>
    </row>
    <row r="74" spans="3:4" x14ac:dyDescent="0.25">
      <c r="C74">
        <v>7</v>
      </c>
      <c r="D74">
        <v>9.4108933942862922</v>
      </c>
    </row>
    <row r="75" spans="3:4" x14ac:dyDescent="0.25">
      <c r="C75">
        <v>7</v>
      </c>
      <c r="D75">
        <v>9.4108933942862922</v>
      </c>
    </row>
    <row r="76" spans="3:4" x14ac:dyDescent="0.25">
      <c r="C76">
        <v>7</v>
      </c>
      <c r="D76">
        <v>9.4108933942862922</v>
      </c>
    </row>
    <row r="77" spans="3:4" x14ac:dyDescent="0.25">
      <c r="C77">
        <v>7</v>
      </c>
      <c r="D77">
        <v>9.4108933942862922</v>
      </c>
    </row>
    <row r="78" spans="3:4" x14ac:dyDescent="0.25">
      <c r="C78">
        <v>7</v>
      </c>
      <c r="D78">
        <v>9.4108933942862922</v>
      </c>
    </row>
    <row r="79" spans="3:4" x14ac:dyDescent="0.25">
      <c r="C79">
        <v>8</v>
      </c>
      <c r="D79">
        <v>9.7966264786855923</v>
      </c>
    </row>
    <row r="80" spans="3:4" x14ac:dyDescent="0.25">
      <c r="C80">
        <v>9</v>
      </c>
      <c r="D80">
        <v>9.9284800781509404</v>
      </c>
    </row>
    <row r="81" spans="3:4" x14ac:dyDescent="0.25">
      <c r="C81">
        <v>10</v>
      </c>
      <c r="D81">
        <v>10.061958465439927</v>
      </c>
    </row>
    <row r="82" spans="3:4" x14ac:dyDescent="0.25">
      <c r="C82">
        <v>12</v>
      </c>
      <c r="D82">
        <v>10.334972513565049</v>
      </c>
    </row>
    <row r="83" spans="3:4" x14ac:dyDescent="0.25">
      <c r="C83">
        <v>12</v>
      </c>
      <c r="D83">
        <v>10.334972513565049</v>
      </c>
    </row>
    <row r="84" spans="3:4" x14ac:dyDescent="0.25">
      <c r="C84">
        <v>12</v>
      </c>
      <c r="D84">
        <v>10.334972513565049</v>
      </c>
    </row>
    <row r="85" spans="3:4" x14ac:dyDescent="0.25">
      <c r="C85">
        <v>13</v>
      </c>
      <c r="D85">
        <v>10.614756643400668</v>
      </c>
    </row>
    <row r="86" spans="3:4" x14ac:dyDescent="0.25">
      <c r="C86">
        <v>14</v>
      </c>
      <c r="D86">
        <v>10.8315394877669</v>
      </c>
    </row>
    <row r="87" spans="3:4" x14ac:dyDescent="0.25">
      <c r="C87">
        <v>14</v>
      </c>
      <c r="D87">
        <v>10.8315394877669</v>
      </c>
    </row>
    <row r="88" spans="3:4" x14ac:dyDescent="0.25">
      <c r="C88">
        <v>15</v>
      </c>
      <c r="D88">
        <v>11.610427002947239</v>
      </c>
    </row>
    <row r="89" spans="3:4" x14ac:dyDescent="0.25">
      <c r="C89">
        <v>15</v>
      </c>
      <c r="D89">
        <v>11.610427002947239</v>
      </c>
    </row>
    <row r="90" spans="3:4" x14ac:dyDescent="0.25">
      <c r="C90">
        <v>15</v>
      </c>
      <c r="D90">
        <v>11.610427002947239</v>
      </c>
    </row>
    <row r="91" spans="3:4" x14ac:dyDescent="0.25">
      <c r="C91">
        <v>15</v>
      </c>
      <c r="D91">
        <v>11.610427002947239</v>
      </c>
    </row>
    <row r="92" spans="3:4" x14ac:dyDescent="0.25">
      <c r="C92">
        <v>15</v>
      </c>
      <c r="D92">
        <v>11.610427002947239</v>
      </c>
    </row>
    <row r="93" spans="3:4" x14ac:dyDescent="0.25">
      <c r="C93">
        <v>15</v>
      </c>
      <c r="D93">
        <v>11.610427002947239</v>
      </c>
    </row>
    <row r="94" spans="3:4" x14ac:dyDescent="0.25">
      <c r="C94">
        <v>15</v>
      </c>
      <c r="D94">
        <v>11.610427002947239</v>
      </c>
    </row>
    <row r="95" spans="3:4" x14ac:dyDescent="0.25">
      <c r="C95">
        <v>15</v>
      </c>
      <c r="D95">
        <v>11.610427002947239</v>
      </c>
    </row>
    <row r="96" spans="3:4" x14ac:dyDescent="0.25">
      <c r="C96">
        <v>16</v>
      </c>
      <c r="D96">
        <v>14.788279961899578</v>
      </c>
    </row>
    <row r="97" spans="3:4" x14ac:dyDescent="0.25">
      <c r="C97">
        <v>16</v>
      </c>
      <c r="D97">
        <v>14.788279961899578</v>
      </c>
    </row>
    <row r="98" spans="3:4" x14ac:dyDescent="0.25">
      <c r="C98">
        <v>16</v>
      </c>
      <c r="D98">
        <v>14.788279961899578</v>
      </c>
    </row>
    <row r="99" spans="3:4" x14ac:dyDescent="0.25">
      <c r="C99">
        <v>16</v>
      </c>
      <c r="D99">
        <v>14.788279961899578</v>
      </c>
    </row>
    <row r="100" spans="3:4" x14ac:dyDescent="0.25">
      <c r="C100">
        <v>16</v>
      </c>
      <c r="D100">
        <v>14.788279961899578</v>
      </c>
    </row>
    <row r="101" spans="3:4" x14ac:dyDescent="0.25">
      <c r="C101">
        <v>16</v>
      </c>
      <c r="D101">
        <v>14.788279961899578</v>
      </c>
    </row>
    <row r="102" spans="3:4" x14ac:dyDescent="0.25">
      <c r="C102">
        <v>16</v>
      </c>
      <c r="D102">
        <v>14.788279961899578</v>
      </c>
    </row>
    <row r="103" spans="3:4" x14ac:dyDescent="0.25">
      <c r="C103">
        <v>16</v>
      </c>
      <c r="D103">
        <v>14.788279961899578</v>
      </c>
    </row>
    <row r="104" spans="3:4" x14ac:dyDescent="0.25">
      <c r="C104">
        <v>16</v>
      </c>
      <c r="D104">
        <v>14.788279961899578</v>
      </c>
    </row>
    <row r="105" spans="3:4" x14ac:dyDescent="0.25">
      <c r="C105">
        <v>16</v>
      </c>
      <c r="D105">
        <v>14.788279961899578</v>
      </c>
    </row>
    <row r="106" spans="3:4" x14ac:dyDescent="0.25">
      <c r="C106">
        <v>16</v>
      </c>
      <c r="D106">
        <v>14.788279961899578</v>
      </c>
    </row>
    <row r="107" spans="3:4" x14ac:dyDescent="0.25">
      <c r="C107">
        <v>16</v>
      </c>
      <c r="D107">
        <v>14.788279961899578</v>
      </c>
    </row>
    <row r="108" spans="3:4" x14ac:dyDescent="0.25">
      <c r="C108">
        <v>16</v>
      </c>
      <c r="D108">
        <v>14.788279961899578</v>
      </c>
    </row>
    <row r="109" spans="3:4" x14ac:dyDescent="0.25">
      <c r="C109">
        <v>16</v>
      </c>
      <c r="D109">
        <v>14.788279961899578</v>
      </c>
    </row>
    <row r="110" spans="3:4" x14ac:dyDescent="0.25">
      <c r="C110">
        <v>16</v>
      </c>
      <c r="D110">
        <v>14.788279961899578</v>
      </c>
    </row>
    <row r="111" spans="3:4" x14ac:dyDescent="0.25">
      <c r="C111">
        <v>16</v>
      </c>
      <c r="D111">
        <v>14.788279961899578</v>
      </c>
    </row>
    <row r="112" spans="3:4" x14ac:dyDescent="0.25">
      <c r="C112">
        <v>16</v>
      </c>
      <c r="D112">
        <v>14.788279961899578</v>
      </c>
    </row>
    <row r="113" spans="3:4" x14ac:dyDescent="0.25">
      <c r="C113">
        <v>16</v>
      </c>
      <c r="D113">
        <v>14.788279961899578</v>
      </c>
    </row>
    <row r="114" spans="3:4" x14ac:dyDescent="0.25">
      <c r="C114">
        <v>16</v>
      </c>
      <c r="D114">
        <v>14.788279961899578</v>
      </c>
    </row>
    <row r="115" spans="3:4" x14ac:dyDescent="0.25">
      <c r="C115">
        <v>16</v>
      </c>
      <c r="D115">
        <v>20.789497904253039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RDV</vt:lpstr>
      <vt:lpstr>Resultats EA et EC</vt:lpstr>
      <vt:lpstr>PAM</vt:lpstr>
      <vt:lpstr>Q satisfaction</vt:lpstr>
      <vt:lpstr>Vocale</vt:lpstr>
      <vt:lpstr>COSI</vt:lpstr>
      <vt:lpstr>Feuil2</vt:lpstr>
      <vt:lpstr>Ressenti</vt:lpstr>
      <vt:lpstr>Tests de normalité_HID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2019-03-29T18:34:02Z</dcterms:created>
  <dcterms:modified xsi:type="dcterms:W3CDTF">2019-06-23T14:23:30Z</dcterms:modified>
</cp:coreProperties>
</file>