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Marion\"/>
    </mc:Choice>
  </mc:AlternateContent>
  <xr:revisionPtr revIDLastSave="0" documentId="13_ncr:1_{DB59DC58-B0EE-4AA0-8CF1-157133F56660}" xr6:coauthVersionLast="43" xr6:coauthVersionMax="43" xr10:uidLastSave="{00000000-0000-0000-0000-000000000000}"/>
  <bookViews>
    <workbookView xWindow="-120" yWindow="-120" windowWidth="29040" windowHeight="15840" firstSheet="3" activeTab="3" xr2:uid="{F245B714-0532-42CC-B3FC-B32E26853FF4}"/>
  </bookViews>
  <sheets>
    <sheet name="listes" sheetId="2" state="hidden" r:id="rId1"/>
    <sheet name="jours feries" sheetId="3" state="hidden" r:id="rId2"/>
    <sheet name="postes" sheetId="4" state="hidden" r:id="rId3"/>
    <sheet name="Calendrier de référence" sheetId="1" r:id="rId4"/>
  </sheets>
  <functionGroups builtInGroupCount="19"/>
  <definedNames>
    <definedName name="poste">postes!$B$2:$B$19</definedName>
    <definedName name="POSTES1">postes!$B$2:$B$19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8" i="1" l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27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52" i="1"/>
  <c r="AJ76" i="1"/>
  <c r="AJ7" i="1"/>
  <c r="C18" i="4" l="1"/>
  <c r="C17" i="4"/>
  <c r="C19" i="4"/>
  <c r="C16" i="4"/>
  <c r="C14" i="4" l="1"/>
  <c r="C13" i="4"/>
  <c r="F57" i="1"/>
  <c r="F7" i="4"/>
  <c r="F6" i="4"/>
  <c r="E6" i="4"/>
  <c r="D6" i="4" s="1"/>
  <c r="C6" i="4" s="1"/>
  <c r="H52" i="1" s="1"/>
  <c r="F3" i="4"/>
  <c r="E3" i="4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AG52" i="1"/>
  <c r="AH52" i="1"/>
  <c r="AI52" i="1"/>
  <c r="G53" i="1"/>
  <c r="I53" i="1"/>
  <c r="J53" i="1"/>
  <c r="K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AG53" i="1"/>
  <c r="AH53" i="1"/>
  <c r="AI53" i="1"/>
  <c r="F54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AG54" i="1"/>
  <c r="AH54" i="1"/>
  <c r="AI54" i="1"/>
  <c r="F55" i="1"/>
  <c r="J55" i="1"/>
  <c r="K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AG55" i="1"/>
  <c r="AH55" i="1"/>
  <c r="AI55" i="1"/>
  <c r="I56" i="1"/>
  <c r="J56" i="1"/>
  <c r="K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AG56" i="1"/>
  <c r="AH56" i="1"/>
  <c r="AI56" i="1"/>
  <c r="I57" i="1"/>
  <c r="J57" i="1"/>
  <c r="K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AG57" i="1"/>
  <c r="AH57" i="1"/>
  <c r="AI57" i="1"/>
  <c r="F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AG58" i="1"/>
  <c r="AH58" i="1"/>
  <c r="AI58" i="1"/>
  <c r="F59" i="1"/>
  <c r="G59" i="1"/>
  <c r="H59" i="1"/>
  <c r="I59" i="1"/>
  <c r="J59" i="1"/>
  <c r="K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AG59" i="1"/>
  <c r="AH59" i="1"/>
  <c r="AI59" i="1"/>
  <c r="F60" i="1"/>
  <c r="G60" i="1"/>
  <c r="H60" i="1"/>
  <c r="I60" i="1"/>
  <c r="J60" i="1"/>
  <c r="K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AG60" i="1"/>
  <c r="AH60" i="1"/>
  <c r="AI60" i="1"/>
  <c r="F61" i="1"/>
  <c r="G61" i="1"/>
  <c r="H61" i="1"/>
  <c r="I61" i="1"/>
  <c r="J61" i="1"/>
  <c r="K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AG61" i="1"/>
  <c r="AH61" i="1"/>
  <c r="AI61" i="1"/>
  <c r="F62" i="1"/>
  <c r="G62" i="1"/>
  <c r="H62" i="1"/>
  <c r="I62" i="1"/>
  <c r="J62" i="1"/>
  <c r="K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AG62" i="1"/>
  <c r="AH62" i="1"/>
  <c r="AI62" i="1"/>
  <c r="F63" i="1"/>
  <c r="G63" i="1"/>
  <c r="H63" i="1"/>
  <c r="I63" i="1"/>
  <c r="J63" i="1"/>
  <c r="K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AG63" i="1"/>
  <c r="AH63" i="1"/>
  <c r="AI63" i="1"/>
  <c r="F64" i="1"/>
  <c r="G64" i="1"/>
  <c r="H64" i="1"/>
  <c r="I64" i="1"/>
  <c r="J64" i="1"/>
  <c r="K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AG64" i="1"/>
  <c r="AH64" i="1"/>
  <c r="AI64" i="1"/>
  <c r="F65" i="1"/>
  <c r="G65" i="1"/>
  <c r="H65" i="1"/>
  <c r="I65" i="1"/>
  <c r="J65" i="1"/>
  <c r="K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AG65" i="1"/>
  <c r="AH65" i="1"/>
  <c r="AI65" i="1"/>
  <c r="F66" i="1"/>
  <c r="G66" i="1"/>
  <c r="H66" i="1"/>
  <c r="I66" i="1"/>
  <c r="J66" i="1"/>
  <c r="K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AG66" i="1"/>
  <c r="AH66" i="1"/>
  <c r="AI66" i="1"/>
  <c r="F67" i="1"/>
  <c r="G67" i="1"/>
  <c r="H67" i="1"/>
  <c r="I67" i="1"/>
  <c r="J67" i="1"/>
  <c r="K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AG67" i="1"/>
  <c r="AH67" i="1"/>
  <c r="AI67" i="1"/>
  <c r="F68" i="1"/>
  <c r="G68" i="1"/>
  <c r="H68" i="1"/>
  <c r="I68" i="1"/>
  <c r="J68" i="1"/>
  <c r="K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AG68" i="1"/>
  <c r="AH68" i="1"/>
  <c r="AI68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C15" i="4"/>
  <c r="C10" i="4"/>
  <c r="C9" i="4"/>
  <c r="C8" i="4"/>
  <c r="D7" i="4"/>
  <c r="C7" i="4" s="1"/>
  <c r="D5" i="4"/>
  <c r="C5" i="4" s="1"/>
  <c r="H57" i="1" s="1"/>
  <c r="D4" i="4"/>
  <c r="C4" i="4" s="1"/>
  <c r="I55" i="1" s="1"/>
  <c r="D2" i="4"/>
  <c r="C2" i="4" s="1"/>
  <c r="G58" i="1" s="1"/>
  <c r="H56" i="1" l="1"/>
  <c r="G56" i="1"/>
  <c r="H53" i="1"/>
  <c r="G57" i="1"/>
  <c r="D3" i="4"/>
  <c r="C3" i="4" s="1"/>
  <c r="F56" i="1"/>
  <c r="F52" i="1"/>
  <c r="G52" i="1"/>
  <c r="E52" i="1"/>
  <c r="F53" i="1" l="1"/>
  <c r="G55" i="1"/>
  <c r="H55" i="1"/>
  <c r="AJ45" i="1"/>
  <c r="C2" i="1" l="1"/>
  <c r="B1" i="3" l="1"/>
  <c r="B3" i="3" s="1"/>
  <c r="B15" i="3" l="1"/>
  <c r="B14" i="3"/>
  <c r="B13" i="3"/>
  <c r="B12" i="3"/>
  <c r="B11" i="3"/>
  <c r="B7" i="3"/>
  <c r="B6" i="3"/>
  <c r="B4" i="3"/>
  <c r="B10" i="3" s="1"/>
  <c r="C1" i="1"/>
  <c r="E4" i="1" s="1"/>
  <c r="B9" i="3" l="1"/>
  <c r="B8" i="3"/>
  <c r="B5" i="3"/>
  <c r="E6" i="1"/>
  <c r="E76" i="1"/>
  <c r="E7" i="1"/>
  <c r="F6" i="1" l="1"/>
  <c r="E45" i="1"/>
  <c r="E46" i="1"/>
  <c r="E44" i="1"/>
  <c r="F7" i="1"/>
  <c r="F76" i="1" l="1"/>
  <c r="E25" i="1"/>
  <c r="F44" i="1"/>
  <c r="E71" i="1"/>
  <c r="E47" i="1"/>
  <c r="E49" i="1"/>
  <c r="E50" i="1"/>
  <c r="E48" i="1"/>
  <c r="G6" i="1"/>
  <c r="G76" i="1" s="1"/>
  <c r="F46" i="1"/>
  <c r="F45" i="1"/>
  <c r="G7" i="1"/>
  <c r="F29" i="1" l="1"/>
  <c r="F37" i="1"/>
  <c r="F27" i="1"/>
  <c r="F28" i="1"/>
  <c r="F36" i="1"/>
  <c r="F35" i="1"/>
  <c r="F43" i="1"/>
  <c r="F34" i="1"/>
  <c r="F42" i="1"/>
  <c r="F33" i="1"/>
  <c r="F41" i="1"/>
  <c r="F32" i="1"/>
  <c r="F40" i="1"/>
  <c r="F31" i="1"/>
  <c r="F39" i="1"/>
  <c r="F30" i="1"/>
  <c r="F38" i="1"/>
  <c r="G30" i="1"/>
  <c r="G38" i="1"/>
  <c r="G29" i="1"/>
  <c r="G37" i="1"/>
  <c r="G27" i="1"/>
  <c r="G28" i="1"/>
  <c r="G36" i="1"/>
  <c r="G35" i="1"/>
  <c r="G43" i="1"/>
  <c r="G34" i="1"/>
  <c r="G42" i="1"/>
  <c r="G31" i="1"/>
  <c r="G39" i="1"/>
  <c r="G33" i="1"/>
  <c r="G41" i="1"/>
  <c r="G32" i="1"/>
  <c r="G40" i="1"/>
  <c r="F25" i="1"/>
  <c r="F49" i="1"/>
  <c r="E74" i="1"/>
  <c r="E73" i="1"/>
  <c r="F71" i="1"/>
  <c r="F50" i="1"/>
  <c r="E72" i="1"/>
  <c r="F47" i="1"/>
  <c r="F72" i="1" s="1"/>
  <c r="F48" i="1"/>
  <c r="H6" i="1"/>
  <c r="G45" i="1"/>
  <c r="G46" i="1"/>
  <c r="G44" i="1"/>
  <c r="H76" i="1"/>
  <c r="H7" i="1"/>
  <c r="G25" i="1" l="1"/>
  <c r="G47" i="1"/>
  <c r="G74" i="1" s="1"/>
  <c r="G71" i="1"/>
  <c r="F73" i="1"/>
  <c r="F74" i="1"/>
  <c r="G49" i="1"/>
  <c r="G50" i="1"/>
  <c r="G48" i="1"/>
  <c r="I6" i="1"/>
  <c r="I76" i="1" s="1"/>
  <c r="H45" i="1"/>
  <c r="H46" i="1"/>
  <c r="H44" i="1"/>
  <c r="I7" i="1"/>
  <c r="I32" i="1" l="1"/>
  <c r="I40" i="1"/>
  <c r="I31" i="1"/>
  <c r="I39" i="1"/>
  <c r="I27" i="1"/>
  <c r="I30" i="1"/>
  <c r="I38" i="1"/>
  <c r="I29" i="1"/>
  <c r="I37" i="1"/>
  <c r="I28" i="1"/>
  <c r="I36" i="1"/>
  <c r="I33" i="1"/>
  <c r="I41" i="1"/>
  <c r="I35" i="1"/>
  <c r="I43" i="1"/>
  <c r="I34" i="1"/>
  <c r="I42" i="1"/>
  <c r="H25" i="1"/>
  <c r="H71" i="1"/>
  <c r="H47" i="1"/>
  <c r="H74" i="1" s="1"/>
  <c r="G72" i="1"/>
  <c r="G73" i="1"/>
  <c r="H48" i="1"/>
  <c r="H49" i="1"/>
  <c r="H50" i="1"/>
  <c r="J6" i="1"/>
  <c r="J76" i="1" s="1"/>
  <c r="I45" i="1"/>
  <c r="I46" i="1"/>
  <c r="I44" i="1"/>
  <c r="J7" i="1"/>
  <c r="J33" i="1" l="1"/>
  <c r="J41" i="1"/>
  <c r="J32" i="1"/>
  <c r="J40" i="1"/>
  <c r="J31" i="1"/>
  <c r="J39" i="1"/>
  <c r="J30" i="1"/>
  <c r="J38" i="1"/>
  <c r="J29" i="1"/>
  <c r="J37" i="1"/>
  <c r="J27" i="1"/>
  <c r="J28" i="1"/>
  <c r="J36" i="1"/>
  <c r="J35" i="1"/>
  <c r="J43" i="1"/>
  <c r="J34" i="1"/>
  <c r="J42" i="1"/>
  <c r="I25" i="1"/>
  <c r="H73" i="1"/>
  <c r="H72" i="1"/>
  <c r="I47" i="1"/>
  <c r="I74" i="1" s="1"/>
  <c r="I71" i="1"/>
  <c r="I48" i="1"/>
  <c r="I49" i="1"/>
  <c r="I50" i="1"/>
  <c r="K6" i="1"/>
  <c r="J45" i="1"/>
  <c r="J46" i="1"/>
  <c r="J44" i="1"/>
  <c r="K76" i="1"/>
  <c r="K7" i="1"/>
  <c r="J25" i="1" l="1"/>
  <c r="I72" i="1"/>
  <c r="J47" i="1"/>
  <c r="J73" i="1" s="1"/>
  <c r="I73" i="1"/>
  <c r="J71" i="1"/>
  <c r="J48" i="1"/>
  <c r="J49" i="1"/>
  <c r="J50" i="1"/>
  <c r="L6" i="1"/>
  <c r="L76" i="1" s="1"/>
  <c r="K46" i="1"/>
  <c r="K45" i="1"/>
  <c r="K44" i="1"/>
  <c r="L7" i="1"/>
  <c r="L35" i="1" l="1"/>
  <c r="L43" i="1"/>
  <c r="L34" i="1"/>
  <c r="L42" i="1"/>
  <c r="L33" i="1"/>
  <c r="L41" i="1"/>
  <c r="L32" i="1"/>
  <c r="L40" i="1"/>
  <c r="L31" i="1"/>
  <c r="L39" i="1"/>
  <c r="L30" i="1"/>
  <c r="L38" i="1"/>
  <c r="L36" i="1"/>
  <c r="L29" i="1"/>
  <c r="L37" i="1"/>
  <c r="L27" i="1"/>
  <c r="L28" i="1"/>
  <c r="K25" i="1"/>
  <c r="J72" i="1"/>
  <c r="J74" i="1"/>
  <c r="K71" i="1"/>
  <c r="K47" i="1"/>
  <c r="K48" i="1"/>
  <c r="K49" i="1"/>
  <c r="K50" i="1"/>
  <c r="M6" i="1"/>
  <c r="M76" i="1" s="1"/>
  <c r="L45" i="1"/>
  <c r="L46" i="1"/>
  <c r="L44" i="1"/>
  <c r="M7" i="1"/>
  <c r="M28" i="1" l="1"/>
  <c r="M36" i="1"/>
  <c r="M35" i="1"/>
  <c r="M43" i="1"/>
  <c r="M34" i="1"/>
  <c r="M42" i="1"/>
  <c r="M29" i="1"/>
  <c r="M33" i="1"/>
  <c r="M41" i="1"/>
  <c r="M32" i="1"/>
  <c r="M40" i="1"/>
  <c r="M31" i="1"/>
  <c r="M39" i="1"/>
  <c r="M30" i="1"/>
  <c r="M38" i="1"/>
  <c r="M37" i="1"/>
  <c r="M27" i="1"/>
  <c r="L25" i="1"/>
  <c r="K73" i="1"/>
  <c r="L47" i="1"/>
  <c r="L72" i="1" s="1"/>
  <c r="K72" i="1"/>
  <c r="L71" i="1"/>
  <c r="K74" i="1"/>
  <c r="L50" i="1"/>
  <c r="L48" i="1"/>
  <c r="L49" i="1"/>
  <c r="N6" i="1"/>
  <c r="N76" i="1" s="1"/>
  <c r="M45" i="1"/>
  <c r="M46" i="1"/>
  <c r="M44" i="1"/>
  <c r="N7" i="1"/>
  <c r="N29" i="1" l="1"/>
  <c r="N37" i="1"/>
  <c r="N27" i="1"/>
  <c r="N28" i="1"/>
  <c r="N36" i="1"/>
  <c r="N35" i="1"/>
  <c r="N43" i="1"/>
  <c r="N34" i="1"/>
  <c r="N42" i="1"/>
  <c r="N33" i="1"/>
  <c r="N41" i="1"/>
  <c r="N32" i="1"/>
  <c r="N40" i="1"/>
  <c r="N38" i="1"/>
  <c r="N31" i="1"/>
  <c r="N39" i="1"/>
  <c r="N30" i="1"/>
  <c r="M25" i="1"/>
  <c r="L74" i="1"/>
  <c r="M47" i="1"/>
  <c r="M73" i="1" s="1"/>
  <c r="L73" i="1"/>
  <c r="M71" i="1"/>
  <c r="M50" i="1"/>
  <c r="M48" i="1"/>
  <c r="M49" i="1"/>
  <c r="O6" i="1"/>
  <c r="N46" i="1"/>
  <c r="N45" i="1"/>
  <c r="N44" i="1"/>
  <c r="O76" i="1"/>
  <c r="O7" i="1"/>
  <c r="N25" i="1" l="1"/>
  <c r="M72" i="1"/>
  <c r="M74" i="1"/>
  <c r="N71" i="1"/>
  <c r="N47" i="1"/>
  <c r="N50" i="1"/>
  <c r="N49" i="1"/>
  <c r="N48" i="1"/>
  <c r="P6" i="1"/>
  <c r="P76" i="1" s="1"/>
  <c r="O46" i="1"/>
  <c r="O45" i="1"/>
  <c r="O44" i="1"/>
  <c r="P7" i="1"/>
  <c r="P31" i="1" l="1"/>
  <c r="P39" i="1"/>
  <c r="P27" i="1"/>
  <c r="P30" i="1"/>
  <c r="P38" i="1"/>
  <c r="P29" i="1"/>
  <c r="P37" i="1"/>
  <c r="P28" i="1"/>
  <c r="P36" i="1"/>
  <c r="P35" i="1"/>
  <c r="P43" i="1"/>
  <c r="P40" i="1"/>
  <c r="P34" i="1"/>
  <c r="P42" i="1"/>
  <c r="P33" i="1"/>
  <c r="P41" i="1"/>
  <c r="P32" i="1"/>
  <c r="O25" i="1"/>
  <c r="O47" i="1"/>
  <c r="O74" i="1" s="1"/>
  <c r="N74" i="1"/>
  <c r="N73" i="1"/>
  <c r="N72" i="1"/>
  <c r="O71" i="1"/>
  <c r="O49" i="1"/>
  <c r="O50" i="1"/>
  <c r="O48" i="1"/>
  <c r="Q6" i="1"/>
  <c r="Q76" i="1" s="1"/>
  <c r="P45" i="1"/>
  <c r="P46" i="1"/>
  <c r="P44" i="1"/>
  <c r="Q7" i="1"/>
  <c r="Q32" i="1" l="1"/>
  <c r="Q40" i="1"/>
  <c r="Q31" i="1"/>
  <c r="Q39" i="1"/>
  <c r="Q30" i="1"/>
  <c r="Q38" i="1"/>
  <c r="Q29" i="1"/>
  <c r="Q37" i="1"/>
  <c r="Q27" i="1"/>
  <c r="Q28" i="1"/>
  <c r="Q36" i="1"/>
  <c r="Q35" i="1"/>
  <c r="Q43" i="1"/>
  <c r="Q41" i="1"/>
  <c r="Q34" i="1"/>
  <c r="Q42" i="1"/>
  <c r="Q33" i="1"/>
  <c r="P25" i="1"/>
  <c r="P47" i="1"/>
  <c r="P73" i="1" s="1"/>
  <c r="P71" i="1"/>
  <c r="O72" i="1"/>
  <c r="O73" i="1"/>
  <c r="P48" i="1"/>
  <c r="P49" i="1"/>
  <c r="P50" i="1"/>
  <c r="R6" i="1"/>
  <c r="Q45" i="1"/>
  <c r="Q46" i="1"/>
  <c r="Q44" i="1"/>
  <c r="R76" i="1"/>
  <c r="R7" i="1"/>
  <c r="Q25" i="1" l="1"/>
  <c r="P74" i="1"/>
  <c r="P72" i="1"/>
  <c r="Q71" i="1"/>
  <c r="Q47" i="1"/>
  <c r="Q48" i="1"/>
  <c r="Q49" i="1"/>
  <c r="Q50" i="1"/>
  <c r="S6" i="1"/>
  <c r="S76" i="1" s="1"/>
  <c r="R46" i="1"/>
  <c r="R45" i="1"/>
  <c r="R44" i="1"/>
  <c r="S7" i="1"/>
  <c r="S34" i="1" l="1"/>
  <c r="S42" i="1"/>
  <c r="S33" i="1"/>
  <c r="S41" i="1"/>
  <c r="S32" i="1"/>
  <c r="S40" i="1"/>
  <c r="S31" i="1"/>
  <c r="S39" i="1"/>
  <c r="S30" i="1"/>
  <c r="S38" i="1"/>
  <c r="S27" i="1"/>
  <c r="S29" i="1"/>
  <c r="S37" i="1"/>
  <c r="S28" i="1"/>
  <c r="S36" i="1"/>
  <c r="S35" i="1"/>
  <c r="S43" i="1"/>
  <c r="R25" i="1"/>
  <c r="R71" i="1"/>
  <c r="R47" i="1"/>
  <c r="R74" i="1" s="1"/>
  <c r="Q73" i="1"/>
  <c r="Q72" i="1"/>
  <c r="Q74" i="1"/>
  <c r="R48" i="1"/>
  <c r="R49" i="1"/>
  <c r="R50" i="1"/>
  <c r="T6" i="1"/>
  <c r="T76" i="1" s="1"/>
  <c r="S46" i="1"/>
  <c r="S45" i="1"/>
  <c r="S44" i="1"/>
  <c r="T7" i="1"/>
  <c r="T35" i="1" l="1"/>
  <c r="T43" i="1"/>
  <c r="T36" i="1"/>
  <c r="T34" i="1"/>
  <c r="T42" i="1"/>
  <c r="T33" i="1"/>
  <c r="T41" i="1"/>
  <c r="T32" i="1"/>
  <c r="T40" i="1"/>
  <c r="T31" i="1"/>
  <c r="T39" i="1"/>
  <c r="T28" i="1"/>
  <c r="T30" i="1"/>
  <c r="T38" i="1"/>
  <c r="T29" i="1"/>
  <c r="T37" i="1"/>
  <c r="T27" i="1"/>
  <c r="S25" i="1"/>
  <c r="R73" i="1"/>
  <c r="S71" i="1"/>
  <c r="R72" i="1"/>
  <c r="S47" i="1"/>
  <c r="S72" i="1" s="1"/>
  <c r="S48" i="1"/>
  <c r="S49" i="1"/>
  <c r="S50" i="1"/>
  <c r="U6" i="1"/>
  <c r="U76" i="1" s="1"/>
  <c r="T46" i="1"/>
  <c r="T45" i="1"/>
  <c r="T44" i="1"/>
  <c r="U7" i="1"/>
  <c r="U28" i="1" l="1"/>
  <c r="U36" i="1"/>
  <c r="U29" i="1"/>
  <c r="U35" i="1"/>
  <c r="U43" i="1"/>
  <c r="U34" i="1"/>
  <c r="U42" i="1"/>
  <c r="U33" i="1"/>
  <c r="U41" i="1"/>
  <c r="U32" i="1"/>
  <c r="U40" i="1"/>
  <c r="U31" i="1"/>
  <c r="U39" i="1"/>
  <c r="U37" i="1"/>
  <c r="U30" i="1"/>
  <c r="U38" i="1"/>
  <c r="U27" i="1"/>
  <c r="T25" i="1"/>
  <c r="T47" i="1"/>
  <c r="T73" i="1" s="1"/>
  <c r="S73" i="1"/>
  <c r="S74" i="1"/>
  <c r="T71" i="1"/>
  <c r="T50" i="1"/>
  <c r="T48" i="1"/>
  <c r="T49" i="1"/>
  <c r="V6" i="1"/>
  <c r="U46" i="1"/>
  <c r="U45" i="1"/>
  <c r="U44" i="1"/>
  <c r="V76" i="1"/>
  <c r="V7" i="1"/>
  <c r="U25" i="1" l="1"/>
  <c r="T74" i="1"/>
  <c r="T72" i="1"/>
  <c r="U71" i="1"/>
  <c r="U47" i="1"/>
  <c r="U50" i="1"/>
  <c r="U48" i="1"/>
  <c r="U49" i="1"/>
  <c r="W6" i="1"/>
  <c r="W76" i="1" s="1"/>
  <c r="V46" i="1"/>
  <c r="V45" i="1"/>
  <c r="V44" i="1"/>
  <c r="W7" i="1"/>
  <c r="W30" i="1" l="1"/>
  <c r="W38" i="1"/>
  <c r="W43" i="1"/>
  <c r="W29" i="1"/>
  <c r="W37" i="1"/>
  <c r="W27" i="1"/>
  <c r="W28" i="1"/>
  <c r="W36" i="1"/>
  <c r="W35" i="1"/>
  <c r="W34" i="1"/>
  <c r="W42" i="1"/>
  <c r="W33" i="1"/>
  <c r="W41" i="1"/>
  <c r="W32" i="1"/>
  <c r="W40" i="1"/>
  <c r="W31" i="1"/>
  <c r="W39" i="1"/>
  <c r="V25" i="1"/>
  <c r="V71" i="1"/>
  <c r="U73" i="1"/>
  <c r="V47" i="1"/>
  <c r="U72" i="1"/>
  <c r="U74" i="1"/>
  <c r="V50" i="1"/>
  <c r="V49" i="1"/>
  <c r="V48" i="1"/>
  <c r="X6" i="1"/>
  <c r="X76" i="1" s="1"/>
  <c r="W46" i="1"/>
  <c r="W45" i="1"/>
  <c r="W44" i="1"/>
  <c r="X7" i="1"/>
  <c r="X31" i="1" l="1"/>
  <c r="X39" i="1"/>
  <c r="X30" i="1"/>
  <c r="X38" i="1"/>
  <c r="X27" i="1"/>
  <c r="X29" i="1"/>
  <c r="X37" i="1"/>
  <c r="X28" i="1"/>
  <c r="X36" i="1"/>
  <c r="X35" i="1"/>
  <c r="X43" i="1"/>
  <c r="X34" i="1"/>
  <c r="X42" i="1"/>
  <c r="X32" i="1"/>
  <c r="X40" i="1"/>
  <c r="X33" i="1"/>
  <c r="X41" i="1"/>
  <c r="W25" i="1"/>
  <c r="W47" i="1"/>
  <c r="W72" i="1" s="1"/>
  <c r="V74" i="1"/>
  <c r="V73" i="1"/>
  <c r="W71" i="1"/>
  <c r="V72" i="1"/>
  <c r="W49" i="1"/>
  <c r="W50" i="1"/>
  <c r="W48" i="1"/>
  <c r="Y6" i="1"/>
  <c r="X46" i="1"/>
  <c r="X45" i="1"/>
  <c r="X44" i="1"/>
  <c r="Y76" i="1"/>
  <c r="Y7" i="1"/>
  <c r="X25" i="1" l="1"/>
  <c r="W74" i="1"/>
  <c r="W73" i="1"/>
  <c r="X71" i="1"/>
  <c r="X47" i="1"/>
  <c r="X48" i="1"/>
  <c r="X49" i="1"/>
  <c r="X50" i="1"/>
  <c r="Z6" i="1"/>
  <c r="Z76" i="1" s="1"/>
  <c r="Y46" i="1"/>
  <c r="Y45" i="1"/>
  <c r="Y44" i="1"/>
  <c r="Z7" i="1"/>
  <c r="Z33" i="1" l="1"/>
  <c r="Z41" i="1"/>
  <c r="Z32" i="1"/>
  <c r="Z40" i="1"/>
  <c r="Z31" i="1"/>
  <c r="Z39" i="1"/>
  <c r="Z30" i="1"/>
  <c r="Z38" i="1"/>
  <c r="Z34" i="1"/>
  <c r="Z29" i="1"/>
  <c r="Z37" i="1"/>
  <c r="Z27" i="1"/>
  <c r="Z28" i="1"/>
  <c r="Z36" i="1"/>
  <c r="Z35" i="1"/>
  <c r="Z43" i="1"/>
  <c r="Z42" i="1"/>
  <c r="Y25" i="1"/>
  <c r="Y47" i="1"/>
  <c r="Y74" i="1" s="1"/>
  <c r="Y71" i="1"/>
  <c r="X73" i="1"/>
  <c r="X72" i="1"/>
  <c r="X74" i="1"/>
  <c r="Y48" i="1"/>
  <c r="Y49" i="1"/>
  <c r="Y50" i="1"/>
  <c r="AA6" i="1"/>
  <c r="AA76" i="1" s="1"/>
  <c r="Z46" i="1"/>
  <c r="Z45" i="1"/>
  <c r="Z44" i="1"/>
  <c r="AA7" i="1"/>
  <c r="AA34" i="1" l="1"/>
  <c r="AA42" i="1"/>
  <c r="AA33" i="1"/>
  <c r="AA41" i="1"/>
  <c r="AA32" i="1"/>
  <c r="AA40" i="1"/>
  <c r="AA31" i="1"/>
  <c r="AA39" i="1"/>
  <c r="AA30" i="1"/>
  <c r="AA38" i="1"/>
  <c r="AA35" i="1"/>
  <c r="AA29" i="1"/>
  <c r="AA37" i="1"/>
  <c r="AA27" i="1"/>
  <c r="AA28" i="1"/>
  <c r="AA36" i="1"/>
  <c r="AA43" i="1"/>
  <c r="Z25" i="1"/>
  <c r="Y72" i="1"/>
  <c r="Z71" i="1"/>
  <c r="Z47" i="1"/>
  <c r="Z74" i="1" s="1"/>
  <c r="Y73" i="1"/>
  <c r="Z48" i="1"/>
  <c r="Z49" i="1"/>
  <c r="Z50" i="1"/>
  <c r="AB6" i="1"/>
  <c r="AB76" i="1" s="1"/>
  <c r="AA46" i="1"/>
  <c r="AA45" i="1"/>
  <c r="AA44" i="1"/>
  <c r="AB7" i="1"/>
  <c r="AB35" i="1" l="1"/>
  <c r="AB43" i="1"/>
  <c r="AB34" i="1"/>
  <c r="AB42" i="1"/>
  <c r="AB33" i="1"/>
  <c r="AB41" i="1"/>
  <c r="AB32" i="1"/>
  <c r="AB40" i="1"/>
  <c r="AB31" i="1"/>
  <c r="AB39" i="1"/>
  <c r="AB30" i="1"/>
  <c r="AB38" i="1"/>
  <c r="AB28" i="1"/>
  <c r="AB36" i="1"/>
  <c r="AB29" i="1"/>
  <c r="AB37" i="1"/>
  <c r="AB27" i="1"/>
  <c r="AA25" i="1"/>
  <c r="AA47" i="1"/>
  <c r="AA72" i="1" s="1"/>
  <c r="Z73" i="1"/>
  <c r="AA71" i="1"/>
  <c r="Z72" i="1"/>
  <c r="AA48" i="1"/>
  <c r="AA49" i="1"/>
  <c r="AA50" i="1"/>
  <c r="AC6" i="1"/>
  <c r="AB46" i="1"/>
  <c r="AB45" i="1"/>
  <c r="AB44" i="1"/>
  <c r="AC76" i="1"/>
  <c r="AC7" i="1"/>
  <c r="AB25" i="1" l="1"/>
  <c r="AA74" i="1"/>
  <c r="AB71" i="1"/>
  <c r="AB47" i="1"/>
  <c r="AA73" i="1"/>
  <c r="AB50" i="1"/>
  <c r="AB48" i="1"/>
  <c r="AB49" i="1"/>
  <c r="AD6" i="1"/>
  <c r="AD76" i="1" s="1"/>
  <c r="AC46" i="1"/>
  <c r="AC45" i="1"/>
  <c r="AC44" i="1"/>
  <c r="AD7" i="1"/>
  <c r="AD29" i="1" l="1"/>
  <c r="AD37" i="1"/>
  <c r="AD27" i="1"/>
  <c r="AD28" i="1"/>
  <c r="AD36" i="1"/>
  <c r="AD35" i="1"/>
  <c r="AD43" i="1"/>
  <c r="AD34" i="1"/>
  <c r="AD42" i="1"/>
  <c r="AD33" i="1"/>
  <c r="AD41" i="1"/>
  <c r="AD32" i="1"/>
  <c r="AD40" i="1"/>
  <c r="AD30" i="1"/>
  <c r="AD38" i="1"/>
  <c r="AD31" i="1"/>
  <c r="AD39" i="1"/>
  <c r="AC25" i="1"/>
  <c r="AB73" i="1"/>
  <c r="AB72" i="1"/>
  <c r="AC71" i="1"/>
  <c r="AB74" i="1"/>
  <c r="AC47" i="1"/>
  <c r="AC74" i="1" s="1"/>
  <c r="AC50" i="1"/>
  <c r="AC48" i="1"/>
  <c r="AC49" i="1"/>
  <c r="AE6" i="1"/>
  <c r="AE76" i="1" s="1"/>
  <c r="AD46" i="1"/>
  <c r="AD45" i="1"/>
  <c r="AD44" i="1"/>
  <c r="AE7" i="1"/>
  <c r="AE30" i="1" l="1"/>
  <c r="AE38" i="1"/>
  <c r="AE29" i="1"/>
  <c r="AE37" i="1"/>
  <c r="AE27" i="1"/>
  <c r="AE28" i="1"/>
  <c r="AE36" i="1"/>
  <c r="AE35" i="1"/>
  <c r="AE43" i="1"/>
  <c r="AE34" i="1"/>
  <c r="AE42" i="1"/>
  <c r="AE39" i="1"/>
  <c r="AE33" i="1"/>
  <c r="AE41" i="1"/>
  <c r="AE31" i="1"/>
  <c r="AE32" i="1"/>
  <c r="AE40" i="1"/>
  <c r="AD25" i="1"/>
  <c r="AC72" i="1"/>
  <c r="AD71" i="1"/>
  <c r="AD47" i="1"/>
  <c r="AC73" i="1"/>
  <c r="AD50" i="1"/>
  <c r="AD49" i="1"/>
  <c r="AD48" i="1"/>
  <c r="AF6" i="1"/>
  <c r="AE46" i="1"/>
  <c r="AE45" i="1"/>
  <c r="AE44" i="1"/>
  <c r="AF76" i="1"/>
  <c r="AF7" i="1"/>
  <c r="AE25" i="1" l="1"/>
  <c r="AE71" i="1"/>
  <c r="AD74" i="1"/>
  <c r="AD73" i="1"/>
  <c r="AD72" i="1"/>
  <c r="AE47" i="1"/>
  <c r="AE49" i="1"/>
  <c r="AE50" i="1"/>
  <c r="AE48" i="1"/>
  <c r="AG6" i="1"/>
  <c r="AG76" i="1" s="1"/>
  <c r="AF46" i="1"/>
  <c r="AF45" i="1"/>
  <c r="AF44" i="1"/>
  <c r="AG7" i="1"/>
  <c r="AG32" i="1" l="1"/>
  <c r="AG40" i="1"/>
  <c r="AG31" i="1"/>
  <c r="AG39" i="1"/>
  <c r="AG30" i="1"/>
  <c r="AG38" i="1"/>
  <c r="AG27" i="1"/>
  <c r="AG29" i="1"/>
  <c r="AG37" i="1"/>
  <c r="AG28" i="1"/>
  <c r="AG36" i="1"/>
  <c r="AG41" i="1"/>
  <c r="AG35" i="1"/>
  <c r="AG43" i="1"/>
  <c r="AG34" i="1"/>
  <c r="AG42" i="1"/>
  <c r="AG33" i="1"/>
  <c r="AF25" i="1"/>
  <c r="AE72" i="1"/>
  <c r="AE73" i="1"/>
  <c r="AF71" i="1"/>
  <c r="AE74" i="1"/>
  <c r="AF47" i="1"/>
  <c r="AF74" i="1" s="1"/>
  <c r="AF48" i="1"/>
  <c r="AF49" i="1"/>
  <c r="AF50" i="1"/>
  <c r="AH6" i="1"/>
  <c r="AH76" i="1" s="1"/>
  <c r="AG46" i="1"/>
  <c r="AG45" i="1"/>
  <c r="AG44" i="1"/>
  <c r="AH7" i="1"/>
  <c r="AH33" i="1" l="1"/>
  <c r="AH41" i="1"/>
  <c r="AH32" i="1"/>
  <c r="AH40" i="1"/>
  <c r="AH31" i="1"/>
  <c r="AH39" i="1"/>
  <c r="AH30" i="1"/>
  <c r="AH38" i="1"/>
  <c r="AH29" i="1"/>
  <c r="AH37" i="1"/>
  <c r="AH27" i="1"/>
  <c r="AH28" i="1"/>
  <c r="AH36" i="1"/>
  <c r="AH35" i="1"/>
  <c r="AH43" i="1"/>
  <c r="AH34" i="1"/>
  <c r="AH42" i="1"/>
  <c r="AG25" i="1"/>
  <c r="AF72" i="1"/>
  <c r="AG71" i="1"/>
  <c r="AG47" i="1"/>
  <c r="AG74" i="1" s="1"/>
  <c r="AF73" i="1"/>
  <c r="AG48" i="1"/>
  <c r="AG49" i="1"/>
  <c r="AG50" i="1"/>
  <c r="AI6" i="1"/>
  <c r="AI76" i="1" s="1"/>
  <c r="AH46" i="1"/>
  <c r="AH45" i="1"/>
  <c r="AH44" i="1"/>
  <c r="AI7" i="1"/>
  <c r="K34" i="1" l="1"/>
  <c r="K33" i="1"/>
  <c r="K27" i="1"/>
  <c r="K40" i="1"/>
  <c r="K29" i="1"/>
  <c r="K35" i="1"/>
  <c r="K38" i="1"/>
  <c r="K28" i="1"/>
  <c r="K30" i="1"/>
  <c r="K31" i="1"/>
  <c r="K32" i="1"/>
  <c r="K43" i="1"/>
  <c r="K41" i="1"/>
  <c r="K39" i="1"/>
  <c r="K36" i="1"/>
  <c r="K37" i="1"/>
  <c r="K42" i="1"/>
  <c r="R33" i="1"/>
  <c r="R28" i="1"/>
  <c r="R40" i="1"/>
  <c r="R37" i="1"/>
  <c r="R42" i="1"/>
  <c r="R30" i="1"/>
  <c r="R29" i="1"/>
  <c r="R43" i="1"/>
  <c r="R31" i="1"/>
  <c r="R35" i="1"/>
  <c r="R39" i="1"/>
  <c r="R38" i="1"/>
  <c r="R41" i="1"/>
  <c r="R27" i="1"/>
  <c r="R36" i="1"/>
  <c r="R32" i="1"/>
  <c r="R34" i="1"/>
  <c r="Y32" i="1"/>
  <c r="Y36" i="1"/>
  <c r="Y40" i="1"/>
  <c r="Y39" i="1"/>
  <c r="Y43" i="1"/>
  <c r="Y41" i="1"/>
  <c r="Y42" i="1"/>
  <c r="Y37" i="1"/>
  <c r="Y35" i="1"/>
  <c r="Y30" i="1"/>
  <c r="Y27" i="1"/>
  <c r="Y38" i="1"/>
  <c r="Y28" i="1"/>
  <c r="Y34" i="1"/>
  <c r="Y31" i="1"/>
  <c r="Y29" i="1"/>
  <c r="Y33" i="1"/>
  <c r="AF31" i="1"/>
  <c r="AF42" i="1"/>
  <c r="AF43" i="1"/>
  <c r="AF38" i="1"/>
  <c r="AF27" i="1"/>
  <c r="AF41" i="1"/>
  <c r="AF39" i="1"/>
  <c r="AF32" i="1"/>
  <c r="AF36" i="1"/>
  <c r="AF37" i="1"/>
  <c r="AF34" i="1"/>
  <c r="AF35" i="1"/>
  <c r="AF28" i="1"/>
  <c r="AF40" i="1"/>
  <c r="AF33" i="1"/>
  <c r="AF29" i="1"/>
  <c r="AF30" i="1"/>
  <c r="E28" i="1"/>
  <c r="E32" i="1"/>
  <c r="E30" i="1"/>
  <c r="E31" i="1"/>
  <c r="E38" i="1"/>
  <c r="E40" i="1"/>
  <c r="E27" i="1"/>
  <c r="E37" i="1"/>
  <c r="E29" i="1"/>
  <c r="E39" i="1"/>
  <c r="E33" i="1"/>
  <c r="E43" i="1"/>
  <c r="E42" i="1"/>
  <c r="E35" i="1"/>
  <c r="E36" i="1"/>
  <c r="E34" i="1"/>
  <c r="E41" i="1"/>
  <c r="H31" i="1"/>
  <c r="H37" i="1"/>
  <c r="H42" i="1"/>
  <c r="H35" i="1"/>
  <c r="H34" i="1"/>
  <c r="H30" i="1"/>
  <c r="H33" i="1"/>
  <c r="H40" i="1"/>
  <c r="H41" i="1"/>
  <c r="H38" i="1"/>
  <c r="H29" i="1"/>
  <c r="H28" i="1"/>
  <c r="H43" i="1"/>
  <c r="H36" i="1"/>
  <c r="H27" i="1"/>
  <c r="H32" i="1"/>
  <c r="H39" i="1"/>
  <c r="O30" i="1"/>
  <c r="O27" i="1"/>
  <c r="O39" i="1"/>
  <c r="O34" i="1"/>
  <c r="O32" i="1"/>
  <c r="O37" i="1"/>
  <c r="O36" i="1"/>
  <c r="O33" i="1"/>
  <c r="O38" i="1"/>
  <c r="O29" i="1"/>
  <c r="O42" i="1"/>
  <c r="O35" i="1"/>
  <c r="O40" i="1"/>
  <c r="O43" i="1"/>
  <c r="O31" i="1"/>
  <c r="O28" i="1"/>
  <c r="O41" i="1"/>
  <c r="V29" i="1"/>
  <c r="V28" i="1"/>
  <c r="V30" i="1"/>
  <c r="V35" i="1"/>
  <c r="V33" i="1"/>
  <c r="V36" i="1"/>
  <c r="V31" i="1"/>
  <c r="V32" i="1"/>
  <c r="V42" i="1"/>
  <c r="V39" i="1"/>
  <c r="V38" i="1"/>
  <c r="V27" i="1"/>
  <c r="V34" i="1"/>
  <c r="V41" i="1"/>
  <c r="V40" i="1"/>
  <c r="V43" i="1"/>
  <c r="V37" i="1"/>
  <c r="AC28" i="1"/>
  <c r="AC38" i="1"/>
  <c r="AC30" i="1"/>
  <c r="AC33" i="1"/>
  <c r="AC34" i="1"/>
  <c r="AC35" i="1"/>
  <c r="AC37" i="1"/>
  <c r="AC42" i="1"/>
  <c r="AC31" i="1"/>
  <c r="AC39" i="1"/>
  <c r="AC43" i="1"/>
  <c r="AC27" i="1"/>
  <c r="AC41" i="1"/>
  <c r="AC32" i="1"/>
  <c r="AC40" i="1"/>
  <c r="AC29" i="1"/>
  <c r="AC36" i="1"/>
  <c r="AI34" i="1"/>
  <c r="AI42" i="1"/>
  <c r="AI33" i="1"/>
  <c r="AI41" i="1"/>
  <c r="AI32" i="1"/>
  <c r="AI40" i="1"/>
  <c r="AI31" i="1"/>
  <c r="AI39" i="1"/>
  <c r="AI30" i="1"/>
  <c r="AI38" i="1"/>
  <c r="AI29" i="1"/>
  <c r="AI37" i="1"/>
  <c r="AI27" i="1"/>
  <c r="AI28" i="1"/>
  <c r="AI36" i="1"/>
  <c r="AI35" i="1"/>
  <c r="AI43" i="1"/>
  <c r="AH25" i="1"/>
  <c r="AJ27" i="1"/>
  <c r="AG73" i="1"/>
  <c r="AH71" i="1"/>
  <c r="AG72" i="1"/>
  <c r="AH47" i="1"/>
  <c r="AH72" i="1" s="1"/>
  <c r="AH48" i="1"/>
  <c r="AH49" i="1"/>
  <c r="AH50" i="1"/>
  <c r="AI46" i="1"/>
  <c r="AI45" i="1"/>
  <c r="AI44" i="1"/>
  <c r="AI25" i="1" l="1"/>
  <c r="AI47" i="1"/>
  <c r="AI74" i="1" s="1"/>
  <c r="AH73" i="1"/>
  <c r="AH74" i="1"/>
  <c r="AI71" i="1"/>
  <c r="AI48" i="1"/>
  <c r="AI49" i="1"/>
  <c r="AI50" i="1"/>
  <c r="AI72" i="1" l="1"/>
  <c r="AI7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Benjamin Pottier</author>
  </authors>
  <commentList>
    <comment ref="A16" authorId="0" shapeId="0" xr:uid="{02FD37AE-A3D5-4A91-B1E0-354D8BF883E1}">
      <text>
        <r>
          <rPr>
            <b/>
            <sz val="9"/>
            <color indexed="81"/>
            <rFont val="Tahoma"/>
            <family val="2"/>
          </rPr>
          <t xml:space="preserve">PRISE DE SANG:                        P :           7h
PRE ANA (modifiable) :             PA :         8h
HEMATO :                                    H :            8h
CHIMIE :                                       C :            8,5h
21 HEURE (modifiable) :           21h :         8h
20 HEURE (modifiable) :          20h :         7,5h
GARDE SEMAINE :                    G-SEM :   11h
GARDE WE + JF :                      G-WEF :   12h
DIMANCHE JF JOUR :              D-JF :      12h
VACANCES 35h :                     V :             5,85h
V31 :                                           V31 :         5,85h
VACANCES 28h :                    V28 :        4,68h
VACANCES 27h :                    V27 :        4,51h
REPOS HEBDOMADAIRE :    X :             0h
REPOS GARDE :                     RG :          0h
</t>
        </r>
      </text>
    </comment>
    <comment ref="D16" authorId="0" shapeId="0" xr:uid="{06C765EE-F2A4-4CBF-9E86-8F300AB8EEE2}">
      <text>
        <r>
          <rPr>
            <b/>
            <sz val="9"/>
            <color indexed="81"/>
            <rFont val="Tahoma"/>
            <family val="2"/>
          </rPr>
          <t>Contrat 28h</t>
        </r>
      </text>
    </comment>
    <comment ref="D17" authorId="0" shapeId="0" xr:uid="{6D383146-69C1-4BAB-83B9-BF5D9415EB96}">
      <text>
        <r>
          <rPr>
            <b/>
            <sz val="9"/>
            <color indexed="81"/>
            <rFont val="Tahoma"/>
            <family val="2"/>
          </rPr>
          <t>Contrat 27h</t>
        </r>
      </text>
    </comment>
    <comment ref="D35" authorId="0" shapeId="0" xr:uid="{57422DC4-CB4C-4496-B241-070C6B79D088}">
      <text>
        <r>
          <rPr>
            <b/>
            <sz val="9"/>
            <color indexed="81"/>
            <rFont val="Tahoma"/>
            <family val="2"/>
          </rPr>
          <t>Contrat 28h</t>
        </r>
      </text>
    </comment>
    <comment ref="D36" authorId="0" shapeId="0" xr:uid="{7901E170-3A43-44CE-B499-CAB83F191F9F}">
      <text>
        <r>
          <rPr>
            <b/>
            <sz val="9"/>
            <color indexed="81"/>
            <rFont val="Tahoma"/>
            <family val="2"/>
          </rPr>
          <t>Contrat 27h</t>
        </r>
      </text>
    </comment>
    <comment ref="D60" authorId="0" shapeId="0" xr:uid="{435E959D-DF40-4E25-9373-55ED736E541E}">
      <text>
        <r>
          <rPr>
            <b/>
            <sz val="9"/>
            <color indexed="81"/>
            <rFont val="Tahoma"/>
            <family val="2"/>
          </rPr>
          <t>Contrat 28h</t>
        </r>
      </text>
    </comment>
    <comment ref="D61" authorId="0" shapeId="0" xr:uid="{BA23C3AA-D48E-4497-A865-098CD5C18E35}">
      <text>
        <r>
          <rPr>
            <b/>
            <sz val="9"/>
            <color indexed="81"/>
            <rFont val="Tahoma"/>
            <family val="2"/>
          </rPr>
          <t>Contrat 27h</t>
        </r>
      </text>
    </comment>
  </commentList>
</comments>
</file>

<file path=xl/sharedStrings.xml><?xml version="1.0" encoding="utf-8"?>
<sst xmlns="http://schemas.openxmlformats.org/spreadsheetml/2006/main" count="120" uniqueCount="106">
  <si>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</si>
  <si>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</si>
  <si>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</si>
  <si>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</si>
  <si>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</si>
  <si>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</si>
  <si>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</si>
  <si>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</si>
  <si>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</si>
  <si>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</si>
  <si>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</si>
  <si>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</si>
  <si>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M-C</t>
  </si>
  <si>
    <t>CELINE A</t>
  </si>
  <si>
    <t>CLAIRE</t>
  </si>
  <si>
    <t>LAURIANNE</t>
  </si>
  <si>
    <t>CELINE R</t>
  </si>
  <si>
    <t>MARION</t>
  </si>
  <si>
    <t>LAURENCE</t>
  </si>
  <si>
    <t>CELINE P</t>
  </si>
  <si>
    <t>ODILE</t>
  </si>
  <si>
    <t>VERO</t>
  </si>
  <si>
    <t>NELLY</t>
  </si>
  <si>
    <t>MAGALI</t>
  </si>
  <si>
    <t>35 -&gt; 48</t>
  </si>
  <si>
    <t>28 -&gt; 36</t>
  </si>
  <si>
    <t>27 -&gt; 35</t>
  </si>
  <si>
    <t>1er janvier</t>
  </si>
  <si>
    <t>Pâques</t>
  </si>
  <si>
    <t>Lundi de Pâques</t>
  </si>
  <si>
    <t>1er Mai</t>
  </si>
  <si>
    <t>Ascension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</si>
  <si>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</si>
  <si>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</si>
  <si>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</si>
  <si>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</si>
  <si>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</si>
  <si>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</si>
  <si>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</si>
  <si>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8 Mai</t>
  </si>
  <si>
    <t>Année</t>
  </si>
  <si>
    <t>PAUSE</t>
  </si>
  <si>
    <t>INITIALES</t>
  </si>
  <si>
    <t>NOM DE POSTE</t>
  </si>
  <si>
    <t>HEURE DEBUT</t>
  </si>
  <si>
    <t>HEURE FIN</t>
  </si>
  <si>
    <t>TOTAL HEURES</t>
  </si>
  <si>
    <t>P</t>
  </si>
  <si>
    <t>PRISE DE SANG</t>
  </si>
  <si>
    <t>PA</t>
  </si>
  <si>
    <t>PRE ANA</t>
  </si>
  <si>
    <t>H</t>
  </si>
  <si>
    <t>HEMATO</t>
  </si>
  <si>
    <t>C</t>
  </si>
  <si>
    <t>CHIMIE</t>
  </si>
  <si>
    <t>21h</t>
  </si>
  <si>
    <t>21 HEURE</t>
  </si>
  <si>
    <t>20h</t>
  </si>
  <si>
    <t>20 HEURE</t>
  </si>
  <si>
    <t>V</t>
  </si>
  <si>
    <t>RG</t>
  </si>
  <si>
    <t>REPOS GARDE</t>
  </si>
  <si>
    <t>REPOS HEBDOMADAIRE</t>
  </si>
  <si>
    <t>INFIRMIERE</t>
  </si>
  <si>
    <t>TOTAL EFFECTIF</t>
  </si>
  <si>
    <t>DIMANCHES + JF JOUR</t>
  </si>
  <si>
    <t>D-JF</t>
  </si>
  <si>
    <t>FORMULE FERIES</t>
  </si>
  <si>
    <t>FORMULE WEEK END</t>
  </si>
  <si>
    <t>FORMULE DIMANCHE</t>
  </si>
  <si>
    <t>VERIF FERIE OU DIMANCHE</t>
  </si>
  <si>
    <t>X</t>
  </si>
  <si>
    <t>V31</t>
  </si>
  <si>
    <t>TOTAL heures</t>
  </si>
  <si>
    <t>GARDE SEMAINE</t>
  </si>
  <si>
    <t>G-SEM</t>
  </si>
  <si>
    <t>heure correspondante</t>
  </si>
  <si>
    <t>TOTAL h/poste/tech</t>
  </si>
  <si>
    <t>GARDE WE + JF</t>
  </si>
  <si>
    <t>test ligne 8</t>
  </si>
  <si>
    <t>test ligne 9</t>
  </si>
  <si>
    <t>FORMULE SAMEDI</t>
  </si>
  <si>
    <t>valeurs semaine sauf samedi</t>
  </si>
  <si>
    <t>valeurs dimanche et jf</t>
  </si>
  <si>
    <t>valeurs samedi</t>
  </si>
  <si>
    <t>synthese valeurs</t>
  </si>
  <si>
    <t>G-WEF</t>
  </si>
  <si>
    <t>horaires début pouvant être changés</t>
  </si>
  <si>
    <t>horaires fin pouvant être changés</t>
  </si>
  <si>
    <t>code couleur Total heure</t>
  </si>
  <si>
    <t>35&lt;h&lt;40</t>
  </si>
  <si>
    <t>40&lt;=h&lt;44</t>
  </si>
  <si>
    <t>48&lt;h</t>
  </si>
  <si>
    <t>44&lt;=h&lt;=48</t>
  </si>
  <si>
    <t>SURVOLER ICI POUR VOIR CORRESPONDANCE POSTES-HEURES</t>
  </si>
  <si>
    <t>VACANCES 28h</t>
  </si>
  <si>
    <t>VACANCES 35H</t>
  </si>
  <si>
    <t>V28</t>
  </si>
  <si>
    <t>VACANCES 27h</t>
  </si>
  <si>
    <t>V27</t>
  </si>
  <si>
    <t>RECUPERATION TEMPS TRAVAIL</t>
  </si>
  <si>
    <t>RTT</t>
  </si>
  <si>
    <t>RECUPERATION TEMPS TRAVAIL 28h</t>
  </si>
  <si>
    <t>RECUPERATION TEMPS TRAVAIL 27h</t>
  </si>
  <si>
    <t>R28</t>
  </si>
  <si>
    <t>R27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</si>
</sst>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d\ dd"/>
    <numFmt numFmtId="165" formatCode="ddd\ dd\ mmm\ yyyy"/>
    <numFmt numFmtId="166" formatCode="&quot;Semaine &quot;00"/>
    <numFmt numFmtId="167" formatCode="h:mm;@"/>
    <numFmt numFmtId="168" formatCode="ddd\ dd\ 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2"/>
      <color rgb="FF303030"/>
      <name val="Arial"/>
      <family val="2"/>
    </font>
    <font>
      <b/>
      <i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lightUp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hair">
        <color auto="1"/>
      </right>
      <top style="double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double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indexed="64"/>
      </left>
      <right/>
      <top style="dashDot">
        <color indexed="64"/>
      </top>
      <bottom style="dashDot">
        <color indexed="64"/>
      </bottom>
      <diagonal/>
    </border>
    <border>
      <left style="double">
        <color auto="1"/>
      </left>
      <right style="hair">
        <color auto="1"/>
      </right>
      <top style="dashDot">
        <color indexed="64"/>
      </top>
      <bottom style="dashDot">
        <color indexed="64"/>
      </bottom>
      <diagonal/>
    </border>
    <border>
      <left style="hair">
        <color auto="1"/>
      </left>
      <right style="hair">
        <color auto="1"/>
      </right>
      <top style="dashDot">
        <color indexed="64"/>
      </top>
      <bottom style="dashDot">
        <color indexed="64"/>
      </bottom>
      <diagonal/>
    </border>
    <border>
      <left style="hair">
        <color auto="1"/>
      </left>
      <right style="double">
        <color indexed="64"/>
      </right>
      <top style="dashDot">
        <color indexed="64"/>
      </top>
      <bottom style="dashDot">
        <color indexed="64"/>
      </bottom>
      <diagonal/>
    </border>
    <border>
      <left style="double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hair">
        <color auto="1"/>
      </right>
      <top style="dashDotDot">
        <color auto="1"/>
      </top>
      <bottom style="dashDotDot">
        <color auto="1"/>
      </bottom>
      <diagonal/>
    </border>
    <border>
      <left style="hair">
        <color auto="1"/>
      </left>
      <right style="double">
        <color auto="1"/>
      </right>
      <top style="dashDotDot">
        <color auto="1"/>
      </top>
      <bottom style="dashDotDot">
        <color auto="1"/>
      </bottom>
      <diagonal/>
    </border>
    <border>
      <left style="double">
        <color auto="1"/>
      </left>
      <right style="double">
        <color auto="1"/>
      </right>
      <top style="hair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Font="1"/>
    <xf numFmtId="0" fontId="0" fillId="0" borderId="0" xfId="0" applyAlignment="1">
      <alignment horizontal="right"/>
    </xf>
    <xf numFmtId="20" fontId="0" fillId="0" borderId="0" xfId="0" applyNumberFormat="1"/>
    <xf numFmtId="0" fontId="0" fillId="0" borderId="9" xfId="0" applyBorder="1"/>
    <xf numFmtId="20" fontId="0" fillId="0" borderId="9" xfId="0" applyNumberFormat="1" applyBorder="1"/>
    <xf numFmtId="0" fontId="0" fillId="0" borderId="11" xfId="0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4" fontId="0" fillId="0" borderId="0" xfId="0" applyNumberFormat="1"/>
    <xf numFmtId="0" fontId="0" fillId="4" borderId="0" xfId="0" applyFill="1"/>
    <xf numFmtId="166" fontId="0" fillId="3" borderId="12" xfId="0" applyNumberFormat="1" applyFill="1" applyBorder="1" applyAlignment="1">
      <alignment horizontal="center" textRotation="90"/>
    </xf>
    <xf numFmtId="0" fontId="0" fillId="0" borderId="0" xfId="0" quotePrefix="1"/>
    <xf numFmtId="2" fontId="0" fillId="0" borderId="9" xfId="0" applyNumberFormat="1" applyBorder="1"/>
    <xf numFmtId="0" fontId="3" fillId="5" borderId="16" xfId="0" applyFont="1" applyFill="1" applyBorder="1"/>
    <xf numFmtId="0" fontId="3" fillId="5" borderId="17" xfId="0" applyFont="1" applyFill="1" applyBorder="1"/>
    <xf numFmtId="0" fontId="0" fillId="5" borderId="17" xfId="0" applyFill="1" applyBorder="1"/>
    <xf numFmtId="0" fontId="0" fillId="5" borderId="18" xfId="0" applyFill="1" applyBorder="1"/>
    <xf numFmtId="167" fontId="0" fillId="0" borderId="9" xfId="0" applyNumberFormat="1" applyBorder="1"/>
    <xf numFmtId="0" fontId="4" fillId="0" borderId="9" xfId="0" applyFont="1" applyBorder="1"/>
    <xf numFmtId="168" fontId="0" fillId="3" borderId="2" xfId="0" applyNumberFormat="1" applyFill="1" applyBorder="1" applyAlignment="1">
      <alignment horizontal="center" textRotation="90"/>
    </xf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2" fontId="0" fillId="0" borderId="6" xfId="0" applyNumberFormat="1" applyBorder="1"/>
    <xf numFmtId="2" fontId="0" fillId="0" borderId="1" xfId="0" applyNumberFormat="1" applyBorder="1"/>
    <xf numFmtId="2" fontId="0" fillId="0" borderId="7" xfId="0" applyNumberFormat="1" applyBorder="1"/>
    <xf numFmtId="2" fontId="0" fillId="0" borderId="13" xfId="0" applyNumberFormat="1" applyBorder="1"/>
    <xf numFmtId="2" fontId="0" fillId="0" borderId="14" xfId="0" applyNumberFormat="1" applyBorder="1"/>
    <xf numFmtId="2" fontId="0" fillId="0" borderId="15" xfId="0" applyNumberFormat="1" applyBorder="1"/>
    <xf numFmtId="165" fontId="0" fillId="3" borderId="11" xfId="0" applyNumberFormat="1" applyFill="1" applyBorder="1" applyAlignment="1">
      <alignment horizontal="center" textRotation="90"/>
    </xf>
    <xf numFmtId="168" fontId="0" fillId="3" borderId="10" xfId="0" applyNumberFormat="1" applyFill="1" applyBorder="1" applyAlignment="1">
      <alignment horizontal="center" textRotation="90"/>
    </xf>
    <xf numFmtId="0" fontId="0" fillId="0" borderId="0" xfId="0" applyProtection="1"/>
    <xf numFmtId="14" fontId="0" fillId="0" borderId="0" xfId="0" applyNumberFormat="1" applyProtection="1"/>
    <xf numFmtId="49" fontId="0" fillId="0" borderId="0" xfId="0" applyNumberFormat="1" applyProtection="1"/>
    <xf numFmtId="0" fontId="0" fillId="0" borderId="0" xfId="0" applyAlignment="1">
      <alignment horizontal="right" vertical="center"/>
    </xf>
    <xf numFmtId="49" fontId="4" fillId="0" borderId="9" xfId="0" applyNumberFormat="1" applyFont="1" applyBorder="1"/>
    <xf numFmtId="0" fontId="0" fillId="0" borderId="4" xfId="0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20" fontId="0" fillId="0" borderId="9" xfId="0" applyNumberFormat="1" applyBorder="1" applyProtection="1">
      <protection locked="0"/>
    </xf>
    <xf numFmtId="0" fontId="0" fillId="0" borderId="0" xfId="0" applyProtection="1">
      <protection locked="0"/>
    </xf>
    <xf numFmtId="49" fontId="4" fillId="0" borderId="0" xfId="0" applyNumberFormat="1" applyFont="1" applyBorder="1"/>
    <xf numFmtId="20" fontId="0" fillId="0" borderId="0" xfId="0" applyNumberFormat="1" applyBorder="1" applyProtection="1">
      <protection locked="0"/>
    </xf>
    <xf numFmtId="0" fontId="0" fillId="7" borderId="0" xfId="0" applyFill="1"/>
    <xf numFmtId="0" fontId="0" fillId="8" borderId="0" xfId="0" applyFill="1" applyAlignment="1">
      <alignment horizontal="right"/>
    </xf>
    <xf numFmtId="0" fontId="0" fillId="2" borderId="0" xfId="0" applyFill="1" applyAlignment="1">
      <alignment horizontal="right"/>
    </xf>
    <xf numFmtId="0" fontId="0" fillId="0" borderId="0" xfId="0" applyAlignment="1">
      <alignment vertical="center"/>
    </xf>
    <xf numFmtId="2" fontId="0" fillId="0" borderId="19" xfId="0" applyNumberFormat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0" borderId="3" xfId="0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/>
    </xf>
    <xf numFmtId="0" fontId="0" fillId="0" borderId="24" xfId="0" applyBorder="1"/>
    <xf numFmtId="0" fontId="0" fillId="0" borderId="23" xfId="0" applyBorder="1"/>
    <xf numFmtId="166" fontId="0" fillId="3" borderId="10" xfId="0" applyNumberFormat="1" applyFill="1" applyBorder="1" applyAlignment="1">
      <alignment horizontal="center" textRotation="9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0" fillId="0" borderId="27" xfId="0" applyBorder="1" applyProtection="1">
      <protection locked="0"/>
    </xf>
    <xf numFmtId="0" fontId="0" fillId="2" borderId="28" xfId="0" applyFill="1" applyBorder="1"/>
    <xf numFmtId="0" fontId="0" fillId="0" borderId="29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0" xfId="0" applyBorder="1" applyProtection="1">
      <protection locked="0"/>
    </xf>
    <xf numFmtId="0" fontId="0" fillId="0" borderId="31" xfId="0" applyBorder="1" applyProtection="1">
      <protection locked="0"/>
    </xf>
    <xf numFmtId="0" fontId="0" fillId="2" borderId="32" xfId="0" applyFill="1" applyBorder="1"/>
    <xf numFmtId="0" fontId="0" fillId="0" borderId="33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0" fillId="0" borderId="34" xfId="0" applyBorder="1" applyProtection="1">
      <protection locked="0"/>
    </xf>
    <xf numFmtId="0" fontId="0" fillId="0" borderId="35" xfId="0" applyBorder="1" applyProtection="1">
      <protection locked="0"/>
    </xf>
    <xf numFmtId="2" fontId="0" fillId="0" borderId="25" xfId="0" applyNumberFormat="1" applyBorder="1"/>
    <xf numFmtId="2" fontId="0" fillId="0" borderId="26" xfId="0" applyNumberFormat="1" applyBorder="1"/>
    <xf numFmtId="2" fontId="0" fillId="0" borderId="27" xfId="0" applyNumberFormat="1" applyBorder="1"/>
    <xf numFmtId="2" fontId="0" fillId="0" borderId="29" xfId="0" applyNumberFormat="1" applyBorder="1"/>
    <xf numFmtId="2" fontId="0" fillId="0" borderId="30" xfId="0" applyNumberFormat="1" applyBorder="1"/>
    <xf numFmtId="2" fontId="0" fillId="0" borderId="31" xfId="0" applyNumberFormat="1" applyBorder="1"/>
    <xf numFmtId="2" fontId="0" fillId="0" borderId="36" xfId="0" applyNumberFormat="1" applyBorder="1"/>
    <xf numFmtId="2" fontId="0" fillId="0" borderId="37" xfId="0" applyNumberFormat="1" applyBorder="1"/>
    <xf numFmtId="2" fontId="0" fillId="0" borderId="38" xfId="0" applyNumberFormat="1" applyBorder="1"/>
    <xf numFmtId="0" fontId="0" fillId="2" borderId="39" xfId="0" applyFill="1" applyBorder="1"/>
    <xf numFmtId="0" fontId="2" fillId="0" borderId="0" xfId="0" applyFont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6" borderId="0" xfId="0" applyFont="1" applyFill="1" applyAlignment="1">
      <alignment horizontal="center" vertical="center" wrapText="1"/>
    </xf>
    <xf numFmtId="166" fontId="0" fillId="3" borderId="40" xfId="0" applyNumberFormat="1" applyFill="1" applyBorder="1" applyAlignment="1">
      <alignment horizontal="center" textRotation="90"/>
    </xf>
    <xf numFmtId="0" fontId="0" fillId="0" borderId="0" xfId="0" applyBorder="1"/>
  </cellXfs>
  <cellStyles count="1">
    <cellStyle name="Normal" xfId="0" builtinId="0"/>
  </cellStyles>
  <dxfs count="74">
    <dxf>
      <fill>
        <patternFill>
          <bgColor theme="7" tint="0.59996337778862885"/>
        </patternFill>
      </fill>
    </dxf>
    <dxf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0.7999816888943144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C00000"/>
      </font>
      <fill>
        <patternFill>
          <bgColor rgb="FFFF9797"/>
        </patternFill>
      </fill>
    </dxf>
    <dxf>
      <font>
        <color rgb="FF9C0006"/>
      </font>
      <fill>
        <patternFill>
          <fgColor indexed="64"/>
          <bgColor rgb="FFFFC7CE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59996337778862885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9797"/>
      <color rgb="FFDE0000"/>
      <color rgb="FFFFABAB"/>
      <color rgb="FFFF99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2" fmlaLink="$B$1" fmlaRange="listes!$A$1:$A$12" noThreeD="1" sel="1" val="0"/>
</file>

<file path=xl/ctrlProps/ctrlProp2.xml><?xml version="1.0" encoding="utf-8"?>
<formControlPr xmlns="http://schemas.microsoft.com/office/spreadsheetml/2009/9/main" objectType="Drop" dropStyle="combo" dx="22" fmlaLink="$B$2" fmlaRange="listes!$B$1:$B$41" noThreeD="1" sel="1" val="0"/>
</file>

<file path=xl/ctrlProps/ctrlProp3.xml><?xml version="1.0" encoding="utf-8"?>
<formControlPr xmlns="http://schemas.microsoft.com/office/spreadsheetml/2009/9/main" objectType="Drop" dropStyle="combo" dx="22" noThreeD="1" sel="0" val="0"/>
</file>

<file path=xl/ctrlProps/ctrlProp4.xml><?xml version="1.0" encoding="utf-8"?>
<formControlPr xmlns="http://schemas.microsoft.com/office/spreadsheetml/2009/9/main" objectType="Drop" dropStyle="combo" dx="22" noThreeD="1" sel="0" val="0"/>
</file>

<file path=xl/ctrlProps/ctrlProp5.xml><?xml version="1.0" encoding="utf-8"?>
<formControlPr xmlns="http://schemas.microsoft.com/office/spreadsheetml/2009/9/main" objectType="Drop" dropStyle="combo" dx="22" fmlaLink="$B$1" fmlaRange="listes!$A$1:$A$12" noThreeD="1" sel="1" val="0"/>
</file>

<file path=xl/ctrlProps/ctrlProp6.xml><?xml version="1.0" encoding="utf-8"?>
<formControlPr xmlns="http://schemas.microsoft.com/office/spreadsheetml/2009/9/main" objectType="Drop" dropStyle="combo" dx="22" fmlaLink="$B$2" fmlaRange="listes!$B$1:$B$41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17</xdr:col>
      <xdr:colOff>488157</xdr:colOff>
      <xdr:row>0</xdr:row>
      <xdr:rowOff>0</xdr:rowOff>
    </xdr:from>
    <xdr:to>
      <xdr:col>20</xdr:col>
      <xdr:colOff>488157</xdr:colOff>
      <xdr:row>2</xdr:row>
      <xdr:rowOff>95251</xdr:rowOff>
    </xdr:to>
    <xdr:sp macro="[0]!gommetableau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9929813" y="0"/>
          <a:ext cx="1750219" cy="476251"/>
        </a:xfrm>
        <a:prstGeom prst="round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EFFACER</a:t>
          </a:r>
          <a:r>
            <a:rPr lang="fr-FR" sz="1100" baseline="0">
              <a:solidFill>
                <a:srgbClr val="FF0000"/>
              </a:solidFill>
            </a:rPr>
            <a:t> TABLEAU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3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3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0</xdr:colOff>
          <xdr:row>1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3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1</xdr:col>
          <xdr:colOff>0</xdr:colOff>
          <xdr:row>2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3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5CDF0-633B-4AD4-AC24-46EDB4CCD183}">
  <sheetPr codeName="Feuil2"/>
  <dimension ref="A1:B41"/>
  <sheetViews>
    <sheetView zoomScale="80" zoomScaleNormal="80" workbookViewId="0">
      <selection activeCell="M14" sqref="M14"/>
    </sheetView>
  </sheetViews>
  <sheetFormatPr baseColWidth="10" defaultRowHeight="15" x14ac:dyDescent="0.25"/>
  <cols>
    <col min="4" max="4" width="17.28515625" customWidth="1"/>
  </cols>
  <sheetData>
    <row r="1" spans="1:2" x14ac:dyDescent="0.25">
      <c r="A1" t="s">
        <v>0</v>
      </c>
      <c r="B1">
        <v>2019</v>
      </c>
    </row>
    <row r="2" spans="1:2" x14ac:dyDescent="0.25">
      <c r="A2" t="s">
        <v>1</v>
      </c>
      <c r="B2">
        <v>2020</v>
      </c>
    </row>
    <row r="3" spans="1:2" x14ac:dyDescent="0.25">
      <c r="A3" t="s">
        <v>2</v>
      </c>
      <c r="B3">
        <v>2021</v>
      </c>
    </row>
    <row r="4" spans="1:2" x14ac:dyDescent="0.25">
      <c r="A4" t="s">
        <v>3</v>
      </c>
      <c r="B4">
        <v>2022</v>
      </c>
    </row>
    <row r="5" spans="1:2" x14ac:dyDescent="0.25">
      <c r="A5" t="s">
        <v>4</v>
      </c>
      <c r="B5">
        <v>2023</v>
      </c>
    </row>
    <row r="6" spans="1:2" x14ac:dyDescent="0.25">
      <c r="A6" t="s">
        <v>5</v>
      </c>
      <c r="B6">
        <v>2024</v>
      </c>
    </row>
    <row r="7" spans="1:2" x14ac:dyDescent="0.25">
      <c r="A7" t="s">
        <v>6</v>
      </c>
      <c r="B7">
        <v>2025</v>
      </c>
    </row>
    <row r="8" spans="1:2" x14ac:dyDescent="0.25">
      <c r="A8" t="s">
        <v>7</v>
      </c>
      <c r="B8">
        <v>2026</v>
      </c>
    </row>
    <row r="9" spans="1:2" x14ac:dyDescent="0.25">
      <c r="A9" t="s">
        <v>8</v>
      </c>
      <c r="B9">
        <v>2027</v>
      </c>
    </row>
    <row r="10" spans="1:2" x14ac:dyDescent="0.25">
      <c r="A10" t="s">
        <v>9</v>
      </c>
      <c r="B10">
        <v>2028</v>
      </c>
    </row>
    <row r="11" spans="1:2" x14ac:dyDescent="0.25">
      <c r="A11" t="s">
        <v>10</v>
      </c>
      <c r="B11">
        <v>2029</v>
      </c>
    </row>
    <row r="12" spans="1:2" x14ac:dyDescent="0.25">
      <c r="A12" t="s">
        <v>11</v>
      </c>
      <c r="B12">
        <v>2030</v>
      </c>
    </row>
    <row r="13" spans="1:2" x14ac:dyDescent="0.25">
      <c r="B13">
        <v>2031</v>
      </c>
    </row>
    <row r="14" spans="1:2" x14ac:dyDescent="0.25">
      <c r="B14">
        <v>2032</v>
      </c>
    </row>
    <row r="15" spans="1:2" x14ac:dyDescent="0.25">
      <c r="B15">
        <v>2033</v>
      </c>
    </row>
    <row r="16" spans="1:2" x14ac:dyDescent="0.25">
      <c r="B16">
        <v>2034</v>
      </c>
    </row>
    <row r="17" spans="2:2" x14ac:dyDescent="0.25">
      <c r="B17">
        <v>2035</v>
      </c>
    </row>
    <row r="18" spans="2:2" x14ac:dyDescent="0.25">
      <c r="B18">
        <v>2037</v>
      </c>
    </row>
    <row r="19" spans="2:2" x14ac:dyDescent="0.25">
      <c r="B19">
        <v>2038</v>
      </c>
    </row>
    <row r="20" spans="2:2" x14ac:dyDescent="0.25">
      <c r="B20">
        <v>2039</v>
      </c>
    </row>
    <row r="21" spans="2:2" x14ac:dyDescent="0.25">
      <c r="B21">
        <v>2040</v>
      </c>
    </row>
    <row r="22" spans="2:2" x14ac:dyDescent="0.25">
      <c r="B22">
        <v>2041</v>
      </c>
    </row>
    <row r="23" spans="2:2" x14ac:dyDescent="0.25">
      <c r="B23">
        <v>2042</v>
      </c>
    </row>
    <row r="24" spans="2:2" x14ac:dyDescent="0.25">
      <c r="B24">
        <v>2043</v>
      </c>
    </row>
    <row r="25" spans="2:2" x14ac:dyDescent="0.25">
      <c r="B25">
        <v>2044</v>
      </c>
    </row>
    <row r="26" spans="2:2" x14ac:dyDescent="0.25">
      <c r="B26">
        <v>2045</v>
      </c>
    </row>
    <row r="27" spans="2:2" x14ac:dyDescent="0.25">
      <c r="B27">
        <v>2046</v>
      </c>
    </row>
    <row r="28" spans="2:2" x14ac:dyDescent="0.25">
      <c r="B28">
        <v>2047</v>
      </c>
    </row>
    <row r="29" spans="2:2" x14ac:dyDescent="0.25">
      <c r="B29">
        <v>2048</v>
      </c>
    </row>
    <row r="30" spans="2:2" x14ac:dyDescent="0.25">
      <c r="B30">
        <v>2049</v>
      </c>
    </row>
    <row r="31" spans="2:2" x14ac:dyDescent="0.25">
      <c r="B31">
        <v>2050</v>
      </c>
    </row>
    <row r="32" spans="2:2" x14ac:dyDescent="0.25">
      <c r="B32">
        <v>2051</v>
      </c>
    </row>
    <row r="33" spans="2:2" x14ac:dyDescent="0.25">
      <c r="B33">
        <v>2052</v>
      </c>
    </row>
    <row r="34" spans="2:2" x14ac:dyDescent="0.25">
      <c r="B34">
        <v>2053</v>
      </c>
    </row>
    <row r="35" spans="2:2" x14ac:dyDescent="0.25">
      <c r="B35">
        <v>2054</v>
      </c>
    </row>
    <row r="36" spans="2:2" x14ac:dyDescent="0.25">
      <c r="B36">
        <v>2055</v>
      </c>
    </row>
    <row r="37" spans="2:2" x14ac:dyDescent="0.25">
      <c r="B37">
        <v>2056</v>
      </c>
    </row>
    <row r="38" spans="2:2" x14ac:dyDescent="0.25">
      <c r="B38">
        <v>2057</v>
      </c>
    </row>
    <row r="39" spans="2:2" x14ac:dyDescent="0.25">
      <c r="B39">
        <v>2058</v>
      </c>
    </row>
    <row r="40" spans="2:2" x14ac:dyDescent="0.25">
      <c r="B40">
        <v>2059</v>
      </c>
    </row>
    <row r="41" spans="2:2" x14ac:dyDescent="0.25">
      <c r="B41">
        <v>2060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6B2E5-4ADE-44B5-ACCB-6F5A3DC40BCA}">
  <sheetPr codeName="Feuil3"/>
  <dimension ref="A1:Z15"/>
  <sheetViews>
    <sheetView workbookViewId="0">
      <selection activeCell="M14" sqref="M14"/>
    </sheetView>
  </sheetViews>
  <sheetFormatPr baseColWidth="10" defaultRowHeight="15" x14ac:dyDescent="0.25"/>
  <cols>
    <col min="1" max="26" width="11.42578125" style="33"/>
  </cols>
  <sheetData>
    <row r="1" spans="1:2" x14ac:dyDescent="0.25">
      <c r="A1" s="33" t="s">
        <v>40</v>
      </c>
      <c r="B1" s="33">
        <f>'Calendrier de référence'!B2+2018</f>
        <v>2019</v>
      </c>
    </row>
    <row r="3" spans="1:2" x14ac:dyDescent="0.25">
      <c r="A3" s="33" t="s">
        <v>27</v>
      </c>
      <c r="B3" s="34">
        <f>DATE('jours feries'!$B$1,1,1)</f>
        <v>43466</v>
      </c>
    </row>
    <row r="4" spans="1:2" x14ac:dyDescent="0.25">
      <c r="A4" s="33" t="s">
        <v>28</v>
      </c>
      <c r="B4" s="34">
        <f>ROUND(DATE('jours feries'!$B$1,4,1)/7+MOD(19*MOD('jours feries'!$B$1,19)-7,30)*14/100,0)*7-6</f>
        <v>43576</v>
      </c>
    </row>
    <row r="5" spans="1:2" x14ac:dyDescent="0.25">
      <c r="A5" s="33" t="s">
        <v>29</v>
      </c>
      <c r="B5" s="34">
        <f>B4+1</f>
        <v>43577</v>
      </c>
    </row>
    <row r="6" spans="1:2" x14ac:dyDescent="0.25">
      <c r="A6" s="33" t="s">
        <v>30</v>
      </c>
      <c r="B6" s="34">
        <f>DATE('jours feries'!$B$1,5,1)</f>
        <v>43586</v>
      </c>
    </row>
    <row r="7" spans="1:2" x14ac:dyDescent="0.25">
      <c r="A7" s="35" t="s">
        <v>39</v>
      </c>
      <c r="B7" s="34">
        <f>DATE('jours feries'!$B$1,5,8)</f>
        <v>43593</v>
      </c>
    </row>
    <row r="8" spans="1:2" x14ac:dyDescent="0.25">
      <c r="A8" s="33" t="s">
        <v>31</v>
      </c>
      <c r="B8" s="34">
        <f>$B$4+39</f>
        <v>43615</v>
      </c>
    </row>
    <row r="9" spans="1:2" x14ac:dyDescent="0.25">
      <c r="A9" s="33" t="s">
        <v>32</v>
      </c>
      <c r="B9" s="34">
        <f>$B$4+49</f>
        <v>43625</v>
      </c>
    </row>
    <row r="10" spans="1:2" x14ac:dyDescent="0.25">
      <c r="A10" s="33" t="s">
        <v>33</v>
      </c>
      <c r="B10" s="34">
        <f>$B$4+50</f>
        <v>43626</v>
      </c>
    </row>
    <row r="11" spans="1:2" x14ac:dyDescent="0.25">
      <c r="A11" s="35" t="s">
        <v>34</v>
      </c>
      <c r="B11" s="34">
        <f>DATE('jours feries'!$B$1,7,14)</f>
        <v>43660</v>
      </c>
    </row>
    <row r="12" spans="1:2" x14ac:dyDescent="0.25">
      <c r="A12" s="35" t="s">
        <v>35</v>
      </c>
      <c r="B12" s="34">
        <f>DATE('jours feries'!$B$1,8,15)</f>
        <v>43692</v>
      </c>
    </row>
    <row r="13" spans="1:2" x14ac:dyDescent="0.25">
      <c r="A13" s="35" t="s">
        <v>36</v>
      </c>
      <c r="B13" s="34">
        <f>DATE('jours feries'!$B$1,11,1)</f>
        <v>43770</v>
      </c>
    </row>
    <row r="14" spans="1:2" x14ac:dyDescent="0.25">
      <c r="A14" s="35" t="s">
        <v>37</v>
      </c>
      <c r="B14" s="34">
        <f>DATE('jours feries'!$B$1,11,11)</f>
        <v>43780</v>
      </c>
    </row>
    <row r="15" spans="1:2" x14ac:dyDescent="0.25">
      <c r="A15" s="35" t="s">
        <v>38</v>
      </c>
      <c r="B15" s="34">
        <f>DATE('jours feries'!$B$1,12,25)</f>
        <v>43824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5F3BE-B1E1-4471-8CEA-9127FC99C871}">
  <sheetPr codeName="Feuil4"/>
  <dimension ref="A1:I22"/>
  <sheetViews>
    <sheetView workbookViewId="0">
      <selection activeCell="M14" sqref="M14"/>
    </sheetView>
  </sheetViews>
  <sheetFormatPr baseColWidth="10" defaultRowHeight="15" x14ac:dyDescent="0.25"/>
  <cols>
    <col min="1" max="1" width="32" customWidth="1"/>
    <col min="3" max="3" width="21.42578125" customWidth="1"/>
  </cols>
  <sheetData>
    <row r="1" spans="1:6" x14ac:dyDescent="0.25">
      <c r="A1" s="20" t="s">
        <v>43</v>
      </c>
      <c r="B1" s="20" t="s">
        <v>42</v>
      </c>
      <c r="C1" s="20" t="s">
        <v>76</v>
      </c>
      <c r="D1" s="20" t="s">
        <v>46</v>
      </c>
      <c r="E1" s="20" t="s">
        <v>44</v>
      </c>
      <c r="F1" s="20" t="s">
        <v>45</v>
      </c>
    </row>
    <row r="2" spans="1:6" x14ac:dyDescent="0.25">
      <c r="A2" s="6" t="s">
        <v>48</v>
      </c>
      <c r="B2" s="6" t="s">
        <v>47</v>
      </c>
      <c r="C2" s="14">
        <f t="shared" ref="C2:C10" si="0">($D2-INT($D2))*24</f>
        <v>7.0000000000000018</v>
      </c>
      <c r="D2" s="7">
        <f>(F2-E2)-postes!$I$22</f>
        <v>0.29166666666666674</v>
      </c>
      <c r="E2" s="7">
        <v>0.33333333333333331</v>
      </c>
      <c r="F2" s="7">
        <v>0.64583333333333337</v>
      </c>
    </row>
    <row r="3" spans="1:6" x14ac:dyDescent="0.25">
      <c r="A3" s="6" t="s">
        <v>50</v>
      </c>
      <c r="B3" s="6" t="s">
        <v>49</v>
      </c>
      <c r="C3" s="14">
        <f t="shared" si="0"/>
        <v>8</v>
      </c>
      <c r="D3" s="7">
        <f>(F3-E3)-postes!$I$22</f>
        <v>0.33333333333333337</v>
      </c>
      <c r="E3" s="7">
        <f>'Calendrier de référence'!$I$1</f>
        <v>0.33333333333333331</v>
      </c>
      <c r="F3" s="7">
        <f>'Calendrier de référence'!$I$2</f>
        <v>0.6875</v>
      </c>
    </row>
    <row r="4" spans="1:6" x14ac:dyDescent="0.25">
      <c r="A4" s="6" t="s">
        <v>52</v>
      </c>
      <c r="B4" s="6" t="s">
        <v>51</v>
      </c>
      <c r="C4" s="14">
        <f t="shared" si="0"/>
        <v>8</v>
      </c>
      <c r="D4" s="7">
        <f>(F4-E4)-postes!$I$22</f>
        <v>0.33333333333333337</v>
      </c>
      <c r="E4" s="7">
        <v>0.33333333333333331</v>
      </c>
      <c r="F4" s="7">
        <v>0.6875</v>
      </c>
    </row>
    <row r="5" spans="1:6" x14ac:dyDescent="0.25">
      <c r="A5" s="6" t="s">
        <v>54</v>
      </c>
      <c r="B5" s="6" t="s">
        <v>53</v>
      </c>
      <c r="C5" s="14">
        <f t="shared" si="0"/>
        <v>8.5000000000000018</v>
      </c>
      <c r="D5" s="7">
        <f>(F5-E5)-postes!$I$22</f>
        <v>0.35416666666666674</v>
      </c>
      <c r="E5" s="7">
        <v>0.33333333333333331</v>
      </c>
      <c r="F5" s="7">
        <v>0.70833333333333337</v>
      </c>
    </row>
    <row r="6" spans="1:6" x14ac:dyDescent="0.25">
      <c r="A6" s="6" t="s">
        <v>56</v>
      </c>
      <c r="B6" s="6" t="s">
        <v>55</v>
      </c>
      <c r="C6" s="14">
        <f t="shared" si="0"/>
        <v>8</v>
      </c>
      <c r="D6" s="7">
        <f>(F6-E6)-postes!$I$22</f>
        <v>0.33333333333333331</v>
      </c>
      <c r="E6" s="7">
        <f>'Calendrier de référence'!$M$1</f>
        <v>0.52083333333333337</v>
      </c>
      <c r="F6" s="7">
        <f>'Calendrier de référence'!M2</f>
        <v>0.875</v>
      </c>
    </row>
    <row r="7" spans="1:6" x14ac:dyDescent="0.25">
      <c r="A7" s="6" t="s">
        <v>58</v>
      </c>
      <c r="B7" s="6" t="s">
        <v>57</v>
      </c>
      <c r="C7" s="14">
        <f t="shared" si="0"/>
        <v>7.5000000000000018</v>
      </c>
      <c r="D7" s="7">
        <f>(F7-E7)-postes!$I$22</f>
        <v>0.31250000000000006</v>
      </c>
      <c r="E7" s="7">
        <v>0.5</v>
      </c>
      <c r="F7" s="7">
        <f>'Calendrier de référence'!$K$2</f>
        <v>0.83333333333333337</v>
      </c>
    </row>
    <row r="8" spans="1:6" x14ac:dyDescent="0.25">
      <c r="A8" s="6" t="s">
        <v>74</v>
      </c>
      <c r="B8" s="6" t="s">
        <v>75</v>
      </c>
      <c r="C8" s="14">
        <f t="shared" si="0"/>
        <v>11</v>
      </c>
      <c r="D8" s="7">
        <v>0.45833333333333331</v>
      </c>
      <c r="E8" s="19"/>
      <c r="F8" s="19"/>
    </row>
    <row r="9" spans="1:6" x14ac:dyDescent="0.25">
      <c r="A9" s="6" t="s">
        <v>78</v>
      </c>
      <c r="B9" s="6" t="s">
        <v>86</v>
      </c>
      <c r="C9" s="14">
        <f t="shared" si="0"/>
        <v>12</v>
      </c>
      <c r="D9" s="7">
        <v>0.5</v>
      </c>
      <c r="E9" s="19"/>
      <c r="F9" s="19"/>
    </row>
    <row r="10" spans="1:6" x14ac:dyDescent="0.25">
      <c r="A10" s="6" t="s">
        <v>65</v>
      </c>
      <c r="B10" s="6" t="s">
        <v>66</v>
      </c>
      <c r="C10" s="14">
        <f t="shared" si="0"/>
        <v>12</v>
      </c>
      <c r="D10" s="7">
        <v>0.5</v>
      </c>
      <c r="E10" s="19"/>
      <c r="F10" s="19"/>
    </row>
    <row r="11" spans="1:6" x14ac:dyDescent="0.25">
      <c r="A11" s="6" t="s">
        <v>96</v>
      </c>
      <c r="B11" s="6" t="s">
        <v>59</v>
      </c>
      <c r="C11" s="14">
        <v>5.85</v>
      </c>
      <c r="D11" s="6"/>
      <c r="E11" s="6"/>
      <c r="F11" s="6"/>
    </row>
    <row r="12" spans="1:6" x14ac:dyDescent="0.25">
      <c r="A12" s="6" t="s">
        <v>72</v>
      </c>
      <c r="B12" s="6" t="s">
        <v>72</v>
      </c>
      <c r="C12" s="14">
        <v>5.85</v>
      </c>
      <c r="D12" s="6"/>
      <c r="E12" s="6"/>
      <c r="F12" s="6"/>
    </row>
    <row r="13" spans="1:6" x14ac:dyDescent="0.25">
      <c r="A13" s="6" t="s">
        <v>95</v>
      </c>
      <c r="B13" s="6" t="s">
        <v>97</v>
      </c>
      <c r="C13" s="14">
        <f>$C$11*28/35</f>
        <v>4.68</v>
      </c>
      <c r="D13" s="6"/>
      <c r="E13" s="6"/>
      <c r="F13" s="6"/>
    </row>
    <row r="14" spans="1:6" x14ac:dyDescent="0.25">
      <c r="A14" s="6" t="s">
        <v>98</v>
      </c>
      <c r="B14" s="6" t="s">
        <v>99</v>
      </c>
      <c r="C14" s="14">
        <f>$C$11*27/35</f>
        <v>4.5128571428571425</v>
      </c>
      <c r="D14" s="6"/>
      <c r="E14" s="6"/>
      <c r="F14" s="6"/>
    </row>
    <row r="15" spans="1:6" x14ac:dyDescent="0.25">
      <c r="A15" s="6" t="s">
        <v>62</v>
      </c>
      <c r="B15" s="6" t="s">
        <v>71</v>
      </c>
      <c r="C15" s="14">
        <f>($D15-INT($D15))*24</f>
        <v>0</v>
      </c>
      <c r="D15" s="6"/>
      <c r="E15" s="6"/>
      <c r="F15" s="6"/>
    </row>
    <row r="16" spans="1:6" x14ac:dyDescent="0.25">
      <c r="A16" s="6" t="s">
        <v>61</v>
      </c>
      <c r="B16" s="6" t="s">
        <v>60</v>
      </c>
      <c r="C16" s="14">
        <f>($D16-INT($D16))*24</f>
        <v>0</v>
      </c>
      <c r="D16" s="6"/>
      <c r="E16" s="6"/>
      <c r="F16" s="6"/>
    </row>
    <row r="17" spans="1:9" x14ac:dyDescent="0.25">
      <c r="A17" s="6" t="s">
        <v>102</v>
      </c>
      <c r="B17" s="6" t="s">
        <v>104</v>
      </c>
      <c r="C17" s="14">
        <f>$C$13</f>
        <v>4.68</v>
      </c>
      <c r="D17" s="6"/>
      <c r="E17" s="6"/>
      <c r="F17" s="6"/>
    </row>
    <row r="18" spans="1:9" x14ac:dyDescent="0.25">
      <c r="A18" s="6" t="s">
        <v>103</v>
      </c>
      <c r="B18" s="6" t="s">
        <v>105</v>
      </c>
      <c r="C18" s="14">
        <f>$C$14</f>
        <v>4.5128571428571425</v>
      </c>
      <c r="D18" s="6"/>
      <c r="E18" s="6"/>
      <c r="F18" s="6"/>
    </row>
    <row r="19" spans="1:9" x14ac:dyDescent="0.25">
      <c r="A19" s="6" t="s">
        <v>100</v>
      </c>
      <c r="B19" s="6" t="s">
        <v>101</v>
      </c>
      <c r="C19" s="14">
        <f>$C$11</f>
        <v>5.85</v>
      </c>
      <c r="D19" s="6"/>
      <c r="E19" s="6"/>
      <c r="F19" s="6"/>
    </row>
    <row r="20" spans="1:9" x14ac:dyDescent="0.25">
      <c r="A20" s="6"/>
      <c r="B20" s="6"/>
      <c r="C20" s="6"/>
      <c r="D20" s="6"/>
      <c r="E20" s="6"/>
      <c r="F20" s="6"/>
    </row>
    <row r="22" spans="1:9" x14ac:dyDescent="0.25">
      <c r="H22" t="s">
        <v>41</v>
      </c>
      <c r="I22" s="5">
        <v>2.0833333333333332E-2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953F1-E2F5-4FB8-B309-94E72C09BD5D}">
  <sheetPr codeName="Feuil1"/>
  <dimension ref="A1:AN77"/>
  <sheetViews>
    <sheetView showGridLines="0" tabSelected="1" zoomScale="80" zoomScaleNormal="80" workbookViewId="0">
      <pane ySplit="7" topLeftCell="A8" activePane="bottomLeft" state="frozen"/>
      <selection pane="bottomLeft" activeCell="E8" sqref="E8"/>
    </sheetView>
  </sheetViews>
  <sheetFormatPr baseColWidth="10" defaultRowHeight="15" x14ac:dyDescent="0.25"/>
  <cols>
    <col min="2" max="2" width="18.5703125" hidden="1" customWidth="1"/>
    <col min="3" max="3" width="15.42578125" hidden="1" customWidth="1"/>
    <col min="4" max="4" width="17.5703125" customWidth="1"/>
    <col min="5" max="6" width="8.140625" customWidth="1"/>
    <col min="7" max="35" width="8.7109375" customWidth="1"/>
    <col min="36" max="36" width="8.7109375" hidden="1" customWidth="1"/>
    <col min="37" max="37" width="11.140625" customWidth="1"/>
    <col min="38" max="38" width="4.28515625" customWidth="1"/>
    <col min="39" max="39" width="11.140625" customWidth="1"/>
    <col min="40" max="40" width="4.28515625" customWidth="1"/>
  </cols>
  <sheetData>
    <row r="1" spans="1:40" x14ac:dyDescent="0.25">
      <c r="A1" s="50"/>
      <c r="B1" s="3">
        <v>1</v>
      </c>
      <c r="C1" s="1">
        <f>DATE(B2+2018,B1,1)</f>
        <v>43466</v>
      </c>
      <c r="G1" s="36" t="s">
        <v>87</v>
      </c>
      <c r="H1" s="37" t="s">
        <v>49</v>
      </c>
      <c r="I1" s="49">
        <v>0.33333333333333331</v>
      </c>
      <c r="J1" s="37" t="s">
        <v>57</v>
      </c>
      <c r="K1" s="49">
        <v>0.5</v>
      </c>
      <c r="L1" s="37" t="s">
        <v>55</v>
      </c>
      <c r="M1" s="49">
        <v>0.52083333333333337</v>
      </c>
      <c r="AC1" s="56"/>
      <c r="AD1" s="56"/>
      <c r="AE1" s="56"/>
      <c r="AF1" s="56"/>
      <c r="AG1" s="56"/>
      <c r="AH1" s="56"/>
      <c r="AK1" s="92" t="s">
        <v>89</v>
      </c>
      <c r="AL1" s="92"/>
      <c r="AM1" s="92"/>
      <c r="AN1" s="92"/>
    </row>
    <row r="2" spans="1:40" x14ac:dyDescent="0.25">
      <c r="A2" s="50"/>
      <c r="B2">
        <v>1</v>
      </c>
      <c r="C2" s="1">
        <f>DATE(B2+2018,B1+1,1)-1</f>
        <v>43496</v>
      </c>
      <c r="G2" s="36" t="s">
        <v>88</v>
      </c>
      <c r="H2" s="37" t="s">
        <v>49</v>
      </c>
      <c r="I2" s="49">
        <v>0.6875</v>
      </c>
      <c r="J2" s="37" t="s">
        <v>57</v>
      </c>
      <c r="K2" s="49">
        <v>0.83333333333333337</v>
      </c>
      <c r="L2" s="37" t="s">
        <v>55</v>
      </c>
      <c r="M2" s="49">
        <v>0.875</v>
      </c>
      <c r="AK2" s="4" t="s">
        <v>90</v>
      </c>
      <c r="AL2" s="54"/>
      <c r="AM2" s="4" t="s">
        <v>93</v>
      </c>
      <c r="AN2" s="11"/>
    </row>
    <row r="3" spans="1:40" x14ac:dyDescent="0.25">
      <c r="A3" s="50"/>
      <c r="C3" s="1"/>
      <c r="G3" s="36"/>
      <c r="H3" s="51"/>
      <c r="I3" s="52"/>
      <c r="J3" s="51"/>
      <c r="K3" s="52"/>
      <c r="L3" s="51"/>
      <c r="M3" s="52"/>
      <c r="AK3" s="4" t="s">
        <v>91</v>
      </c>
      <c r="AL3" s="55"/>
      <c r="AM3" s="4" t="s">
        <v>92</v>
      </c>
      <c r="AN3" s="53"/>
    </row>
    <row r="4" spans="1:40" x14ac:dyDescent="0.25">
      <c r="A4" s="50"/>
      <c r="E4" s="90" t="str">
        <f>"Planning Technique du mois de "&amp;TEXT(C1,"mmmm aaaa")</f>
        <v>Planning Technique du mois de janvier 2019</v>
      </c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</row>
    <row r="5" spans="1:40" ht="15.75" thickBot="1" x14ac:dyDescent="0.3"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</row>
    <row r="6" spans="1:40" ht="45.75" customHeight="1" thickTop="1" thickBot="1" x14ac:dyDescent="0.3">
      <c r="C6" s="2"/>
      <c r="D6" s="63"/>
      <c r="E6" s="21">
        <f>C1</f>
        <v>43466</v>
      </c>
      <c r="F6" s="21">
        <f>E6+1</f>
        <v>43467</v>
      </c>
      <c r="G6" s="21">
        <f t="shared" ref="G6:AI6" si="0">F6+1</f>
        <v>43468</v>
      </c>
      <c r="H6" s="21">
        <f t="shared" si="0"/>
        <v>43469</v>
      </c>
      <c r="I6" s="21">
        <f t="shared" si="0"/>
        <v>43470</v>
      </c>
      <c r="J6" s="21">
        <f t="shared" si="0"/>
        <v>43471</v>
      </c>
      <c r="K6" s="21">
        <f t="shared" si="0"/>
        <v>43472</v>
      </c>
      <c r="L6" s="21">
        <f t="shared" si="0"/>
        <v>43473</v>
      </c>
      <c r="M6" s="21">
        <f t="shared" si="0"/>
        <v>43474</v>
      </c>
      <c r="N6" s="21">
        <f t="shared" si="0"/>
        <v>43475</v>
      </c>
      <c r="O6" s="21">
        <f t="shared" si="0"/>
        <v>43476</v>
      </c>
      <c r="P6" s="21">
        <f t="shared" si="0"/>
        <v>43477</v>
      </c>
      <c r="Q6" s="21">
        <f t="shared" si="0"/>
        <v>43478</v>
      </c>
      <c r="R6" s="21">
        <f t="shared" si="0"/>
        <v>43479</v>
      </c>
      <c r="S6" s="21">
        <f t="shared" si="0"/>
        <v>43480</v>
      </c>
      <c r="T6" s="21">
        <f t="shared" si="0"/>
        <v>43481</v>
      </c>
      <c r="U6" s="21">
        <f t="shared" si="0"/>
        <v>43482</v>
      </c>
      <c r="V6" s="21">
        <f t="shared" si="0"/>
        <v>43483</v>
      </c>
      <c r="W6" s="21">
        <f t="shared" si="0"/>
        <v>43484</v>
      </c>
      <c r="X6" s="21">
        <f t="shared" si="0"/>
        <v>43485</v>
      </c>
      <c r="Y6" s="21">
        <f t="shared" si="0"/>
        <v>43486</v>
      </c>
      <c r="Z6" s="21">
        <f t="shared" si="0"/>
        <v>43487</v>
      </c>
      <c r="AA6" s="21">
        <f t="shared" si="0"/>
        <v>43488</v>
      </c>
      <c r="AB6" s="21">
        <f t="shared" si="0"/>
        <v>43489</v>
      </c>
      <c r="AC6" s="21">
        <f t="shared" si="0"/>
        <v>43490</v>
      </c>
      <c r="AD6" s="21">
        <f t="shared" si="0"/>
        <v>43491</v>
      </c>
      <c r="AE6" s="21">
        <f t="shared" si="0"/>
        <v>43492</v>
      </c>
      <c r="AF6" s="32">
        <f t="shared" si="0"/>
        <v>43493</v>
      </c>
      <c r="AG6" s="21">
        <f t="shared" si="0"/>
        <v>43494</v>
      </c>
      <c r="AH6" s="21">
        <f t="shared" si="0"/>
        <v>43495</v>
      </c>
      <c r="AI6" s="32">
        <f t="shared" si="0"/>
        <v>43496</v>
      </c>
      <c r="AJ6" s="31"/>
    </row>
    <row r="7" spans="1:40" ht="66" hidden="1" customHeight="1" thickTop="1" thickBot="1" x14ac:dyDescent="0.3">
      <c r="C7" s="2"/>
      <c r="D7" s="64"/>
      <c r="E7" s="12">
        <f>sem_iso(E6)</f>
        <v>1</v>
      </c>
      <c r="F7" s="12">
        <f>IF(WEEKDAY(F6,2)=1,sem_iso(F6),sem_iso(F6))</f>
        <v>1</v>
      </c>
      <c r="G7" s="12">
        <f t="shared" ref="F7:AJ7" si="1">IF(WEEKDAY(G6,2)=1,sem_iso(G6),sem_iso(G6))</f>
        <v>1</v>
      </c>
      <c r="H7" s="12">
        <f t="shared" si="1"/>
        <v>1</v>
      </c>
      <c r="I7" s="12">
        <f t="shared" si="1"/>
        <v>1</v>
      </c>
      <c r="J7" s="12">
        <f t="shared" si="1"/>
        <v>1</v>
      </c>
      <c r="K7" s="12">
        <f t="shared" si="1"/>
        <v>2</v>
      </c>
      <c r="L7" s="12">
        <f t="shared" si="1"/>
        <v>2</v>
      </c>
      <c r="M7" s="12">
        <f t="shared" si="1"/>
        <v>2</v>
      </c>
      <c r="N7" s="12">
        <f t="shared" si="1"/>
        <v>2</v>
      </c>
      <c r="O7" s="12">
        <f t="shared" si="1"/>
        <v>2</v>
      </c>
      <c r="P7" s="12">
        <f t="shared" si="1"/>
        <v>2</v>
      </c>
      <c r="Q7" s="12">
        <f t="shared" si="1"/>
        <v>2</v>
      </c>
      <c r="R7" s="12">
        <f t="shared" si="1"/>
        <v>3</v>
      </c>
      <c r="S7" s="12">
        <f t="shared" si="1"/>
        <v>3</v>
      </c>
      <c r="T7" s="12">
        <f t="shared" si="1"/>
        <v>3</v>
      </c>
      <c r="U7" s="12">
        <f t="shared" si="1"/>
        <v>3</v>
      </c>
      <c r="V7" s="12">
        <f t="shared" si="1"/>
        <v>3</v>
      </c>
      <c r="W7" s="12">
        <f t="shared" si="1"/>
        <v>3</v>
      </c>
      <c r="X7" s="12">
        <f t="shared" si="1"/>
        <v>3</v>
      </c>
      <c r="Y7" s="12">
        <f t="shared" si="1"/>
        <v>4</v>
      </c>
      <c r="Z7" s="12">
        <f t="shared" si="1"/>
        <v>4</v>
      </c>
      <c r="AA7" s="12">
        <f t="shared" si="1"/>
        <v>4</v>
      </c>
      <c r="AB7" s="12">
        <f t="shared" si="1"/>
        <v>4</v>
      </c>
      <c r="AC7" s="12">
        <f t="shared" si="1"/>
        <v>4</v>
      </c>
      <c r="AD7" s="12">
        <f t="shared" si="1"/>
        <v>4</v>
      </c>
      <c r="AE7" s="12">
        <f t="shared" si="1"/>
        <v>4</v>
      </c>
      <c r="AF7" s="12">
        <f t="shared" si="1"/>
        <v>5</v>
      </c>
      <c r="AG7" s="12">
        <f t="shared" si="1"/>
        <v>5</v>
      </c>
      <c r="AH7" s="12">
        <f t="shared" si="1"/>
        <v>5</v>
      </c>
      <c r="AI7" s="65">
        <f t="shared" si="1"/>
        <v>5</v>
      </c>
      <c r="AJ7" s="12">
        <f t="shared" si="1"/>
        <v>52</v>
      </c>
    </row>
    <row r="8" spans="1:40" ht="15.75" thickTop="1" x14ac:dyDescent="0.25">
      <c r="C8" s="4" t="s">
        <v>24</v>
      </c>
      <c r="D8" s="58" t="s">
        <v>12</v>
      </c>
      <c r="E8" s="61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9"/>
      <c r="AI8" s="40"/>
    </row>
    <row r="9" spans="1:40" x14ac:dyDescent="0.25">
      <c r="C9" s="4" t="s">
        <v>24</v>
      </c>
      <c r="D9" s="59" t="s">
        <v>13</v>
      </c>
      <c r="E9" s="41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3"/>
      <c r="AI9" s="44"/>
    </row>
    <row r="10" spans="1:40" x14ac:dyDescent="0.25">
      <c r="C10" s="4" t="s">
        <v>24</v>
      </c>
      <c r="D10" s="59" t="s">
        <v>14</v>
      </c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3"/>
      <c r="AI10" s="44"/>
    </row>
    <row r="11" spans="1:40" x14ac:dyDescent="0.25">
      <c r="C11" s="4" t="s">
        <v>24</v>
      </c>
      <c r="D11" s="59" t="s">
        <v>15</v>
      </c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3"/>
      <c r="AI11" s="44"/>
    </row>
    <row r="12" spans="1:40" x14ac:dyDescent="0.25">
      <c r="C12" s="4" t="s">
        <v>24</v>
      </c>
      <c r="D12" s="59" t="s">
        <v>16</v>
      </c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3"/>
      <c r="AI12" s="44"/>
    </row>
    <row r="13" spans="1:40" x14ac:dyDescent="0.25">
      <c r="C13" s="4" t="s">
        <v>24</v>
      </c>
      <c r="D13" s="59" t="s">
        <v>17</v>
      </c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3"/>
      <c r="AI13" s="44"/>
    </row>
    <row r="14" spans="1:40" x14ac:dyDescent="0.25">
      <c r="C14" s="4" t="s">
        <v>24</v>
      </c>
      <c r="D14" s="59" t="s">
        <v>18</v>
      </c>
      <c r="E14" s="41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3"/>
      <c r="AI14" s="44"/>
    </row>
    <row r="15" spans="1:40" x14ac:dyDescent="0.25">
      <c r="C15" s="4" t="s">
        <v>24</v>
      </c>
      <c r="D15" s="60" t="s">
        <v>19</v>
      </c>
      <c r="E15" s="66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8"/>
      <c r="AI15" s="69"/>
    </row>
    <row r="16" spans="1:40" x14ac:dyDescent="0.25">
      <c r="A16" s="93" t="s">
        <v>94</v>
      </c>
      <c r="C16" s="4" t="s">
        <v>25</v>
      </c>
      <c r="D16" s="75" t="s">
        <v>20</v>
      </c>
      <c r="E16" s="76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  <c r="R16" s="77"/>
      <c r="S16" s="77"/>
      <c r="T16" s="77"/>
      <c r="U16" s="77"/>
      <c r="V16" s="77"/>
      <c r="W16" s="77"/>
      <c r="X16" s="77"/>
      <c r="Y16" s="77"/>
      <c r="Z16" s="77"/>
      <c r="AA16" s="77"/>
      <c r="AB16" s="77"/>
      <c r="AC16" s="77"/>
      <c r="AD16" s="77"/>
      <c r="AE16" s="77"/>
      <c r="AF16" s="77"/>
      <c r="AG16" s="77"/>
      <c r="AH16" s="78"/>
      <c r="AI16" s="79"/>
    </row>
    <row r="17" spans="1:36" x14ac:dyDescent="0.25">
      <c r="A17" s="93"/>
      <c r="C17" s="4" t="s">
        <v>26</v>
      </c>
      <c r="D17" s="75" t="s">
        <v>21</v>
      </c>
      <c r="E17" s="76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  <c r="R17" s="77"/>
      <c r="S17" s="77"/>
      <c r="T17" s="77"/>
      <c r="U17" s="77"/>
      <c r="V17" s="77"/>
      <c r="W17" s="77"/>
      <c r="X17" s="77"/>
      <c r="Y17" s="77"/>
      <c r="Z17" s="77"/>
      <c r="AA17" s="77"/>
      <c r="AB17" s="77"/>
      <c r="AC17" s="77"/>
      <c r="AD17" s="77"/>
      <c r="AE17" s="77"/>
      <c r="AF17" s="77"/>
      <c r="AG17" s="77"/>
      <c r="AH17" s="78"/>
      <c r="AI17" s="79"/>
    </row>
    <row r="18" spans="1:36" x14ac:dyDescent="0.25">
      <c r="A18" s="93"/>
      <c r="C18" s="4"/>
      <c r="D18" s="70" t="s">
        <v>63</v>
      </c>
      <c r="E18" s="71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3"/>
      <c r="AI18" s="74"/>
    </row>
    <row r="19" spans="1:36" x14ac:dyDescent="0.25">
      <c r="A19" s="93"/>
      <c r="C19" s="4"/>
      <c r="D19" s="59" t="s">
        <v>22</v>
      </c>
      <c r="E19" s="41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3"/>
      <c r="AI19" s="44"/>
    </row>
    <row r="20" spans="1:36" x14ac:dyDescent="0.25">
      <c r="A20" s="93"/>
      <c r="C20" s="4"/>
      <c r="D20" s="59" t="s">
        <v>23</v>
      </c>
      <c r="E20" s="41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3"/>
      <c r="AI20" s="44"/>
    </row>
    <row r="21" spans="1:36" x14ac:dyDescent="0.25">
      <c r="A21" s="93"/>
      <c r="C21" s="4"/>
      <c r="D21" s="59"/>
      <c r="E21" s="41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3"/>
      <c r="AI21" s="44"/>
    </row>
    <row r="22" spans="1:36" x14ac:dyDescent="0.25">
      <c r="A22" s="93"/>
      <c r="C22" s="4"/>
      <c r="D22" s="59"/>
      <c r="E22" s="41"/>
      <c r="F22" s="42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4"/>
    </row>
    <row r="23" spans="1:36" x14ac:dyDescent="0.25">
      <c r="C23" s="4"/>
      <c r="D23" s="59"/>
      <c r="E23" s="41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3"/>
      <c r="AI23" s="44"/>
    </row>
    <row r="24" spans="1:36" ht="15.75" thickBot="1" x14ac:dyDescent="0.3">
      <c r="C24" s="4"/>
      <c r="D24" s="60"/>
      <c r="E24" s="45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7"/>
      <c r="AI24" s="48"/>
    </row>
    <row r="25" spans="1:36" ht="21.75" customHeight="1" thickTop="1" thickBot="1" x14ac:dyDescent="0.3">
      <c r="D25" s="9" t="s">
        <v>64</v>
      </c>
      <c r="E25" s="8">
        <f>IF(OR(E$46=TRUE,E$44=TRUE)=TRUE,(COUNTIF(E$8:E$24,postes!$B$10)),((COUNTA(E$8:E$24))-(COUNTIF(E$8:E$24,postes!$B$19))-(COUNTIF(E$8:E$24,postes!$B$18))-(COUNTIF(E$8:E$24,postes!$B$17))-(COUNTIF(E$8:E$24,postes!$B$16))-(COUNTIF(E$8:E$24,postes!$B$15))-(COUNTIF(E$8:E$24,postes!$B$14))-(COUNTIF(E$8:E$24,postes!$B$13))-(COUNTIF(E$8:E$24,postes!$B$12))-(COUNTIF(E$8:E$24,postes!$B$11))-(COUNTIF(E$8:E$24,postes!$B$10))-(COUNTIF(E$8:E$24,postes!$B$9))-(COUNTIF(E$8:E$24,postes!$B$8))))</f>
        <v>0</v>
      </c>
      <c r="F25" s="8">
        <f>IF(OR(F$46=TRUE,F$44=TRUE)=TRUE,(COUNTIF(F$8:F$24,postes!$B$10)),((COUNTA(F$8:F$24))-(COUNTIF(F$8:F$24,postes!$B$19))-(COUNTIF(F$8:F$24,postes!$B$18))-(COUNTIF(F$8:F$24,postes!$B$17))-(COUNTIF(F$8:F$24,postes!$B$16))-(COUNTIF(F$8:F$24,postes!$B$15))-(COUNTIF(F$8:F$24,postes!$B$14))-(COUNTIF(F$8:F$24,postes!$B$13))-(COUNTIF(F$8:F$24,postes!$B$12))-(COUNTIF(F$8:F$24,postes!$B$11))-(COUNTIF(F$8:F$24,postes!$B$10))-(COUNTIF(F$8:F$24,postes!$B$9))-(COUNTIF(F$8:F$24,postes!$B$8))))</f>
        <v>0</v>
      </c>
      <c r="G25" s="8">
        <f>IF(OR(G$46=TRUE,G$44=TRUE)=TRUE,(COUNTIF(G$8:G$24,postes!$B$10)),((COUNTA(G$8:G$24))-(COUNTIF(G$8:G$24,postes!$B$19))-(COUNTIF(G$8:G$24,postes!$B$18))-(COUNTIF(G$8:G$24,postes!$B$17))-(COUNTIF(G$8:G$24,postes!$B$16))-(COUNTIF(G$8:G$24,postes!$B$15))-(COUNTIF(G$8:G$24,postes!$B$14))-(COUNTIF(G$8:G$24,postes!$B$13))-(COUNTIF(G$8:G$24,postes!$B$12))-(COUNTIF(G$8:G$24,postes!$B$11))-(COUNTIF(G$8:G$24,postes!$B$10))-(COUNTIF(G$8:G$24,postes!$B$9))-(COUNTIF(G$8:G$24,postes!$B$8))))</f>
        <v>0</v>
      </c>
      <c r="H25" s="8">
        <f>IF(OR(H$46=TRUE,H$44=TRUE)=TRUE,(COUNTIF(H$8:H$24,postes!$B$10)),((COUNTA(H$8:H$24))-(COUNTIF(H$8:H$24,postes!$B$19))-(COUNTIF(H$8:H$24,postes!$B$18))-(COUNTIF(H$8:H$24,postes!$B$17))-(COUNTIF(H$8:H$24,postes!$B$16))-(COUNTIF(H$8:H$24,postes!$B$15))-(COUNTIF(H$8:H$24,postes!$B$14))-(COUNTIF(H$8:H$24,postes!$B$13))-(COUNTIF(H$8:H$24,postes!$B$12))-(COUNTIF(H$8:H$24,postes!$B$11))-(COUNTIF(H$8:H$24,postes!$B$10))-(COUNTIF(H$8:H$24,postes!$B$9))-(COUNTIF(H$8:H$24,postes!$B$8))))</f>
        <v>0</v>
      </c>
      <c r="I25" s="8">
        <f>IF(OR(I$46=TRUE,I$44=TRUE)=TRUE,(COUNTIF(I$8:I$24,postes!$B$10)),((COUNTA(I$8:I$24))-(COUNTIF(I$8:I$24,postes!$B$19))-(COUNTIF(I$8:I$24,postes!$B$18))-(COUNTIF(I$8:I$24,postes!$B$17))-(COUNTIF(I$8:I$24,postes!$B$16))-(COUNTIF(I$8:I$24,postes!$B$15))-(COUNTIF(I$8:I$24,postes!$B$14))-(COUNTIF(I$8:I$24,postes!$B$13))-(COUNTIF(I$8:I$24,postes!$B$12))-(COUNTIF(I$8:I$24,postes!$B$11))-(COUNTIF(I$8:I$24,postes!$B$10))-(COUNTIF(I$8:I$24,postes!$B$9))-(COUNTIF(I$8:I$24,postes!$B$8))))</f>
        <v>0</v>
      </c>
      <c r="J25" s="8">
        <f>IF(OR(J$46=TRUE,J$44=TRUE)=TRUE,(COUNTIF(J$8:J$24,postes!$B$10)),((COUNTA(J$8:J$24))-(COUNTIF(J$8:J$24,postes!$B$19))-(COUNTIF(J$8:J$24,postes!$B$18))-(COUNTIF(J$8:J$24,postes!$B$17))-(COUNTIF(J$8:J$24,postes!$B$16))-(COUNTIF(J$8:J$24,postes!$B$15))-(COUNTIF(J$8:J$24,postes!$B$14))-(COUNTIF(J$8:J$24,postes!$B$13))-(COUNTIF(J$8:J$24,postes!$B$12))-(COUNTIF(J$8:J$24,postes!$B$11))-(COUNTIF(J$8:J$24,postes!$B$10))-(COUNTIF(J$8:J$24,postes!$B$9))-(COUNTIF(J$8:J$24,postes!$B$8))))</f>
        <v>0</v>
      </c>
      <c r="K25" s="8">
        <f>IF(OR(K$46=TRUE,K$44=TRUE)=TRUE,(COUNTIF(K$8:K$24,postes!$B$10)),((COUNTA(K$8:K$24))-(COUNTIF(K$8:K$24,postes!$B$19))-(COUNTIF(K$8:K$24,postes!$B$18))-(COUNTIF(K$8:K$24,postes!$B$17))-(COUNTIF(K$8:K$24,postes!$B$16))-(COUNTIF(K$8:K$24,postes!$B$15))-(COUNTIF(K$8:K$24,postes!$B$14))-(COUNTIF(K$8:K$24,postes!$B$13))-(COUNTIF(K$8:K$24,postes!$B$12))-(COUNTIF(K$8:K$24,postes!$B$11))-(COUNTIF(K$8:K$24,postes!$B$10))-(COUNTIF(K$8:K$24,postes!$B$9))-(COUNTIF(K$8:K$24,postes!$B$8))))</f>
        <v>0</v>
      </c>
      <c r="L25" s="8">
        <f>IF(OR(L$46=TRUE,L$44=TRUE)=TRUE,(COUNTIF(L$8:L$24,postes!$B$10)),((COUNTA(L$8:L$24))-(COUNTIF(L$8:L$24,postes!$B$19))-(COUNTIF(L$8:L$24,postes!$B$18))-(COUNTIF(L$8:L$24,postes!$B$17))-(COUNTIF(L$8:L$24,postes!$B$16))-(COUNTIF(L$8:L$24,postes!$B$15))-(COUNTIF(L$8:L$24,postes!$B$14))-(COUNTIF(L$8:L$24,postes!$B$13))-(COUNTIF(L$8:L$24,postes!$B$12))-(COUNTIF(L$8:L$24,postes!$B$11))-(COUNTIF(L$8:L$24,postes!$B$10))-(COUNTIF(L$8:L$24,postes!$B$9))-(COUNTIF(L$8:L$24,postes!$B$8))))</f>
        <v>0</v>
      </c>
      <c r="M25" s="8">
        <f>IF(OR(M$46=TRUE,M$44=TRUE)=TRUE,(COUNTIF(M$8:M$24,postes!$B$10)),((COUNTA(M$8:M$24))-(COUNTIF(M$8:M$24,postes!$B$19))-(COUNTIF(M$8:M$24,postes!$B$18))-(COUNTIF(M$8:M$24,postes!$B$17))-(COUNTIF(M$8:M$24,postes!$B$16))-(COUNTIF(M$8:M$24,postes!$B$15))-(COUNTIF(M$8:M$24,postes!$B$14))-(COUNTIF(M$8:M$24,postes!$B$13))-(COUNTIF(M$8:M$24,postes!$B$12))-(COUNTIF(M$8:M$24,postes!$B$11))-(COUNTIF(M$8:M$24,postes!$B$10))-(COUNTIF(M$8:M$24,postes!$B$9))-(COUNTIF(M$8:M$24,postes!$B$8))))</f>
        <v>0</v>
      </c>
      <c r="N25" s="8">
        <f>IF(OR(N$46=TRUE,N$44=TRUE)=TRUE,(COUNTIF(N$8:N$24,postes!$B$10)),((COUNTA(N$8:N$24))-(COUNTIF(N$8:N$24,postes!$B$19))-(COUNTIF(N$8:N$24,postes!$B$18))-(COUNTIF(N$8:N$24,postes!$B$17))-(COUNTIF(N$8:N$24,postes!$B$16))-(COUNTIF(N$8:N$24,postes!$B$15))-(COUNTIF(N$8:N$24,postes!$B$14))-(COUNTIF(N$8:N$24,postes!$B$13))-(COUNTIF(N$8:N$24,postes!$B$12))-(COUNTIF(N$8:N$24,postes!$B$11))-(COUNTIF(N$8:N$24,postes!$B$10))-(COUNTIF(N$8:N$24,postes!$B$9))-(COUNTIF(N$8:N$24,postes!$B$8))))</f>
        <v>0</v>
      </c>
      <c r="O25" s="8">
        <f>IF(OR(O$46=TRUE,O$44=TRUE)=TRUE,(COUNTIF(O$8:O$24,postes!$B$10)),((COUNTA(O$8:O$24))-(COUNTIF(O$8:O$24,postes!$B$19))-(COUNTIF(O$8:O$24,postes!$B$18))-(COUNTIF(O$8:O$24,postes!$B$17))-(COUNTIF(O$8:O$24,postes!$B$16))-(COUNTIF(O$8:O$24,postes!$B$15))-(COUNTIF(O$8:O$24,postes!$B$14))-(COUNTIF(O$8:O$24,postes!$B$13))-(COUNTIF(O$8:O$24,postes!$B$12))-(COUNTIF(O$8:O$24,postes!$B$11))-(COUNTIF(O$8:O$24,postes!$B$10))-(COUNTIF(O$8:O$24,postes!$B$9))-(COUNTIF(O$8:O$24,postes!$B$8))))</f>
        <v>0</v>
      </c>
      <c r="P25" s="8">
        <f>IF(OR(P$46=TRUE,P$44=TRUE)=TRUE,(COUNTIF(P$8:P$24,postes!$B$10)),((COUNTA(P$8:P$24))-(COUNTIF(P$8:P$24,postes!$B$19))-(COUNTIF(P$8:P$24,postes!$B$18))-(COUNTIF(P$8:P$24,postes!$B$17))-(COUNTIF(P$8:P$24,postes!$B$16))-(COUNTIF(P$8:P$24,postes!$B$15))-(COUNTIF(P$8:P$24,postes!$B$14))-(COUNTIF(P$8:P$24,postes!$B$13))-(COUNTIF(P$8:P$24,postes!$B$12))-(COUNTIF(P$8:P$24,postes!$B$11))-(COUNTIF(P$8:P$24,postes!$B$10))-(COUNTIF(P$8:P$24,postes!$B$9))-(COUNTIF(P$8:P$24,postes!$B$8))))</f>
        <v>0</v>
      </c>
      <c r="Q25" s="8">
        <f>IF(OR(Q$46=TRUE,Q$44=TRUE)=TRUE,(COUNTIF(Q$8:Q$24,postes!$B$10)),((COUNTA(Q$8:Q$24))-(COUNTIF(Q$8:Q$24,postes!$B$19))-(COUNTIF(Q$8:Q$24,postes!$B$18))-(COUNTIF(Q$8:Q$24,postes!$B$17))-(COUNTIF(Q$8:Q$24,postes!$B$16))-(COUNTIF(Q$8:Q$24,postes!$B$15))-(COUNTIF(Q$8:Q$24,postes!$B$14))-(COUNTIF(Q$8:Q$24,postes!$B$13))-(COUNTIF(Q$8:Q$24,postes!$B$12))-(COUNTIF(Q$8:Q$24,postes!$B$11))-(COUNTIF(Q$8:Q$24,postes!$B$10))-(COUNTIF(Q$8:Q$24,postes!$B$9))-(COUNTIF(Q$8:Q$24,postes!$B$8))))</f>
        <v>0</v>
      </c>
      <c r="R25" s="8">
        <f>IF(OR(R$46=TRUE,R$44=TRUE)=TRUE,(COUNTIF(R$8:R$24,postes!$B$10)),((COUNTA(R$8:R$24))-(COUNTIF(R$8:R$24,postes!$B$19))-(COUNTIF(R$8:R$24,postes!$B$18))-(COUNTIF(R$8:R$24,postes!$B$17))-(COUNTIF(R$8:R$24,postes!$B$16))-(COUNTIF(R$8:R$24,postes!$B$15))-(COUNTIF(R$8:R$24,postes!$B$14))-(COUNTIF(R$8:R$24,postes!$B$13))-(COUNTIF(R$8:R$24,postes!$B$12))-(COUNTIF(R$8:R$24,postes!$B$11))-(COUNTIF(R$8:R$24,postes!$B$10))-(COUNTIF(R$8:R$24,postes!$B$9))-(COUNTIF(R$8:R$24,postes!$B$8))))</f>
        <v>0</v>
      </c>
      <c r="S25" s="8">
        <f>IF(OR(S$46=TRUE,S$44=TRUE)=TRUE,(COUNTIF(S$8:S$24,postes!$B$10)),((COUNTA(S$8:S$24))-(COUNTIF(S$8:S$24,postes!$B$19))-(COUNTIF(S$8:S$24,postes!$B$18))-(COUNTIF(S$8:S$24,postes!$B$17))-(COUNTIF(S$8:S$24,postes!$B$16))-(COUNTIF(S$8:S$24,postes!$B$15))-(COUNTIF(S$8:S$24,postes!$B$14))-(COUNTIF(S$8:S$24,postes!$B$13))-(COUNTIF(S$8:S$24,postes!$B$12))-(COUNTIF(S$8:S$24,postes!$B$11))-(COUNTIF(S$8:S$24,postes!$B$10))-(COUNTIF(S$8:S$24,postes!$B$9))-(COUNTIF(S$8:S$24,postes!$B$8))))</f>
        <v>0</v>
      </c>
      <c r="T25" s="8">
        <f>IF(OR(T$46=TRUE,T$44=TRUE)=TRUE,(COUNTIF(T$8:T$24,postes!$B$10)),((COUNTA(T$8:T$24))-(COUNTIF(T$8:T$24,postes!$B$19))-(COUNTIF(T$8:T$24,postes!$B$18))-(COUNTIF(T$8:T$24,postes!$B$17))-(COUNTIF(T$8:T$24,postes!$B$16))-(COUNTIF(T$8:T$24,postes!$B$15))-(COUNTIF(T$8:T$24,postes!$B$14))-(COUNTIF(T$8:T$24,postes!$B$13))-(COUNTIF(T$8:T$24,postes!$B$12))-(COUNTIF(T$8:T$24,postes!$B$11))-(COUNTIF(T$8:T$24,postes!$B$10))-(COUNTIF(T$8:T$24,postes!$B$9))-(COUNTIF(T$8:T$24,postes!$B$8))))</f>
        <v>0</v>
      </c>
      <c r="U25" s="8">
        <f>IF(OR(U$46=TRUE,U$44=TRUE)=TRUE,(COUNTIF(U$8:U$24,postes!$B$10)),((COUNTA(U$8:U$24))-(COUNTIF(U$8:U$24,postes!$B$19))-(COUNTIF(U$8:U$24,postes!$B$18))-(COUNTIF(U$8:U$24,postes!$B$17))-(COUNTIF(U$8:U$24,postes!$B$16))-(COUNTIF(U$8:U$24,postes!$B$15))-(COUNTIF(U$8:U$24,postes!$B$14))-(COUNTIF(U$8:U$24,postes!$B$13))-(COUNTIF(U$8:U$24,postes!$B$12))-(COUNTIF(U$8:U$24,postes!$B$11))-(COUNTIF(U$8:U$24,postes!$B$10))-(COUNTIF(U$8:U$24,postes!$B$9))-(COUNTIF(U$8:U$24,postes!$B$8))))</f>
        <v>0</v>
      </c>
      <c r="V25" s="8">
        <f>IF(OR(V$46=TRUE,V$44=TRUE)=TRUE,(COUNTIF(V$8:V$24,postes!$B$10)),((COUNTA(V$8:V$24))-(COUNTIF(V$8:V$24,postes!$B$19))-(COUNTIF(V$8:V$24,postes!$B$18))-(COUNTIF(V$8:V$24,postes!$B$17))-(COUNTIF(V$8:V$24,postes!$B$16))-(COUNTIF(V$8:V$24,postes!$B$15))-(COUNTIF(V$8:V$24,postes!$B$14))-(COUNTIF(V$8:V$24,postes!$B$13))-(COUNTIF(V$8:V$24,postes!$B$12))-(COUNTIF(V$8:V$24,postes!$B$11))-(COUNTIF(V$8:V$24,postes!$B$10))-(COUNTIF(V$8:V$24,postes!$B$9))-(COUNTIF(V$8:V$24,postes!$B$8))))</f>
        <v>0</v>
      </c>
      <c r="W25" s="8">
        <f>IF(OR(W$46=TRUE,W$44=TRUE)=TRUE,(COUNTIF(W$8:W$24,postes!$B$10)),((COUNTA(W$8:W$24))-(COUNTIF(W$8:W$24,postes!$B$19))-(COUNTIF(W$8:W$24,postes!$B$18))-(COUNTIF(W$8:W$24,postes!$B$17))-(COUNTIF(W$8:W$24,postes!$B$16))-(COUNTIF(W$8:W$24,postes!$B$15))-(COUNTIF(W$8:W$24,postes!$B$14))-(COUNTIF(W$8:W$24,postes!$B$13))-(COUNTIF(W$8:W$24,postes!$B$12))-(COUNTIF(W$8:W$24,postes!$B$11))-(COUNTIF(W$8:W$24,postes!$B$10))-(COUNTIF(W$8:W$24,postes!$B$9))-(COUNTIF(W$8:W$24,postes!$B$8))))</f>
        <v>0</v>
      </c>
      <c r="X25" s="8">
        <f>IF(OR(X$46=TRUE,X$44=TRUE)=TRUE,(COUNTIF(X$8:X$24,postes!$B$10)),((COUNTA(X$8:X$24))-(COUNTIF(X$8:X$24,postes!$B$19))-(COUNTIF(X$8:X$24,postes!$B$18))-(COUNTIF(X$8:X$24,postes!$B$17))-(COUNTIF(X$8:X$24,postes!$B$16))-(COUNTIF(X$8:X$24,postes!$B$15))-(COUNTIF(X$8:X$24,postes!$B$14))-(COUNTIF(X$8:X$24,postes!$B$13))-(COUNTIF(X$8:X$24,postes!$B$12))-(COUNTIF(X$8:X$24,postes!$B$11))-(COUNTIF(X$8:X$24,postes!$B$10))-(COUNTIF(X$8:X$24,postes!$B$9))-(COUNTIF(X$8:X$24,postes!$B$8))))</f>
        <v>0</v>
      </c>
      <c r="Y25" s="8">
        <f>IF(OR(Y$46=TRUE,Y$44=TRUE)=TRUE,(COUNTIF(Y$8:Y$24,postes!$B$10)),((COUNTA(Y$8:Y$24))-(COUNTIF(Y$8:Y$24,postes!$B$19))-(COUNTIF(Y$8:Y$24,postes!$B$18))-(COUNTIF(Y$8:Y$24,postes!$B$17))-(COUNTIF(Y$8:Y$24,postes!$B$16))-(COUNTIF(Y$8:Y$24,postes!$B$15))-(COUNTIF(Y$8:Y$24,postes!$B$14))-(COUNTIF(Y$8:Y$24,postes!$B$13))-(COUNTIF(Y$8:Y$24,postes!$B$12))-(COUNTIF(Y$8:Y$24,postes!$B$11))-(COUNTIF(Y$8:Y$24,postes!$B$10))-(COUNTIF(Y$8:Y$24,postes!$B$9))-(COUNTIF(Y$8:Y$24,postes!$B$8))))</f>
        <v>0</v>
      </c>
      <c r="Z25" s="8">
        <f>IF(OR(Z$46=TRUE,Z$44=TRUE)=TRUE,(COUNTIF(Z$8:Z$24,postes!$B$10)),((COUNTA(Z$8:Z$24))-(COUNTIF(Z$8:Z$24,postes!$B$19))-(COUNTIF(Z$8:Z$24,postes!$B$18))-(COUNTIF(Z$8:Z$24,postes!$B$17))-(COUNTIF(Z$8:Z$24,postes!$B$16))-(COUNTIF(Z$8:Z$24,postes!$B$15))-(COUNTIF(Z$8:Z$24,postes!$B$14))-(COUNTIF(Z$8:Z$24,postes!$B$13))-(COUNTIF(Z$8:Z$24,postes!$B$12))-(COUNTIF(Z$8:Z$24,postes!$B$11))-(COUNTIF(Z$8:Z$24,postes!$B$10))-(COUNTIF(Z$8:Z$24,postes!$B$9))-(COUNTIF(Z$8:Z$24,postes!$B$8))))</f>
        <v>0</v>
      </c>
      <c r="AA25" s="8">
        <f>IF(OR(AA$46=TRUE,AA$44=TRUE)=TRUE,(COUNTIF(AA$8:AA$24,postes!$B$10)),((COUNTA(AA$8:AA$24))-(COUNTIF(AA$8:AA$24,postes!$B$19))-(COUNTIF(AA$8:AA$24,postes!$B$18))-(COUNTIF(AA$8:AA$24,postes!$B$17))-(COUNTIF(AA$8:AA$24,postes!$B$16))-(COUNTIF(AA$8:AA$24,postes!$B$15))-(COUNTIF(AA$8:AA$24,postes!$B$14))-(COUNTIF(AA$8:AA$24,postes!$B$13))-(COUNTIF(AA$8:AA$24,postes!$B$12))-(COUNTIF(AA$8:AA$24,postes!$B$11))-(COUNTIF(AA$8:AA$24,postes!$B$10))-(COUNTIF(AA$8:AA$24,postes!$B$9))-(COUNTIF(AA$8:AA$24,postes!$B$8))))</f>
        <v>0</v>
      </c>
      <c r="AB25" s="8">
        <f>IF(OR(AB$46=TRUE,AB$44=TRUE)=TRUE,(COUNTIF(AB$8:AB$24,postes!$B$10)),((COUNTA(AB$8:AB$24))-(COUNTIF(AB$8:AB$24,postes!$B$19))-(COUNTIF(AB$8:AB$24,postes!$B$18))-(COUNTIF(AB$8:AB$24,postes!$B$17))-(COUNTIF(AB$8:AB$24,postes!$B$16))-(COUNTIF(AB$8:AB$24,postes!$B$15))-(COUNTIF(AB$8:AB$24,postes!$B$14))-(COUNTIF(AB$8:AB$24,postes!$B$13))-(COUNTIF(AB$8:AB$24,postes!$B$12))-(COUNTIF(AB$8:AB$24,postes!$B$11))-(COUNTIF(AB$8:AB$24,postes!$B$10))-(COUNTIF(AB$8:AB$24,postes!$B$9))-(COUNTIF(AB$8:AB$24,postes!$B$8))))</f>
        <v>0</v>
      </c>
      <c r="AC25" s="8">
        <f>IF(OR(AC$46=TRUE,AC$44=TRUE)=TRUE,(COUNTIF(AC$8:AC$24,postes!$B$10)),((COUNTA(AC$8:AC$24))-(COUNTIF(AC$8:AC$24,postes!$B$19))-(COUNTIF(AC$8:AC$24,postes!$B$18))-(COUNTIF(AC$8:AC$24,postes!$B$17))-(COUNTIF(AC$8:AC$24,postes!$B$16))-(COUNTIF(AC$8:AC$24,postes!$B$15))-(COUNTIF(AC$8:AC$24,postes!$B$14))-(COUNTIF(AC$8:AC$24,postes!$B$13))-(COUNTIF(AC$8:AC$24,postes!$B$12))-(COUNTIF(AC$8:AC$24,postes!$B$11))-(COUNTIF(AC$8:AC$24,postes!$B$10))-(COUNTIF(AC$8:AC$24,postes!$B$9))-(COUNTIF(AC$8:AC$24,postes!$B$8))))</f>
        <v>0</v>
      </c>
      <c r="AD25" s="8">
        <f>IF(OR(AD$46=TRUE,AD$44=TRUE)=TRUE,(COUNTIF(AD$8:AD$24,postes!$B$10)),((COUNTA(AD$8:AD$24))-(COUNTIF(AD$8:AD$24,postes!$B$19))-(COUNTIF(AD$8:AD$24,postes!$B$18))-(COUNTIF(AD$8:AD$24,postes!$B$17))-(COUNTIF(AD$8:AD$24,postes!$B$16))-(COUNTIF(AD$8:AD$24,postes!$B$15))-(COUNTIF(AD$8:AD$24,postes!$B$14))-(COUNTIF(AD$8:AD$24,postes!$B$13))-(COUNTIF(AD$8:AD$24,postes!$B$12))-(COUNTIF(AD$8:AD$24,postes!$B$11))-(COUNTIF(AD$8:AD$24,postes!$B$10))-(COUNTIF(AD$8:AD$24,postes!$B$9))-(COUNTIF(AD$8:AD$24,postes!$B$8))))</f>
        <v>0</v>
      </c>
      <c r="AE25" s="8">
        <f>IF(OR(AE$46=TRUE,AE$44=TRUE)=TRUE,(COUNTIF(AE$8:AE$24,postes!$B$10)),((COUNTA(AE$8:AE$24))-(COUNTIF(AE$8:AE$24,postes!$B$19))-(COUNTIF(AE$8:AE$24,postes!$B$18))-(COUNTIF(AE$8:AE$24,postes!$B$17))-(COUNTIF(AE$8:AE$24,postes!$B$16))-(COUNTIF(AE$8:AE$24,postes!$B$15))-(COUNTIF(AE$8:AE$24,postes!$B$14))-(COUNTIF(AE$8:AE$24,postes!$B$13))-(COUNTIF(AE$8:AE$24,postes!$B$12))-(COUNTIF(AE$8:AE$24,postes!$B$11))-(COUNTIF(AE$8:AE$24,postes!$B$10))-(COUNTIF(AE$8:AE$24,postes!$B$9))-(COUNTIF(AE$8:AE$24,postes!$B$8))))</f>
        <v>0</v>
      </c>
      <c r="AF25" s="8">
        <f>IF(OR(AF$46=TRUE,AF$44=TRUE)=TRUE,(COUNTIF(AF$8:AF$24,postes!$B$10)),((COUNTA(AF$8:AF$24))-(COUNTIF(AF$8:AF$24,postes!$B$19))-(COUNTIF(AF$8:AF$24,postes!$B$18))-(COUNTIF(AF$8:AF$24,postes!$B$17))-(COUNTIF(AF$8:AF$24,postes!$B$16))-(COUNTIF(AF$8:AF$24,postes!$B$15))-(COUNTIF(AF$8:AF$24,postes!$B$14))-(COUNTIF(AF$8:AF$24,postes!$B$13))-(COUNTIF(AF$8:AF$24,postes!$B$12))-(COUNTIF(AF$8:AF$24,postes!$B$11))-(COUNTIF(AF$8:AF$24,postes!$B$10))-(COUNTIF(AF$8:AF$24,postes!$B$9))-(COUNTIF(AF$8:AF$24,postes!$B$8))))</f>
        <v>0</v>
      </c>
      <c r="AG25" s="8">
        <f>IF(OR(AG$46=TRUE,AG$44=TRUE)=TRUE,(COUNTIF(AG$8:AG$24,postes!$B$10)),((COUNTA(AG$8:AG$24))-(COUNTIF(AG$8:AG$24,postes!$B$19))-(COUNTIF(AG$8:AG$24,postes!$B$18))-(COUNTIF(AG$8:AG$24,postes!$B$17))-(COUNTIF(AG$8:AG$24,postes!$B$16))-(COUNTIF(AG$8:AG$24,postes!$B$15))-(COUNTIF(AG$8:AG$24,postes!$B$14))-(COUNTIF(AG$8:AG$24,postes!$B$13))-(COUNTIF(AG$8:AG$24,postes!$B$12))-(COUNTIF(AG$8:AG$24,postes!$B$11))-(COUNTIF(AG$8:AG$24,postes!$B$10))-(COUNTIF(AG$8:AG$24,postes!$B$9))-(COUNTIF(AG$8:AG$24,postes!$B$8))))</f>
        <v>0</v>
      </c>
      <c r="AH25" s="8">
        <f>IF(OR(AH$46=TRUE,AH$44=TRUE)=TRUE,(COUNTIF(AH$8:AH$24,postes!$B$10)),((COUNTA(AH$8:AH$24))-(COUNTIF(AH$8:AH$24,postes!$B$19))-(COUNTIF(AH$8:AH$24,postes!$B$18))-(COUNTIF(AH$8:AH$24,postes!$B$17))-(COUNTIF(AH$8:AH$24,postes!$B$16))-(COUNTIF(AH$8:AH$24,postes!$B$15))-(COUNTIF(AH$8:AH$24,postes!$B$14))-(COUNTIF(AH$8:AH$24,postes!$B$13))-(COUNTIF(AH$8:AH$24,postes!$B$12))-(COUNTIF(AH$8:AH$24,postes!$B$11))-(COUNTIF(AH$8:AH$24,postes!$B$10))-(COUNTIF(AH$8:AH$24,postes!$B$9))-(COUNTIF(AH$8:AH$24,postes!$B$8))))</f>
        <v>0</v>
      </c>
      <c r="AI25" s="62">
        <f>IF(OR(AI$46=TRUE,AI$44=TRUE)=TRUE,(COUNTIF(AI$8:AI$24,postes!$B$10)),((COUNTA(AI$8:AI$24))-(COUNTIF(AI$8:AI$24,postes!$B$19))-(COUNTIF(AI$8:AI$24,postes!$B$18))-(COUNTIF(AI$8:AI$24,postes!$B$17))-(COUNTIF(AI$8:AI$24,postes!$B$16))-(COUNTIF(AI$8:AI$24,postes!$B$15))-(COUNTIF(AI$8:AI$24,postes!$B$14))-(COUNTIF(AI$8:AI$24,postes!$B$13))-(COUNTIF(AI$8:AI$24,postes!$B$12))-(COUNTIF(AI$8:AI$24,postes!$B$11))-(COUNTIF(AI$8:AI$24,postes!$B$10))-(COUNTIF(AI$8:AI$24,postes!$B$9))-(COUNTIF(AI$8:AI$24,postes!$B$8))))</f>
        <v>0</v>
      </c>
    </row>
    <row r="26" spans="1:36" ht="17.25" thickTop="1" thickBot="1" x14ac:dyDescent="0.3">
      <c r="D26" s="9" t="s">
        <v>73</v>
      </c>
      <c r="E26" s="15"/>
      <c r="F26" s="16"/>
      <c r="G26" s="16"/>
      <c r="H26" s="16"/>
      <c r="I26" s="16"/>
      <c r="J26" s="16"/>
      <c r="K26" s="16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8"/>
    </row>
    <row r="27" spans="1:36" ht="15.75" thickTop="1" x14ac:dyDescent="0.25">
      <c r="D27" s="58" t="str">
        <f>IF($D8=0,"",$D8)</f>
        <v>M-C</v>
      </c>
      <c r="E27" s="25">
        <f>IF(E$76="","",IF(E$7&lt;&gt;"",SUMIF($E$7:$AI$7,E$7,$E52:$AI52),""))</f>
        <v>0</v>
      </c>
      <c r="F27" s="57" t="str">
        <f t="shared" ref="F27:AI27" si="2">IF(F$76="","",IF(F$7&lt;&gt;"",SUMIF($E$7:$AI$7,F$7,$E52:$AI52),""))</f>
        <v/>
      </c>
      <c r="G27" s="57" t="str">
        <f t="shared" si="2"/>
        <v/>
      </c>
      <c r="H27" s="57" t="str">
        <f t="shared" si="2"/>
        <v/>
      </c>
      <c r="I27" s="57" t="str">
        <f t="shared" si="2"/>
        <v/>
      </c>
      <c r="J27" s="57" t="str">
        <f t="shared" si="2"/>
        <v/>
      </c>
      <c r="K27" s="57">
        <f t="shared" si="2"/>
        <v>0</v>
      </c>
      <c r="L27" s="57" t="str">
        <f t="shared" si="2"/>
        <v/>
      </c>
      <c r="M27" s="57" t="str">
        <f t="shared" si="2"/>
        <v/>
      </c>
      <c r="N27" s="57" t="str">
        <f t="shared" si="2"/>
        <v/>
      </c>
      <c r="O27" s="57" t="str">
        <f t="shared" si="2"/>
        <v/>
      </c>
      <c r="P27" s="57" t="str">
        <f t="shared" si="2"/>
        <v/>
      </c>
      <c r="Q27" s="57" t="str">
        <f t="shared" si="2"/>
        <v/>
      </c>
      <c r="R27" s="57">
        <f t="shared" si="2"/>
        <v>0</v>
      </c>
      <c r="S27" s="57" t="str">
        <f t="shared" si="2"/>
        <v/>
      </c>
      <c r="T27" s="57" t="str">
        <f t="shared" si="2"/>
        <v/>
      </c>
      <c r="U27" s="57" t="str">
        <f t="shared" si="2"/>
        <v/>
      </c>
      <c r="V27" s="57" t="str">
        <f t="shared" si="2"/>
        <v/>
      </c>
      <c r="W27" s="57" t="str">
        <f t="shared" si="2"/>
        <v/>
      </c>
      <c r="X27" s="57" t="str">
        <f t="shared" si="2"/>
        <v/>
      </c>
      <c r="Y27" s="57">
        <f t="shared" si="2"/>
        <v>0</v>
      </c>
      <c r="Z27" s="57" t="str">
        <f t="shared" si="2"/>
        <v/>
      </c>
      <c r="AA27" s="57" t="str">
        <f t="shared" si="2"/>
        <v/>
      </c>
      <c r="AB27" s="57" t="str">
        <f t="shared" si="2"/>
        <v/>
      </c>
      <c r="AC27" s="57" t="str">
        <f t="shared" si="2"/>
        <v/>
      </c>
      <c r="AD27" s="57" t="str">
        <f t="shared" si="2"/>
        <v/>
      </c>
      <c r="AE27" s="57" t="str">
        <f t="shared" si="2"/>
        <v/>
      </c>
      <c r="AF27" s="57">
        <f t="shared" si="2"/>
        <v>0</v>
      </c>
      <c r="AG27" s="57" t="str">
        <f t="shared" si="2"/>
        <v/>
      </c>
      <c r="AH27" s="57" t="str">
        <f t="shared" si="2"/>
        <v/>
      </c>
      <c r="AI27" s="24" t="str">
        <f t="shared" si="2"/>
        <v/>
      </c>
      <c r="AJ27" s="57">
        <f t="shared" ref="AJ27" si="3">SUMPRODUCT(($E$6:$AI$6&gt;=$E$6+8-WEEKDAY($E$6,2)+(7*(AJ$7-2)))*($E$6:$AI$6&lt;=$E$6+7-WEEKDAY($E$6,2)+(7*(AJ$7-1))),$E52:$AI52)</f>
        <v>0</v>
      </c>
    </row>
    <row r="28" spans="1:36" x14ac:dyDescent="0.25">
      <c r="D28" s="59" t="str">
        <f t="shared" ref="D28:D43" si="4">IF($D9=0,"",$D9)</f>
        <v>CELINE A</v>
      </c>
      <c r="E28" s="25">
        <f t="shared" ref="E28:AI28" si="5">IF(E$76="","",IF(E$7&lt;&gt;"",SUMIF($E$7:$AI$7,E$7,$E53:$AI53),""))</f>
        <v>0</v>
      </c>
      <c r="F28" s="26" t="str">
        <f t="shared" si="5"/>
        <v/>
      </c>
      <c r="G28" s="26" t="str">
        <f t="shared" si="5"/>
        <v/>
      </c>
      <c r="H28" s="26" t="str">
        <f t="shared" si="5"/>
        <v/>
      </c>
      <c r="I28" s="26" t="str">
        <f t="shared" si="5"/>
        <v/>
      </c>
      <c r="J28" s="26" t="str">
        <f t="shared" si="5"/>
        <v/>
      </c>
      <c r="K28" s="26">
        <f t="shared" si="5"/>
        <v>0</v>
      </c>
      <c r="L28" s="26" t="str">
        <f t="shared" si="5"/>
        <v/>
      </c>
      <c r="M28" s="26" t="str">
        <f t="shared" si="5"/>
        <v/>
      </c>
      <c r="N28" s="26" t="str">
        <f t="shared" si="5"/>
        <v/>
      </c>
      <c r="O28" s="26" t="str">
        <f t="shared" si="5"/>
        <v/>
      </c>
      <c r="P28" s="26" t="str">
        <f t="shared" si="5"/>
        <v/>
      </c>
      <c r="Q28" s="26" t="str">
        <f t="shared" si="5"/>
        <v/>
      </c>
      <c r="R28" s="26">
        <f t="shared" si="5"/>
        <v>0</v>
      </c>
      <c r="S28" s="26" t="str">
        <f t="shared" si="5"/>
        <v/>
      </c>
      <c r="T28" s="26" t="str">
        <f t="shared" si="5"/>
        <v/>
      </c>
      <c r="U28" s="26" t="str">
        <f t="shared" si="5"/>
        <v/>
      </c>
      <c r="V28" s="26" t="str">
        <f t="shared" si="5"/>
        <v/>
      </c>
      <c r="W28" s="26" t="str">
        <f t="shared" si="5"/>
        <v/>
      </c>
      <c r="X28" s="26" t="str">
        <f t="shared" si="5"/>
        <v/>
      </c>
      <c r="Y28" s="26">
        <f t="shared" si="5"/>
        <v>0</v>
      </c>
      <c r="Z28" s="26" t="str">
        <f t="shared" si="5"/>
        <v/>
      </c>
      <c r="AA28" s="26" t="str">
        <f t="shared" si="5"/>
        <v/>
      </c>
      <c r="AB28" s="26" t="str">
        <f t="shared" si="5"/>
        <v/>
      </c>
      <c r="AC28" s="26" t="str">
        <f t="shared" si="5"/>
        <v/>
      </c>
      <c r="AD28" s="26" t="str">
        <f t="shared" si="5"/>
        <v/>
      </c>
      <c r="AE28" s="26" t="str">
        <f t="shared" si="5"/>
        <v/>
      </c>
      <c r="AF28" s="26">
        <f t="shared" si="5"/>
        <v>0</v>
      </c>
      <c r="AG28" s="26" t="str">
        <f t="shared" si="5"/>
        <v/>
      </c>
      <c r="AH28" s="26" t="str">
        <f t="shared" si="5"/>
        <v/>
      </c>
      <c r="AI28" s="27" t="str">
        <f t="shared" si="5"/>
        <v/>
      </c>
    </row>
    <row r="29" spans="1:36" x14ac:dyDescent="0.25">
      <c r="D29" s="59" t="str">
        <f t="shared" si="4"/>
        <v>CLAIRE</v>
      </c>
      <c r="E29" s="25">
        <f t="shared" ref="E29:AI29" si="6">IF(E$76="","",IF(E$7&lt;&gt;"",SUMIF($E$7:$AI$7,E$7,$E54:$AI54),""))</f>
        <v>0</v>
      </c>
      <c r="F29" s="26" t="str">
        <f t="shared" si="6"/>
        <v/>
      </c>
      <c r="G29" s="26" t="str">
        <f t="shared" si="6"/>
        <v/>
      </c>
      <c r="H29" s="26" t="str">
        <f t="shared" si="6"/>
        <v/>
      </c>
      <c r="I29" s="26" t="str">
        <f t="shared" si="6"/>
        <v/>
      </c>
      <c r="J29" s="26" t="str">
        <f t="shared" si="6"/>
        <v/>
      </c>
      <c r="K29" s="26">
        <f t="shared" si="6"/>
        <v>0</v>
      </c>
      <c r="L29" s="26" t="str">
        <f t="shared" si="6"/>
        <v/>
      </c>
      <c r="M29" s="26" t="str">
        <f t="shared" si="6"/>
        <v/>
      </c>
      <c r="N29" s="26" t="str">
        <f t="shared" si="6"/>
        <v/>
      </c>
      <c r="O29" s="26" t="str">
        <f t="shared" si="6"/>
        <v/>
      </c>
      <c r="P29" s="26" t="str">
        <f t="shared" si="6"/>
        <v/>
      </c>
      <c r="Q29" s="26" t="str">
        <f t="shared" si="6"/>
        <v/>
      </c>
      <c r="R29" s="26">
        <f t="shared" si="6"/>
        <v>0</v>
      </c>
      <c r="S29" s="26" t="str">
        <f t="shared" si="6"/>
        <v/>
      </c>
      <c r="T29" s="26" t="str">
        <f t="shared" si="6"/>
        <v/>
      </c>
      <c r="U29" s="26" t="str">
        <f t="shared" si="6"/>
        <v/>
      </c>
      <c r="V29" s="26" t="str">
        <f t="shared" si="6"/>
        <v/>
      </c>
      <c r="W29" s="26" t="str">
        <f t="shared" si="6"/>
        <v/>
      </c>
      <c r="X29" s="26" t="str">
        <f t="shared" si="6"/>
        <v/>
      </c>
      <c r="Y29" s="26">
        <f t="shared" si="6"/>
        <v>0</v>
      </c>
      <c r="Z29" s="26" t="str">
        <f t="shared" si="6"/>
        <v/>
      </c>
      <c r="AA29" s="26" t="str">
        <f t="shared" si="6"/>
        <v/>
      </c>
      <c r="AB29" s="26" t="str">
        <f t="shared" si="6"/>
        <v/>
      </c>
      <c r="AC29" s="26" t="str">
        <f t="shared" si="6"/>
        <v/>
      </c>
      <c r="AD29" s="26" t="str">
        <f t="shared" si="6"/>
        <v/>
      </c>
      <c r="AE29" s="26" t="str">
        <f t="shared" si="6"/>
        <v/>
      </c>
      <c r="AF29" s="26">
        <f t="shared" si="6"/>
        <v>0</v>
      </c>
      <c r="AG29" s="26" t="str">
        <f t="shared" si="6"/>
        <v/>
      </c>
      <c r="AH29" s="26" t="str">
        <f t="shared" si="6"/>
        <v/>
      </c>
      <c r="AI29" s="27" t="str">
        <f t="shared" si="6"/>
        <v/>
      </c>
    </row>
    <row r="30" spans="1:36" x14ac:dyDescent="0.25">
      <c r="D30" s="59" t="str">
        <f t="shared" si="4"/>
        <v>LAURIANNE</v>
      </c>
      <c r="E30" s="25">
        <f t="shared" ref="E30:AI30" si="7">IF(E$76="","",IF(E$7&lt;&gt;"",SUMIF($E$7:$AI$7,E$7,$E55:$AI55),""))</f>
        <v>0</v>
      </c>
      <c r="F30" s="26" t="str">
        <f t="shared" si="7"/>
        <v/>
      </c>
      <c r="G30" s="26" t="str">
        <f t="shared" si="7"/>
        <v/>
      </c>
      <c r="H30" s="26" t="str">
        <f t="shared" si="7"/>
        <v/>
      </c>
      <c r="I30" s="26" t="str">
        <f t="shared" si="7"/>
        <v/>
      </c>
      <c r="J30" s="26" t="str">
        <f t="shared" si="7"/>
        <v/>
      </c>
      <c r="K30" s="26">
        <f t="shared" si="7"/>
        <v>0</v>
      </c>
      <c r="L30" s="26" t="str">
        <f t="shared" si="7"/>
        <v/>
      </c>
      <c r="M30" s="26" t="str">
        <f t="shared" si="7"/>
        <v/>
      </c>
      <c r="N30" s="26" t="str">
        <f t="shared" si="7"/>
        <v/>
      </c>
      <c r="O30" s="26" t="str">
        <f t="shared" si="7"/>
        <v/>
      </c>
      <c r="P30" s="26" t="str">
        <f t="shared" si="7"/>
        <v/>
      </c>
      <c r="Q30" s="26" t="str">
        <f t="shared" si="7"/>
        <v/>
      </c>
      <c r="R30" s="26">
        <f t="shared" si="7"/>
        <v>0</v>
      </c>
      <c r="S30" s="26" t="str">
        <f t="shared" si="7"/>
        <v/>
      </c>
      <c r="T30" s="26" t="str">
        <f t="shared" si="7"/>
        <v/>
      </c>
      <c r="U30" s="26" t="str">
        <f t="shared" si="7"/>
        <v/>
      </c>
      <c r="V30" s="26" t="str">
        <f t="shared" si="7"/>
        <v/>
      </c>
      <c r="W30" s="26" t="str">
        <f t="shared" si="7"/>
        <v/>
      </c>
      <c r="X30" s="26" t="str">
        <f t="shared" si="7"/>
        <v/>
      </c>
      <c r="Y30" s="26">
        <f t="shared" si="7"/>
        <v>0</v>
      </c>
      <c r="Z30" s="26" t="str">
        <f t="shared" si="7"/>
        <v/>
      </c>
      <c r="AA30" s="26" t="str">
        <f t="shared" si="7"/>
        <v/>
      </c>
      <c r="AB30" s="26" t="str">
        <f t="shared" si="7"/>
        <v/>
      </c>
      <c r="AC30" s="26" t="str">
        <f t="shared" si="7"/>
        <v/>
      </c>
      <c r="AD30" s="26" t="str">
        <f t="shared" si="7"/>
        <v/>
      </c>
      <c r="AE30" s="26" t="str">
        <f t="shared" si="7"/>
        <v/>
      </c>
      <c r="AF30" s="26">
        <f t="shared" si="7"/>
        <v>0</v>
      </c>
      <c r="AG30" s="26" t="str">
        <f t="shared" si="7"/>
        <v/>
      </c>
      <c r="AH30" s="26" t="str">
        <f t="shared" si="7"/>
        <v/>
      </c>
      <c r="AI30" s="27" t="str">
        <f t="shared" si="7"/>
        <v/>
      </c>
    </row>
    <row r="31" spans="1:36" x14ac:dyDescent="0.25">
      <c r="D31" s="59" t="str">
        <f t="shared" si="4"/>
        <v>CELINE R</v>
      </c>
      <c r="E31" s="25">
        <f t="shared" ref="E31:AI31" si="8">IF(E$76="","",IF(E$7&lt;&gt;"",SUMIF($E$7:$AI$7,E$7,$E56:$AI56),""))</f>
        <v>0</v>
      </c>
      <c r="F31" s="26" t="str">
        <f t="shared" si="8"/>
        <v/>
      </c>
      <c r="G31" s="26" t="str">
        <f t="shared" si="8"/>
        <v/>
      </c>
      <c r="H31" s="26" t="str">
        <f t="shared" si="8"/>
        <v/>
      </c>
      <c r="I31" s="26" t="str">
        <f t="shared" si="8"/>
        <v/>
      </c>
      <c r="J31" s="26" t="str">
        <f t="shared" si="8"/>
        <v/>
      </c>
      <c r="K31" s="26">
        <f t="shared" si="8"/>
        <v>0</v>
      </c>
      <c r="L31" s="26" t="str">
        <f t="shared" si="8"/>
        <v/>
      </c>
      <c r="M31" s="26" t="str">
        <f t="shared" si="8"/>
        <v/>
      </c>
      <c r="N31" s="26" t="str">
        <f t="shared" si="8"/>
        <v/>
      </c>
      <c r="O31" s="26" t="str">
        <f t="shared" si="8"/>
        <v/>
      </c>
      <c r="P31" s="26" t="str">
        <f t="shared" si="8"/>
        <v/>
      </c>
      <c r="Q31" s="26" t="str">
        <f t="shared" si="8"/>
        <v/>
      </c>
      <c r="R31" s="26">
        <f t="shared" si="8"/>
        <v>0</v>
      </c>
      <c r="S31" s="26" t="str">
        <f t="shared" si="8"/>
        <v/>
      </c>
      <c r="T31" s="26" t="str">
        <f t="shared" si="8"/>
        <v/>
      </c>
      <c r="U31" s="26" t="str">
        <f t="shared" si="8"/>
        <v/>
      </c>
      <c r="V31" s="26" t="str">
        <f t="shared" si="8"/>
        <v/>
      </c>
      <c r="W31" s="26" t="str">
        <f t="shared" si="8"/>
        <v/>
      </c>
      <c r="X31" s="26" t="str">
        <f t="shared" si="8"/>
        <v/>
      </c>
      <c r="Y31" s="26">
        <f t="shared" si="8"/>
        <v>0</v>
      </c>
      <c r="Z31" s="26" t="str">
        <f t="shared" si="8"/>
        <v/>
      </c>
      <c r="AA31" s="26" t="str">
        <f t="shared" si="8"/>
        <v/>
      </c>
      <c r="AB31" s="26" t="str">
        <f t="shared" si="8"/>
        <v/>
      </c>
      <c r="AC31" s="26" t="str">
        <f t="shared" si="8"/>
        <v/>
      </c>
      <c r="AD31" s="26" t="str">
        <f t="shared" si="8"/>
        <v/>
      </c>
      <c r="AE31" s="26" t="str">
        <f t="shared" si="8"/>
        <v/>
      </c>
      <c r="AF31" s="26">
        <f t="shared" si="8"/>
        <v>0</v>
      </c>
      <c r="AG31" s="26" t="str">
        <f t="shared" si="8"/>
        <v/>
      </c>
      <c r="AH31" s="26" t="str">
        <f t="shared" si="8"/>
        <v/>
      </c>
      <c r="AI31" s="27" t="str">
        <f t="shared" si="8"/>
        <v/>
      </c>
    </row>
    <row r="32" spans="1:36" x14ac:dyDescent="0.25">
      <c r="D32" s="59" t="str">
        <f t="shared" si="4"/>
        <v>MARION</v>
      </c>
      <c r="E32" s="25">
        <f t="shared" ref="E32:AI32" si="9">IF(E$76="","",IF(E$7&lt;&gt;"",SUMIF($E$7:$AI$7,E$7,$E57:$AI57),""))</f>
        <v>0</v>
      </c>
      <c r="F32" s="26" t="str">
        <f t="shared" si="9"/>
        <v/>
      </c>
      <c r="G32" s="26" t="str">
        <f t="shared" si="9"/>
        <v/>
      </c>
      <c r="H32" s="26" t="str">
        <f t="shared" si="9"/>
        <v/>
      </c>
      <c r="I32" s="26" t="str">
        <f t="shared" si="9"/>
        <v/>
      </c>
      <c r="J32" s="26" t="str">
        <f t="shared" si="9"/>
        <v/>
      </c>
      <c r="K32" s="26">
        <f t="shared" si="9"/>
        <v>0</v>
      </c>
      <c r="L32" s="26" t="str">
        <f t="shared" si="9"/>
        <v/>
      </c>
      <c r="M32" s="26" t="str">
        <f t="shared" si="9"/>
        <v/>
      </c>
      <c r="N32" s="26" t="str">
        <f t="shared" si="9"/>
        <v/>
      </c>
      <c r="O32" s="26" t="str">
        <f t="shared" si="9"/>
        <v/>
      </c>
      <c r="P32" s="26" t="str">
        <f t="shared" si="9"/>
        <v/>
      </c>
      <c r="Q32" s="26" t="str">
        <f t="shared" si="9"/>
        <v/>
      </c>
      <c r="R32" s="26">
        <f t="shared" si="9"/>
        <v>0</v>
      </c>
      <c r="S32" s="26" t="str">
        <f t="shared" si="9"/>
        <v/>
      </c>
      <c r="T32" s="26" t="str">
        <f t="shared" si="9"/>
        <v/>
      </c>
      <c r="U32" s="26" t="str">
        <f t="shared" si="9"/>
        <v/>
      </c>
      <c r="V32" s="26" t="str">
        <f t="shared" si="9"/>
        <v/>
      </c>
      <c r="W32" s="26" t="str">
        <f t="shared" si="9"/>
        <v/>
      </c>
      <c r="X32" s="26" t="str">
        <f t="shared" si="9"/>
        <v/>
      </c>
      <c r="Y32" s="26">
        <f t="shared" si="9"/>
        <v>0</v>
      </c>
      <c r="Z32" s="26" t="str">
        <f t="shared" si="9"/>
        <v/>
      </c>
      <c r="AA32" s="26" t="str">
        <f t="shared" si="9"/>
        <v/>
      </c>
      <c r="AB32" s="26" t="str">
        <f t="shared" si="9"/>
        <v/>
      </c>
      <c r="AC32" s="26" t="str">
        <f t="shared" si="9"/>
        <v/>
      </c>
      <c r="AD32" s="26" t="str">
        <f t="shared" si="9"/>
        <v/>
      </c>
      <c r="AE32" s="26" t="str">
        <f t="shared" si="9"/>
        <v/>
      </c>
      <c r="AF32" s="26">
        <f t="shared" si="9"/>
        <v>0</v>
      </c>
      <c r="AG32" s="26" t="str">
        <f t="shared" si="9"/>
        <v/>
      </c>
      <c r="AH32" s="26" t="str">
        <f t="shared" si="9"/>
        <v/>
      </c>
      <c r="AI32" s="27" t="str">
        <f t="shared" si="9"/>
        <v/>
      </c>
    </row>
    <row r="33" spans="4:36" x14ac:dyDescent="0.25">
      <c r="D33" s="59" t="str">
        <f t="shared" si="4"/>
        <v>LAURENCE</v>
      </c>
      <c r="E33" s="25">
        <f t="shared" ref="E33:AI33" si="10">IF(E$76="","",IF(E$7&lt;&gt;"",SUMIF($E$7:$AI$7,E$7,$E58:$AI58),""))</f>
        <v>0</v>
      </c>
      <c r="F33" s="26" t="str">
        <f t="shared" si="10"/>
        <v/>
      </c>
      <c r="G33" s="26" t="str">
        <f t="shared" si="10"/>
        <v/>
      </c>
      <c r="H33" s="26" t="str">
        <f t="shared" si="10"/>
        <v/>
      </c>
      <c r="I33" s="26" t="str">
        <f t="shared" si="10"/>
        <v/>
      </c>
      <c r="J33" s="26" t="str">
        <f t="shared" si="10"/>
        <v/>
      </c>
      <c r="K33" s="26">
        <f t="shared" si="10"/>
        <v>0</v>
      </c>
      <c r="L33" s="26" t="str">
        <f t="shared" si="10"/>
        <v/>
      </c>
      <c r="M33" s="26" t="str">
        <f t="shared" si="10"/>
        <v/>
      </c>
      <c r="N33" s="26" t="str">
        <f t="shared" si="10"/>
        <v/>
      </c>
      <c r="O33" s="26" t="str">
        <f t="shared" si="10"/>
        <v/>
      </c>
      <c r="P33" s="26" t="str">
        <f t="shared" si="10"/>
        <v/>
      </c>
      <c r="Q33" s="26" t="str">
        <f t="shared" si="10"/>
        <v/>
      </c>
      <c r="R33" s="26">
        <f t="shared" si="10"/>
        <v>0</v>
      </c>
      <c r="S33" s="26" t="str">
        <f t="shared" si="10"/>
        <v/>
      </c>
      <c r="T33" s="26" t="str">
        <f t="shared" si="10"/>
        <v/>
      </c>
      <c r="U33" s="26" t="str">
        <f t="shared" si="10"/>
        <v/>
      </c>
      <c r="V33" s="26" t="str">
        <f t="shared" si="10"/>
        <v/>
      </c>
      <c r="W33" s="26" t="str">
        <f t="shared" si="10"/>
        <v/>
      </c>
      <c r="X33" s="26" t="str">
        <f t="shared" si="10"/>
        <v/>
      </c>
      <c r="Y33" s="26">
        <f t="shared" si="10"/>
        <v>0</v>
      </c>
      <c r="Z33" s="26" t="str">
        <f t="shared" si="10"/>
        <v/>
      </c>
      <c r="AA33" s="26" t="str">
        <f t="shared" si="10"/>
        <v/>
      </c>
      <c r="AB33" s="26" t="str">
        <f t="shared" si="10"/>
        <v/>
      </c>
      <c r="AC33" s="26" t="str">
        <f t="shared" si="10"/>
        <v/>
      </c>
      <c r="AD33" s="26" t="str">
        <f t="shared" si="10"/>
        <v/>
      </c>
      <c r="AE33" s="26" t="str">
        <f t="shared" si="10"/>
        <v/>
      </c>
      <c r="AF33" s="26">
        <f t="shared" si="10"/>
        <v>0</v>
      </c>
      <c r="AG33" s="26" t="str">
        <f t="shared" si="10"/>
        <v/>
      </c>
      <c r="AH33" s="26" t="str">
        <f t="shared" si="10"/>
        <v/>
      </c>
      <c r="AI33" s="27" t="str">
        <f t="shared" si="10"/>
        <v/>
      </c>
    </row>
    <row r="34" spans="4:36" x14ac:dyDescent="0.25">
      <c r="D34" s="60" t="str">
        <f t="shared" si="4"/>
        <v>CELINE P</v>
      </c>
      <c r="E34" s="80">
        <f t="shared" ref="E34:AI34" si="11">IF(E$76="","",IF(E$7&lt;&gt;"",SUMIF($E$7:$AI$7,E$7,$E59:$AI59),""))</f>
        <v>0</v>
      </c>
      <c r="F34" s="81" t="str">
        <f t="shared" si="11"/>
        <v/>
      </c>
      <c r="G34" s="81" t="str">
        <f t="shared" si="11"/>
        <v/>
      </c>
      <c r="H34" s="81" t="str">
        <f t="shared" si="11"/>
        <v/>
      </c>
      <c r="I34" s="81" t="str">
        <f t="shared" si="11"/>
        <v/>
      </c>
      <c r="J34" s="81" t="str">
        <f t="shared" si="11"/>
        <v/>
      </c>
      <c r="K34" s="81">
        <f t="shared" si="11"/>
        <v>0</v>
      </c>
      <c r="L34" s="81" t="str">
        <f t="shared" si="11"/>
        <v/>
      </c>
      <c r="M34" s="81" t="str">
        <f t="shared" si="11"/>
        <v/>
      </c>
      <c r="N34" s="81" t="str">
        <f t="shared" si="11"/>
        <v/>
      </c>
      <c r="O34" s="81" t="str">
        <f t="shared" si="11"/>
        <v/>
      </c>
      <c r="P34" s="81" t="str">
        <f t="shared" si="11"/>
        <v/>
      </c>
      <c r="Q34" s="81" t="str">
        <f t="shared" si="11"/>
        <v/>
      </c>
      <c r="R34" s="81">
        <f t="shared" si="11"/>
        <v>0</v>
      </c>
      <c r="S34" s="81" t="str">
        <f t="shared" si="11"/>
        <v/>
      </c>
      <c r="T34" s="81" t="str">
        <f t="shared" si="11"/>
        <v/>
      </c>
      <c r="U34" s="81" t="str">
        <f t="shared" si="11"/>
        <v/>
      </c>
      <c r="V34" s="81" t="str">
        <f t="shared" si="11"/>
        <v/>
      </c>
      <c r="W34" s="81" t="str">
        <f t="shared" si="11"/>
        <v/>
      </c>
      <c r="X34" s="81" t="str">
        <f t="shared" si="11"/>
        <v/>
      </c>
      <c r="Y34" s="81">
        <f t="shared" si="11"/>
        <v>0</v>
      </c>
      <c r="Z34" s="81" t="str">
        <f t="shared" si="11"/>
        <v/>
      </c>
      <c r="AA34" s="81" t="str">
        <f t="shared" si="11"/>
        <v/>
      </c>
      <c r="AB34" s="81" t="str">
        <f t="shared" si="11"/>
        <v/>
      </c>
      <c r="AC34" s="81" t="str">
        <f t="shared" si="11"/>
        <v/>
      </c>
      <c r="AD34" s="81" t="str">
        <f t="shared" si="11"/>
        <v/>
      </c>
      <c r="AE34" s="81" t="str">
        <f t="shared" si="11"/>
        <v/>
      </c>
      <c r="AF34" s="81">
        <f t="shared" si="11"/>
        <v>0</v>
      </c>
      <c r="AG34" s="81" t="str">
        <f t="shared" si="11"/>
        <v/>
      </c>
      <c r="AH34" s="81" t="str">
        <f t="shared" si="11"/>
        <v/>
      </c>
      <c r="AI34" s="82" t="str">
        <f t="shared" si="11"/>
        <v/>
      </c>
    </row>
    <row r="35" spans="4:36" x14ac:dyDescent="0.25">
      <c r="D35" s="75" t="str">
        <f t="shared" si="4"/>
        <v>ODILE</v>
      </c>
      <c r="E35" s="86">
        <f t="shared" ref="E35:AI35" si="12">IF(E$76="","",IF(E$7&lt;&gt;"",SUMIF($E$7:$AI$7,E$7,$E60:$AI60),""))</f>
        <v>0</v>
      </c>
      <c r="F35" s="87" t="str">
        <f t="shared" si="12"/>
        <v/>
      </c>
      <c r="G35" s="87" t="str">
        <f t="shared" si="12"/>
        <v/>
      </c>
      <c r="H35" s="87" t="str">
        <f t="shared" si="12"/>
        <v/>
      </c>
      <c r="I35" s="87" t="str">
        <f t="shared" si="12"/>
        <v/>
      </c>
      <c r="J35" s="87" t="str">
        <f t="shared" si="12"/>
        <v/>
      </c>
      <c r="K35" s="87">
        <f t="shared" si="12"/>
        <v>0</v>
      </c>
      <c r="L35" s="87" t="str">
        <f t="shared" si="12"/>
        <v/>
      </c>
      <c r="M35" s="87" t="str">
        <f t="shared" si="12"/>
        <v/>
      </c>
      <c r="N35" s="87" t="str">
        <f t="shared" si="12"/>
        <v/>
      </c>
      <c r="O35" s="87" t="str">
        <f t="shared" si="12"/>
        <v/>
      </c>
      <c r="P35" s="87" t="str">
        <f t="shared" si="12"/>
        <v/>
      </c>
      <c r="Q35" s="87" t="str">
        <f t="shared" si="12"/>
        <v/>
      </c>
      <c r="R35" s="87">
        <f t="shared" si="12"/>
        <v>0</v>
      </c>
      <c r="S35" s="87" t="str">
        <f t="shared" si="12"/>
        <v/>
      </c>
      <c r="T35" s="87" t="str">
        <f t="shared" si="12"/>
        <v/>
      </c>
      <c r="U35" s="87" t="str">
        <f t="shared" si="12"/>
        <v/>
      </c>
      <c r="V35" s="87" t="str">
        <f t="shared" si="12"/>
        <v/>
      </c>
      <c r="W35" s="87" t="str">
        <f t="shared" si="12"/>
        <v/>
      </c>
      <c r="X35" s="87" t="str">
        <f t="shared" si="12"/>
        <v/>
      </c>
      <c r="Y35" s="87">
        <f t="shared" si="12"/>
        <v>0</v>
      </c>
      <c r="Z35" s="87" t="str">
        <f t="shared" si="12"/>
        <v/>
      </c>
      <c r="AA35" s="87" t="str">
        <f t="shared" si="12"/>
        <v/>
      </c>
      <c r="AB35" s="87" t="str">
        <f t="shared" si="12"/>
        <v/>
      </c>
      <c r="AC35" s="87" t="str">
        <f t="shared" si="12"/>
        <v/>
      </c>
      <c r="AD35" s="87" t="str">
        <f t="shared" si="12"/>
        <v/>
      </c>
      <c r="AE35" s="87" t="str">
        <f t="shared" si="12"/>
        <v/>
      </c>
      <c r="AF35" s="87">
        <f t="shared" si="12"/>
        <v>0</v>
      </c>
      <c r="AG35" s="87" t="str">
        <f t="shared" si="12"/>
        <v/>
      </c>
      <c r="AH35" s="87" t="str">
        <f t="shared" si="12"/>
        <v/>
      </c>
      <c r="AI35" s="88" t="str">
        <f t="shared" si="12"/>
        <v/>
      </c>
    </row>
    <row r="36" spans="4:36" x14ac:dyDescent="0.25">
      <c r="D36" s="75" t="str">
        <f t="shared" si="4"/>
        <v>VERO</v>
      </c>
      <c r="E36" s="86">
        <f t="shared" ref="E36:AI36" si="13">IF(E$76="","",IF(E$7&lt;&gt;"",SUMIF($E$7:$AI$7,E$7,$E61:$AI61),""))</f>
        <v>0</v>
      </c>
      <c r="F36" s="87" t="str">
        <f t="shared" si="13"/>
        <v/>
      </c>
      <c r="G36" s="87" t="str">
        <f t="shared" si="13"/>
        <v/>
      </c>
      <c r="H36" s="87" t="str">
        <f t="shared" si="13"/>
        <v/>
      </c>
      <c r="I36" s="87" t="str">
        <f t="shared" si="13"/>
        <v/>
      </c>
      <c r="J36" s="87" t="str">
        <f t="shared" si="13"/>
        <v/>
      </c>
      <c r="K36" s="87">
        <f t="shared" si="13"/>
        <v>0</v>
      </c>
      <c r="L36" s="87" t="str">
        <f t="shared" si="13"/>
        <v/>
      </c>
      <c r="M36" s="87" t="str">
        <f t="shared" si="13"/>
        <v/>
      </c>
      <c r="N36" s="87" t="str">
        <f t="shared" si="13"/>
        <v/>
      </c>
      <c r="O36" s="87" t="str">
        <f t="shared" si="13"/>
        <v/>
      </c>
      <c r="P36" s="87" t="str">
        <f t="shared" si="13"/>
        <v/>
      </c>
      <c r="Q36" s="87" t="str">
        <f t="shared" si="13"/>
        <v/>
      </c>
      <c r="R36" s="87">
        <f t="shared" si="13"/>
        <v>0</v>
      </c>
      <c r="S36" s="87" t="str">
        <f t="shared" si="13"/>
        <v/>
      </c>
      <c r="T36" s="87" t="str">
        <f t="shared" si="13"/>
        <v/>
      </c>
      <c r="U36" s="87" t="str">
        <f t="shared" si="13"/>
        <v/>
      </c>
      <c r="V36" s="87" t="str">
        <f t="shared" si="13"/>
        <v/>
      </c>
      <c r="W36" s="87" t="str">
        <f t="shared" si="13"/>
        <v/>
      </c>
      <c r="X36" s="87" t="str">
        <f t="shared" si="13"/>
        <v/>
      </c>
      <c r="Y36" s="87">
        <f t="shared" si="13"/>
        <v>0</v>
      </c>
      <c r="Z36" s="87" t="str">
        <f t="shared" si="13"/>
        <v/>
      </c>
      <c r="AA36" s="87" t="str">
        <f t="shared" si="13"/>
        <v/>
      </c>
      <c r="AB36" s="87" t="str">
        <f t="shared" si="13"/>
        <v/>
      </c>
      <c r="AC36" s="87" t="str">
        <f t="shared" si="13"/>
        <v/>
      </c>
      <c r="AD36" s="87" t="str">
        <f t="shared" si="13"/>
        <v/>
      </c>
      <c r="AE36" s="87" t="str">
        <f t="shared" si="13"/>
        <v/>
      </c>
      <c r="AF36" s="87">
        <f t="shared" si="13"/>
        <v>0</v>
      </c>
      <c r="AG36" s="87" t="str">
        <f t="shared" si="13"/>
        <v/>
      </c>
      <c r="AH36" s="87" t="str">
        <f t="shared" si="13"/>
        <v/>
      </c>
      <c r="AI36" s="88" t="str">
        <f t="shared" si="13"/>
        <v/>
      </c>
    </row>
    <row r="37" spans="4:36" x14ac:dyDescent="0.25">
      <c r="D37" s="70" t="str">
        <f t="shared" si="4"/>
        <v>INFIRMIERE</v>
      </c>
      <c r="E37" s="83">
        <f t="shared" ref="E37:AI37" si="14">IF(E$76="","",IF(E$7&lt;&gt;"",SUMIF($E$7:$AI$7,E$7,$E62:$AI62),""))</f>
        <v>0</v>
      </c>
      <c r="F37" s="84" t="str">
        <f t="shared" si="14"/>
        <v/>
      </c>
      <c r="G37" s="84" t="str">
        <f t="shared" si="14"/>
        <v/>
      </c>
      <c r="H37" s="84" t="str">
        <f t="shared" si="14"/>
        <v/>
      </c>
      <c r="I37" s="84" t="str">
        <f t="shared" si="14"/>
        <v/>
      </c>
      <c r="J37" s="84" t="str">
        <f t="shared" si="14"/>
        <v/>
      </c>
      <c r="K37" s="84">
        <f t="shared" si="14"/>
        <v>0</v>
      </c>
      <c r="L37" s="84" t="str">
        <f t="shared" si="14"/>
        <v/>
      </c>
      <c r="M37" s="84" t="str">
        <f t="shared" si="14"/>
        <v/>
      </c>
      <c r="N37" s="84" t="str">
        <f t="shared" si="14"/>
        <v/>
      </c>
      <c r="O37" s="84" t="str">
        <f t="shared" si="14"/>
        <v/>
      </c>
      <c r="P37" s="84" t="str">
        <f t="shared" si="14"/>
        <v/>
      </c>
      <c r="Q37" s="84" t="str">
        <f t="shared" si="14"/>
        <v/>
      </c>
      <c r="R37" s="84">
        <f t="shared" si="14"/>
        <v>0</v>
      </c>
      <c r="S37" s="84" t="str">
        <f t="shared" si="14"/>
        <v/>
      </c>
      <c r="T37" s="84" t="str">
        <f t="shared" si="14"/>
        <v/>
      </c>
      <c r="U37" s="84" t="str">
        <f t="shared" si="14"/>
        <v/>
      </c>
      <c r="V37" s="84" t="str">
        <f t="shared" si="14"/>
        <v/>
      </c>
      <c r="W37" s="84" t="str">
        <f t="shared" si="14"/>
        <v/>
      </c>
      <c r="X37" s="84" t="str">
        <f t="shared" si="14"/>
        <v/>
      </c>
      <c r="Y37" s="84">
        <f t="shared" si="14"/>
        <v>0</v>
      </c>
      <c r="Z37" s="84" t="str">
        <f t="shared" si="14"/>
        <v/>
      </c>
      <c r="AA37" s="84" t="str">
        <f t="shared" si="14"/>
        <v/>
      </c>
      <c r="AB37" s="84" t="str">
        <f t="shared" si="14"/>
        <v/>
      </c>
      <c r="AC37" s="84" t="str">
        <f t="shared" si="14"/>
        <v/>
      </c>
      <c r="AD37" s="84" t="str">
        <f t="shared" si="14"/>
        <v/>
      </c>
      <c r="AE37" s="84" t="str">
        <f t="shared" si="14"/>
        <v/>
      </c>
      <c r="AF37" s="84">
        <f t="shared" si="14"/>
        <v>0</v>
      </c>
      <c r="AG37" s="84" t="str">
        <f t="shared" si="14"/>
        <v/>
      </c>
      <c r="AH37" s="84" t="str">
        <f t="shared" si="14"/>
        <v/>
      </c>
      <c r="AI37" s="85" t="str">
        <f t="shared" si="14"/>
        <v/>
      </c>
    </row>
    <row r="38" spans="4:36" x14ac:dyDescent="0.25">
      <c r="D38" s="59" t="str">
        <f t="shared" si="4"/>
        <v>NELLY</v>
      </c>
      <c r="E38" s="25">
        <f t="shared" ref="E38:AI38" si="15">IF(E$76="","",IF(E$7&lt;&gt;"",SUMIF($E$7:$AI$7,E$7,$E63:$AI63),""))</f>
        <v>0</v>
      </c>
      <c r="F38" s="26" t="str">
        <f t="shared" si="15"/>
        <v/>
      </c>
      <c r="G38" s="26" t="str">
        <f t="shared" si="15"/>
        <v/>
      </c>
      <c r="H38" s="26" t="str">
        <f t="shared" si="15"/>
        <v/>
      </c>
      <c r="I38" s="26" t="str">
        <f t="shared" si="15"/>
        <v/>
      </c>
      <c r="J38" s="26" t="str">
        <f t="shared" si="15"/>
        <v/>
      </c>
      <c r="K38" s="26">
        <f t="shared" si="15"/>
        <v>0</v>
      </c>
      <c r="L38" s="26" t="str">
        <f t="shared" si="15"/>
        <v/>
      </c>
      <c r="M38" s="26" t="str">
        <f t="shared" si="15"/>
        <v/>
      </c>
      <c r="N38" s="26" t="str">
        <f t="shared" si="15"/>
        <v/>
      </c>
      <c r="O38" s="26" t="str">
        <f t="shared" si="15"/>
        <v/>
      </c>
      <c r="P38" s="26" t="str">
        <f t="shared" si="15"/>
        <v/>
      </c>
      <c r="Q38" s="26" t="str">
        <f t="shared" si="15"/>
        <v/>
      </c>
      <c r="R38" s="26">
        <f t="shared" si="15"/>
        <v>0</v>
      </c>
      <c r="S38" s="26" t="str">
        <f t="shared" si="15"/>
        <v/>
      </c>
      <c r="T38" s="26" t="str">
        <f t="shared" si="15"/>
        <v/>
      </c>
      <c r="U38" s="26" t="str">
        <f t="shared" si="15"/>
        <v/>
      </c>
      <c r="V38" s="26" t="str">
        <f t="shared" si="15"/>
        <v/>
      </c>
      <c r="W38" s="26" t="str">
        <f t="shared" si="15"/>
        <v/>
      </c>
      <c r="X38" s="26" t="str">
        <f t="shared" si="15"/>
        <v/>
      </c>
      <c r="Y38" s="26">
        <f t="shared" si="15"/>
        <v>0</v>
      </c>
      <c r="Z38" s="26" t="str">
        <f t="shared" si="15"/>
        <v/>
      </c>
      <c r="AA38" s="26" t="str">
        <f t="shared" si="15"/>
        <v/>
      </c>
      <c r="AB38" s="26" t="str">
        <f t="shared" si="15"/>
        <v/>
      </c>
      <c r="AC38" s="26" t="str">
        <f t="shared" si="15"/>
        <v/>
      </c>
      <c r="AD38" s="26" t="str">
        <f t="shared" si="15"/>
        <v/>
      </c>
      <c r="AE38" s="26" t="str">
        <f t="shared" si="15"/>
        <v/>
      </c>
      <c r="AF38" s="26">
        <f t="shared" si="15"/>
        <v>0</v>
      </c>
      <c r="AG38" s="26" t="str">
        <f t="shared" si="15"/>
        <v/>
      </c>
      <c r="AH38" s="26" t="str">
        <f t="shared" si="15"/>
        <v/>
      </c>
      <c r="AI38" s="27" t="str">
        <f t="shared" si="15"/>
        <v/>
      </c>
    </row>
    <row r="39" spans="4:36" x14ac:dyDescent="0.25">
      <c r="D39" s="59" t="str">
        <f t="shared" si="4"/>
        <v>MAGALI</v>
      </c>
      <c r="E39" s="25">
        <f t="shared" ref="E39:AI39" si="16">IF(E$76="","",IF(E$7&lt;&gt;"",SUMIF($E$7:$AI$7,E$7,$E64:$AI64),""))</f>
        <v>0</v>
      </c>
      <c r="F39" s="26" t="str">
        <f t="shared" si="16"/>
        <v/>
      </c>
      <c r="G39" s="26" t="str">
        <f t="shared" si="16"/>
        <v/>
      </c>
      <c r="H39" s="26" t="str">
        <f t="shared" si="16"/>
        <v/>
      </c>
      <c r="I39" s="26" t="str">
        <f t="shared" si="16"/>
        <v/>
      </c>
      <c r="J39" s="26" t="str">
        <f t="shared" si="16"/>
        <v/>
      </c>
      <c r="K39" s="26">
        <f t="shared" si="16"/>
        <v>0</v>
      </c>
      <c r="L39" s="26" t="str">
        <f t="shared" si="16"/>
        <v/>
      </c>
      <c r="M39" s="26" t="str">
        <f t="shared" si="16"/>
        <v/>
      </c>
      <c r="N39" s="26" t="str">
        <f t="shared" si="16"/>
        <v/>
      </c>
      <c r="O39" s="26" t="str">
        <f t="shared" si="16"/>
        <v/>
      </c>
      <c r="P39" s="26" t="str">
        <f t="shared" si="16"/>
        <v/>
      </c>
      <c r="Q39" s="26" t="str">
        <f t="shared" si="16"/>
        <v/>
      </c>
      <c r="R39" s="26">
        <f t="shared" si="16"/>
        <v>0</v>
      </c>
      <c r="S39" s="26" t="str">
        <f t="shared" si="16"/>
        <v/>
      </c>
      <c r="T39" s="26" t="str">
        <f t="shared" si="16"/>
        <v/>
      </c>
      <c r="U39" s="26" t="str">
        <f t="shared" si="16"/>
        <v/>
      </c>
      <c r="V39" s="26" t="str">
        <f t="shared" si="16"/>
        <v/>
      </c>
      <c r="W39" s="26" t="str">
        <f t="shared" si="16"/>
        <v/>
      </c>
      <c r="X39" s="26" t="str">
        <f t="shared" si="16"/>
        <v/>
      </c>
      <c r="Y39" s="26">
        <f t="shared" si="16"/>
        <v>0</v>
      </c>
      <c r="Z39" s="26" t="str">
        <f t="shared" si="16"/>
        <v/>
      </c>
      <c r="AA39" s="26" t="str">
        <f t="shared" si="16"/>
        <v/>
      </c>
      <c r="AB39" s="26" t="str">
        <f t="shared" si="16"/>
        <v/>
      </c>
      <c r="AC39" s="26" t="str">
        <f t="shared" si="16"/>
        <v/>
      </c>
      <c r="AD39" s="26" t="str">
        <f t="shared" si="16"/>
        <v/>
      </c>
      <c r="AE39" s="26" t="str">
        <f t="shared" si="16"/>
        <v/>
      </c>
      <c r="AF39" s="26">
        <f t="shared" si="16"/>
        <v>0</v>
      </c>
      <c r="AG39" s="26" t="str">
        <f t="shared" si="16"/>
        <v/>
      </c>
      <c r="AH39" s="26" t="str">
        <f t="shared" si="16"/>
        <v/>
      </c>
      <c r="AI39" s="27" t="str">
        <f t="shared" si="16"/>
        <v/>
      </c>
    </row>
    <row r="40" spans="4:36" x14ac:dyDescent="0.25">
      <c r="D40" s="59" t="str">
        <f t="shared" si="4"/>
        <v/>
      </c>
      <c r="E40" s="25">
        <f t="shared" ref="E40:AI40" si="17">IF(E$76="","",IF(E$7&lt;&gt;"",SUMIF($E$7:$AI$7,E$7,$E65:$AI65),""))</f>
        <v>0</v>
      </c>
      <c r="F40" s="26" t="str">
        <f t="shared" si="17"/>
        <v/>
      </c>
      <c r="G40" s="26" t="str">
        <f t="shared" si="17"/>
        <v/>
      </c>
      <c r="H40" s="26" t="str">
        <f t="shared" si="17"/>
        <v/>
      </c>
      <c r="I40" s="26" t="str">
        <f t="shared" si="17"/>
        <v/>
      </c>
      <c r="J40" s="26" t="str">
        <f t="shared" si="17"/>
        <v/>
      </c>
      <c r="K40" s="26">
        <f t="shared" si="17"/>
        <v>0</v>
      </c>
      <c r="L40" s="26" t="str">
        <f t="shared" si="17"/>
        <v/>
      </c>
      <c r="M40" s="26" t="str">
        <f t="shared" si="17"/>
        <v/>
      </c>
      <c r="N40" s="26" t="str">
        <f t="shared" si="17"/>
        <v/>
      </c>
      <c r="O40" s="26" t="str">
        <f t="shared" si="17"/>
        <v/>
      </c>
      <c r="P40" s="26" t="str">
        <f t="shared" si="17"/>
        <v/>
      </c>
      <c r="Q40" s="26" t="str">
        <f t="shared" si="17"/>
        <v/>
      </c>
      <c r="R40" s="26">
        <f t="shared" si="17"/>
        <v>0</v>
      </c>
      <c r="S40" s="26" t="str">
        <f t="shared" si="17"/>
        <v/>
      </c>
      <c r="T40" s="26" t="str">
        <f t="shared" si="17"/>
        <v/>
      </c>
      <c r="U40" s="26" t="str">
        <f t="shared" si="17"/>
        <v/>
      </c>
      <c r="V40" s="26" t="str">
        <f t="shared" si="17"/>
        <v/>
      </c>
      <c r="W40" s="26" t="str">
        <f t="shared" si="17"/>
        <v/>
      </c>
      <c r="X40" s="26" t="str">
        <f t="shared" si="17"/>
        <v/>
      </c>
      <c r="Y40" s="26">
        <f t="shared" si="17"/>
        <v>0</v>
      </c>
      <c r="Z40" s="26" t="str">
        <f t="shared" si="17"/>
        <v/>
      </c>
      <c r="AA40" s="26" t="str">
        <f t="shared" si="17"/>
        <v/>
      </c>
      <c r="AB40" s="26" t="str">
        <f t="shared" si="17"/>
        <v/>
      </c>
      <c r="AC40" s="26" t="str">
        <f t="shared" si="17"/>
        <v/>
      </c>
      <c r="AD40" s="26" t="str">
        <f t="shared" si="17"/>
        <v/>
      </c>
      <c r="AE40" s="26" t="str">
        <f t="shared" si="17"/>
        <v/>
      </c>
      <c r="AF40" s="26">
        <f t="shared" si="17"/>
        <v>0</v>
      </c>
      <c r="AG40" s="26" t="str">
        <f t="shared" si="17"/>
        <v/>
      </c>
      <c r="AH40" s="26" t="str">
        <f t="shared" si="17"/>
        <v/>
      </c>
      <c r="AI40" s="27" t="str">
        <f t="shared" si="17"/>
        <v/>
      </c>
    </row>
    <row r="41" spans="4:36" x14ac:dyDescent="0.25">
      <c r="D41" s="59" t="str">
        <f t="shared" si="4"/>
        <v/>
      </c>
      <c r="E41" s="25">
        <f t="shared" ref="E41:AI41" si="18">IF(E$76="","",IF(E$7&lt;&gt;"",SUMIF($E$7:$AI$7,E$7,$E66:$AI66),""))</f>
        <v>0</v>
      </c>
      <c r="F41" s="26" t="str">
        <f t="shared" si="18"/>
        <v/>
      </c>
      <c r="G41" s="26" t="str">
        <f t="shared" si="18"/>
        <v/>
      </c>
      <c r="H41" s="26" t="str">
        <f t="shared" si="18"/>
        <v/>
      </c>
      <c r="I41" s="26" t="str">
        <f t="shared" si="18"/>
        <v/>
      </c>
      <c r="J41" s="26" t="str">
        <f t="shared" si="18"/>
        <v/>
      </c>
      <c r="K41" s="26">
        <f t="shared" si="18"/>
        <v>0</v>
      </c>
      <c r="L41" s="26" t="str">
        <f t="shared" si="18"/>
        <v/>
      </c>
      <c r="M41" s="26" t="str">
        <f t="shared" si="18"/>
        <v/>
      </c>
      <c r="N41" s="26" t="str">
        <f t="shared" si="18"/>
        <v/>
      </c>
      <c r="O41" s="26" t="str">
        <f t="shared" si="18"/>
        <v/>
      </c>
      <c r="P41" s="26" t="str">
        <f t="shared" si="18"/>
        <v/>
      </c>
      <c r="Q41" s="26" t="str">
        <f t="shared" si="18"/>
        <v/>
      </c>
      <c r="R41" s="26">
        <f t="shared" si="18"/>
        <v>0</v>
      </c>
      <c r="S41" s="26" t="str">
        <f t="shared" si="18"/>
        <v/>
      </c>
      <c r="T41" s="26" t="str">
        <f t="shared" si="18"/>
        <v/>
      </c>
      <c r="U41" s="26" t="str">
        <f t="shared" si="18"/>
        <v/>
      </c>
      <c r="V41" s="26" t="str">
        <f t="shared" si="18"/>
        <v/>
      </c>
      <c r="W41" s="26" t="str">
        <f t="shared" si="18"/>
        <v/>
      </c>
      <c r="X41" s="26" t="str">
        <f t="shared" si="18"/>
        <v/>
      </c>
      <c r="Y41" s="26">
        <f t="shared" si="18"/>
        <v>0</v>
      </c>
      <c r="Z41" s="26" t="str">
        <f t="shared" si="18"/>
        <v/>
      </c>
      <c r="AA41" s="26" t="str">
        <f t="shared" si="18"/>
        <v/>
      </c>
      <c r="AB41" s="26" t="str">
        <f t="shared" si="18"/>
        <v/>
      </c>
      <c r="AC41" s="26" t="str">
        <f t="shared" si="18"/>
        <v/>
      </c>
      <c r="AD41" s="26" t="str">
        <f t="shared" si="18"/>
        <v/>
      </c>
      <c r="AE41" s="26" t="str">
        <f t="shared" si="18"/>
        <v/>
      </c>
      <c r="AF41" s="26">
        <f t="shared" si="18"/>
        <v>0</v>
      </c>
      <c r="AG41" s="26" t="str">
        <f t="shared" si="18"/>
        <v/>
      </c>
      <c r="AH41" s="26" t="str">
        <f t="shared" si="18"/>
        <v/>
      </c>
      <c r="AI41" s="27" t="str">
        <f t="shared" si="18"/>
        <v/>
      </c>
    </row>
    <row r="42" spans="4:36" x14ac:dyDescent="0.25">
      <c r="D42" s="59" t="str">
        <f t="shared" si="4"/>
        <v/>
      </c>
      <c r="E42" s="25">
        <f t="shared" ref="E42:AI42" si="19">IF(E$76="","",IF(E$7&lt;&gt;"",SUMIF($E$7:$AI$7,E$7,$E67:$AI67),""))</f>
        <v>0</v>
      </c>
      <c r="F42" s="26" t="str">
        <f t="shared" si="19"/>
        <v/>
      </c>
      <c r="G42" s="26" t="str">
        <f t="shared" si="19"/>
        <v/>
      </c>
      <c r="H42" s="26" t="str">
        <f t="shared" si="19"/>
        <v/>
      </c>
      <c r="I42" s="26" t="str">
        <f t="shared" si="19"/>
        <v/>
      </c>
      <c r="J42" s="26" t="str">
        <f t="shared" si="19"/>
        <v/>
      </c>
      <c r="K42" s="26">
        <f t="shared" si="19"/>
        <v>0</v>
      </c>
      <c r="L42" s="26" t="str">
        <f t="shared" si="19"/>
        <v/>
      </c>
      <c r="M42" s="26" t="str">
        <f t="shared" si="19"/>
        <v/>
      </c>
      <c r="N42" s="26" t="str">
        <f t="shared" si="19"/>
        <v/>
      </c>
      <c r="O42" s="26" t="str">
        <f t="shared" si="19"/>
        <v/>
      </c>
      <c r="P42" s="26" t="str">
        <f t="shared" si="19"/>
        <v/>
      </c>
      <c r="Q42" s="26" t="str">
        <f t="shared" si="19"/>
        <v/>
      </c>
      <c r="R42" s="26">
        <f t="shared" si="19"/>
        <v>0</v>
      </c>
      <c r="S42" s="26" t="str">
        <f t="shared" si="19"/>
        <v/>
      </c>
      <c r="T42" s="26" t="str">
        <f t="shared" si="19"/>
        <v/>
      </c>
      <c r="U42" s="26" t="str">
        <f t="shared" si="19"/>
        <v/>
      </c>
      <c r="V42" s="26" t="str">
        <f t="shared" si="19"/>
        <v/>
      </c>
      <c r="W42" s="26" t="str">
        <f t="shared" si="19"/>
        <v/>
      </c>
      <c r="X42" s="26" t="str">
        <f t="shared" si="19"/>
        <v/>
      </c>
      <c r="Y42" s="26">
        <f t="shared" si="19"/>
        <v>0</v>
      </c>
      <c r="Z42" s="26" t="str">
        <f t="shared" si="19"/>
        <v/>
      </c>
      <c r="AA42" s="26" t="str">
        <f t="shared" si="19"/>
        <v/>
      </c>
      <c r="AB42" s="26" t="str">
        <f t="shared" si="19"/>
        <v/>
      </c>
      <c r="AC42" s="26" t="str">
        <f t="shared" si="19"/>
        <v/>
      </c>
      <c r="AD42" s="26" t="str">
        <f t="shared" si="19"/>
        <v/>
      </c>
      <c r="AE42" s="26" t="str">
        <f t="shared" si="19"/>
        <v/>
      </c>
      <c r="AF42" s="26">
        <f t="shared" si="19"/>
        <v>0</v>
      </c>
      <c r="AG42" s="26" t="str">
        <f t="shared" si="19"/>
        <v/>
      </c>
      <c r="AH42" s="26" t="str">
        <f t="shared" si="19"/>
        <v/>
      </c>
      <c r="AI42" s="27" t="str">
        <f t="shared" si="19"/>
        <v/>
      </c>
    </row>
    <row r="43" spans="4:36" ht="15.75" thickBot="1" x14ac:dyDescent="0.3">
      <c r="D43" s="89" t="str">
        <f t="shared" si="4"/>
        <v/>
      </c>
      <c r="E43" s="28">
        <f t="shared" ref="E43:AI43" si="20">IF(E$76="","",IF(E$7&lt;&gt;"",SUMIF($E$7:$AI$7,E$7,$E68:$AI68),""))</f>
        <v>0</v>
      </c>
      <c r="F43" s="29" t="str">
        <f t="shared" si="20"/>
        <v/>
      </c>
      <c r="G43" s="29" t="str">
        <f t="shared" si="20"/>
        <v/>
      </c>
      <c r="H43" s="29" t="str">
        <f t="shared" si="20"/>
        <v/>
      </c>
      <c r="I43" s="29" t="str">
        <f t="shared" si="20"/>
        <v/>
      </c>
      <c r="J43" s="29" t="str">
        <f t="shared" si="20"/>
        <v/>
      </c>
      <c r="K43" s="29">
        <f t="shared" si="20"/>
        <v>0</v>
      </c>
      <c r="L43" s="29" t="str">
        <f t="shared" si="20"/>
        <v/>
      </c>
      <c r="M43" s="29" t="str">
        <f t="shared" si="20"/>
        <v/>
      </c>
      <c r="N43" s="29" t="str">
        <f t="shared" si="20"/>
        <v/>
      </c>
      <c r="O43" s="29" t="str">
        <f t="shared" si="20"/>
        <v/>
      </c>
      <c r="P43" s="29" t="str">
        <f t="shared" si="20"/>
        <v/>
      </c>
      <c r="Q43" s="29" t="str">
        <f t="shared" si="20"/>
        <v/>
      </c>
      <c r="R43" s="29">
        <f t="shared" si="20"/>
        <v>0</v>
      </c>
      <c r="S43" s="29" t="str">
        <f t="shared" si="20"/>
        <v/>
      </c>
      <c r="T43" s="29" t="str">
        <f t="shared" si="20"/>
        <v/>
      </c>
      <c r="U43" s="29" t="str">
        <f t="shared" si="20"/>
        <v/>
      </c>
      <c r="V43" s="29" t="str">
        <f t="shared" si="20"/>
        <v/>
      </c>
      <c r="W43" s="29" t="str">
        <f t="shared" si="20"/>
        <v/>
      </c>
      <c r="X43" s="29" t="str">
        <f t="shared" si="20"/>
        <v/>
      </c>
      <c r="Y43" s="29">
        <f t="shared" si="20"/>
        <v>0</v>
      </c>
      <c r="Z43" s="29" t="str">
        <f t="shared" si="20"/>
        <v/>
      </c>
      <c r="AA43" s="29" t="str">
        <f t="shared" si="20"/>
        <v/>
      </c>
      <c r="AB43" s="29" t="str">
        <f t="shared" si="20"/>
        <v/>
      </c>
      <c r="AC43" s="29" t="str">
        <f t="shared" si="20"/>
        <v/>
      </c>
      <c r="AD43" s="29" t="str">
        <f t="shared" si="20"/>
        <v/>
      </c>
      <c r="AE43" s="29" t="str">
        <f t="shared" si="20"/>
        <v/>
      </c>
      <c r="AF43" s="29">
        <f t="shared" si="20"/>
        <v>0</v>
      </c>
      <c r="AG43" s="29" t="str">
        <f t="shared" si="20"/>
        <v/>
      </c>
      <c r="AH43" s="29" t="str">
        <f t="shared" si="20"/>
        <v/>
      </c>
      <c r="AI43" s="30" t="str">
        <f t="shared" si="20"/>
        <v/>
      </c>
    </row>
    <row r="44" spans="4:36" ht="15.75" hidden="1" thickTop="1" x14ac:dyDescent="0.25">
      <c r="D44" s="4" t="s">
        <v>67</v>
      </c>
      <c r="E44" t="b">
        <f>NOT(ISNA(VLOOKUP(E$6,'jours feries'!$B$3:$B$15,1,0)))</f>
        <v>1</v>
      </c>
      <c r="F44" t="b">
        <f>NOT(ISNA(VLOOKUP(F$6,'jours feries'!$B$3:$B$15,1,0)))</f>
        <v>0</v>
      </c>
      <c r="G44" t="b">
        <f>NOT(ISNA(VLOOKUP(G$6,'jours feries'!$B$3:$B$15,1,0)))</f>
        <v>0</v>
      </c>
      <c r="H44" t="b">
        <f>NOT(ISNA(VLOOKUP(H$6,'jours feries'!$B$3:$B$15,1,0)))</f>
        <v>0</v>
      </c>
      <c r="I44" t="b">
        <f>NOT(ISNA(VLOOKUP(I$6,'jours feries'!$B$3:$B$15,1,0)))</f>
        <v>0</v>
      </c>
      <c r="J44" t="b">
        <f>NOT(ISNA(VLOOKUP(J$6,'jours feries'!$B$3:$B$15,1,0)))</f>
        <v>0</v>
      </c>
      <c r="K44" t="b">
        <f>NOT(ISNA(VLOOKUP(K$6,'jours feries'!$B$3:$B$15,1,0)))</f>
        <v>0</v>
      </c>
      <c r="L44" t="b">
        <f>NOT(ISNA(VLOOKUP(L$6,'jours feries'!$B$3:$B$15,1,0)))</f>
        <v>0</v>
      </c>
      <c r="M44" t="b">
        <f>NOT(ISNA(VLOOKUP(M$6,'jours feries'!$B$3:$B$15,1,0)))</f>
        <v>0</v>
      </c>
      <c r="N44" t="b">
        <f>NOT(ISNA(VLOOKUP(N$6,'jours feries'!$B$3:$B$15,1,0)))</f>
        <v>0</v>
      </c>
      <c r="O44" t="b">
        <f>NOT(ISNA(VLOOKUP(O$6,'jours feries'!$B$3:$B$15,1,0)))</f>
        <v>0</v>
      </c>
      <c r="P44" t="b">
        <f>NOT(ISNA(VLOOKUP(P$6,'jours feries'!$B$3:$B$15,1,0)))</f>
        <v>0</v>
      </c>
      <c r="Q44" t="b">
        <f>NOT(ISNA(VLOOKUP(Q$6,'jours feries'!$B$3:$B$15,1,0)))</f>
        <v>0</v>
      </c>
      <c r="R44" t="b">
        <f>NOT(ISNA(VLOOKUP(R$6,'jours feries'!$B$3:$B$15,1,0)))</f>
        <v>0</v>
      </c>
      <c r="S44" t="b">
        <f>NOT(ISNA(VLOOKUP(S$6,'jours feries'!$B$3:$B$15,1,0)))</f>
        <v>0</v>
      </c>
      <c r="T44" t="b">
        <f>NOT(ISNA(VLOOKUP(T$6,'jours feries'!$B$3:$B$15,1,0)))</f>
        <v>0</v>
      </c>
      <c r="U44" t="b">
        <f>NOT(ISNA(VLOOKUP(U$6,'jours feries'!$B$3:$B$15,1,0)))</f>
        <v>0</v>
      </c>
      <c r="V44" t="b">
        <f>NOT(ISNA(VLOOKUP(V$6,'jours feries'!$B$3:$B$15,1,0)))</f>
        <v>0</v>
      </c>
      <c r="W44" t="b">
        <f>NOT(ISNA(VLOOKUP(W$6,'jours feries'!$B$3:$B$15,1,0)))</f>
        <v>0</v>
      </c>
      <c r="X44" t="b">
        <f>NOT(ISNA(VLOOKUP(X$6,'jours feries'!$B$3:$B$15,1,0)))</f>
        <v>0</v>
      </c>
      <c r="Y44" t="b">
        <f>NOT(ISNA(VLOOKUP(Y$6,'jours feries'!$B$3:$B$15,1,0)))</f>
        <v>0</v>
      </c>
      <c r="Z44" t="b">
        <f>NOT(ISNA(VLOOKUP(Z$6,'jours feries'!$B$3:$B$15,1,0)))</f>
        <v>0</v>
      </c>
      <c r="AA44" t="b">
        <f>NOT(ISNA(VLOOKUP(AA$6,'jours feries'!$B$3:$B$15,1,0)))</f>
        <v>0</v>
      </c>
      <c r="AB44" t="b">
        <f>NOT(ISNA(VLOOKUP(AB$6,'jours feries'!$B$3:$B$15,1,0)))</f>
        <v>0</v>
      </c>
      <c r="AC44" t="b">
        <f>NOT(ISNA(VLOOKUP(AC$6,'jours feries'!$B$3:$B$15,1,0)))</f>
        <v>0</v>
      </c>
      <c r="AD44" t="b">
        <f>NOT(ISNA(VLOOKUP(AD$6,'jours feries'!$B$3:$B$15,1,0)))</f>
        <v>0</v>
      </c>
      <c r="AE44" t="b">
        <f>NOT(ISNA(VLOOKUP(AE$6,'jours feries'!$B$3:$B$15,1,0)))</f>
        <v>0</v>
      </c>
      <c r="AF44" t="b">
        <f>NOT(ISNA(VLOOKUP(AF$6,'jours feries'!$B$3:$B$15,1,0)))</f>
        <v>0</v>
      </c>
      <c r="AG44" t="b">
        <f>NOT(ISNA(VLOOKUP(AG$6,'jours feries'!$B$3:$B$15,1,0)))</f>
        <v>0</v>
      </c>
      <c r="AH44" t="b">
        <f>NOT(ISNA(VLOOKUP(AH$6,'jours feries'!$B$3:$B$15,1,0)))</f>
        <v>0</v>
      </c>
      <c r="AI44" t="b">
        <f>NOT(ISNA(VLOOKUP(AI$6,'jours feries'!$B$3:$B$15,1,0)))</f>
        <v>0</v>
      </c>
    </row>
    <row r="45" spans="4:36" hidden="1" x14ac:dyDescent="0.25">
      <c r="D45" s="4" t="s">
        <v>68</v>
      </c>
      <c r="E45" s="10" t="b">
        <f>WEEKDAY(E$6,2)&gt;5</f>
        <v>0</v>
      </c>
      <c r="F45" s="10" t="b">
        <f t="shared" ref="F45:AI45" si="21">WEEKDAY(F$6,2)&gt;5</f>
        <v>0</v>
      </c>
      <c r="G45" s="10" t="b">
        <f t="shared" si="21"/>
        <v>0</v>
      </c>
      <c r="H45" s="10" t="b">
        <f t="shared" si="21"/>
        <v>0</v>
      </c>
      <c r="I45" s="10" t="b">
        <f t="shared" si="21"/>
        <v>1</v>
      </c>
      <c r="J45" s="10" t="b">
        <f t="shared" si="21"/>
        <v>1</v>
      </c>
      <c r="K45" s="10" t="b">
        <f t="shared" si="21"/>
        <v>0</v>
      </c>
      <c r="L45" s="10" t="b">
        <f t="shared" si="21"/>
        <v>0</v>
      </c>
      <c r="M45" s="10" t="b">
        <f t="shared" si="21"/>
        <v>0</v>
      </c>
      <c r="N45" s="10" t="b">
        <f t="shared" si="21"/>
        <v>0</v>
      </c>
      <c r="O45" s="10" t="b">
        <f t="shared" si="21"/>
        <v>0</v>
      </c>
      <c r="P45" s="10" t="b">
        <f t="shared" si="21"/>
        <v>1</v>
      </c>
      <c r="Q45" s="10" t="b">
        <f t="shared" si="21"/>
        <v>1</v>
      </c>
      <c r="R45" s="10" t="b">
        <f t="shared" si="21"/>
        <v>0</v>
      </c>
      <c r="S45" s="10" t="b">
        <f t="shared" si="21"/>
        <v>0</v>
      </c>
      <c r="T45" s="10" t="b">
        <f t="shared" si="21"/>
        <v>0</v>
      </c>
      <c r="U45" s="10" t="b">
        <f t="shared" si="21"/>
        <v>0</v>
      </c>
      <c r="V45" s="10" t="b">
        <f t="shared" si="21"/>
        <v>0</v>
      </c>
      <c r="W45" s="10" t="b">
        <f t="shared" si="21"/>
        <v>1</v>
      </c>
      <c r="X45" s="10" t="b">
        <f t="shared" si="21"/>
        <v>1</v>
      </c>
      <c r="Y45" s="10" t="b">
        <f t="shared" si="21"/>
        <v>0</v>
      </c>
      <c r="Z45" s="10" t="b">
        <f t="shared" si="21"/>
        <v>0</v>
      </c>
      <c r="AA45" s="10" t="b">
        <f t="shared" si="21"/>
        <v>0</v>
      </c>
      <c r="AB45" s="10" t="b">
        <f t="shared" si="21"/>
        <v>0</v>
      </c>
      <c r="AC45" s="10" t="b">
        <f t="shared" si="21"/>
        <v>0</v>
      </c>
      <c r="AD45" s="10" t="b">
        <f t="shared" si="21"/>
        <v>1</v>
      </c>
      <c r="AE45" s="10" t="b">
        <f t="shared" si="21"/>
        <v>1</v>
      </c>
      <c r="AF45" s="10" t="b">
        <f t="shared" si="21"/>
        <v>0</v>
      </c>
      <c r="AG45" s="10" t="b">
        <f t="shared" si="21"/>
        <v>0</v>
      </c>
      <c r="AH45" s="10" t="b">
        <f>WEEKDAY(AH$6,2)&gt;5</f>
        <v>0</v>
      </c>
      <c r="AI45" s="10" t="b">
        <f t="shared" si="21"/>
        <v>0</v>
      </c>
      <c r="AJ45" s="10" t="b">
        <f t="shared" ref="AJ45" si="22">WEEKDAY(AJ$6,1)&gt;5</f>
        <v>1</v>
      </c>
    </row>
    <row r="46" spans="4:36" hidden="1" x14ac:dyDescent="0.25">
      <c r="D46" s="4" t="s">
        <v>69</v>
      </c>
      <c r="E46" s="10" t="b">
        <f>WEEKDAY(E$6,2)&gt;6</f>
        <v>0</v>
      </c>
      <c r="F46" s="10" t="b">
        <f t="shared" ref="F46:AI46" si="23">WEEKDAY(F$6,2)&gt;6</f>
        <v>0</v>
      </c>
      <c r="G46" s="10" t="b">
        <f t="shared" si="23"/>
        <v>0</v>
      </c>
      <c r="H46" s="10" t="b">
        <f t="shared" si="23"/>
        <v>0</v>
      </c>
      <c r="I46" s="10" t="b">
        <f t="shared" si="23"/>
        <v>0</v>
      </c>
      <c r="J46" s="10" t="b">
        <f t="shared" si="23"/>
        <v>1</v>
      </c>
      <c r="K46" s="10" t="b">
        <f t="shared" si="23"/>
        <v>0</v>
      </c>
      <c r="L46" s="10" t="b">
        <f t="shared" si="23"/>
        <v>0</v>
      </c>
      <c r="M46" s="10" t="b">
        <f t="shared" si="23"/>
        <v>0</v>
      </c>
      <c r="N46" s="10" t="b">
        <f t="shared" si="23"/>
        <v>0</v>
      </c>
      <c r="O46" s="10" t="b">
        <f t="shared" si="23"/>
        <v>0</v>
      </c>
      <c r="P46" s="10" t="b">
        <f t="shared" si="23"/>
        <v>0</v>
      </c>
      <c r="Q46" s="10" t="b">
        <f t="shared" si="23"/>
        <v>1</v>
      </c>
      <c r="R46" s="10" t="b">
        <f t="shared" si="23"/>
        <v>0</v>
      </c>
      <c r="S46" s="10" t="b">
        <f t="shared" si="23"/>
        <v>0</v>
      </c>
      <c r="T46" s="10" t="b">
        <f t="shared" si="23"/>
        <v>0</v>
      </c>
      <c r="U46" s="10" t="b">
        <f t="shared" si="23"/>
        <v>0</v>
      </c>
      <c r="V46" s="10" t="b">
        <f t="shared" si="23"/>
        <v>0</v>
      </c>
      <c r="W46" s="10" t="b">
        <f t="shared" si="23"/>
        <v>0</v>
      </c>
      <c r="X46" s="10" t="b">
        <f t="shared" si="23"/>
        <v>1</v>
      </c>
      <c r="Y46" s="10" t="b">
        <f t="shared" si="23"/>
        <v>0</v>
      </c>
      <c r="Z46" s="10" t="b">
        <f t="shared" si="23"/>
        <v>0</v>
      </c>
      <c r="AA46" s="10" t="b">
        <f t="shared" si="23"/>
        <v>0</v>
      </c>
      <c r="AB46" s="10" t="b">
        <f t="shared" si="23"/>
        <v>0</v>
      </c>
      <c r="AC46" s="10" t="b">
        <f t="shared" si="23"/>
        <v>0</v>
      </c>
      <c r="AD46" s="10" t="b">
        <f t="shared" si="23"/>
        <v>0</v>
      </c>
      <c r="AE46" s="10" t="b">
        <f t="shared" si="23"/>
        <v>1</v>
      </c>
      <c r="AF46" s="10" t="b">
        <f t="shared" si="23"/>
        <v>0</v>
      </c>
      <c r="AG46" s="10" t="b">
        <f t="shared" si="23"/>
        <v>0</v>
      </c>
      <c r="AH46" s="10" t="b">
        <f t="shared" si="23"/>
        <v>0</v>
      </c>
      <c r="AI46" s="10" t="b">
        <f t="shared" si="23"/>
        <v>0</v>
      </c>
      <c r="AJ46" s="10"/>
    </row>
    <row r="47" spans="4:36" hidden="1" x14ac:dyDescent="0.25">
      <c r="D47" s="4" t="s">
        <v>81</v>
      </c>
      <c r="E47" s="10" t="b">
        <f t="shared" ref="E47:H47" si="24">AND(E$45=TRUE,E$46=FALSE,E$44=FALSE)</f>
        <v>0</v>
      </c>
      <c r="F47" s="10" t="b">
        <f t="shared" si="24"/>
        <v>0</v>
      </c>
      <c r="G47" s="10" t="b">
        <f t="shared" si="24"/>
        <v>0</v>
      </c>
      <c r="H47" s="10" t="b">
        <f t="shared" si="24"/>
        <v>0</v>
      </c>
      <c r="I47" s="10" t="b">
        <f>AND(I$45=TRUE,I$46=FALSE,I$44=FALSE)</f>
        <v>1</v>
      </c>
      <c r="J47" s="10" t="b">
        <f t="shared" ref="J47:AI47" si="25">AND(J$45=TRUE,J$46=FALSE,J$44=FALSE)</f>
        <v>0</v>
      </c>
      <c r="K47" s="10" t="b">
        <f t="shared" si="25"/>
        <v>0</v>
      </c>
      <c r="L47" s="10" t="b">
        <f t="shared" si="25"/>
        <v>0</v>
      </c>
      <c r="M47" s="10" t="b">
        <f t="shared" si="25"/>
        <v>0</v>
      </c>
      <c r="N47" s="10" t="b">
        <f t="shared" si="25"/>
        <v>0</v>
      </c>
      <c r="O47" s="10" t="b">
        <f t="shared" si="25"/>
        <v>0</v>
      </c>
      <c r="P47" s="10" t="b">
        <f t="shared" si="25"/>
        <v>1</v>
      </c>
      <c r="Q47" s="10" t="b">
        <f t="shared" si="25"/>
        <v>0</v>
      </c>
      <c r="R47" s="10" t="b">
        <f t="shared" si="25"/>
        <v>0</v>
      </c>
      <c r="S47" s="10" t="b">
        <f t="shared" si="25"/>
        <v>0</v>
      </c>
      <c r="T47" s="10" t="b">
        <f t="shared" si="25"/>
        <v>0</v>
      </c>
      <c r="U47" s="10" t="b">
        <f t="shared" si="25"/>
        <v>0</v>
      </c>
      <c r="V47" s="10" t="b">
        <f t="shared" si="25"/>
        <v>0</v>
      </c>
      <c r="W47" s="10" t="b">
        <f t="shared" si="25"/>
        <v>1</v>
      </c>
      <c r="X47" s="10" t="b">
        <f t="shared" si="25"/>
        <v>0</v>
      </c>
      <c r="Y47" s="10" t="b">
        <f t="shared" si="25"/>
        <v>0</v>
      </c>
      <c r="Z47" s="10" t="b">
        <f t="shared" si="25"/>
        <v>0</v>
      </c>
      <c r="AA47" s="10" t="b">
        <f t="shared" si="25"/>
        <v>0</v>
      </c>
      <c r="AB47" s="10" t="b">
        <f t="shared" si="25"/>
        <v>0</v>
      </c>
      <c r="AC47" s="10" t="b">
        <f t="shared" si="25"/>
        <v>0</v>
      </c>
      <c r="AD47" s="10" t="b">
        <f t="shared" si="25"/>
        <v>1</v>
      </c>
      <c r="AE47" s="10" t="b">
        <f t="shared" si="25"/>
        <v>0</v>
      </c>
      <c r="AF47" s="10" t="b">
        <f t="shared" si="25"/>
        <v>0</v>
      </c>
      <c r="AG47" s="10" t="b">
        <f t="shared" si="25"/>
        <v>0</v>
      </c>
      <c r="AH47" s="10" t="b">
        <f t="shared" si="25"/>
        <v>0</v>
      </c>
      <c r="AI47" s="10" t="b">
        <f t="shared" si="25"/>
        <v>0</v>
      </c>
      <c r="AJ47" s="10"/>
    </row>
    <row r="48" spans="4:36" hidden="1" x14ac:dyDescent="0.25">
      <c r="D48" s="4" t="s">
        <v>70</v>
      </c>
      <c r="E48" t="b">
        <f>IF(OR(E$44=TRUE,E$46=TRUE),TRUE,FALSE)</f>
        <v>1</v>
      </c>
      <c r="F48" t="b">
        <f>IF(OR(F$44=TRUE,F$46=TRUE),TRUE,FALSE)</f>
        <v>0</v>
      </c>
      <c r="G48" t="b">
        <f t="shared" ref="G48:AI48" si="26">IF(OR(G$44=TRUE,G$46=TRUE),TRUE,FALSE)</f>
        <v>0</v>
      </c>
      <c r="H48" t="b">
        <f t="shared" si="26"/>
        <v>0</v>
      </c>
      <c r="I48" t="b">
        <f t="shared" si="26"/>
        <v>0</v>
      </c>
      <c r="J48" t="b">
        <f t="shared" si="26"/>
        <v>1</v>
      </c>
      <c r="K48" t="b">
        <f t="shared" si="26"/>
        <v>0</v>
      </c>
      <c r="L48" t="b">
        <f t="shared" si="26"/>
        <v>0</v>
      </c>
      <c r="M48" t="b">
        <f t="shared" si="26"/>
        <v>0</v>
      </c>
      <c r="N48" t="b">
        <f t="shared" si="26"/>
        <v>0</v>
      </c>
      <c r="O48" t="b">
        <f t="shared" si="26"/>
        <v>0</v>
      </c>
      <c r="P48" t="b">
        <f t="shared" si="26"/>
        <v>0</v>
      </c>
      <c r="Q48" t="b">
        <f t="shared" si="26"/>
        <v>1</v>
      </c>
      <c r="R48" t="b">
        <f t="shared" si="26"/>
        <v>0</v>
      </c>
      <c r="S48" t="b">
        <f t="shared" si="26"/>
        <v>0</v>
      </c>
      <c r="T48" t="b">
        <f t="shared" si="26"/>
        <v>0</v>
      </c>
      <c r="U48" t="b">
        <f t="shared" si="26"/>
        <v>0</v>
      </c>
      <c r="V48" t="b">
        <f t="shared" si="26"/>
        <v>0</v>
      </c>
      <c r="W48" t="b">
        <f t="shared" si="26"/>
        <v>0</v>
      </c>
      <c r="X48" t="b">
        <f t="shared" si="26"/>
        <v>1</v>
      </c>
      <c r="Y48" t="b">
        <f t="shared" si="26"/>
        <v>0</v>
      </c>
      <c r="Z48" t="b">
        <f t="shared" si="26"/>
        <v>0</v>
      </c>
      <c r="AA48" t="b">
        <f t="shared" si="26"/>
        <v>0</v>
      </c>
      <c r="AB48" t="b">
        <f t="shared" si="26"/>
        <v>0</v>
      </c>
      <c r="AC48" t="b">
        <f t="shared" si="26"/>
        <v>0</v>
      </c>
      <c r="AD48" t="b">
        <f t="shared" si="26"/>
        <v>0</v>
      </c>
      <c r="AE48" t="b">
        <f t="shared" si="26"/>
        <v>1</v>
      </c>
      <c r="AF48" t="b">
        <f t="shared" si="26"/>
        <v>0</v>
      </c>
      <c r="AG48" t="b">
        <f t="shared" si="26"/>
        <v>0</v>
      </c>
      <c r="AH48" t="b">
        <f t="shared" si="26"/>
        <v>0</v>
      </c>
      <c r="AI48" t="b">
        <f t="shared" si="26"/>
        <v>0</v>
      </c>
    </row>
    <row r="49" spans="1:35" hidden="1" x14ac:dyDescent="0.25">
      <c r="D49" s="4" t="s">
        <v>79</v>
      </c>
      <c r="E49" t="b">
        <f>IF(AND(E$45=TRUE,E$46=FALSE,E$44=FALSE,E8&lt;&gt;postes!$B$8,E8&lt;&gt;postes!$B$10),TRUE,FALSE)</f>
        <v>0</v>
      </c>
      <c r="F49" t="b">
        <f>IF(AND(F$45=TRUE,F$46=FALSE,F$44=FALSE,F8&lt;&gt;postes!$B$8,F8&lt;&gt;postes!$B$10),TRUE,FALSE)</f>
        <v>0</v>
      </c>
      <c r="G49" t="b">
        <f>IF(AND(G$45=TRUE,G$46=FALSE,G$44=FALSE,G8&lt;&gt;postes!$B$8,G8&lt;&gt;postes!$B$10),TRUE,FALSE)</f>
        <v>0</v>
      </c>
      <c r="H49" t="b">
        <f>IF(AND(H$45=TRUE,H$46=FALSE,H$44=FALSE,H8&lt;&gt;postes!$B$8,H8&lt;&gt;postes!$B$10),TRUE,FALSE)</f>
        <v>0</v>
      </c>
      <c r="I49" t="b">
        <f>IF(AND(I$45=TRUE,I$46=FALSE,I$44=FALSE,I8&lt;&gt;postes!$B$8,I8&lt;&gt;postes!$B$10),TRUE,FALSE)</f>
        <v>1</v>
      </c>
      <c r="J49" t="b">
        <f>IF(AND(J$45=TRUE,J$46=FALSE,J$44=FALSE,J8&lt;&gt;postes!$B$8,J8&lt;&gt;postes!$B$10),TRUE,FALSE)</f>
        <v>0</v>
      </c>
      <c r="K49" t="b">
        <f>IF(AND(K$45=TRUE,K$46=FALSE,K$44=FALSE,K8&lt;&gt;postes!$B$8,K8&lt;&gt;postes!$B$10),TRUE,FALSE)</f>
        <v>0</v>
      </c>
      <c r="L49" t="b">
        <f>IF(AND(L$45=TRUE,L$46=FALSE,L$44=FALSE,L8&lt;&gt;postes!$B$8,L8&lt;&gt;postes!$B$10),TRUE,FALSE)</f>
        <v>0</v>
      </c>
      <c r="M49" t="b">
        <f>IF(AND(M$45=TRUE,M$46=FALSE,M$44=FALSE,M8&lt;&gt;postes!$B$8,M8&lt;&gt;postes!$B$10),TRUE,FALSE)</f>
        <v>0</v>
      </c>
      <c r="N49" t="b">
        <f>IF(AND(N$45=TRUE,N$46=FALSE,N$44=FALSE,N8&lt;&gt;postes!$B$8,N8&lt;&gt;postes!$B$10),TRUE,FALSE)</f>
        <v>0</v>
      </c>
      <c r="O49" t="b">
        <f>IF(AND(O$45=TRUE,O$46=FALSE,O$44=FALSE,O8&lt;&gt;postes!$B$8,O8&lt;&gt;postes!$B$10),TRUE,FALSE)</f>
        <v>0</v>
      </c>
      <c r="P49" t="b">
        <f>IF(AND(P$45=TRUE,P$46=FALSE,P$44=FALSE,P8&lt;&gt;postes!$B$8,P8&lt;&gt;postes!$B$10),TRUE,FALSE)</f>
        <v>1</v>
      </c>
      <c r="Q49" t="b">
        <f>IF(AND(Q$45=TRUE,Q$46=FALSE,Q$44=FALSE,Q8&lt;&gt;postes!$B$8,Q8&lt;&gt;postes!$B$10),TRUE,FALSE)</f>
        <v>0</v>
      </c>
      <c r="R49" t="b">
        <f>IF(AND(R$45=TRUE,R$46=FALSE,R$44=FALSE,R8&lt;&gt;postes!$B$8,R8&lt;&gt;postes!$B$10),TRUE,FALSE)</f>
        <v>0</v>
      </c>
      <c r="S49" t="b">
        <f>IF(AND(S$45=TRUE,S$46=FALSE,S$44=FALSE,S8&lt;&gt;postes!$B$8,S8&lt;&gt;postes!$B$10),TRUE,FALSE)</f>
        <v>0</v>
      </c>
      <c r="T49" t="b">
        <f>IF(AND(T$45=TRUE,T$46=FALSE,T$44=FALSE,T8&lt;&gt;postes!$B$8,T8&lt;&gt;postes!$B$10),TRUE,FALSE)</f>
        <v>0</v>
      </c>
      <c r="U49" t="b">
        <f>IF(AND(U$45=TRUE,U$46=FALSE,U$44=FALSE,U8&lt;&gt;postes!$B$8,U8&lt;&gt;postes!$B$10),TRUE,FALSE)</f>
        <v>0</v>
      </c>
      <c r="V49" t="b">
        <f>IF(AND(V$45=TRUE,V$46=FALSE,V$44=FALSE,V8&lt;&gt;postes!$B$8,V8&lt;&gt;postes!$B$10),TRUE,FALSE)</f>
        <v>0</v>
      </c>
      <c r="W49" t="b">
        <f>IF(AND(W$45=TRUE,W$46=FALSE,W$44=FALSE,W8&lt;&gt;postes!$B$8,W8&lt;&gt;postes!$B$10),TRUE,FALSE)</f>
        <v>1</v>
      </c>
      <c r="X49" t="b">
        <f>IF(AND(X$45=TRUE,X$46=FALSE,X$44=FALSE,X8&lt;&gt;postes!$B$8,X8&lt;&gt;postes!$B$10),TRUE,FALSE)</f>
        <v>0</v>
      </c>
      <c r="Y49" t="b">
        <f>IF(AND(Y$45=TRUE,Y$46=FALSE,Y$44=FALSE,Y8&lt;&gt;postes!$B$8,Y8&lt;&gt;postes!$B$10),TRUE,FALSE)</f>
        <v>0</v>
      </c>
      <c r="Z49" t="b">
        <f>IF(AND(Z$45=TRUE,Z$46=FALSE,Z$44=FALSE,Z8&lt;&gt;postes!$B$8,Z8&lt;&gt;postes!$B$10),TRUE,FALSE)</f>
        <v>0</v>
      </c>
      <c r="AA49" t="b">
        <f>IF(AND(AA$45=TRUE,AA$46=FALSE,AA$44=FALSE,AA8&lt;&gt;postes!$B$8,AA8&lt;&gt;postes!$B$10),TRUE,FALSE)</f>
        <v>0</v>
      </c>
      <c r="AB49" t="b">
        <f>IF(AND(AB$45=TRUE,AB$46=FALSE,AB$44=FALSE,AB8&lt;&gt;postes!$B$8,AB8&lt;&gt;postes!$B$10),TRUE,FALSE)</f>
        <v>0</v>
      </c>
      <c r="AC49" t="b">
        <f>IF(AND(AC$45=TRUE,AC$46=FALSE,AC$44=FALSE,AC8&lt;&gt;postes!$B$8,AC8&lt;&gt;postes!$B$10),TRUE,FALSE)</f>
        <v>0</v>
      </c>
      <c r="AD49" t="b">
        <f>IF(AND(AD$45=TRUE,AD$46=FALSE,AD$44=FALSE,AD8&lt;&gt;postes!$B$8,AD8&lt;&gt;postes!$B$10),TRUE,FALSE)</f>
        <v>1</v>
      </c>
      <c r="AE49" t="b">
        <f>IF(AND(AE$45=TRUE,AE$46=FALSE,AE$44=FALSE,AE8&lt;&gt;postes!$B$8,AE8&lt;&gt;postes!$B$10),TRUE,FALSE)</f>
        <v>0</v>
      </c>
      <c r="AF49" t="b">
        <f>IF(AND(AF$45=TRUE,AF$46=FALSE,AF$44=FALSE,AF8&lt;&gt;postes!$B$8,AF8&lt;&gt;postes!$B$10),TRUE,FALSE)</f>
        <v>0</v>
      </c>
      <c r="AG49" t="b">
        <f>IF(AND(AG$45=TRUE,AG$46=FALSE,AG$44=FALSE,AG8&lt;&gt;postes!$B$8,AG8&lt;&gt;postes!$B$10),TRUE,FALSE)</f>
        <v>0</v>
      </c>
      <c r="AH49" t="b">
        <f>IF(AND(AH$45=TRUE,AH$46=FALSE,AH$44=FALSE,AH8&lt;&gt;postes!$B$8,AH8&lt;&gt;postes!$B$10),TRUE,FALSE)</f>
        <v>0</v>
      </c>
      <c r="AI49" t="b">
        <f>IF(AND(AI$45=TRUE,AI$46=FALSE,AI$44=FALSE,AI8&lt;&gt;postes!$B$8,AI8&lt;&gt;postes!$B$10),TRUE,FALSE)</f>
        <v>0</v>
      </c>
    </row>
    <row r="50" spans="1:35" ht="15.75" hidden="1" thickBot="1" x14ac:dyDescent="0.3">
      <c r="D50" s="4" t="s">
        <v>80</v>
      </c>
      <c r="E50" t="b">
        <f>IF(AND(E$45=TRUE,E$46=FALSE,E$44=FALSE,E9&lt;&gt;postes!$B$8,E9&lt;&gt;postes!$B$10),TRUE,FALSE)</f>
        <v>0</v>
      </c>
      <c r="F50" t="b">
        <f>IF(AND(F$45=TRUE,F$46=FALSE,F$44=FALSE,F9&lt;&gt;postes!$B$8,F9&lt;&gt;postes!$B$10),TRUE,FALSE)</f>
        <v>0</v>
      </c>
      <c r="G50" t="b">
        <f>IF(AND(G$45=TRUE,G$46=FALSE,G$44=FALSE,G9&lt;&gt;postes!$B$8,G9&lt;&gt;postes!$B$10),TRUE,FALSE)</f>
        <v>0</v>
      </c>
      <c r="H50" t="b">
        <f>IF(AND(H$45=TRUE,H$46=FALSE,H$44=FALSE,H9&lt;&gt;postes!$B$8,H9&lt;&gt;postes!$B$10),TRUE,FALSE)</f>
        <v>0</v>
      </c>
      <c r="I50" t="b">
        <f>IF(AND(I$45=TRUE,I$46=FALSE,I$44=FALSE,I9&lt;&gt;postes!$B$8,I9&lt;&gt;postes!$B$10),TRUE,FALSE)</f>
        <v>1</v>
      </c>
      <c r="J50" t="b">
        <f>IF(AND(J$45=TRUE,J$46=FALSE,J$44=FALSE,J9&lt;&gt;postes!$B$8,J9&lt;&gt;postes!$B$10),TRUE,FALSE)</f>
        <v>0</v>
      </c>
      <c r="K50" t="b">
        <f>IF(AND(K$45=TRUE,K$46=FALSE,K$44=FALSE,K9&lt;&gt;postes!$B$8,K9&lt;&gt;postes!$B$10),TRUE,FALSE)</f>
        <v>0</v>
      </c>
      <c r="L50" t="b">
        <f>IF(AND(L$45=TRUE,L$46=FALSE,L$44=FALSE,L9&lt;&gt;postes!$B$8,L9&lt;&gt;postes!$B$10),TRUE,FALSE)</f>
        <v>0</v>
      </c>
      <c r="M50" t="b">
        <f>IF(AND(M$45=TRUE,M$46=FALSE,M$44=FALSE,M9&lt;&gt;postes!$B$8,M9&lt;&gt;postes!$B$10),TRUE,FALSE)</f>
        <v>0</v>
      </c>
      <c r="N50" t="b">
        <f>IF(AND(N$45=TRUE,N$46=FALSE,N$44=FALSE,N9&lt;&gt;postes!$B$8,N9&lt;&gt;postes!$B$10),TRUE,FALSE)</f>
        <v>0</v>
      </c>
      <c r="O50" t="b">
        <f>IF(AND(O$45=TRUE,O$46=FALSE,O$44=FALSE,O9&lt;&gt;postes!$B$8,O9&lt;&gt;postes!$B$10),TRUE,FALSE)</f>
        <v>0</v>
      </c>
      <c r="P50" t="b">
        <f>IF(AND(P$45=TRUE,P$46=FALSE,P$44=FALSE,P9&lt;&gt;postes!$B$8,P9&lt;&gt;postes!$B$10),TRUE,FALSE)</f>
        <v>1</v>
      </c>
      <c r="Q50" t="b">
        <f>IF(AND(Q$45=TRUE,Q$46=FALSE,Q$44=FALSE,Q9&lt;&gt;postes!$B$8,Q9&lt;&gt;postes!$B$10),TRUE,FALSE)</f>
        <v>0</v>
      </c>
      <c r="R50" t="b">
        <f>IF(AND(R$45=TRUE,R$46=FALSE,R$44=FALSE,R9&lt;&gt;postes!$B$8,R9&lt;&gt;postes!$B$10),TRUE,FALSE)</f>
        <v>0</v>
      </c>
      <c r="S50" t="b">
        <f>IF(AND(S$45=TRUE,S$46=FALSE,S$44=FALSE,S9&lt;&gt;postes!$B$8,S9&lt;&gt;postes!$B$10),TRUE,FALSE)</f>
        <v>0</v>
      </c>
      <c r="T50" t="b">
        <f>IF(AND(T$45=TRUE,T$46=FALSE,T$44=FALSE,T9&lt;&gt;postes!$B$8,T9&lt;&gt;postes!$B$10),TRUE,FALSE)</f>
        <v>0</v>
      </c>
      <c r="U50" t="b">
        <f>IF(AND(U$45=TRUE,U$46=FALSE,U$44=FALSE,U9&lt;&gt;postes!$B$8,U9&lt;&gt;postes!$B$10),TRUE,FALSE)</f>
        <v>0</v>
      </c>
      <c r="V50" t="b">
        <f>IF(AND(V$45=TRUE,V$46=FALSE,V$44=FALSE,V9&lt;&gt;postes!$B$8,V9&lt;&gt;postes!$B$10),TRUE,FALSE)</f>
        <v>0</v>
      </c>
      <c r="W50" t="b">
        <f>IF(AND(W$45=TRUE,W$46=FALSE,W$44=FALSE,W9&lt;&gt;postes!$B$8,W9&lt;&gt;postes!$B$10),TRUE,FALSE)</f>
        <v>1</v>
      </c>
      <c r="X50" t="b">
        <f>IF(AND(X$45=TRUE,X$46=FALSE,X$44=FALSE,X9&lt;&gt;postes!$B$8,X9&lt;&gt;postes!$B$10),TRUE,FALSE)</f>
        <v>0</v>
      </c>
      <c r="Y50" t="b">
        <f>IF(AND(Y$45=TRUE,Y$46=FALSE,Y$44=FALSE,Y9&lt;&gt;postes!$B$8,Y9&lt;&gt;postes!$B$10),TRUE,FALSE)</f>
        <v>0</v>
      </c>
      <c r="Z50" t="b">
        <f>IF(AND(Z$45=TRUE,Z$46=FALSE,Z$44=FALSE,Z9&lt;&gt;postes!$B$8,Z9&lt;&gt;postes!$B$10),TRUE,FALSE)</f>
        <v>0</v>
      </c>
      <c r="AA50" t="b">
        <f>IF(AND(AA$45=TRUE,AA$46=FALSE,AA$44=FALSE,AA9&lt;&gt;postes!$B$8,AA9&lt;&gt;postes!$B$10),TRUE,FALSE)</f>
        <v>0</v>
      </c>
      <c r="AB50" t="b">
        <f>IF(AND(AB$45=TRUE,AB$46=FALSE,AB$44=FALSE,AB9&lt;&gt;postes!$B$8,AB9&lt;&gt;postes!$B$10),TRUE,FALSE)</f>
        <v>0</v>
      </c>
      <c r="AC50" t="b">
        <f>IF(AND(AC$45=TRUE,AC$46=FALSE,AC$44=FALSE,AC9&lt;&gt;postes!$B$8,AC9&lt;&gt;postes!$B$10),TRUE,FALSE)</f>
        <v>0</v>
      </c>
      <c r="AD50" t="b">
        <f>IF(AND(AD$45=TRUE,AD$46=FALSE,AD$44=FALSE,AD9&lt;&gt;postes!$B$8,AD9&lt;&gt;postes!$B$10),TRUE,FALSE)</f>
        <v>1</v>
      </c>
      <c r="AE50" t="b">
        <f>IF(AND(AE$45=TRUE,AE$46=FALSE,AE$44=FALSE,AE9&lt;&gt;postes!$B$8,AE9&lt;&gt;postes!$B$10),TRUE,FALSE)</f>
        <v>0</v>
      </c>
      <c r="AF50" t="b">
        <f>IF(AND(AF$45=TRUE,AF$46=FALSE,AF$44=FALSE,AF9&lt;&gt;postes!$B$8,AF9&lt;&gt;postes!$B$10),TRUE,FALSE)</f>
        <v>0</v>
      </c>
      <c r="AG50" t="b">
        <f>IF(AND(AG$45=TRUE,AG$46=FALSE,AG$44=FALSE,AG9&lt;&gt;postes!$B$8,AG9&lt;&gt;postes!$B$10),TRUE,FALSE)</f>
        <v>0</v>
      </c>
      <c r="AH50" t="b">
        <f>IF(AND(AH$45=TRUE,AH$46=FALSE,AH$44=FALSE,AH9&lt;&gt;postes!$B$8,AH9&lt;&gt;postes!$B$10),TRUE,FALSE)</f>
        <v>0</v>
      </c>
      <c r="AI50" t="b">
        <f>IF(AND(AI$45=TRUE,AI$46=FALSE,AI$44=FALSE,AI9&lt;&gt;postes!$B$8,AI9&lt;&gt;postes!$B$10),TRUE,FALSE)</f>
        <v>0</v>
      </c>
    </row>
    <row r="51" spans="1:35" ht="16.5" hidden="1" thickTop="1" thickBot="1" x14ac:dyDescent="0.3">
      <c r="D51" s="9" t="s">
        <v>77</v>
      </c>
    </row>
    <row r="52" spans="1:35" ht="15.75" hidden="1" thickTop="1" x14ac:dyDescent="0.25">
      <c r="D52" s="58" t="str">
        <f>IF($D8=0,"",$D8)</f>
        <v>M-C</v>
      </c>
      <c r="E52" s="22" t="str">
        <f>IF(E$8&lt;&gt;"",VLOOKUP(E$8,postes!$B$1:$C$19,2,FALSE),"")</f>
        <v/>
      </c>
      <c r="F52" s="23" t="str">
        <f>IF(F$8&lt;&gt;"",VLOOKUP(F$8,postes!$B$1:$C$19,2,FALSE),"")</f>
        <v/>
      </c>
      <c r="G52" s="23" t="str">
        <f>IF(G$8&lt;&gt;"",VLOOKUP(G$8,postes!$B$1:$C$19,2,FALSE),"")</f>
        <v/>
      </c>
      <c r="H52" s="23" t="str">
        <f>IF(H$8&lt;&gt;"",VLOOKUP(H$8,postes!$B$1:$C$19,2,FALSE),"")</f>
        <v/>
      </c>
      <c r="I52" s="23" t="str">
        <f>IF(I$8&lt;&gt;"",VLOOKUP(I$8,postes!$B$1:$C$19,2,FALSE),"")</f>
        <v/>
      </c>
      <c r="J52" s="23" t="str">
        <f>IF(J$8&lt;&gt;"",VLOOKUP(J$8,postes!$B$1:$C$19,2,FALSE),"")</f>
        <v/>
      </c>
      <c r="K52" s="23" t="str">
        <f>IF(K$8&lt;&gt;"",VLOOKUP(K$8,postes!$B$1:$C$19,2,FALSE),"")</f>
        <v/>
      </c>
      <c r="L52" s="23" t="str">
        <f>IF(L$8&lt;&gt;"",VLOOKUP(L$8,postes!$B$1:$C$19,2,FALSE),"")</f>
        <v/>
      </c>
      <c r="M52" s="23" t="str">
        <f>IF(M$8&lt;&gt;"",VLOOKUP(M$8,postes!$B$1:$C$19,2,FALSE),"")</f>
        <v/>
      </c>
      <c r="N52" s="23" t="str">
        <f>IF(N$8&lt;&gt;"",VLOOKUP(N$8,postes!$B$1:$C$19,2,FALSE),"")</f>
        <v/>
      </c>
      <c r="O52" s="23" t="str">
        <f>IF(O$8&lt;&gt;"",VLOOKUP(O$8,postes!$B$1:$C$19,2,FALSE),"")</f>
        <v/>
      </c>
      <c r="P52" s="23" t="str">
        <f>IF(P$8&lt;&gt;"",VLOOKUP(P$8,postes!$B$1:$C$19,2,FALSE),"")</f>
        <v/>
      </c>
      <c r="Q52" s="23" t="str">
        <f>IF(Q$8&lt;&gt;"",VLOOKUP(Q$8,postes!$B$1:$C$19,2,FALSE),"")</f>
        <v/>
      </c>
      <c r="R52" s="23" t="str">
        <f>IF(R$8&lt;&gt;"",VLOOKUP(R$8,postes!$B$1:$C$19,2,FALSE),"")</f>
        <v/>
      </c>
      <c r="S52" s="23" t="str">
        <f>IF(S$8&lt;&gt;"",VLOOKUP(S$8,postes!$B$1:$C$19,2,FALSE),"")</f>
        <v/>
      </c>
      <c r="T52" s="23" t="str">
        <f>IF(T$8&lt;&gt;"",VLOOKUP(T$8,postes!$B$1:$C$19,2,FALSE),"")</f>
        <v/>
      </c>
      <c r="U52" s="23" t="str">
        <f>IF(U$8&lt;&gt;"",VLOOKUP(U$8,postes!$B$1:$C$19,2,FALSE),"")</f>
        <v/>
      </c>
      <c r="V52" s="23" t="str">
        <f>IF(V$8&lt;&gt;"",VLOOKUP(V$8,postes!$B$1:$C$19,2,FALSE),"")</f>
        <v/>
      </c>
      <c r="W52" s="23" t="str">
        <f>IF(W$8&lt;&gt;"",VLOOKUP(W$8,postes!$B$1:$C$19,2,FALSE),"")</f>
        <v/>
      </c>
      <c r="X52" s="23" t="str">
        <f>IF(X$8&lt;&gt;"",VLOOKUP(X$8,postes!$B$1:$C$19,2,FALSE),"")</f>
        <v/>
      </c>
      <c r="Y52" s="23" t="str">
        <f>IF(Y$8&lt;&gt;"",VLOOKUP(Y$8,postes!$B$1:$C$19,2,FALSE),"")</f>
        <v/>
      </c>
      <c r="Z52" s="23" t="str">
        <f>IF(Z$8&lt;&gt;"",VLOOKUP(Z$8,postes!$B$1:$C$19,2,FALSE),"")</f>
        <v/>
      </c>
      <c r="AA52" s="23" t="str">
        <f>IF(AA$8&lt;&gt;"",VLOOKUP(AA$8,postes!$B$1:$C$19,2,FALSE),"")</f>
        <v/>
      </c>
      <c r="AB52" s="23" t="str">
        <f>IF(AB$8&lt;&gt;"",VLOOKUP(AB$8,postes!$B$1:$C$19,2,FALSE),"")</f>
        <v/>
      </c>
      <c r="AC52" s="23" t="str">
        <f>IF(AC$8&lt;&gt;"",VLOOKUP(AC$8,postes!$B$1:$C$19,2,FALSE),"")</f>
        <v/>
      </c>
      <c r="AD52" s="23" t="str">
        <f>IF(AD$8&lt;&gt;"",VLOOKUP(AD$8,postes!$B$1:$C$19,2,FALSE),"")</f>
        <v/>
      </c>
      <c r="AE52" s="23" t="str">
        <f>IF(AE$8&lt;&gt;"",VLOOKUP(AE$8,postes!$B$1:$C$19,2,FALSE),"")</f>
        <v/>
      </c>
      <c r="AF52" s="23" t="str">
        <f>IF(AF$8&lt;&gt;"",VLOOKUP(AF$8,postes!$B$1:$C$19,2,FALSE),"")</f>
        <v/>
      </c>
      <c r="AG52" s="23" t="str">
        <f>IF(AG$8&lt;&gt;"",VLOOKUP(AG$8,postes!$B$1:$C$19,2,FALSE),"")</f>
        <v/>
      </c>
      <c r="AH52" s="23" t="str">
        <f>IF(AH$8&lt;&gt;"",VLOOKUP(AH$8,postes!$B$1:$C$19,2,FALSE),"")</f>
        <v/>
      </c>
      <c r="AI52" s="24" t="str">
        <f>IF(AI$8&lt;&gt;"",VLOOKUP(AI$8,postes!$B$1:$C$19,2,FALSE),"")</f>
        <v/>
      </c>
    </row>
    <row r="53" spans="1:35" hidden="1" x14ac:dyDescent="0.25">
      <c r="A53" s="13"/>
      <c r="D53" s="59" t="str">
        <f t="shared" ref="D53:D68" si="27">IF($D9=0,"",$D9)</f>
        <v>CELINE A</v>
      </c>
      <c r="E53" s="25" t="str">
        <f>IF(E$9&lt;&gt;"",VLOOKUP(E$9,postes!$B$1:$C$19,2,FALSE),"")</f>
        <v/>
      </c>
      <c r="F53" s="26" t="str">
        <f>IF(F$9&lt;&gt;"",VLOOKUP(F$9,postes!$B$1:$C$19,2,FALSE),"")</f>
        <v/>
      </c>
      <c r="G53" s="26" t="str">
        <f>IF(G$9&lt;&gt;"",VLOOKUP(G$9,postes!$B$1:$C$19,2,FALSE),"")</f>
        <v/>
      </c>
      <c r="H53" s="26" t="str">
        <f>IF(H$9&lt;&gt;"",VLOOKUP(H$9,postes!$B$1:$C$19,2,FALSE),"")</f>
        <v/>
      </c>
      <c r="I53" s="26" t="str">
        <f>IF(I$9&lt;&gt;"",VLOOKUP(I$9,postes!$B$1:$C$19,2,FALSE),"")</f>
        <v/>
      </c>
      <c r="J53" s="26" t="str">
        <f>IF(J$9&lt;&gt;"",VLOOKUP(J$9,postes!$B$1:$C$19,2,FALSE),"")</f>
        <v/>
      </c>
      <c r="K53" s="26" t="str">
        <f>IF(K$9&lt;&gt;"",VLOOKUP(K$9,postes!$B$1:$C$19,2,FALSE),"")</f>
        <v/>
      </c>
      <c r="L53" s="26" t="str">
        <f>IF(L$9&lt;&gt;"",VLOOKUP(L$9,postes!$B$1:$C$19,2,FALSE),"")</f>
        <v/>
      </c>
      <c r="M53" s="26" t="str">
        <f>IF(M$9&lt;&gt;"",VLOOKUP(M$9,postes!$B$1:$C$19,2,FALSE),"")</f>
        <v/>
      </c>
      <c r="N53" s="26" t="str">
        <f>IF(N$9&lt;&gt;"",VLOOKUP(N$9,postes!$B$1:$C$19,2,FALSE),"")</f>
        <v/>
      </c>
      <c r="O53" s="26" t="str">
        <f>IF(O$9&lt;&gt;"",VLOOKUP(O$9,postes!$B$1:$C$19,2,FALSE),"")</f>
        <v/>
      </c>
      <c r="P53" s="26" t="str">
        <f>IF(P$9&lt;&gt;"",VLOOKUP(P$9,postes!$B$1:$C$19,2,FALSE),"")</f>
        <v/>
      </c>
      <c r="Q53" s="26" t="str">
        <f>IF(Q$9&lt;&gt;"",VLOOKUP(Q$9,postes!$B$1:$C$19,2,FALSE),"")</f>
        <v/>
      </c>
      <c r="R53" s="26" t="str">
        <f>IF(R$9&lt;&gt;"",VLOOKUP(R$9,postes!$B$1:$C$19,2,FALSE),"")</f>
        <v/>
      </c>
      <c r="S53" s="26" t="str">
        <f>IF(S$9&lt;&gt;"",VLOOKUP(S$9,postes!$B$1:$C$19,2,FALSE),"")</f>
        <v/>
      </c>
      <c r="T53" s="26" t="str">
        <f>IF(T$9&lt;&gt;"",VLOOKUP(T$9,postes!$B$1:$C$19,2,FALSE),"")</f>
        <v/>
      </c>
      <c r="U53" s="26" t="str">
        <f>IF(U$9&lt;&gt;"",VLOOKUP(U$9,postes!$B$1:$C$19,2,FALSE),"")</f>
        <v/>
      </c>
      <c r="V53" s="26" t="str">
        <f>IF(V$9&lt;&gt;"",VLOOKUP(V$9,postes!$B$1:$C$19,2,FALSE),"")</f>
        <v/>
      </c>
      <c r="W53" s="26" t="str">
        <f>IF(W$9&lt;&gt;"",VLOOKUP(W$9,postes!$B$1:$C$19,2,FALSE),"")</f>
        <v/>
      </c>
      <c r="X53" s="26" t="str">
        <f>IF(X$9&lt;&gt;"",VLOOKUP(X$9,postes!$B$1:$C$19,2,FALSE),"")</f>
        <v/>
      </c>
      <c r="Y53" s="26" t="str">
        <f>IF(Y$9&lt;&gt;"",VLOOKUP(Y$9,postes!$B$1:$C$19,2,FALSE),"")</f>
        <v/>
      </c>
      <c r="Z53" s="26" t="str">
        <f>IF(Z$9&lt;&gt;"",VLOOKUP(Z$9,postes!$B$1:$C$19,2,FALSE),"")</f>
        <v/>
      </c>
      <c r="AA53" s="26" t="str">
        <f>IF(AA$9&lt;&gt;"",VLOOKUP(AA$9,postes!$B$1:$C$19,2,FALSE),"")</f>
        <v/>
      </c>
      <c r="AB53" s="26" t="str">
        <f>IF(AB$9&lt;&gt;"",VLOOKUP(AB$9,postes!$B$1:$C$19,2,FALSE),"")</f>
        <v/>
      </c>
      <c r="AC53" s="26" t="str">
        <f>IF(AC$9&lt;&gt;"",VLOOKUP(AC$9,postes!$B$1:$C$19,2,FALSE),"")</f>
        <v/>
      </c>
      <c r="AD53" s="26" t="str">
        <f>IF(AD$9&lt;&gt;"",VLOOKUP(AD$9,postes!$B$1:$C$19,2,FALSE),"")</f>
        <v/>
      </c>
      <c r="AE53" s="26" t="str">
        <f>IF(AE$9&lt;&gt;"",VLOOKUP(AE$9,postes!$B$1:$C$19,2,FALSE),"")</f>
        <v/>
      </c>
      <c r="AF53" s="26" t="str">
        <f>IF(AF$9&lt;&gt;"",VLOOKUP(AF$9,postes!$B$1:$C$19,2,FALSE),"")</f>
        <v/>
      </c>
      <c r="AG53" s="26" t="str">
        <f>IF(AG$9&lt;&gt;"",VLOOKUP(AG$9,postes!$B$1:$C$19,2,FALSE),"")</f>
        <v/>
      </c>
      <c r="AH53" s="26" t="str">
        <f>IF(AH$9&lt;&gt;"",VLOOKUP(AH$9,postes!$B$1:$C$19,2,FALSE),"")</f>
        <v/>
      </c>
      <c r="AI53" s="27" t="str">
        <f>IF(AI$9&lt;&gt;"",VLOOKUP(AI$9,postes!$B$1:$C$19,2,FALSE),"")</f>
        <v/>
      </c>
    </row>
    <row r="54" spans="1:35" hidden="1" x14ac:dyDescent="0.25">
      <c r="D54" s="59" t="str">
        <f t="shared" si="27"/>
        <v>CLAIRE</v>
      </c>
      <c r="E54" s="25" t="str">
        <f>IF(E$10&lt;&gt;"",VLOOKUP(E$10,postes!$B$1:$C$19,2,FALSE),"")</f>
        <v/>
      </c>
      <c r="F54" s="26" t="str">
        <f>IF(F$10&lt;&gt;"",VLOOKUP(F$10,postes!$B$1:$C$19,2,FALSE),"")</f>
        <v/>
      </c>
      <c r="G54" s="26" t="str">
        <f>IF(G$10&lt;&gt;"",VLOOKUP(G$10,postes!$B$1:$C$19,2,FALSE),"")</f>
        <v/>
      </c>
      <c r="H54" s="26" t="str">
        <f>IF(H$10&lt;&gt;"",VLOOKUP(H$10,postes!$B$1:$C$19,2,FALSE),"")</f>
        <v/>
      </c>
      <c r="I54" s="26" t="str">
        <f>IF(I$10&lt;&gt;"",VLOOKUP(I$10,postes!$B$1:$C$19,2,FALSE),"")</f>
        <v/>
      </c>
      <c r="J54" s="26" t="str">
        <f>IF(J$10&lt;&gt;"",VLOOKUP(J$10,postes!$B$1:$C$19,2,FALSE),"")</f>
        <v/>
      </c>
      <c r="K54" s="26" t="str">
        <f>IF(K$10&lt;&gt;"",VLOOKUP(K$10,postes!$B$1:$C$19,2,FALSE),"")</f>
        <v/>
      </c>
      <c r="L54" s="26" t="str">
        <f>IF(L$10&lt;&gt;"",VLOOKUP(L$10,postes!$B$1:$C$19,2,FALSE),"")</f>
        <v/>
      </c>
      <c r="M54" s="26" t="str">
        <f>IF(M$10&lt;&gt;"",VLOOKUP(M$10,postes!$B$1:$C$19,2,FALSE),"")</f>
        <v/>
      </c>
      <c r="N54" s="26" t="str">
        <f>IF(N$10&lt;&gt;"",VLOOKUP(N$10,postes!$B$1:$C$19,2,FALSE),"")</f>
        <v/>
      </c>
      <c r="O54" s="26" t="str">
        <f>IF(O$10&lt;&gt;"",VLOOKUP(O$10,postes!$B$1:$C$19,2,FALSE),"")</f>
        <v/>
      </c>
      <c r="P54" s="26" t="str">
        <f>IF(P$10&lt;&gt;"",VLOOKUP(P$10,postes!$B$1:$C$19,2,FALSE),"")</f>
        <v/>
      </c>
      <c r="Q54" s="26" t="str">
        <f>IF(Q$10&lt;&gt;"",VLOOKUP(Q$10,postes!$B$1:$C$19,2,FALSE),"")</f>
        <v/>
      </c>
      <c r="R54" s="26" t="str">
        <f>IF(R$10&lt;&gt;"",VLOOKUP(R$10,postes!$B$1:$C$19,2,FALSE),"")</f>
        <v/>
      </c>
      <c r="S54" s="26" t="str">
        <f>IF(S$10&lt;&gt;"",VLOOKUP(S$10,postes!$B$1:$C$19,2,FALSE),"")</f>
        <v/>
      </c>
      <c r="T54" s="26" t="str">
        <f>IF(T$10&lt;&gt;"",VLOOKUP(T$10,postes!$B$1:$C$19,2,FALSE),"")</f>
        <v/>
      </c>
      <c r="U54" s="26" t="str">
        <f>IF(U$10&lt;&gt;"",VLOOKUP(U$10,postes!$B$1:$C$19,2,FALSE),"")</f>
        <v/>
      </c>
      <c r="V54" s="26" t="str">
        <f>IF(V$10&lt;&gt;"",VLOOKUP(V$10,postes!$B$1:$C$19,2,FALSE),"")</f>
        <v/>
      </c>
      <c r="W54" s="26" t="str">
        <f>IF(W$10&lt;&gt;"",VLOOKUP(W$10,postes!$B$1:$C$19,2,FALSE),"")</f>
        <v/>
      </c>
      <c r="X54" s="26" t="str">
        <f>IF(X$10&lt;&gt;"",VLOOKUP(X$10,postes!$B$1:$C$19,2,FALSE),"")</f>
        <v/>
      </c>
      <c r="Y54" s="26" t="str">
        <f>IF(Y$10&lt;&gt;"",VLOOKUP(Y$10,postes!$B$1:$C$19,2,FALSE),"")</f>
        <v/>
      </c>
      <c r="Z54" s="26" t="str">
        <f>IF(Z$10&lt;&gt;"",VLOOKUP(Z$10,postes!$B$1:$C$19,2,FALSE),"")</f>
        <v/>
      </c>
      <c r="AA54" s="26" t="str">
        <f>IF(AA$10&lt;&gt;"",VLOOKUP(AA$10,postes!$B$1:$C$19,2,FALSE),"")</f>
        <v/>
      </c>
      <c r="AB54" s="26" t="str">
        <f>IF(AB$10&lt;&gt;"",VLOOKUP(AB$10,postes!$B$1:$C$19,2,FALSE),"")</f>
        <v/>
      </c>
      <c r="AC54" s="26" t="str">
        <f>IF(AC$10&lt;&gt;"",VLOOKUP(AC$10,postes!$B$1:$C$19,2,FALSE),"")</f>
        <v/>
      </c>
      <c r="AD54" s="26" t="str">
        <f>IF(AD$10&lt;&gt;"",VLOOKUP(AD$10,postes!$B$1:$C$19,2,FALSE),"")</f>
        <v/>
      </c>
      <c r="AE54" s="26" t="str">
        <f>IF(AE$10&lt;&gt;"",VLOOKUP(AE$10,postes!$B$1:$C$19,2,FALSE),"")</f>
        <v/>
      </c>
      <c r="AF54" s="26" t="str">
        <f>IF(AF$10&lt;&gt;"",VLOOKUP(AF$10,postes!$B$1:$C$19,2,FALSE),"")</f>
        <v/>
      </c>
      <c r="AG54" s="26" t="str">
        <f>IF(AG$10&lt;&gt;"",VLOOKUP(AG$10,postes!$B$1:$C$19,2,FALSE),"")</f>
        <v/>
      </c>
      <c r="AH54" s="26" t="str">
        <f>IF(AH$10&lt;&gt;"",VLOOKUP(AH$10,postes!$B$1:$C$19,2,FALSE),"")</f>
        <v/>
      </c>
      <c r="AI54" s="27" t="str">
        <f>IF(AI$10&lt;&gt;"",VLOOKUP(AI$10,postes!$B$1:$C$19,2,FALSE),"")</f>
        <v/>
      </c>
    </row>
    <row r="55" spans="1:35" hidden="1" x14ac:dyDescent="0.25">
      <c r="D55" s="59" t="str">
        <f t="shared" si="27"/>
        <v>LAURIANNE</v>
      </c>
      <c r="E55" s="25" t="str">
        <f>IF(E$11&lt;&gt;"",VLOOKUP(E$11,postes!$B$1:$C$19,2,FALSE),"")</f>
        <v/>
      </c>
      <c r="F55" s="26" t="str">
        <f>IF(F$11&lt;&gt;"",VLOOKUP(F$11,postes!$B$1:$C$19,2,FALSE),"")</f>
        <v/>
      </c>
      <c r="G55" s="26" t="str">
        <f>IF(G$11&lt;&gt;"",VLOOKUP(G$11,postes!$B$1:$C$19,2,FALSE),"")</f>
        <v/>
      </c>
      <c r="H55" s="26" t="str">
        <f>IF(H$11&lt;&gt;"",VLOOKUP(H$11,postes!$B$1:$C$19,2,FALSE),"")</f>
        <v/>
      </c>
      <c r="I55" s="26" t="str">
        <f>IF(I$11&lt;&gt;"",VLOOKUP(I$11,postes!$B$1:$C$19,2,FALSE),"")</f>
        <v/>
      </c>
      <c r="J55" s="26" t="str">
        <f>IF(J$11&lt;&gt;"",VLOOKUP(J$11,postes!$B$1:$C$19,2,FALSE),"")</f>
        <v/>
      </c>
      <c r="K55" s="26" t="str">
        <f>IF(K$11&lt;&gt;"",VLOOKUP(K$11,postes!$B$1:$C$19,2,FALSE),"")</f>
        <v/>
      </c>
      <c r="L55" s="26" t="str">
        <f>IF(L$11&lt;&gt;"",VLOOKUP(L$11,postes!$B$1:$C$19,2,FALSE),"")</f>
        <v/>
      </c>
      <c r="M55" s="26" t="str">
        <f>IF(M$11&lt;&gt;"",VLOOKUP(M$11,postes!$B$1:$C$19,2,FALSE),"")</f>
        <v/>
      </c>
      <c r="N55" s="26" t="str">
        <f>IF(N$11&lt;&gt;"",VLOOKUP(N$11,postes!$B$1:$C$19,2,FALSE),"")</f>
        <v/>
      </c>
      <c r="O55" s="26" t="str">
        <f>IF(O$11&lt;&gt;"",VLOOKUP(O$11,postes!$B$1:$C$19,2,FALSE),"")</f>
        <v/>
      </c>
      <c r="P55" s="26" t="str">
        <f>IF(P$11&lt;&gt;"",VLOOKUP(P$11,postes!$B$1:$C$19,2,FALSE),"")</f>
        <v/>
      </c>
      <c r="Q55" s="26" t="str">
        <f>IF(Q$11&lt;&gt;"",VLOOKUP(Q$11,postes!$B$1:$C$19,2,FALSE),"")</f>
        <v/>
      </c>
      <c r="R55" s="26" t="str">
        <f>IF(R$11&lt;&gt;"",VLOOKUP(R$11,postes!$B$1:$C$19,2,FALSE),"")</f>
        <v/>
      </c>
      <c r="S55" s="26" t="str">
        <f>IF(S$11&lt;&gt;"",VLOOKUP(S$11,postes!$B$1:$C$19,2,FALSE),"")</f>
        <v/>
      </c>
      <c r="T55" s="26" t="str">
        <f>IF(T$11&lt;&gt;"",VLOOKUP(T$11,postes!$B$1:$C$19,2,FALSE),"")</f>
        <v/>
      </c>
      <c r="U55" s="26" t="str">
        <f>IF(U$11&lt;&gt;"",VLOOKUP(U$11,postes!$B$1:$C$19,2,FALSE),"")</f>
        <v/>
      </c>
      <c r="V55" s="26" t="str">
        <f>IF(V$11&lt;&gt;"",VLOOKUP(V$11,postes!$B$1:$C$19,2,FALSE),"")</f>
        <v/>
      </c>
      <c r="W55" s="26" t="str">
        <f>IF(W$11&lt;&gt;"",VLOOKUP(W$11,postes!$B$1:$C$19,2,FALSE),"")</f>
        <v/>
      </c>
      <c r="X55" s="26" t="str">
        <f>IF(X$11&lt;&gt;"",VLOOKUP(X$11,postes!$B$1:$C$19,2,FALSE),"")</f>
        <v/>
      </c>
      <c r="Y55" s="26" t="str">
        <f>IF(Y$11&lt;&gt;"",VLOOKUP(Y$11,postes!$B$1:$C$19,2,FALSE),"")</f>
        <v/>
      </c>
      <c r="Z55" s="26" t="str">
        <f>IF(Z$11&lt;&gt;"",VLOOKUP(Z$11,postes!$B$1:$C$19,2,FALSE),"")</f>
        <v/>
      </c>
      <c r="AA55" s="26" t="str">
        <f>IF(AA$11&lt;&gt;"",VLOOKUP(AA$11,postes!$B$1:$C$19,2,FALSE),"")</f>
        <v/>
      </c>
      <c r="AB55" s="26" t="str">
        <f>IF(AB$11&lt;&gt;"",VLOOKUP(AB$11,postes!$B$1:$C$19,2,FALSE),"")</f>
        <v/>
      </c>
      <c r="AC55" s="26" t="str">
        <f>IF(AC$11&lt;&gt;"",VLOOKUP(AC$11,postes!$B$1:$C$19,2,FALSE),"")</f>
        <v/>
      </c>
      <c r="AD55" s="26" t="str">
        <f>IF(AD$11&lt;&gt;"",VLOOKUP(AD$11,postes!$B$1:$C$19,2,FALSE),"")</f>
        <v/>
      </c>
      <c r="AE55" s="26" t="str">
        <f>IF(AE$11&lt;&gt;"",VLOOKUP(AE$11,postes!$B$1:$C$19,2,FALSE),"")</f>
        <v/>
      </c>
      <c r="AF55" s="26" t="str">
        <f>IF(AF$11&lt;&gt;"",VLOOKUP(AF$11,postes!$B$1:$C$19,2,FALSE),"")</f>
        <v/>
      </c>
      <c r="AG55" s="26" t="str">
        <f>IF(AG$11&lt;&gt;"",VLOOKUP(AG$11,postes!$B$1:$C$19,2,FALSE),"")</f>
        <v/>
      </c>
      <c r="AH55" s="26" t="str">
        <f>IF(AH$11&lt;&gt;"",VLOOKUP(AH$11,postes!$B$1:$C$19,2,FALSE),"")</f>
        <v/>
      </c>
      <c r="AI55" s="27" t="str">
        <f>IF(AI$11&lt;&gt;"",VLOOKUP(AI$11,postes!$B$1:$C$19,2,FALSE),"")</f>
        <v/>
      </c>
    </row>
    <row r="56" spans="1:35" hidden="1" x14ac:dyDescent="0.25">
      <c r="D56" s="59" t="str">
        <f t="shared" si="27"/>
        <v>CELINE R</v>
      </c>
      <c r="E56" s="25" t="str">
        <f>IF(E$12&lt;&gt;"",VLOOKUP(E$12,postes!$B$1:$C$19,2,FALSE),"")</f>
        <v/>
      </c>
      <c r="F56" s="26" t="str">
        <f>IF(F$12&lt;&gt;"",VLOOKUP(F$12,postes!$B$1:$C$19,2,FALSE),"")</f>
        <v/>
      </c>
      <c r="G56" s="26" t="str">
        <f>IF(G$12&lt;&gt;"",VLOOKUP(G$12,postes!$B$1:$C$19,2,FALSE),"")</f>
        <v/>
      </c>
      <c r="H56" s="26" t="str">
        <f>IF(H$12&lt;&gt;"",VLOOKUP(H$12,postes!$B$1:$C$19,2,FALSE),"")</f>
        <v/>
      </c>
      <c r="I56" s="26" t="str">
        <f>IF(I$12&lt;&gt;"",VLOOKUP(I$12,postes!$B$1:$C$19,2,FALSE),"")</f>
        <v/>
      </c>
      <c r="J56" s="26" t="str">
        <f>IF(J$12&lt;&gt;"",VLOOKUP(J$12,postes!$B$1:$C$19,2,FALSE),"")</f>
        <v/>
      </c>
      <c r="K56" s="26" t="str">
        <f>IF(K$12&lt;&gt;"",VLOOKUP(K$12,postes!$B$1:$C$19,2,FALSE),"")</f>
        <v/>
      </c>
      <c r="L56" s="26" t="str">
        <f>IF(L$12&lt;&gt;"",VLOOKUP(L$12,postes!$B$1:$C$19,2,FALSE),"")</f>
        <v/>
      </c>
      <c r="M56" s="26" t="str">
        <f>IF(M$12&lt;&gt;"",VLOOKUP(M$12,postes!$B$1:$C$19,2,FALSE),"")</f>
        <v/>
      </c>
      <c r="N56" s="26" t="str">
        <f>IF(N$12&lt;&gt;"",VLOOKUP(N$12,postes!$B$1:$C$19,2,FALSE),"")</f>
        <v/>
      </c>
      <c r="O56" s="26" t="str">
        <f>IF(O$12&lt;&gt;"",VLOOKUP(O$12,postes!$B$1:$C$19,2,FALSE),"")</f>
        <v/>
      </c>
      <c r="P56" s="26" t="str">
        <f>IF(P$12&lt;&gt;"",VLOOKUP(P$12,postes!$B$1:$C$19,2,FALSE),"")</f>
        <v/>
      </c>
      <c r="Q56" s="26" t="str">
        <f>IF(Q$12&lt;&gt;"",VLOOKUP(Q$12,postes!$B$1:$C$19,2,FALSE),"")</f>
        <v/>
      </c>
      <c r="R56" s="26" t="str">
        <f>IF(R$12&lt;&gt;"",VLOOKUP(R$12,postes!$B$1:$C$19,2,FALSE),"")</f>
        <v/>
      </c>
      <c r="S56" s="26" t="str">
        <f>IF(S$12&lt;&gt;"",VLOOKUP(S$12,postes!$B$1:$C$19,2,FALSE),"")</f>
        <v/>
      </c>
      <c r="T56" s="26" t="str">
        <f>IF(T$12&lt;&gt;"",VLOOKUP(T$12,postes!$B$1:$C$19,2,FALSE),"")</f>
        <v/>
      </c>
      <c r="U56" s="26" t="str">
        <f>IF(U$12&lt;&gt;"",VLOOKUP(U$12,postes!$B$1:$C$19,2,FALSE),"")</f>
        <v/>
      </c>
      <c r="V56" s="26" t="str">
        <f>IF(V$12&lt;&gt;"",VLOOKUP(V$12,postes!$B$1:$C$19,2,FALSE),"")</f>
        <v/>
      </c>
      <c r="W56" s="26" t="str">
        <f>IF(W$12&lt;&gt;"",VLOOKUP(W$12,postes!$B$1:$C$19,2,FALSE),"")</f>
        <v/>
      </c>
      <c r="X56" s="26" t="str">
        <f>IF(X$12&lt;&gt;"",VLOOKUP(X$12,postes!$B$1:$C$19,2,FALSE),"")</f>
        <v/>
      </c>
      <c r="Y56" s="26" t="str">
        <f>IF(Y$12&lt;&gt;"",VLOOKUP(Y$12,postes!$B$1:$C$19,2,FALSE),"")</f>
        <v/>
      </c>
      <c r="Z56" s="26" t="str">
        <f>IF(Z$12&lt;&gt;"",VLOOKUP(Z$12,postes!$B$1:$C$19,2,FALSE),"")</f>
        <v/>
      </c>
      <c r="AA56" s="26" t="str">
        <f>IF(AA$12&lt;&gt;"",VLOOKUP(AA$12,postes!$B$1:$C$19,2,FALSE),"")</f>
        <v/>
      </c>
      <c r="AB56" s="26" t="str">
        <f>IF(AB$12&lt;&gt;"",VLOOKUP(AB$12,postes!$B$1:$C$19,2,FALSE),"")</f>
        <v/>
      </c>
      <c r="AC56" s="26" t="str">
        <f>IF(AC$12&lt;&gt;"",VLOOKUP(AC$12,postes!$B$1:$C$19,2,FALSE),"")</f>
        <v/>
      </c>
      <c r="AD56" s="26" t="str">
        <f>IF(AD$12&lt;&gt;"",VLOOKUP(AD$12,postes!$B$1:$C$19,2,FALSE),"")</f>
        <v/>
      </c>
      <c r="AE56" s="26" t="str">
        <f>IF(AE$12&lt;&gt;"",VLOOKUP(AE$12,postes!$B$1:$C$19,2,FALSE),"")</f>
        <v/>
      </c>
      <c r="AF56" s="26" t="str">
        <f>IF(AF$12&lt;&gt;"",VLOOKUP(AF$12,postes!$B$1:$C$19,2,FALSE),"")</f>
        <v/>
      </c>
      <c r="AG56" s="26" t="str">
        <f>IF(AG$12&lt;&gt;"",VLOOKUP(AG$12,postes!$B$1:$C$19,2,FALSE),"")</f>
        <v/>
      </c>
      <c r="AH56" s="26" t="str">
        <f>IF(AH$12&lt;&gt;"",VLOOKUP(AH$12,postes!$B$1:$C$19,2,FALSE),"")</f>
        <v/>
      </c>
      <c r="AI56" s="27" t="str">
        <f>IF(AI$12&lt;&gt;"",VLOOKUP(AI$12,postes!$B$1:$C$19,2,FALSE),"")</f>
        <v/>
      </c>
    </row>
    <row r="57" spans="1:35" hidden="1" x14ac:dyDescent="0.25">
      <c r="D57" s="59" t="str">
        <f t="shared" si="27"/>
        <v>MARION</v>
      </c>
      <c r="E57" s="25" t="str">
        <f>IF(E$13&lt;&gt;"",VLOOKUP(E$13,postes!$B$1:$C$19,2,FALSE),"")</f>
        <v/>
      </c>
      <c r="F57" s="26" t="str">
        <f>IF(F$13&lt;&gt;"",VLOOKUP(F$13,postes!$B$1:$C$19,2,FALSE),"")</f>
        <v/>
      </c>
      <c r="G57" s="26" t="str">
        <f>IF(G$13&lt;&gt;"",VLOOKUP(G$13,postes!$B$1:$C$19,2,FALSE),"")</f>
        <v/>
      </c>
      <c r="H57" s="26" t="str">
        <f>IF(H$13&lt;&gt;"",VLOOKUP(H$13,postes!$B$1:$C$19,2,FALSE),"")</f>
        <v/>
      </c>
      <c r="I57" s="26" t="str">
        <f>IF(I$13&lt;&gt;"",VLOOKUP(I$13,postes!$B$1:$C$19,2,FALSE),"")</f>
        <v/>
      </c>
      <c r="J57" s="26" t="str">
        <f>IF(J$13&lt;&gt;"",VLOOKUP(J$13,postes!$B$1:$C$19,2,FALSE),"")</f>
        <v/>
      </c>
      <c r="K57" s="26" t="str">
        <f>IF(K$13&lt;&gt;"",VLOOKUP(K$13,postes!$B$1:$C$19,2,FALSE),"")</f>
        <v/>
      </c>
      <c r="L57" s="26" t="str">
        <f>IF(L$13&lt;&gt;"",VLOOKUP(L$13,postes!$B$1:$C$19,2,FALSE),"")</f>
        <v/>
      </c>
      <c r="M57" s="26" t="str">
        <f>IF(M$13&lt;&gt;"",VLOOKUP(M$13,postes!$B$1:$C$19,2,FALSE),"")</f>
        <v/>
      </c>
      <c r="N57" s="26" t="str">
        <f>IF(N$13&lt;&gt;"",VLOOKUP(N$13,postes!$B$1:$C$19,2,FALSE),"")</f>
        <v/>
      </c>
      <c r="O57" s="26" t="str">
        <f>IF(O$13&lt;&gt;"",VLOOKUP(O$13,postes!$B$1:$C$19,2,FALSE),"")</f>
        <v/>
      </c>
      <c r="P57" s="26" t="str">
        <f>IF(P$13&lt;&gt;"",VLOOKUP(P$13,postes!$B$1:$C$19,2,FALSE),"")</f>
        <v/>
      </c>
      <c r="Q57" s="26" t="str">
        <f>IF(Q$13&lt;&gt;"",VLOOKUP(Q$13,postes!$B$1:$C$19,2,FALSE),"")</f>
        <v/>
      </c>
      <c r="R57" s="26" t="str">
        <f>IF(R$13&lt;&gt;"",VLOOKUP(R$13,postes!$B$1:$C$19,2,FALSE),"")</f>
        <v/>
      </c>
      <c r="S57" s="26" t="str">
        <f>IF(S$13&lt;&gt;"",VLOOKUP(S$13,postes!$B$1:$C$19,2,FALSE),"")</f>
        <v/>
      </c>
      <c r="T57" s="26" t="str">
        <f>IF(T$13&lt;&gt;"",VLOOKUP(T$13,postes!$B$1:$C$19,2,FALSE),"")</f>
        <v/>
      </c>
      <c r="U57" s="26" t="str">
        <f>IF(U$13&lt;&gt;"",VLOOKUP(U$13,postes!$B$1:$C$19,2,FALSE),"")</f>
        <v/>
      </c>
      <c r="V57" s="26" t="str">
        <f>IF(V$13&lt;&gt;"",VLOOKUP(V$13,postes!$B$1:$C$19,2,FALSE),"")</f>
        <v/>
      </c>
      <c r="W57" s="26" t="str">
        <f>IF(W$13&lt;&gt;"",VLOOKUP(W$13,postes!$B$1:$C$19,2,FALSE),"")</f>
        <v/>
      </c>
      <c r="X57" s="26" t="str">
        <f>IF(X$13&lt;&gt;"",VLOOKUP(X$13,postes!$B$1:$C$19,2,FALSE),"")</f>
        <v/>
      </c>
      <c r="Y57" s="26" t="str">
        <f>IF(Y$13&lt;&gt;"",VLOOKUP(Y$13,postes!$B$1:$C$19,2,FALSE),"")</f>
        <v/>
      </c>
      <c r="Z57" s="26" t="str">
        <f>IF(Z$13&lt;&gt;"",VLOOKUP(Z$13,postes!$B$1:$C$19,2,FALSE),"")</f>
        <v/>
      </c>
      <c r="AA57" s="26" t="str">
        <f>IF(AA$13&lt;&gt;"",VLOOKUP(AA$13,postes!$B$1:$C$19,2,FALSE),"")</f>
        <v/>
      </c>
      <c r="AB57" s="26" t="str">
        <f>IF(AB$13&lt;&gt;"",VLOOKUP(AB$13,postes!$B$1:$C$19,2,FALSE),"")</f>
        <v/>
      </c>
      <c r="AC57" s="26" t="str">
        <f>IF(AC$13&lt;&gt;"",VLOOKUP(AC$13,postes!$B$1:$C$19,2,FALSE),"")</f>
        <v/>
      </c>
      <c r="AD57" s="26" t="str">
        <f>IF(AD$13&lt;&gt;"",VLOOKUP(AD$13,postes!$B$1:$C$19,2,FALSE),"")</f>
        <v/>
      </c>
      <c r="AE57" s="26" t="str">
        <f>IF(AE$13&lt;&gt;"",VLOOKUP(AE$13,postes!$B$1:$C$19,2,FALSE),"")</f>
        <v/>
      </c>
      <c r="AF57" s="26" t="str">
        <f>IF(AF$13&lt;&gt;"",VLOOKUP(AF$13,postes!$B$1:$C$19,2,FALSE),"")</f>
        <v/>
      </c>
      <c r="AG57" s="26" t="str">
        <f>IF(AG$13&lt;&gt;"",VLOOKUP(AG$13,postes!$B$1:$C$19,2,FALSE),"")</f>
        <v/>
      </c>
      <c r="AH57" s="26" t="str">
        <f>IF(AH$13&lt;&gt;"",VLOOKUP(AH$13,postes!$B$1:$C$19,2,FALSE),"")</f>
        <v/>
      </c>
      <c r="AI57" s="27" t="str">
        <f>IF(AI$13&lt;&gt;"",VLOOKUP(AI$13,postes!$B$1:$C$19,2,FALSE),"")</f>
        <v/>
      </c>
    </row>
    <row r="58" spans="1:35" hidden="1" x14ac:dyDescent="0.25">
      <c r="D58" s="59" t="str">
        <f t="shared" si="27"/>
        <v>LAURENCE</v>
      </c>
      <c r="E58" s="25" t="str">
        <f>IF(E$14&lt;&gt;"",VLOOKUP(E$14,postes!$B$1:$C$19,2,FALSE),"")</f>
        <v/>
      </c>
      <c r="F58" s="26" t="str">
        <f>IF(F$14&lt;&gt;"",VLOOKUP(F$14,postes!$B$1:$C$19,2,FALSE),"")</f>
        <v/>
      </c>
      <c r="G58" s="26" t="str">
        <f>IF(G$14&lt;&gt;"",VLOOKUP(G$14,postes!$B$1:$C$19,2,FALSE),"")</f>
        <v/>
      </c>
      <c r="H58" s="26" t="str">
        <f>IF(H$14&lt;&gt;"",VLOOKUP(H$14,postes!$B$1:$C$19,2,FALSE),"")</f>
        <v/>
      </c>
      <c r="I58" s="26" t="str">
        <f>IF(I$14&lt;&gt;"",VLOOKUP(I$14,postes!$B$1:$C$19,2,FALSE),"")</f>
        <v/>
      </c>
      <c r="J58" s="26" t="str">
        <f>IF(J$14&lt;&gt;"",VLOOKUP(J$14,postes!$B$1:$C$19,2,FALSE),"")</f>
        <v/>
      </c>
      <c r="K58" s="26" t="str">
        <f>IF(K$14&lt;&gt;"",VLOOKUP(K$14,postes!$B$1:$C$19,2,FALSE),"")</f>
        <v/>
      </c>
      <c r="L58" s="26" t="str">
        <f>IF(L$14&lt;&gt;"",VLOOKUP(L$14,postes!$B$1:$C$19,2,FALSE),"")</f>
        <v/>
      </c>
      <c r="M58" s="26" t="str">
        <f>IF(M$14&lt;&gt;"",VLOOKUP(M$14,postes!$B$1:$C$19,2,FALSE),"")</f>
        <v/>
      </c>
      <c r="N58" s="26" t="str">
        <f>IF(N$14&lt;&gt;"",VLOOKUP(N$14,postes!$B$1:$C$19,2,FALSE),"")</f>
        <v/>
      </c>
      <c r="O58" s="26" t="str">
        <f>IF(O$14&lt;&gt;"",VLOOKUP(O$14,postes!$B$1:$C$19,2,FALSE),"")</f>
        <v/>
      </c>
      <c r="P58" s="26" t="str">
        <f>IF(P$14&lt;&gt;"",VLOOKUP(P$14,postes!$B$1:$C$19,2,FALSE),"")</f>
        <v/>
      </c>
      <c r="Q58" s="26" t="str">
        <f>IF(Q$14&lt;&gt;"",VLOOKUP(Q$14,postes!$B$1:$C$19,2,FALSE),"")</f>
        <v/>
      </c>
      <c r="R58" s="26" t="str">
        <f>IF(R$14&lt;&gt;"",VLOOKUP(R$14,postes!$B$1:$C$19,2,FALSE),"")</f>
        <v/>
      </c>
      <c r="S58" s="26" t="str">
        <f>IF(S$14&lt;&gt;"",VLOOKUP(S$14,postes!$B$1:$C$19,2,FALSE),"")</f>
        <v/>
      </c>
      <c r="T58" s="26" t="str">
        <f>IF(T$14&lt;&gt;"",VLOOKUP(T$14,postes!$B$1:$C$19,2,FALSE),"")</f>
        <v/>
      </c>
      <c r="U58" s="26" t="str">
        <f>IF(U$14&lt;&gt;"",VLOOKUP(U$14,postes!$B$1:$C$19,2,FALSE),"")</f>
        <v/>
      </c>
      <c r="V58" s="26" t="str">
        <f>IF(V$14&lt;&gt;"",VLOOKUP(V$14,postes!$B$1:$C$19,2,FALSE),"")</f>
        <v/>
      </c>
      <c r="W58" s="26" t="str">
        <f>IF(W$14&lt;&gt;"",VLOOKUP(W$14,postes!$B$1:$C$19,2,FALSE),"")</f>
        <v/>
      </c>
      <c r="X58" s="26" t="str">
        <f>IF(X$14&lt;&gt;"",VLOOKUP(X$14,postes!$B$1:$C$19,2,FALSE),"")</f>
        <v/>
      </c>
      <c r="Y58" s="26" t="str">
        <f>IF(Y$14&lt;&gt;"",VLOOKUP(Y$14,postes!$B$1:$C$19,2,FALSE),"")</f>
        <v/>
      </c>
      <c r="Z58" s="26" t="str">
        <f>IF(Z$14&lt;&gt;"",VLOOKUP(Z$14,postes!$B$1:$C$19,2,FALSE),"")</f>
        <v/>
      </c>
      <c r="AA58" s="26" t="str">
        <f>IF(AA$14&lt;&gt;"",VLOOKUP(AA$14,postes!$B$1:$C$19,2,FALSE),"")</f>
        <v/>
      </c>
      <c r="AB58" s="26" t="str">
        <f>IF(AB$14&lt;&gt;"",VLOOKUP(AB$14,postes!$B$1:$C$19,2,FALSE),"")</f>
        <v/>
      </c>
      <c r="AC58" s="26" t="str">
        <f>IF(AC$14&lt;&gt;"",VLOOKUP(AC$14,postes!$B$1:$C$19,2,FALSE),"")</f>
        <v/>
      </c>
      <c r="AD58" s="26" t="str">
        <f>IF(AD$14&lt;&gt;"",VLOOKUP(AD$14,postes!$B$1:$C$19,2,FALSE),"")</f>
        <v/>
      </c>
      <c r="AE58" s="26" t="str">
        <f>IF(AE$14&lt;&gt;"",VLOOKUP(AE$14,postes!$B$1:$C$19,2,FALSE),"")</f>
        <v/>
      </c>
      <c r="AF58" s="26" t="str">
        <f>IF(AF$14&lt;&gt;"",VLOOKUP(AF$14,postes!$B$1:$C$19,2,FALSE),"")</f>
        <v/>
      </c>
      <c r="AG58" s="26" t="str">
        <f>IF(AG$14&lt;&gt;"",VLOOKUP(AG$14,postes!$B$1:$C$19,2,FALSE),"")</f>
        <v/>
      </c>
      <c r="AH58" s="26" t="str">
        <f>IF(AH$14&lt;&gt;"",VLOOKUP(AH$14,postes!$B$1:$C$19,2,FALSE),"")</f>
        <v/>
      </c>
      <c r="AI58" s="27" t="str">
        <f>IF(AI$14&lt;&gt;"",VLOOKUP(AI$14,postes!$B$1:$C$19,2,FALSE),"")</f>
        <v/>
      </c>
    </row>
    <row r="59" spans="1:35" hidden="1" x14ac:dyDescent="0.25">
      <c r="D59" s="60" t="str">
        <f t="shared" si="27"/>
        <v>CELINE P</v>
      </c>
      <c r="E59" s="80" t="str">
        <f>IF(E$15&lt;&gt;"",VLOOKUP(E$15,postes!$B$1:$C$19,2,FALSE),"")</f>
        <v/>
      </c>
      <c r="F59" s="81" t="str">
        <f>IF(F$15&lt;&gt;"",VLOOKUP(F$15,postes!$B$1:$C$19,2,FALSE),"")</f>
        <v/>
      </c>
      <c r="G59" s="81" t="str">
        <f>IF(G$15&lt;&gt;"",VLOOKUP(G$15,postes!$B$1:$C$19,2,FALSE),"")</f>
        <v/>
      </c>
      <c r="H59" s="81" t="str">
        <f>IF(H$15&lt;&gt;"",VLOOKUP(H$15,postes!$B$1:$C$19,2,FALSE),"")</f>
        <v/>
      </c>
      <c r="I59" s="81" t="str">
        <f>IF(I$15&lt;&gt;"",VLOOKUP(I$15,postes!$B$1:$C$19,2,FALSE),"")</f>
        <v/>
      </c>
      <c r="J59" s="81" t="str">
        <f>IF(J$15&lt;&gt;"",VLOOKUP(J$15,postes!$B$1:$C$19,2,FALSE),"")</f>
        <v/>
      </c>
      <c r="K59" s="81" t="str">
        <f>IF(K$15&lt;&gt;"",VLOOKUP(K$15,postes!$B$1:$C$19,2,FALSE),"")</f>
        <v/>
      </c>
      <c r="L59" s="81" t="str">
        <f>IF(L$15&lt;&gt;"",VLOOKUP(L$15,postes!$B$1:$C$19,2,FALSE),"")</f>
        <v/>
      </c>
      <c r="M59" s="81" t="str">
        <f>IF(M$15&lt;&gt;"",VLOOKUP(M$15,postes!$B$1:$C$19,2,FALSE),"")</f>
        <v/>
      </c>
      <c r="N59" s="81" t="str">
        <f>IF(N$15&lt;&gt;"",VLOOKUP(N$15,postes!$B$1:$C$19,2,FALSE),"")</f>
        <v/>
      </c>
      <c r="O59" s="81" t="str">
        <f>IF(O$15&lt;&gt;"",VLOOKUP(O$15,postes!$B$1:$C$19,2,FALSE),"")</f>
        <v/>
      </c>
      <c r="P59" s="81" t="str">
        <f>IF(P$15&lt;&gt;"",VLOOKUP(P$15,postes!$B$1:$C$19,2,FALSE),"")</f>
        <v/>
      </c>
      <c r="Q59" s="81" t="str">
        <f>IF(Q$15&lt;&gt;"",VLOOKUP(Q$15,postes!$B$1:$C$19,2,FALSE),"")</f>
        <v/>
      </c>
      <c r="R59" s="81" t="str">
        <f>IF(R$15&lt;&gt;"",VLOOKUP(R$15,postes!$B$1:$C$19,2,FALSE),"")</f>
        <v/>
      </c>
      <c r="S59" s="81" t="str">
        <f>IF(S$15&lt;&gt;"",VLOOKUP(S$15,postes!$B$1:$C$19,2,FALSE),"")</f>
        <v/>
      </c>
      <c r="T59" s="81" t="str">
        <f>IF(T$15&lt;&gt;"",VLOOKUP(T$15,postes!$B$1:$C$19,2,FALSE),"")</f>
        <v/>
      </c>
      <c r="U59" s="81" t="str">
        <f>IF(U$15&lt;&gt;"",VLOOKUP(U$15,postes!$B$1:$C$19,2,FALSE),"")</f>
        <v/>
      </c>
      <c r="V59" s="81" t="str">
        <f>IF(V$15&lt;&gt;"",VLOOKUP(V$15,postes!$B$1:$C$19,2,FALSE),"")</f>
        <v/>
      </c>
      <c r="W59" s="81" t="str">
        <f>IF(W$15&lt;&gt;"",VLOOKUP(W$15,postes!$B$1:$C$19,2,FALSE),"")</f>
        <v/>
      </c>
      <c r="X59" s="81" t="str">
        <f>IF(X$15&lt;&gt;"",VLOOKUP(X$15,postes!$B$1:$C$19,2,FALSE),"")</f>
        <v/>
      </c>
      <c r="Y59" s="81" t="str">
        <f>IF(Y$15&lt;&gt;"",VLOOKUP(Y$15,postes!$B$1:$C$19,2,FALSE),"")</f>
        <v/>
      </c>
      <c r="Z59" s="81" t="str">
        <f>IF(Z$15&lt;&gt;"",VLOOKUP(Z$15,postes!$B$1:$C$19,2,FALSE),"")</f>
        <v/>
      </c>
      <c r="AA59" s="81" t="str">
        <f>IF(AA$15&lt;&gt;"",VLOOKUP(AA$15,postes!$B$1:$C$19,2,FALSE),"")</f>
        <v/>
      </c>
      <c r="AB59" s="81" t="str">
        <f>IF(AB$15&lt;&gt;"",VLOOKUP(AB$15,postes!$B$1:$C$19,2,FALSE),"")</f>
        <v/>
      </c>
      <c r="AC59" s="81" t="str">
        <f>IF(AC$15&lt;&gt;"",VLOOKUP(AC$15,postes!$B$1:$C$19,2,FALSE),"")</f>
        <v/>
      </c>
      <c r="AD59" s="81" t="str">
        <f>IF(AD$15&lt;&gt;"",VLOOKUP(AD$15,postes!$B$1:$C$19,2,FALSE),"")</f>
        <v/>
      </c>
      <c r="AE59" s="81" t="str">
        <f>IF(AE$15&lt;&gt;"",VLOOKUP(AE$15,postes!$B$1:$C$19,2,FALSE),"")</f>
        <v/>
      </c>
      <c r="AF59" s="81" t="str">
        <f>IF(AF$15&lt;&gt;"",VLOOKUP(AF$15,postes!$B$1:$C$19,2,FALSE),"")</f>
        <v/>
      </c>
      <c r="AG59" s="81" t="str">
        <f>IF(AG$15&lt;&gt;"",VLOOKUP(AG$15,postes!$B$1:$C$19,2,FALSE),"")</f>
        <v/>
      </c>
      <c r="AH59" s="81" t="str">
        <f>IF(AH$15&lt;&gt;"",VLOOKUP(AH$15,postes!$B$1:$C$19,2,FALSE),"")</f>
        <v/>
      </c>
      <c r="AI59" s="82" t="str">
        <f>IF(AI$15&lt;&gt;"",VLOOKUP(AI$15,postes!$B$1:$C$19,2,FALSE),"")</f>
        <v/>
      </c>
    </row>
    <row r="60" spans="1:35" hidden="1" x14ac:dyDescent="0.25">
      <c r="D60" s="75" t="str">
        <f t="shared" si="27"/>
        <v>ODILE</v>
      </c>
      <c r="E60" s="86" t="str">
        <f>IF(E$16&lt;&gt;"",VLOOKUP(E$16,postes!$B$1:$C$19,2,FALSE),"")</f>
        <v/>
      </c>
      <c r="F60" s="87" t="str">
        <f>IF(F$16&lt;&gt;"",VLOOKUP(F$16,postes!$B$1:$C$19,2,FALSE),"")</f>
        <v/>
      </c>
      <c r="G60" s="87" t="str">
        <f>IF(G$16&lt;&gt;"",VLOOKUP(G$16,postes!$B$1:$C$19,2,FALSE),"")</f>
        <v/>
      </c>
      <c r="H60" s="87" t="str">
        <f>IF(H$16&lt;&gt;"",VLOOKUP(H$16,postes!$B$1:$C$19,2,FALSE),"")</f>
        <v/>
      </c>
      <c r="I60" s="87" t="str">
        <f>IF(I$16&lt;&gt;"",VLOOKUP(I$16,postes!$B$1:$C$19,2,FALSE),"")</f>
        <v/>
      </c>
      <c r="J60" s="87" t="str">
        <f>IF(J$16&lt;&gt;"",VLOOKUP(J$16,postes!$B$1:$C$19,2,FALSE),"")</f>
        <v/>
      </c>
      <c r="K60" s="87" t="str">
        <f>IF(K$16&lt;&gt;"",VLOOKUP(K$16,postes!$B$1:$C$19,2,FALSE),"")</f>
        <v/>
      </c>
      <c r="L60" s="87" t="str">
        <f>IF(L$16&lt;&gt;"",VLOOKUP(L$16,postes!$B$1:$C$19,2,FALSE),"")</f>
        <v/>
      </c>
      <c r="M60" s="87" t="str">
        <f>IF(M$16&lt;&gt;"",VLOOKUP(M$16,postes!$B$1:$C$19,2,FALSE),"")</f>
        <v/>
      </c>
      <c r="N60" s="87" t="str">
        <f>IF(N$16&lt;&gt;"",VLOOKUP(N$16,postes!$B$1:$C$19,2,FALSE),"")</f>
        <v/>
      </c>
      <c r="O60" s="87" t="str">
        <f>IF(O$16&lt;&gt;"",VLOOKUP(O$16,postes!$B$1:$C$19,2,FALSE),"")</f>
        <v/>
      </c>
      <c r="P60" s="87" t="str">
        <f>IF(P$16&lt;&gt;"",VLOOKUP(P$16,postes!$B$1:$C$19,2,FALSE),"")</f>
        <v/>
      </c>
      <c r="Q60" s="87" t="str">
        <f>IF(Q$16&lt;&gt;"",VLOOKUP(Q$16,postes!$B$1:$C$19,2,FALSE),"")</f>
        <v/>
      </c>
      <c r="R60" s="87" t="str">
        <f>IF(R$16&lt;&gt;"",VLOOKUP(R$16,postes!$B$1:$C$19,2,FALSE),"")</f>
        <v/>
      </c>
      <c r="S60" s="87" t="str">
        <f>IF(S$16&lt;&gt;"",VLOOKUP(S$16,postes!$B$1:$C$19,2,FALSE),"")</f>
        <v/>
      </c>
      <c r="T60" s="87" t="str">
        <f>IF(T$16&lt;&gt;"",VLOOKUP(T$16,postes!$B$1:$C$19,2,FALSE),"")</f>
        <v/>
      </c>
      <c r="U60" s="87" t="str">
        <f>IF(U$16&lt;&gt;"",VLOOKUP(U$16,postes!$B$1:$C$19,2,FALSE),"")</f>
        <v/>
      </c>
      <c r="V60" s="87" t="str">
        <f>IF(V$16&lt;&gt;"",VLOOKUP(V$16,postes!$B$1:$C$19,2,FALSE),"")</f>
        <v/>
      </c>
      <c r="W60" s="87" t="str">
        <f>IF(W$16&lt;&gt;"",VLOOKUP(W$16,postes!$B$1:$C$19,2,FALSE),"")</f>
        <v/>
      </c>
      <c r="X60" s="87" t="str">
        <f>IF(X$16&lt;&gt;"",VLOOKUP(X$16,postes!$B$1:$C$19,2,FALSE),"")</f>
        <v/>
      </c>
      <c r="Y60" s="87" t="str">
        <f>IF(Y$16&lt;&gt;"",VLOOKUP(Y$16,postes!$B$1:$C$19,2,FALSE),"")</f>
        <v/>
      </c>
      <c r="Z60" s="87" t="str">
        <f>IF(Z$16&lt;&gt;"",VLOOKUP(Z$16,postes!$B$1:$C$19,2,FALSE),"")</f>
        <v/>
      </c>
      <c r="AA60" s="87" t="str">
        <f>IF(AA$16&lt;&gt;"",VLOOKUP(AA$16,postes!$B$1:$C$19,2,FALSE),"")</f>
        <v/>
      </c>
      <c r="AB60" s="87" t="str">
        <f>IF(AB$16&lt;&gt;"",VLOOKUP(AB$16,postes!$B$1:$C$19,2,FALSE),"")</f>
        <v/>
      </c>
      <c r="AC60" s="87" t="str">
        <f>IF(AC$16&lt;&gt;"",VLOOKUP(AC$16,postes!$B$1:$C$19,2,FALSE),"")</f>
        <v/>
      </c>
      <c r="AD60" s="87" t="str">
        <f>IF(AD$16&lt;&gt;"",VLOOKUP(AD$16,postes!$B$1:$C$19,2,FALSE),"")</f>
        <v/>
      </c>
      <c r="AE60" s="87" t="str">
        <f>IF(AE$16&lt;&gt;"",VLOOKUP(AE$16,postes!$B$1:$C$19,2,FALSE),"")</f>
        <v/>
      </c>
      <c r="AF60" s="87" t="str">
        <f>IF(AF$16&lt;&gt;"",VLOOKUP(AF$16,postes!$B$1:$C$19,2,FALSE),"")</f>
        <v/>
      </c>
      <c r="AG60" s="87" t="str">
        <f>IF(AG$16&lt;&gt;"",VLOOKUP(AG$16,postes!$B$1:$C$19,2,FALSE),"")</f>
        <v/>
      </c>
      <c r="AH60" s="87" t="str">
        <f>IF(AH$16&lt;&gt;"",VLOOKUP(AH$16,postes!$B$1:$C$19,2,FALSE),"")</f>
        <v/>
      </c>
      <c r="AI60" s="88" t="str">
        <f>IF(AI$16&lt;&gt;"",VLOOKUP(AI$16,postes!$B$1:$C$19,2,FALSE),"")</f>
        <v/>
      </c>
    </row>
    <row r="61" spans="1:35" hidden="1" x14ac:dyDescent="0.25">
      <c r="D61" s="75" t="str">
        <f t="shared" si="27"/>
        <v>VERO</v>
      </c>
      <c r="E61" s="86" t="str">
        <f>IF(E$17&lt;&gt;"",VLOOKUP(E$17,postes!$B$1:$C$19,2,FALSE),"")</f>
        <v/>
      </c>
      <c r="F61" s="87" t="str">
        <f>IF(F$17&lt;&gt;"",VLOOKUP(F$17,postes!$B$1:$C$19,2,FALSE),"")</f>
        <v/>
      </c>
      <c r="G61" s="87" t="str">
        <f>IF(G$17&lt;&gt;"",VLOOKUP(G$17,postes!$B$1:$C$19,2,FALSE),"")</f>
        <v/>
      </c>
      <c r="H61" s="87" t="str">
        <f>IF(H$17&lt;&gt;"",VLOOKUP(H$17,postes!$B$1:$C$19,2,FALSE),"")</f>
        <v/>
      </c>
      <c r="I61" s="87" t="str">
        <f>IF(I$17&lt;&gt;"",VLOOKUP(I$17,postes!$B$1:$C$19,2,FALSE),"")</f>
        <v/>
      </c>
      <c r="J61" s="87" t="str">
        <f>IF(J$17&lt;&gt;"",VLOOKUP(J$17,postes!$B$1:$C$19,2,FALSE),"")</f>
        <v/>
      </c>
      <c r="K61" s="87" t="str">
        <f>IF(K$17&lt;&gt;"",VLOOKUP(K$17,postes!$B$1:$C$19,2,FALSE),"")</f>
        <v/>
      </c>
      <c r="L61" s="87" t="str">
        <f>IF(L$17&lt;&gt;"",VLOOKUP(L$17,postes!$B$1:$C$19,2,FALSE),"")</f>
        <v/>
      </c>
      <c r="M61" s="87" t="str">
        <f>IF(M$17&lt;&gt;"",VLOOKUP(M$17,postes!$B$1:$C$19,2,FALSE),"")</f>
        <v/>
      </c>
      <c r="N61" s="87" t="str">
        <f>IF(N$17&lt;&gt;"",VLOOKUP(N$17,postes!$B$1:$C$19,2,FALSE),"")</f>
        <v/>
      </c>
      <c r="O61" s="87" t="str">
        <f>IF(O$17&lt;&gt;"",VLOOKUP(O$17,postes!$B$1:$C$19,2,FALSE),"")</f>
        <v/>
      </c>
      <c r="P61" s="87" t="str">
        <f>IF(P$17&lt;&gt;"",VLOOKUP(P$17,postes!$B$1:$C$19,2,FALSE),"")</f>
        <v/>
      </c>
      <c r="Q61" s="87" t="str">
        <f>IF(Q$17&lt;&gt;"",VLOOKUP(Q$17,postes!$B$1:$C$19,2,FALSE),"")</f>
        <v/>
      </c>
      <c r="R61" s="87" t="str">
        <f>IF(R$17&lt;&gt;"",VLOOKUP(R$17,postes!$B$1:$C$19,2,FALSE),"")</f>
        <v/>
      </c>
      <c r="S61" s="87" t="str">
        <f>IF(S$17&lt;&gt;"",VLOOKUP(S$17,postes!$B$1:$C$19,2,FALSE),"")</f>
        <v/>
      </c>
      <c r="T61" s="87" t="str">
        <f>IF(T$17&lt;&gt;"",VLOOKUP(T$17,postes!$B$1:$C$19,2,FALSE),"")</f>
        <v/>
      </c>
      <c r="U61" s="87" t="str">
        <f>IF(U$17&lt;&gt;"",VLOOKUP(U$17,postes!$B$1:$C$19,2,FALSE),"")</f>
        <v/>
      </c>
      <c r="V61" s="87" t="str">
        <f>IF(V$17&lt;&gt;"",VLOOKUP(V$17,postes!$B$1:$C$19,2,FALSE),"")</f>
        <v/>
      </c>
      <c r="W61" s="87" t="str">
        <f>IF(W$17&lt;&gt;"",VLOOKUP(W$17,postes!$B$1:$C$19,2,FALSE),"")</f>
        <v/>
      </c>
      <c r="X61" s="87" t="str">
        <f>IF(X$17&lt;&gt;"",VLOOKUP(X$17,postes!$B$1:$C$19,2,FALSE),"")</f>
        <v/>
      </c>
      <c r="Y61" s="87" t="str">
        <f>IF(Y$17&lt;&gt;"",VLOOKUP(Y$17,postes!$B$1:$C$19,2,FALSE),"")</f>
        <v/>
      </c>
      <c r="Z61" s="87" t="str">
        <f>IF(Z$17&lt;&gt;"",VLOOKUP(Z$17,postes!$B$1:$C$19,2,FALSE),"")</f>
        <v/>
      </c>
      <c r="AA61" s="87" t="str">
        <f>IF(AA$17&lt;&gt;"",VLOOKUP(AA$17,postes!$B$1:$C$19,2,FALSE),"")</f>
        <v/>
      </c>
      <c r="AB61" s="87" t="str">
        <f>IF(AB$17&lt;&gt;"",VLOOKUP(AB$17,postes!$B$1:$C$19,2,FALSE),"")</f>
        <v/>
      </c>
      <c r="AC61" s="87" t="str">
        <f>IF(AC$17&lt;&gt;"",VLOOKUP(AC$17,postes!$B$1:$C$19,2,FALSE),"")</f>
        <v/>
      </c>
      <c r="AD61" s="87" t="str">
        <f>IF(AD$17&lt;&gt;"",VLOOKUP(AD$17,postes!$B$1:$C$19,2,FALSE),"")</f>
        <v/>
      </c>
      <c r="AE61" s="87" t="str">
        <f>IF(AE$17&lt;&gt;"",VLOOKUP(AE$17,postes!$B$1:$C$19,2,FALSE),"")</f>
        <v/>
      </c>
      <c r="AF61" s="87" t="str">
        <f>IF(AF$17&lt;&gt;"",VLOOKUP(AF$17,postes!$B$1:$C$19,2,FALSE),"")</f>
        <v/>
      </c>
      <c r="AG61" s="87" t="str">
        <f>IF(AG$17&lt;&gt;"",VLOOKUP(AG$17,postes!$B$1:$C$19,2,FALSE),"")</f>
        <v/>
      </c>
      <c r="AH61" s="87" t="str">
        <f>IF(AH$17&lt;&gt;"",VLOOKUP(AH$17,postes!$B$1:$C$19,2,FALSE),"")</f>
        <v/>
      </c>
      <c r="AI61" s="88" t="str">
        <f>IF(AI$17&lt;&gt;"",VLOOKUP(AI$17,postes!$B$1:$C$19,2,FALSE),"")</f>
        <v/>
      </c>
    </row>
    <row r="62" spans="1:35" hidden="1" x14ac:dyDescent="0.25">
      <c r="D62" s="70" t="str">
        <f t="shared" si="27"/>
        <v>INFIRMIERE</v>
      </c>
      <c r="E62" s="83" t="str">
        <f>IF(E$18&lt;&gt;"",VLOOKUP(E$18,postes!$B$1:$C$19,2,FALSE),"")</f>
        <v/>
      </c>
      <c r="F62" s="84" t="str">
        <f>IF(F$18&lt;&gt;"",VLOOKUP(F$18,postes!$B$1:$C$19,2,FALSE),"")</f>
        <v/>
      </c>
      <c r="G62" s="84" t="str">
        <f>IF(G$18&lt;&gt;"",VLOOKUP(G$18,postes!$B$1:$C$19,2,FALSE),"")</f>
        <v/>
      </c>
      <c r="H62" s="84" t="str">
        <f>IF(H$18&lt;&gt;"",VLOOKUP(H$18,postes!$B$1:$C$19,2,FALSE),"")</f>
        <v/>
      </c>
      <c r="I62" s="84" t="str">
        <f>IF(I$18&lt;&gt;"",VLOOKUP(I$18,postes!$B$1:$C$19,2,FALSE),"")</f>
        <v/>
      </c>
      <c r="J62" s="84" t="str">
        <f>IF(J$18&lt;&gt;"",VLOOKUP(J$18,postes!$B$1:$C$19,2,FALSE),"")</f>
        <v/>
      </c>
      <c r="K62" s="84" t="str">
        <f>IF(K$18&lt;&gt;"",VLOOKUP(K$18,postes!$B$1:$C$19,2,FALSE),"")</f>
        <v/>
      </c>
      <c r="L62" s="84" t="str">
        <f>IF(L$18&lt;&gt;"",VLOOKUP(L$18,postes!$B$1:$C$19,2,FALSE),"")</f>
        <v/>
      </c>
      <c r="M62" s="84" t="str">
        <f>IF(M$18&lt;&gt;"",VLOOKUP(M$18,postes!$B$1:$C$19,2,FALSE),"")</f>
        <v/>
      </c>
      <c r="N62" s="84" t="str">
        <f>IF(N$18&lt;&gt;"",VLOOKUP(N$18,postes!$B$1:$C$19,2,FALSE),"")</f>
        <v/>
      </c>
      <c r="O62" s="84" t="str">
        <f>IF(O$18&lt;&gt;"",VLOOKUP(O$18,postes!$B$1:$C$19,2,FALSE),"")</f>
        <v/>
      </c>
      <c r="P62" s="84" t="str">
        <f>IF(P$18&lt;&gt;"",VLOOKUP(P$18,postes!$B$1:$C$19,2,FALSE),"")</f>
        <v/>
      </c>
      <c r="Q62" s="84" t="str">
        <f>IF(Q$18&lt;&gt;"",VLOOKUP(Q$18,postes!$B$1:$C$19,2,FALSE),"")</f>
        <v/>
      </c>
      <c r="R62" s="84" t="str">
        <f>IF(R$18&lt;&gt;"",VLOOKUP(R$18,postes!$B$1:$C$19,2,FALSE),"")</f>
        <v/>
      </c>
      <c r="S62" s="84" t="str">
        <f>IF(S$18&lt;&gt;"",VLOOKUP(S$18,postes!$B$1:$C$19,2,FALSE),"")</f>
        <v/>
      </c>
      <c r="T62" s="84" t="str">
        <f>IF(T$18&lt;&gt;"",VLOOKUP(T$18,postes!$B$1:$C$19,2,FALSE),"")</f>
        <v/>
      </c>
      <c r="U62" s="84" t="str">
        <f>IF(U$18&lt;&gt;"",VLOOKUP(U$18,postes!$B$1:$C$19,2,FALSE),"")</f>
        <v/>
      </c>
      <c r="V62" s="84" t="str">
        <f>IF(V$18&lt;&gt;"",VLOOKUP(V$18,postes!$B$1:$C$19,2,FALSE),"")</f>
        <v/>
      </c>
      <c r="W62" s="84" t="str">
        <f>IF(W$18&lt;&gt;"",VLOOKUP(W$18,postes!$B$1:$C$19,2,FALSE),"")</f>
        <v/>
      </c>
      <c r="X62" s="84" t="str">
        <f>IF(X$18&lt;&gt;"",VLOOKUP(X$18,postes!$B$1:$C$19,2,FALSE),"")</f>
        <v/>
      </c>
      <c r="Y62" s="84" t="str">
        <f>IF(Y$18&lt;&gt;"",VLOOKUP(Y$18,postes!$B$1:$C$19,2,FALSE),"")</f>
        <v/>
      </c>
      <c r="Z62" s="84" t="str">
        <f>IF(Z$18&lt;&gt;"",VLOOKUP(Z$18,postes!$B$1:$C$19,2,FALSE),"")</f>
        <v/>
      </c>
      <c r="AA62" s="84" t="str">
        <f>IF(AA$18&lt;&gt;"",VLOOKUP(AA$18,postes!$B$1:$C$19,2,FALSE),"")</f>
        <v/>
      </c>
      <c r="AB62" s="84" t="str">
        <f>IF(AB$18&lt;&gt;"",VLOOKUP(AB$18,postes!$B$1:$C$19,2,FALSE),"")</f>
        <v/>
      </c>
      <c r="AC62" s="84" t="str">
        <f>IF(AC$18&lt;&gt;"",VLOOKUP(AC$18,postes!$B$1:$C$19,2,FALSE),"")</f>
        <v/>
      </c>
      <c r="AD62" s="84" t="str">
        <f>IF(AD$18&lt;&gt;"",VLOOKUP(AD$18,postes!$B$1:$C$19,2,FALSE),"")</f>
        <v/>
      </c>
      <c r="AE62" s="84" t="str">
        <f>IF(AE$18&lt;&gt;"",VLOOKUP(AE$18,postes!$B$1:$C$19,2,FALSE),"")</f>
        <v/>
      </c>
      <c r="AF62" s="84" t="str">
        <f>IF(AF$18&lt;&gt;"",VLOOKUP(AF$18,postes!$B$1:$C$19,2,FALSE),"")</f>
        <v/>
      </c>
      <c r="AG62" s="84" t="str">
        <f>IF(AG$18&lt;&gt;"",VLOOKUP(AG$18,postes!$B$1:$C$19,2,FALSE),"")</f>
        <v/>
      </c>
      <c r="AH62" s="84" t="str">
        <f>IF(AH$18&lt;&gt;"",VLOOKUP(AH$18,postes!$B$1:$C$19,2,FALSE),"")</f>
        <v/>
      </c>
      <c r="AI62" s="85" t="str">
        <f>IF(AI$18&lt;&gt;"",VLOOKUP(AI$18,postes!$B$1:$C$19,2,FALSE),"")</f>
        <v/>
      </c>
    </row>
    <row r="63" spans="1:35" hidden="1" x14ac:dyDescent="0.25">
      <c r="D63" s="59" t="str">
        <f t="shared" si="27"/>
        <v>NELLY</v>
      </c>
      <c r="E63" s="25" t="str">
        <f>IF(E$19&lt;&gt;"",VLOOKUP(E$19,postes!$B$1:$C$19,2,FALSE),"")</f>
        <v/>
      </c>
      <c r="F63" s="26" t="str">
        <f>IF(F$19&lt;&gt;"",VLOOKUP(F$19,postes!$B$1:$C$19,2,FALSE),"")</f>
        <v/>
      </c>
      <c r="G63" s="26" t="str">
        <f>IF(G$19&lt;&gt;"",VLOOKUP(G$19,postes!$B$1:$C$19,2,FALSE),"")</f>
        <v/>
      </c>
      <c r="H63" s="26" t="str">
        <f>IF(H$19&lt;&gt;"",VLOOKUP(H$19,postes!$B$1:$C$19,2,FALSE),"")</f>
        <v/>
      </c>
      <c r="I63" s="26" t="str">
        <f>IF(I$19&lt;&gt;"",VLOOKUP(I$19,postes!$B$1:$C$19,2,FALSE),"")</f>
        <v/>
      </c>
      <c r="J63" s="26" t="str">
        <f>IF(J$19&lt;&gt;"",VLOOKUP(J$19,postes!$B$1:$C$19,2,FALSE),"")</f>
        <v/>
      </c>
      <c r="K63" s="26" t="str">
        <f>IF(K$19&lt;&gt;"",VLOOKUP(K$19,postes!$B$1:$C$19,2,FALSE),"")</f>
        <v/>
      </c>
      <c r="L63" s="26" t="str">
        <f>IF(L$19&lt;&gt;"",VLOOKUP(L$19,postes!$B$1:$C$19,2,FALSE),"")</f>
        <v/>
      </c>
      <c r="M63" s="26" t="str">
        <f>IF(M$19&lt;&gt;"",VLOOKUP(M$19,postes!$B$1:$C$19,2,FALSE),"")</f>
        <v/>
      </c>
      <c r="N63" s="26" t="str">
        <f>IF(N$19&lt;&gt;"",VLOOKUP(N$19,postes!$B$1:$C$19,2,FALSE),"")</f>
        <v/>
      </c>
      <c r="O63" s="26" t="str">
        <f>IF(O$19&lt;&gt;"",VLOOKUP(O$19,postes!$B$1:$C$19,2,FALSE),"")</f>
        <v/>
      </c>
      <c r="P63" s="26" t="str">
        <f>IF(P$19&lt;&gt;"",VLOOKUP(P$19,postes!$B$1:$C$19,2,FALSE),"")</f>
        <v/>
      </c>
      <c r="Q63" s="26" t="str">
        <f>IF(Q$19&lt;&gt;"",VLOOKUP(Q$19,postes!$B$1:$C$19,2,FALSE),"")</f>
        <v/>
      </c>
      <c r="R63" s="26" t="str">
        <f>IF(R$19&lt;&gt;"",VLOOKUP(R$19,postes!$B$1:$C$19,2,FALSE),"")</f>
        <v/>
      </c>
      <c r="S63" s="26" t="str">
        <f>IF(S$19&lt;&gt;"",VLOOKUP(S$19,postes!$B$1:$C$19,2,FALSE),"")</f>
        <v/>
      </c>
      <c r="T63" s="26" t="str">
        <f>IF(T$19&lt;&gt;"",VLOOKUP(T$19,postes!$B$1:$C$19,2,FALSE),"")</f>
        <v/>
      </c>
      <c r="U63" s="26" t="str">
        <f>IF(U$19&lt;&gt;"",VLOOKUP(U$19,postes!$B$1:$C$19,2,FALSE),"")</f>
        <v/>
      </c>
      <c r="V63" s="26" t="str">
        <f>IF(V$19&lt;&gt;"",VLOOKUP(V$19,postes!$B$1:$C$19,2,FALSE),"")</f>
        <v/>
      </c>
      <c r="W63" s="26" t="str">
        <f>IF(W$19&lt;&gt;"",VLOOKUP(W$19,postes!$B$1:$C$19,2,FALSE),"")</f>
        <v/>
      </c>
      <c r="X63" s="26" t="str">
        <f>IF(X$19&lt;&gt;"",VLOOKUP(X$19,postes!$B$1:$C$19,2,FALSE),"")</f>
        <v/>
      </c>
      <c r="Y63" s="26" t="str">
        <f>IF(Y$19&lt;&gt;"",VLOOKUP(Y$19,postes!$B$1:$C$19,2,FALSE),"")</f>
        <v/>
      </c>
      <c r="Z63" s="26" t="str">
        <f>IF(Z$19&lt;&gt;"",VLOOKUP(Z$19,postes!$B$1:$C$19,2,FALSE),"")</f>
        <v/>
      </c>
      <c r="AA63" s="26" t="str">
        <f>IF(AA$19&lt;&gt;"",VLOOKUP(AA$19,postes!$B$1:$C$19,2,FALSE),"")</f>
        <v/>
      </c>
      <c r="AB63" s="26" t="str">
        <f>IF(AB$19&lt;&gt;"",VLOOKUP(AB$19,postes!$B$1:$C$19,2,FALSE),"")</f>
        <v/>
      </c>
      <c r="AC63" s="26" t="str">
        <f>IF(AC$19&lt;&gt;"",VLOOKUP(AC$19,postes!$B$1:$C$19,2,FALSE),"")</f>
        <v/>
      </c>
      <c r="AD63" s="26" t="str">
        <f>IF(AD$19&lt;&gt;"",VLOOKUP(AD$19,postes!$B$1:$C$19,2,FALSE),"")</f>
        <v/>
      </c>
      <c r="AE63" s="26" t="str">
        <f>IF(AE$19&lt;&gt;"",VLOOKUP(AE$19,postes!$B$1:$C$19,2,FALSE),"")</f>
        <v/>
      </c>
      <c r="AF63" s="26" t="str">
        <f>IF(AF$19&lt;&gt;"",VLOOKUP(AF$19,postes!$B$1:$C$19,2,FALSE),"")</f>
        <v/>
      </c>
      <c r="AG63" s="26" t="str">
        <f>IF(AG$19&lt;&gt;"",VLOOKUP(AG$19,postes!$B$1:$C$19,2,FALSE),"")</f>
        <v/>
      </c>
      <c r="AH63" s="26" t="str">
        <f>IF(AH$19&lt;&gt;"",VLOOKUP(AH$19,postes!$B$1:$C$19,2,FALSE),"")</f>
        <v/>
      </c>
      <c r="AI63" s="27" t="str">
        <f>IF(AI$19&lt;&gt;"",VLOOKUP(AI$19,postes!$B$1:$C$19,2,FALSE),"")</f>
        <v/>
      </c>
    </row>
    <row r="64" spans="1:35" hidden="1" x14ac:dyDescent="0.25">
      <c r="D64" s="59" t="str">
        <f t="shared" si="27"/>
        <v>MAGALI</v>
      </c>
      <c r="E64" s="25" t="str">
        <f>IF(E$20&lt;&gt;"",VLOOKUP(E$20,postes!$B$1:$C$19,2,FALSE),"")</f>
        <v/>
      </c>
      <c r="F64" s="26" t="str">
        <f>IF(F$20&lt;&gt;"",VLOOKUP(F$20,postes!$B$1:$C$19,2,FALSE),"")</f>
        <v/>
      </c>
      <c r="G64" s="26" t="str">
        <f>IF(G$20&lt;&gt;"",VLOOKUP(G$20,postes!$B$1:$C$19,2,FALSE),"")</f>
        <v/>
      </c>
      <c r="H64" s="26" t="str">
        <f>IF(H$20&lt;&gt;"",VLOOKUP(H$20,postes!$B$1:$C$19,2,FALSE),"")</f>
        <v/>
      </c>
      <c r="I64" s="26" t="str">
        <f>IF(I$20&lt;&gt;"",VLOOKUP(I$20,postes!$B$1:$C$19,2,FALSE),"")</f>
        <v/>
      </c>
      <c r="J64" s="26" t="str">
        <f>IF(J$20&lt;&gt;"",VLOOKUP(J$20,postes!$B$1:$C$19,2,FALSE),"")</f>
        <v/>
      </c>
      <c r="K64" s="26" t="str">
        <f>IF(K$20&lt;&gt;"",VLOOKUP(K$20,postes!$B$1:$C$19,2,FALSE),"")</f>
        <v/>
      </c>
      <c r="L64" s="26" t="str">
        <f>IF(L$20&lt;&gt;"",VLOOKUP(L$20,postes!$B$1:$C$19,2,FALSE),"")</f>
        <v/>
      </c>
      <c r="M64" s="26" t="str">
        <f>IF(M$20&lt;&gt;"",VLOOKUP(M$20,postes!$B$1:$C$19,2,FALSE),"")</f>
        <v/>
      </c>
      <c r="N64" s="26" t="str">
        <f>IF(N$20&lt;&gt;"",VLOOKUP(N$20,postes!$B$1:$C$19,2,FALSE),"")</f>
        <v/>
      </c>
      <c r="O64" s="26" t="str">
        <f>IF(O$20&lt;&gt;"",VLOOKUP(O$20,postes!$B$1:$C$19,2,FALSE),"")</f>
        <v/>
      </c>
      <c r="P64" s="26" t="str">
        <f>IF(P$20&lt;&gt;"",VLOOKUP(P$20,postes!$B$1:$C$19,2,FALSE),"")</f>
        <v/>
      </c>
      <c r="Q64" s="26" t="str">
        <f>IF(Q$20&lt;&gt;"",VLOOKUP(Q$20,postes!$B$1:$C$19,2,FALSE),"")</f>
        <v/>
      </c>
      <c r="R64" s="26" t="str">
        <f>IF(R$20&lt;&gt;"",VLOOKUP(R$20,postes!$B$1:$C$19,2,FALSE),"")</f>
        <v/>
      </c>
      <c r="S64" s="26" t="str">
        <f>IF(S$20&lt;&gt;"",VLOOKUP(S$20,postes!$B$1:$C$19,2,FALSE),"")</f>
        <v/>
      </c>
      <c r="T64" s="26" t="str">
        <f>IF(T$20&lt;&gt;"",VLOOKUP(T$20,postes!$B$1:$C$19,2,FALSE),"")</f>
        <v/>
      </c>
      <c r="U64" s="26" t="str">
        <f>IF(U$20&lt;&gt;"",VLOOKUP(U$20,postes!$B$1:$C$19,2,FALSE),"")</f>
        <v/>
      </c>
      <c r="V64" s="26" t="str">
        <f>IF(V$20&lt;&gt;"",VLOOKUP(V$20,postes!$B$1:$C$19,2,FALSE),"")</f>
        <v/>
      </c>
      <c r="W64" s="26" t="str">
        <f>IF(W$20&lt;&gt;"",VLOOKUP(W$20,postes!$B$1:$C$19,2,FALSE),"")</f>
        <v/>
      </c>
      <c r="X64" s="26" t="str">
        <f>IF(X$20&lt;&gt;"",VLOOKUP(X$20,postes!$B$1:$C$19,2,FALSE),"")</f>
        <v/>
      </c>
      <c r="Y64" s="26" t="str">
        <f>IF(Y$20&lt;&gt;"",VLOOKUP(Y$20,postes!$B$1:$C$19,2,FALSE),"")</f>
        <v/>
      </c>
      <c r="Z64" s="26" t="str">
        <f>IF(Z$20&lt;&gt;"",VLOOKUP(Z$20,postes!$B$1:$C$19,2,FALSE),"")</f>
        <v/>
      </c>
      <c r="AA64" s="26" t="str">
        <f>IF(AA$20&lt;&gt;"",VLOOKUP(AA$20,postes!$B$1:$C$19,2,FALSE),"")</f>
        <v/>
      </c>
      <c r="AB64" s="26" t="str">
        <f>IF(AB$20&lt;&gt;"",VLOOKUP(AB$20,postes!$B$1:$C$19,2,FALSE),"")</f>
        <v/>
      </c>
      <c r="AC64" s="26" t="str">
        <f>IF(AC$20&lt;&gt;"",VLOOKUP(AC$20,postes!$B$1:$C$19,2,FALSE),"")</f>
        <v/>
      </c>
      <c r="AD64" s="26" t="str">
        <f>IF(AD$20&lt;&gt;"",VLOOKUP(AD$20,postes!$B$1:$C$19,2,FALSE),"")</f>
        <v/>
      </c>
      <c r="AE64" s="26" t="str">
        <f>IF(AE$20&lt;&gt;"",VLOOKUP(AE$20,postes!$B$1:$C$19,2,FALSE),"")</f>
        <v/>
      </c>
      <c r="AF64" s="26" t="str">
        <f>IF(AF$20&lt;&gt;"",VLOOKUP(AF$20,postes!$B$1:$C$19,2,FALSE),"")</f>
        <v/>
      </c>
      <c r="AG64" s="26" t="str">
        <f>IF(AG$20&lt;&gt;"",VLOOKUP(AG$20,postes!$B$1:$C$19,2,FALSE),"")</f>
        <v/>
      </c>
      <c r="AH64" s="26" t="str">
        <f>IF(AH$20&lt;&gt;"",VLOOKUP(AH$20,postes!$B$1:$C$19,2,FALSE),"")</f>
        <v/>
      </c>
      <c r="AI64" s="27" t="str">
        <f>IF(AI$20&lt;&gt;"",VLOOKUP(AI$20,postes!$B$1:$C$19,2,FALSE),"")</f>
        <v/>
      </c>
    </row>
    <row r="65" spans="3:36" hidden="1" x14ac:dyDescent="0.25">
      <c r="D65" s="59" t="str">
        <f t="shared" si="27"/>
        <v/>
      </c>
      <c r="E65" s="25" t="str">
        <f>IF(E$21&lt;&gt;"",VLOOKUP(E$21,postes!$B$1:$C$19,2,FALSE),"")</f>
        <v/>
      </c>
      <c r="F65" s="26" t="str">
        <f>IF(F$21&lt;&gt;"",VLOOKUP(F$21,postes!$B$1:$C$19,2,FALSE),"")</f>
        <v/>
      </c>
      <c r="G65" s="26" t="str">
        <f>IF(G$21&lt;&gt;"",VLOOKUP(G$21,postes!$B$1:$C$19,2,FALSE),"")</f>
        <v/>
      </c>
      <c r="H65" s="26" t="str">
        <f>IF(H$21&lt;&gt;"",VLOOKUP(H$21,postes!$B$1:$C$19,2,FALSE),"")</f>
        <v/>
      </c>
      <c r="I65" s="26" t="str">
        <f>IF(I$21&lt;&gt;"",VLOOKUP(I$21,postes!$B$1:$C$19,2,FALSE),"")</f>
        <v/>
      </c>
      <c r="J65" s="26" t="str">
        <f>IF(J$21&lt;&gt;"",VLOOKUP(J$21,postes!$B$1:$C$19,2,FALSE),"")</f>
        <v/>
      </c>
      <c r="K65" s="26" t="str">
        <f>IF(K$21&lt;&gt;"",VLOOKUP(K$21,postes!$B$1:$C$19,2,FALSE),"")</f>
        <v/>
      </c>
      <c r="L65" s="26" t="str">
        <f>IF(L$21&lt;&gt;"",VLOOKUP(L$21,postes!$B$1:$C$19,2,FALSE),"")</f>
        <v/>
      </c>
      <c r="M65" s="26" t="str">
        <f>IF(M$21&lt;&gt;"",VLOOKUP(M$21,postes!$B$1:$C$19,2,FALSE),"")</f>
        <v/>
      </c>
      <c r="N65" s="26" t="str">
        <f>IF(N$21&lt;&gt;"",VLOOKUP(N$21,postes!$B$1:$C$19,2,FALSE),"")</f>
        <v/>
      </c>
      <c r="O65" s="26" t="str">
        <f>IF(O$21&lt;&gt;"",VLOOKUP(O$21,postes!$B$1:$C$19,2,FALSE),"")</f>
        <v/>
      </c>
      <c r="P65" s="26" t="str">
        <f>IF(P$21&lt;&gt;"",VLOOKUP(P$21,postes!$B$1:$C$19,2,FALSE),"")</f>
        <v/>
      </c>
      <c r="Q65" s="26" t="str">
        <f>IF(Q$21&lt;&gt;"",VLOOKUP(Q$21,postes!$B$1:$C$19,2,FALSE),"")</f>
        <v/>
      </c>
      <c r="R65" s="26" t="str">
        <f>IF(R$21&lt;&gt;"",VLOOKUP(R$21,postes!$B$1:$C$19,2,FALSE),"")</f>
        <v/>
      </c>
      <c r="S65" s="26" t="str">
        <f>IF(S$21&lt;&gt;"",VLOOKUP(S$21,postes!$B$1:$C$19,2,FALSE),"")</f>
        <v/>
      </c>
      <c r="T65" s="26" t="str">
        <f>IF(T$21&lt;&gt;"",VLOOKUP(T$21,postes!$B$1:$C$19,2,FALSE),"")</f>
        <v/>
      </c>
      <c r="U65" s="26" t="str">
        <f>IF(U$21&lt;&gt;"",VLOOKUP(U$21,postes!$B$1:$C$19,2,FALSE),"")</f>
        <v/>
      </c>
      <c r="V65" s="26" t="str">
        <f>IF(V$21&lt;&gt;"",VLOOKUP(V$21,postes!$B$1:$C$19,2,FALSE),"")</f>
        <v/>
      </c>
      <c r="W65" s="26" t="str">
        <f>IF(W$21&lt;&gt;"",VLOOKUP(W$21,postes!$B$1:$C$19,2,FALSE),"")</f>
        <v/>
      </c>
      <c r="X65" s="26" t="str">
        <f>IF(X$21&lt;&gt;"",VLOOKUP(X$21,postes!$B$1:$C$19,2,FALSE),"")</f>
        <v/>
      </c>
      <c r="Y65" s="26" t="str">
        <f>IF(Y$21&lt;&gt;"",VLOOKUP(Y$21,postes!$B$1:$C$19,2,FALSE),"")</f>
        <v/>
      </c>
      <c r="Z65" s="26" t="str">
        <f>IF(Z$21&lt;&gt;"",VLOOKUP(Z$21,postes!$B$1:$C$19,2,FALSE),"")</f>
        <v/>
      </c>
      <c r="AA65" s="26" t="str">
        <f>IF(AA$21&lt;&gt;"",VLOOKUP(AA$21,postes!$B$1:$C$19,2,FALSE),"")</f>
        <v/>
      </c>
      <c r="AB65" s="26" t="str">
        <f>IF(AB$21&lt;&gt;"",VLOOKUP(AB$21,postes!$B$1:$C$19,2,FALSE),"")</f>
        <v/>
      </c>
      <c r="AC65" s="26" t="str">
        <f>IF(AC$21&lt;&gt;"",VLOOKUP(AC$21,postes!$B$1:$C$19,2,FALSE),"")</f>
        <v/>
      </c>
      <c r="AD65" s="26" t="str">
        <f>IF(AD$21&lt;&gt;"",VLOOKUP(AD$21,postes!$B$1:$C$19,2,FALSE),"")</f>
        <v/>
      </c>
      <c r="AE65" s="26" t="str">
        <f>IF(AE$21&lt;&gt;"",VLOOKUP(AE$21,postes!$B$1:$C$19,2,FALSE),"")</f>
        <v/>
      </c>
      <c r="AF65" s="26" t="str">
        <f>IF(AF$21&lt;&gt;"",VLOOKUP(AF$21,postes!$B$1:$C$19,2,FALSE),"")</f>
        <v/>
      </c>
      <c r="AG65" s="26" t="str">
        <f>IF(AG$21&lt;&gt;"",VLOOKUP(AG$21,postes!$B$1:$C$19,2,FALSE),"")</f>
        <v/>
      </c>
      <c r="AH65" s="26" t="str">
        <f>IF(AH$21&lt;&gt;"",VLOOKUP(AH$21,postes!$B$1:$C$19,2,FALSE),"")</f>
        <v/>
      </c>
      <c r="AI65" s="27" t="str">
        <f>IF(AI$21&lt;&gt;"",VLOOKUP(AI$21,postes!$B$1:$C$19,2,FALSE),"")</f>
        <v/>
      </c>
    </row>
    <row r="66" spans="3:36" hidden="1" x14ac:dyDescent="0.25">
      <c r="D66" s="59" t="str">
        <f t="shared" si="27"/>
        <v/>
      </c>
      <c r="E66" s="25" t="str">
        <f>IF(E$22&lt;&gt;"",VLOOKUP(E$22,postes!$B$1:$C$19,2,FALSE),"")</f>
        <v/>
      </c>
      <c r="F66" s="26" t="str">
        <f>IF(F$22&lt;&gt;"",VLOOKUP(F$22,postes!$B$1:$C$19,2,FALSE),"")</f>
        <v/>
      </c>
      <c r="G66" s="26" t="str">
        <f>IF(G$22&lt;&gt;"",VLOOKUP(G$22,postes!$B$1:$C$19,2,FALSE),"")</f>
        <v/>
      </c>
      <c r="H66" s="26" t="str">
        <f>IF(H$22&lt;&gt;"",VLOOKUP(H$22,postes!$B$1:$C$19,2,FALSE),"")</f>
        <v/>
      </c>
      <c r="I66" s="26" t="str">
        <f>IF(I$22&lt;&gt;"",VLOOKUP(I$22,postes!$B$1:$C$19,2,FALSE),"")</f>
        <v/>
      </c>
      <c r="J66" s="26" t="str">
        <f>IF(J$22&lt;&gt;"",VLOOKUP(J$22,postes!$B$1:$C$19,2,FALSE),"")</f>
        <v/>
      </c>
      <c r="K66" s="26" t="str">
        <f>IF(K$22&lt;&gt;"",VLOOKUP(K$22,postes!$B$1:$C$19,2,FALSE),"")</f>
        <v/>
      </c>
      <c r="L66" s="26" t="str">
        <f>IF(L$22&lt;&gt;"",VLOOKUP(L$22,postes!$B$1:$C$19,2,FALSE),"")</f>
        <v/>
      </c>
      <c r="M66" s="26" t="str">
        <f>IF(M$22&lt;&gt;"",VLOOKUP(M$22,postes!$B$1:$C$19,2,FALSE),"")</f>
        <v/>
      </c>
      <c r="N66" s="26" t="str">
        <f>IF(N$22&lt;&gt;"",VLOOKUP(N$22,postes!$B$1:$C$19,2,FALSE),"")</f>
        <v/>
      </c>
      <c r="O66" s="26" t="str">
        <f>IF(O$22&lt;&gt;"",VLOOKUP(O$22,postes!$B$1:$C$19,2,FALSE),"")</f>
        <v/>
      </c>
      <c r="P66" s="26" t="str">
        <f>IF(P$22&lt;&gt;"",VLOOKUP(P$22,postes!$B$1:$C$19,2,FALSE),"")</f>
        <v/>
      </c>
      <c r="Q66" s="26" t="str">
        <f>IF(Q$22&lt;&gt;"",VLOOKUP(Q$22,postes!$B$1:$C$19,2,FALSE),"")</f>
        <v/>
      </c>
      <c r="R66" s="26" t="str">
        <f>IF(R$22&lt;&gt;"",VLOOKUP(R$22,postes!$B$1:$C$19,2,FALSE),"")</f>
        <v/>
      </c>
      <c r="S66" s="26" t="str">
        <f>IF(S$22&lt;&gt;"",VLOOKUP(S$22,postes!$B$1:$C$19,2,FALSE),"")</f>
        <v/>
      </c>
      <c r="T66" s="26" t="str">
        <f>IF(T$22&lt;&gt;"",VLOOKUP(T$22,postes!$B$1:$C$19,2,FALSE),"")</f>
        <v/>
      </c>
      <c r="U66" s="26" t="str">
        <f>IF(U$22&lt;&gt;"",VLOOKUP(U$22,postes!$B$1:$C$19,2,FALSE),"")</f>
        <v/>
      </c>
      <c r="V66" s="26" t="str">
        <f>IF(V$22&lt;&gt;"",VLOOKUP(V$22,postes!$B$1:$C$19,2,FALSE),"")</f>
        <v/>
      </c>
      <c r="W66" s="26" t="str">
        <f>IF(W$22&lt;&gt;"",VLOOKUP(W$22,postes!$B$1:$C$19,2,FALSE),"")</f>
        <v/>
      </c>
      <c r="X66" s="26" t="str">
        <f>IF(X$22&lt;&gt;"",VLOOKUP(X$22,postes!$B$1:$C$19,2,FALSE),"")</f>
        <v/>
      </c>
      <c r="Y66" s="26" t="str">
        <f>IF(Y$22&lt;&gt;"",VLOOKUP(Y$22,postes!$B$1:$C$19,2,FALSE),"")</f>
        <v/>
      </c>
      <c r="Z66" s="26" t="str">
        <f>IF(Z$22&lt;&gt;"",VLOOKUP(Z$22,postes!$B$1:$C$19,2,FALSE),"")</f>
        <v/>
      </c>
      <c r="AA66" s="26" t="str">
        <f>IF(AA$22&lt;&gt;"",VLOOKUP(AA$22,postes!$B$1:$C$19,2,FALSE),"")</f>
        <v/>
      </c>
      <c r="AB66" s="26" t="str">
        <f>IF(AB$22&lt;&gt;"",VLOOKUP(AB$22,postes!$B$1:$C$19,2,FALSE),"")</f>
        <v/>
      </c>
      <c r="AC66" s="26" t="str">
        <f>IF(AC$22&lt;&gt;"",VLOOKUP(AC$22,postes!$B$1:$C$19,2,FALSE),"")</f>
        <v/>
      </c>
      <c r="AD66" s="26" t="str">
        <f>IF(AD$22&lt;&gt;"",VLOOKUP(AD$22,postes!$B$1:$C$19,2,FALSE),"")</f>
        <v/>
      </c>
      <c r="AE66" s="26" t="str">
        <f>IF(AE$22&lt;&gt;"",VLOOKUP(AE$22,postes!$B$1:$C$19,2,FALSE),"")</f>
        <v/>
      </c>
      <c r="AF66" s="26" t="str">
        <f>IF(AF$22&lt;&gt;"",VLOOKUP(AF$22,postes!$B$1:$C$19,2,FALSE),"")</f>
        <v/>
      </c>
      <c r="AG66" s="26" t="str">
        <f>IF(AG$22&lt;&gt;"",VLOOKUP(AG$22,postes!$B$1:$C$19,2,FALSE),"")</f>
        <v/>
      </c>
      <c r="AH66" s="26" t="str">
        <f>IF(AH$22&lt;&gt;"",VLOOKUP(AH$22,postes!$B$1:$C$19,2,FALSE),"")</f>
        <v/>
      </c>
      <c r="AI66" s="27" t="str">
        <f>IF(AI$22&lt;&gt;"",VLOOKUP(AI$22,postes!$B$1:$C$19,2,FALSE),"")</f>
        <v/>
      </c>
    </row>
    <row r="67" spans="3:36" hidden="1" x14ac:dyDescent="0.25">
      <c r="D67" s="59" t="str">
        <f t="shared" si="27"/>
        <v/>
      </c>
      <c r="E67" s="25" t="str">
        <f>IF(E$23&lt;&gt;"",VLOOKUP(E$23,postes!$B$1:$C$19,2,FALSE),"")</f>
        <v/>
      </c>
      <c r="F67" s="26" t="str">
        <f>IF(F$23&lt;&gt;"",VLOOKUP(F$23,postes!$B$1:$C$19,2,FALSE),"")</f>
        <v/>
      </c>
      <c r="G67" s="26" t="str">
        <f>IF(G$23&lt;&gt;"",VLOOKUP(G$23,postes!$B$1:$C$19,2,FALSE),"")</f>
        <v/>
      </c>
      <c r="H67" s="26" t="str">
        <f>IF(H$23&lt;&gt;"",VLOOKUP(H$23,postes!$B$1:$C$19,2,FALSE),"")</f>
        <v/>
      </c>
      <c r="I67" s="26" t="str">
        <f>IF(I$23&lt;&gt;"",VLOOKUP(I$23,postes!$B$1:$C$19,2,FALSE),"")</f>
        <v/>
      </c>
      <c r="J67" s="26" t="str">
        <f>IF(J$23&lt;&gt;"",VLOOKUP(J$23,postes!$B$1:$C$19,2,FALSE),"")</f>
        <v/>
      </c>
      <c r="K67" s="26" t="str">
        <f>IF(K$23&lt;&gt;"",VLOOKUP(K$23,postes!$B$1:$C$19,2,FALSE),"")</f>
        <v/>
      </c>
      <c r="L67" s="26" t="str">
        <f>IF(L$23&lt;&gt;"",VLOOKUP(L$23,postes!$B$1:$C$19,2,FALSE),"")</f>
        <v/>
      </c>
      <c r="M67" s="26" t="str">
        <f>IF(M$23&lt;&gt;"",VLOOKUP(M$23,postes!$B$1:$C$19,2,FALSE),"")</f>
        <v/>
      </c>
      <c r="N67" s="26" t="str">
        <f>IF(N$23&lt;&gt;"",VLOOKUP(N$23,postes!$B$1:$C$19,2,FALSE),"")</f>
        <v/>
      </c>
      <c r="O67" s="26" t="str">
        <f>IF(O$23&lt;&gt;"",VLOOKUP(O$23,postes!$B$1:$C$19,2,FALSE),"")</f>
        <v/>
      </c>
      <c r="P67" s="26" t="str">
        <f>IF(P$23&lt;&gt;"",VLOOKUP(P$23,postes!$B$1:$C$19,2,FALSE),"")</f>
        <v/>
      </c>
      <c r="Q67" s="26" t="str">
        <f>IF(Q$23&lt;&gt;"",VLOOKUP(Q$23,postes!$B$1:$C$19,2,FALSE),"")</f>
        <v/>
      </c>
      <c r="R67" s="26" t="str">
        <f>IF(R$23&lt;&gt;"",VLOOKUP(R$23,postes!$B$1:$C$19,2,FALSE),"")</f>
        <v/>
      </c>
      <c r="S67" s="26" t="str">
        <f>IF(S$23&lt;&gt;"",VLOOKUP(S$23,postes!$B$1:$C$19,2,FALSE),"")</f>
        <v/>
      </c>
      <c r="T67" s="26" t="str">
        <f>IF(T$23&lt;&gt;"",VLOOKUP(T$23,postes!$B$1:$C$19,2,FALSE),"")</f>
        <v/>
      </c>
      <c r="U67" s="26" t="str">
        <f>IF(U$23&lt;&gt;"",VLOOKUP(U$23,postes!$B$1:$C$19,2,FALSE),"")</f>
        <v/>
      </c>
      <c r="V67" s="26" t="str">
        <f>IF(V$23&lt;&gt;"",VLOOKUP(V$23,postes!$B$1:$C$19,2,FALSE),"")</f>
        <v/>
      </c>
      <c r="W67" s="26" t="str">
        <f>IF(W$23&lt;&gt;"",VLOOKUP(W$23,postes!$B$1:$C$19,2,FALSE),"")</f>
        <v/>
      </c>
      <c r="X67" s="26" t="str">
        <f>IF(X$23&lt;&gt;"",VLOOKUP(X$23,postes!$B$1:$C$19,2,FALSE),"")</f>
        <v/>
      </c>
      <c r="Y67" s="26" t="str">
        <f>IF(Y$23&lt;&gt;"",VLOOKUP(Y$23,postes!$B$1:$C$19,2,FALSE),"")</f>
        <v/>
      </c>
      <c r="Z67" s="26" t="str">
        <f>IF(Z$23&lt;&gt;"",VLOOKUP(Z$23,postes!$B$1:$C$19,2,FALSE),"")</f>
        <v/>
      </c>
      <c r="AA67" s="26" t="str">
        <f>IF(AA$23&lt;&gt;"",VLOOKUP(AA$23,postes!$B$1:$C$19,2,FALSE),"")</f>
        <v/>
      </c>
      <c r="AB67" s="26" t="str">
        <f>IF(AB$23&lt;&gt;"",VLOOKUP(AB$23,postes!$B$1:$C$19,2,FALSE),"")</f>
        <v/>
      </c>
      <c r="AC67" s="26" t="str">
        <f>IF(AC$23&lt;&gt;"",VLOOKUP(AC$23,postes!$B$1:$C$19,2,FALSE),"")</f>
        <v/>
      </c>
      <c r="AD67" s="26" t="str">
        <f>IF(AD$23&lt;&gt;"",VLOOKUP(AD$23,postes!$B$1:$C$19,2,FALSE),"")</f>
        <v/>
      </c>
      <c r="AE67" s="26" t="str">
        <f>IF(AE$23&lt;&gt;"",VLOOKUP(AE$23,postes!$B$1:$C$19,2,FALSE),"")</f>
        <v/>
      </c>
      <c r="AF67" s="26" t="str">
        <f>IF(AF$23&lt;&gt;"",VLOOKUP(AF$23,postes!$B$1:$C$19,2,FALSE),"")</f>
        <v/>
      </c>
      <c r="AG67" s="26" t="str">
        <f>IF(AG$23&lt;&gt;"",VLOOKUP(AG$23,postes!$B$1:$C$19,2,FALSE),"")</f>
        <v/>
      </c>
      <c r="AH67" s="26" t="str">
        <f>IF(AH$23&lt;&gt;"",VLOOKUP(AH$23,postes!$B$1:$C$19,2,FALSE),"")</f>
        <v/>
      </c>
      <c r="AI67" s="27" t="str">
        <f>IF(AI$23&lt;&gt;"",VLOOKUP(AI$23,postes!$B$1:$C$19,2,FALSE),"")</f>
        <v/>
      </c>
    </row>
    <row r="68" spans="3:36" ht="15.75" hidden="1" thickBot="1" x14ac:dyDescent="0.3">
      <c r="D68" s="89" t="str">
        <f t="shared" si="27"/>
        <v/>
      </c>
      <c r="E68" s="28" t="str">
        <f>IF(E$24&lt;&gt;"",VLOOKUP(E$24,postes!$B$1:$C$19,2,FALSE),"")</f>
        <v/>
      </c>
      <c r="F68" s="29" t="str">
        <f>IF(F$24&lt;&gt;"",VLOOKUP(F$24,postes!$B$1:$C$19,2,FALSE),"")</f>
        <v/>
      </c>
      <c r="G68" s="29" t="str">
        <f>IF(G$24&lt;&gt;"",VLOOKUP(G$24,postes!$B$1:$C$19,2,FALSE),"")</f>
        <v/>
      </c>
      <c r="H68" s="29" t="str">
        <f>IF(H$24&lt;&gt;"",VLOOKUP(H$24,postes!$B$1:$C$19,2,FALSE),"")</f>
        <v/>
      </c>
      <c r="I68" s="29" t="str">
        <f>IF(I$24&lt;&gt;"",VLOOKUP(I$24,postes!$B$1:$C$19,2,FALSE),"")</f>
        <v/>
      </c>
      <c r="J68" s="29" t="str">
        <f>IF(J$24&lt;&gt;"",VLOOKUP(J$24,postes!$B$1:$C$19,2,FALSE),"")</f>
        <v/>
      </c>
      <c r="K68" s="29" t="str">
        <f>IF(K$24&lt;&gt;"",VLOOKUP(K$24,postes!$B$1:$C$19,2,FALSE),"")</f>
        <v/>
      </c>
      <c r="L68" s="29" t="str">
        <f>IF(L$24&lt;&gt;"",VLOOKUP(L$24,postes!$B$1:$C$19,2,FALSE),"")</f>
        <v/>
      </c>
      <c r="M68" s="29" t="str">
        <f>IF(M$24&lt;&gt;"",VLOOKUP(M$24,postes!$B$1:$C$19,2,FALSE),"")</f>
        <v/>
      </c>
      <c r="N68" s="29" t="str">
        <f>IF(N$24&lt;&gt;"",VLOOKUP(N$24,postes!$B$1:$C$19,2,FALSE),"")</f>
        <v/>
      </c>
      <c r="O68" s="29" t="str">
        <f>IF(O$24&lt;&gt;"",VLOOKUP(O$24,postes!$B$1:$C$19,2,FALSE),"")</f>
        <v/>
      </c>
      <c r="P68" s="29" t="str">
        <f>IF(P$24&lt;&gt;"",VLOOKUP(P$24,postes!$B$1:$C$19,2,FALSE),"")</f>
        <v/>
      </c>
      <c r="Q68" s="29" t="str">
        <f>IF(Q$24&lt;&gt;"",VLOOKUP(Q$24,postes!$B$1:$C$19,2,FALSE),"")</f>
        <v/>
      </c>
      <c r="R68" s="29" t="str">
        <f>IF(R$24&lt;&gt;"",VLOOKUP(R$24,postes!$B$1:$C$19,2,FALSE),"")</f>
        <v/>
      </c>
      <c r="S68" s="29" t="str">
        <f>IF(S$24&lt;&gt;"",VLOOKUP(S$24,postes!$B$1:$C$19,2,FALSE),"")</f>
        <v/>
      </c>
      <c r="T68" s="29" t="str">
        <f>IF(T$24&lt;&gt;"",VLOOKUP(T$24,postes!$B$1:$C$19,2,FALSE),"")</f>
        <v/>
      </c>
      <c r="U68" s="29" t="str">
        <f>IF(U$24&lt;&gt;"",VLOOKUP(U$24,postes!$B$1:$C$19,2,FALSE),"")</f>
        <v/>
      </c>
      <c r="V68" s="29" t="str">
        <f>IF(V$24&lt;&gt;"",VLOOKUP(V$24,postes!$B$1:$C$19,2,FALSE),"")</f>
        <v/>
      </c>
      <c r="W68" s="29" t="str">
        <f>IF(W$24&lt;&gt;"",VLOOKUP(W$24,postes!$B$1:$C$19,2,FALSE),"")</f>
        <v/>
      </c>
      <c r="X68" s="29" t="str">
        <f>IF(X$24&lt;&gt;"",VLOOKUP(X$24,postes!$B$1:$C$19,2,FALSE),"")</f>
        <v/>
      </c>
      <c r="Y68" s="29" t="str">
        <f>IF(Y$24&lt;&gt;"",VLOOKUP(Y$24,postes!$B$1:$C$19,2,FALSE),"")</f>
        <v/>
      </c>
      <c r="Z68" s="29" t="str">
        <f>IF(Z$24&lt;&gt;"",VLOOKUP(Z$24,postes!$B$1:$C$19,2,FALSE),"")</f>
        <v/>
      </c>
      <c r="AA68" s="29" t="str">
        <f>IF(AA$24&lt;&gt;"",VLOOKUP(AA$24,postes!$B$1:$C$19,2,FALSE),"")</f>
        <v/>
      </c>
      <c r="AB68" s="29" t="str">
        <f>IF(AB$24&lt;&gt;"",VLOOKUP(AB$24,postes!$B$1:$C$19,2,FALSE),"")</f>
        <v/>
      </c>
      <c r="AC68" s="29" t="str">
        <f>IF(AC$24&lt;&gt;"",VLOOKUP(AC$24,postes!$B$1:$C$19,2,FALSE),"")</f>
        <v/>
      </c>
      <c r="AD68" s="29" t="str">
        <f>IF(AD$24&lt;&gt;"",VLOOKUP(AD$24,postes!$B$1:$C$19,2,FALSE),"")</f>
        <v/>
      </c>
      <c r="AE68" s="29" t="str">
        <f>IF(AE$24&lt;&gt;"",VLOOKUP(AE$24,postes!$B$1:$C$19,2,FALSE),"")</f>
        <v/>
      </c>
      <c r="AF68" s="29" t="str">
        <f>IF(AF$24&lt;&gt;"",VLOOKUP(AF$24,postes!$B$1:$C$19,2,FALSE),"")</f>
        <v/>
      </c>
      <c r="AG68" s="29" t="str">
        <f>IF(AG$24&lt;&gt;"",VLOOKUP(AG$24,postes!$B$1:$C$19,2,FALSE),"")</f>
        <v/>
      </c>
      <c r="AH68" s="29" t="str">
        <f>IF(AH$24&lt;&gt;"",VLOOKUP(AH$24,postes!$B$1:$C$19,2,FALSE),"")</f>
        <v/>
      </c>
      <c r="AI68" s="30" t="str">
        <f>IF(AI$24&lt;&gt;"",VLOOKUP(AI$24,postes!$B$1:$C$19,2,FALSE),"")</f>
        <v/>
      </c>
    </row>
    <row r="69" spans="3:36" ht="15.75" hidden="1" thickTop="1" x14ac:dyDescent="0.25"/>
    <row r="70" spans="3:36" hidden="1" x14ac:dyDescent="0.25"/>
    <row r="71" spans="3:36" hidden="1" x14ac:dyDescent="0.25">
      <c r="D71" t="s">
        <v>83</v>
      </c>
      <c r="E71" t="b">
        <f>AND(OR(E$44,E$46),OR(E8=postes!$B$9,E8=postes!$B$10,E8=""))</f>
        <v>1</v>
      </c>
      <c r="F71" t="b">
        <f>AND(OR(F$44,F$46),OR(F8=postes!$B$9,F8=postes!$B$10,F8=""))</f>
        <v>0</v>
      </c>
      <c r="G71" t="b">
        <f>AND(OR(G$44,G$46),OR(G8=postes!$B$9,G8=postes!$B$10,G8=""))</f>
        <v>0</v>
      </c>
      <c r="H71" t="b">
        <f>AND(OR(H$44,H$46),OR(H8=postes!$B$9,H8=postes!$B$10,H8=""))</f>
        <v>0</v>
      </c>
      <c r="I71" t="b">
        <f>AND(OR(I$44,I$46),OR(I8=postes!$B$9,I8=postes!$B$10,I8=""))</f>
        <v>0</v>
      </c>
      <c r="J71" t="b">
        <f>AND(OR(J$44,J$46),OR(J8=postes!$B$9,J8=postes!$B$10,J8=""))</f>
        <v>1</v>
      </c>
      <c r="K71" t="b">
        <f>AND(OR(K$44,K$46),OR(K8=postes!$B$9,K8=postes!$B$10,K8=""))</f>
        <v>0</v>
      </c>
      <c r="L71" t="b">
        <f>AND(OR(L$44,L$46),OR(L8=postes!$B$9,L8=postes!$B$10,L8=""))</f>
        <v>0</v>
      </c>
      <c r="M71" t="b">
        <f>AND(OR(M$44,M$46),OR(M8=postes!$B$9,M8=postes!$B$10,M8=""))</f>
        <v>0</v>
      </c>
      <c r="N71" t="b">
        <f>AND(OR(N$44,N$46),OR(N8=postes!$B$9,N8=postes!$B$10,N8=""))</f>
        <v>0</v>
      </c>
      <c r="O71" t="b">
        <f>AND(OR(O$44,O$46),OR(O8=postes!$B$9,O8=postes!$B$10,O8=""))</f>
        <v>0</v>
      </c>
      <c r="P71" t="b">
        <f>AND(OR(P$44,P$46),OR(P8=postes!$B$9,P8=postes!$B$10,P8=""))</f>
        <v>0</v>
      </c>
      <c r="Q71" t="b">
        <f>AND(OR(Q$44,Q$46),OR(Q8=postes!$B$9,Q8=postes!$B$10,Q8=""))</f>
        <v>1</v>
      </c>
      <c r="R71" t="b">
        <f>AND(OR(R$44,R$46),OR(R8=postes!$B$9,R8=postes!$B$10,R8=""))</f>
        <v>0</v>
      </c>
      <c r="S71" t="b">
        <f>AND(OR(S$44,S$46),OR(S8=postes!$B$9,S8=postes!$B$10,S8=""))</f>
        <v>0</v>
      </c>
      <c r="T71" t="b">
        <f>AND(OR(T$44,T$46),OR(T8=postes!$B$9,T8=postes!$B$10,T8=""))</f>
        <v>0</v>
      </c>
      <c r="U71" t="b">
        <f>AND(OR(U$44,U$46),OR(U8=postes!$B$9,U8=postes!$B$10,U8=""))</f>
        <v>0</v>
      </c>
      <c r="V71" t="b">
        <f>AND(OR(V$44,V$46),OR(V8=postes!$B$9,V8=postes!$B$10,V8=""))</f>
        <v>0</v>
      </c>
      <c r="W71" t="b">
        <f>AND(OR(W$44,W$46),OR(W8=postes!$B$9,W8=postes!$B$10,W8=""))</f>
        <v>0</v>
      </c>
      <c r="X71" t="b">
        <f>AND(OR(X$44,X$46),OR(X8=postes!$B$9,X8=postes!$B$10,X8=""))</f>
        <v>1</v>
      </c>
      <c r="Y71" t="b">
        <f>AND(OR(Y$44,Y$46),OR(Y8=postes!$B$9,Y8=postes!$B$10,Y8=""))</f>
        <v>0</v>
      </c>
      <c r="Z71" t="b">
        <f>AND(OR(Z$44,Z$46),OR(Z8=postes!$B$9,Z8=postes!$B$10,Z8=""))</f>
        <v>0</v>
      </c>
      <c r="AA71" t="b">
        <f>AND(OR(AA$44,AA$46),OR(AA8=postes!$B$9,AA8=postes!$B$10,AA8=""))</f>
        <v>0</v>
      </c>
      <c r="AB71" t="b">
        <f>AND(OR(AB$44,AB$46),OR(AB8=postes!$B$9,AB8=postes!$B$10,AB8=""))</f>
        <v>0</v>
      </c>
      <c r="AC71" t="b">
        <f>AND(OR(AC$44,AC$46),OR(AC8=postes!$B$9,AC8=postes!$B$10,AC8=""))</f>
        <v>0</v>
      </c>
      <c r="AD71" t="b">
        <f>AND(OR(AD$44,AD$46),OR(AD8=postes!$B$9,AD8=postes!$B$10,AD8=""))</f>
        <v>0</v>
      </c>
      <c r="AE71" t="b">
        <f>AND(OR(AE$44,AE$46),OR(AE8=postes!$B$9,AE8=postes!$B$10,AE8=""))</f>
        <v>1</v>
      </c>
      <c r="AF71" t="b">
        <f>AND(OR(AF$44,AF$46),OR(AF8=postes!$B$9,AF8=postes!$B$10,AF8=""))</f>
        <v>0</v>
      </c>
      <c r="AG71" t="b">
        <f>AND(OR(AG$44,AG$46),OR(AG8=postes!$B$9,AG8=postes!$B$10,AG8=""))</f>
        <v>0</v>
      </c>
      <c r="AH71" t="b">
        <f>AND(OR(AH$44,AH$46),OR(AH8=postes!$B$9,AH8=postes!$B$10,AH8=""))</f>
        <v>0</v>
      </c>
      <c r="AI71" t="b">
        <f>AND(OR(AI$44,AI$46),OR(AI8=postes!$B$9,AI8=postes!$B$10,AI8=""))</f>
        <v>0</v>
      </c>
    </row>
    <row r="72" spans="3:36" hidden="1" x14ac:dyDescent="0.25">
      <c r="D72" t="s">
        <v>82</v>
      </c>
      <c r="E72" t="b">
        <f>AND(NOT(OR(E$44,E$46)),E$47=FALSE,E8&lt;&gt;postes!$B$9,E8&lt;&gt;postes!$B$7,E8&lt;&gt;postes!$B$10)</f>
        <v>0</v>
      </c>
      <c r="F72" t="b">
        <f>AND(NOT(OR(F$44,F$46)),F$47=FALSE,F8&lt;&gt;postes!$B$9,F8&lt;&gt;postes!$B$7,F8&lt;&gt;postes!$B$10)</f>
        <v>1</v>
      </c>
      <c r="G72" t="b">
        <f>AND(NOT(OR(G$44,G$46)),G$47=FALSE,G8&lt;&gt;postes!$B$9,G8&lt;&gt;postes!$B$7,G8&lt;&gt;postes!$B$10)</f>
        <v>1</v>
      </c>
      <c r="H72" t="b">
        <f>AND(NOT(OR(H$44,H$46)),H$47=FALSE,H8&lt;&gt;postes!$B$9,H8&lt;&gt;postes!$B$7,H8&lt;&gt;postes!$B$10)</f>
        <v>1</v>
      </c>
      <c r="I72" t="b">
        <f>AND(NOT(OR(I$44,I$46)),I$47=FALSE,I8&lt;&gt;postes!$B$9,I8&lt;&gt;postes!$B$7,I8&lt;&gt;postes!$B$10)</f>
        <v>0</v>
      </c>
      <c r="J72" t="b">
        <f>AND(NOT(OR(J$44,J$46)),J$47=FALSE,J8&lt;&gt;postes!$B$9,J8&lt;&gt;postes!$B$7,J8&lt;&gt;postes!$B$10)</f>
        <v>0</v>
      </c>
      <c r="K72" t="b">
        <f>AND(NOT(OR(K$44,K$46)),K$47=FALSE,K8&lt;&gt;postes!$B$9,K8&lt;&gt;postes!$B$7,K8&lt;&gt;postes!$B$10)</f>
        <v>1</v>
      </c>
      <c r="L72" t="b">
        <f>AND(NOT(OR(L$44,L$46)),L$47=FALSE,L8&lt;&gt;postes!$B$9,L8&lt;&gt;postes!$B$7,L8&lt;&gt;postes!$B$10)</f>
        <v>1</v>
      </c>
      <c r="M72" t="b">
        <f>AND(NOT(OR(M$44,M$46)),M$47=FALSE,M8&lt;&gt;postes!$B$9,M8&lt;&gt;postes!$B$7,M8&lt;&gt;postes!$B$10)</f>
        <v>1</v>
      </c>
      <c r="N72" t="b">
        <f>AND(NOT(OR(N$44,N$46)),N$47=FALSE,N8&lt;&gt;postes!$B$9,N8&lt;&gt;postes!$B$7,N8&lt;&gt;postes!$B$10)</f>
        <v>1</v>
      </c>
      <c r="O72" t="b">
        <f>AND(NOT(OR(O$44,O$46)),O$47=FALSE,O8&lt;&gt;postes!$B$9,O8&lt;&gt;postes!$B$7,O8&lt;&gt;postes!$B$10)</f>
        <v>1</v>
      </c>
      <c r="P72" t="b">
        <f>AND(NOT(OR(P$44,P$46)),P$47=FALSE,P8&lt;&gt;postes!$B$9,P8&lt;&gt;postes!$B$7,P8&lt;&gt;postes!$B$10)</f>
        <v>0</v>
      </c>
      <c r="Q72" t="b">
        <f>AND(NOT(OR(Q$44,Q$46)),Q$47=FALSE,Q8&lt;&gt;postes!$B$9,Q8&lt;&gt;postes!$B$7,Q8&lt;&gt;postes!$B$10)</f>
        <v>0</v>
      </c>
      <c r="R72" t="b">
        <f>AND(NOT(OR(R$44,R$46)),R$47=FALSE,R8&lt;&gt;postes!$B$9,R8&lt;&gt;postes!$B$7,R8&lt;&gt;postes!$B$10)</f>
        <v>1</v>
      </c>
      <c r="S72" t="b">
        <f>AND(NOT(OR(S$44,S$46)),S$47=FALSE,S8&lt;&gt;postes!$B$9,S8&lt;&gt;postes!$B$7,S8&lt;&gt;postes!$B$10)</f>
        <v>1</v>
      </c>
      <c r="T72" t="b">
        <f>AND(NOT(OR(T$44,T$46)),T$47=FALSE,T8&lt;&gt;postes!$B$9,T8&lt;&gt;postes!$B$7,T8&lt;&gt;postes!$B$10)</f>
        <v>1</v>
      </c>
      <c r="U72" t="b">
        <f>AND(NOT(OR(U$44,U$46)),U$47=FALSE,U8&lt;&gt;postes!$B$9,U8&lt;&gt;postes!$B$7,U8&lt;&gt;postes!$B$10)</f>
        <v>1</v>
      </c>
      <c r="V72" t="b">
        <f>AND(NOT(OR(V$44,V$46)),V$47=FALSE,V8&lt;&gt;postes!$B$9,V8&lt;&gt;postes!$B$7,V8&lt;&gt;postes!$B$10)</f>
        <v>1</v>
      </c>
      <c r="W72" t="b">
        <f>AND(NOT(OR(W$44,W$46)),W$47=FALSE,W8&lt;&gt;postes!$B$9,W8&lt;&gt;postes!$B$7,W8&lt;&gt;postes!$B$10)</f>
        <v>0</v>
      </c>
      <c r="X72" t="b">
        <f>AND(NOT(OR(X$44,X$46)),X$47=FALSE,X8&lt;&gt;postes!$B$9,X8&lt;&gt;postes!$B$7,X8&lt;&gt;postes!$B$10)</f>
        <v>0</v>
      </c>
      <c r="Y72" t="b">
        <f>AND(NOT(OR(Y$44,Y$46)),Y$47=FALSE,Y8&lt;&gt;postes!$B$9,Y8&lt;&gt;postes!$B$7,Y8&lt;&gt;postes!$B$10)</f>
        <v>1</v>
      </c>
      <c r="Z72" t="b">
        <f>AND(NOT(OR(Z$44,Z$46)),Z$47=FALSE,Z8&lt;&gt;postes!$B$9,Z8&lt;&gt;postes!$B$7,Z8&lt;&gt;postes!$B$10)</f>
        <v>1</v>
      </c>
      <c r="AA72" t="b">
        <f>AND(NOT(OR(AA$44,AA$46)),AA$47=FALSE,AA8&lt;&gt;postes!$B$9,AA8&lt;&gt;postes!$B$7,AA8&lt;&gt;postes!$B$10)</f>
        <v>1</v>
      </c>
      <c r="AB72" t="b">
        <f>AND(NOT(OR(AB$44,AB$46)),AB$47=FALSE,AB8&lt;&gt;postes!$B$9,AB8&lt;&gt;postes!$B$7,AB8&lt;&gt;postes!$B$10)</f>
        <v>1</v>
      </c>
      <c r="AC72" t="b">
        <f>AND(NOT(OR(AC$44,AC$46)),AC$47=FALSE,AC8&lt;&gt;postes!$B$9,AC8&lt;&gt;postes!$B$7,AC8&lt;&gt;postes!$B$10)</f>
        <v>1</v>
      </c>
      <c r="AD72" t="b">
        <f>AND(NOT(OR(AD$44,AD$46)),AD$47=FALSE,AD8&lt;&gt;postes!$B$9,AD8&lt;&gt;postes!$B$7,AD8&lt;&gt;postes!$B$10)</f>
        <v>0</v>
      </c>
      <c r="AE72" t="b">
        <f>AND(NOT(OR(AE$44,AE$46)),AE$47=FALSE,AE8&lt;&gt;postes!$B$9,AE8&lt;&gt;postes!$B$7,AE8&lt;&gt;postes!$B$10)</f>
        <v>0</v>
      </c>
      <c r="AF72" t="b">
        <f>AND(NOT(OR(AF$44,AF$46)),AF$47=FALSE,AF8&lt;&gt;postes!$B$9,AF8&lt;&gt;postes!$B$7,AF8&lt;&gt;postes!$B$10)</f>
        <v>1</v>
      </c>
      <c r="AG72" t="b">
        <f>AND(NOT(OR(AG$44,AG$46)),AG$47=FALSE,AG8&lt;&gt;postes!$B$9,AG8&lt;&gt;postes!$B$7,AG8&lt;&gt;postes!$B$10)</f>
        <v>1</v>
      </c>
      <c r="AH72" t="b">
        <f>AND(NOT(OR(AH$44,AH$46)),AH$47=FALSE,AH8&lt;&gt;postes!$B$9,AH8&lt;&gt;postes!$B$7,AH8&lt;&gt;postes!$B$10)</f>
        <v>1</v>
      </c>
      <c r="AI72" t="b">
        <f>AND(NOT(OR(AI$44,AI$46)),AI$47=FALSE,AI8&lt;&gt;postes!$B$9,AI8&lt;&gt;postes!$B$7,AI8&lt;&gt;postes!$B$10)</f>
        <v>1</v>
      </c>
    </row>
    <row r="73" spans="3:36" hidden="1" x14ac:dyDescent="0.25">
      <c r="D73" t="s">
        <v>84</v>
      </c>
      <c r="E73" t="b">
        <f>AND(E$47=TRUE,E8&lt;&gt;postes!$B$8,E8&lt;&gt;postes!$B$10,E8&lt;&gt;postes!$B$6)</f>
        <v>0</v>
      </c>
      <c r="F73" t="b">
        <f>AND(F$47=TRUE,F8&lt;&gt;postes!$B$8,F8&lt;&gt;postes!$B$10,F8&lt;&gt;postes!$B$6)</f>
        <v>0</v>
      </c>
      <c r="G73" t="b">
        <f>AND(G$47=TRUE,G8&lt;&gt;postes!$B$8,G8&lt;&gt;postes!$B$10,G8&lt;&gt;postes!$B$6)</f>
        <v>0</v>
      </c>
      <c r="H73" t="b">
        <f>AND(H$47=TRUE,H8&lt;&gt;postes!$B$8,H8&lt;&gt;postes!$B$10,H8&lt;&gt;postes!$B$6)</f>
        <v>0</v>
      </c>
      <c r="I73" t="b">
        <f>AND(I$47=TRUE,I8&lt;&gt;postes!$B$8,I8&lt;&gt;postes!$B$10,I8&lt;&gt;postes!$B$6)</f>
        <v>1</v>
      </c>
      <c r="J73" t="b">
        <f>AND(J$47=TRUE,J8&lt;&gt;postes!$B$8,J8&lt;&gt;postes!$B$10,J8&lt;&gt;postes!$B$6)</f>
        <v>0</v>
      </c>
      <c r="K73" t="b">
        <f>AND(K$47=TRUE,K8&lt;&gt;postes!$B$8,K8&lt;&gt;postes!$B$10,K8&lt;&gt;postes!$B$6)</f>
        <v>0</v>
      </c>
      <c r="L73" t="b">
        <f>AND(L$47=TRUE,L8&lt;&gt;postes!$B$8,L8&lt;&gt;postes!$B$10,L8&lt;&gt;postes!$B$6)</f>
        <v>0</v>
      </c>
      <c r="M73" t="b">
        <f>AND(M$47=TRUE,M8&lt;&gt;postes!$B$8,M8&lt;&gt;postes!$B$10,M8&lt;&gt;postes!$B$6)</f>
        <v>0</v>
      </c>
      <c r="N73" t="b">
        <f>AND(N$47=TRUE,N8&lt;&gt;postes!$B$8,N8&lt;&gt;postes!$B$10,N8&lt;&gt;postes!$B$6)</f>
        <v>0</v>
      </c>
      <c r="O73" t="b">
        <f>AND(O$47=TRUE,O8&lt;&gt;postes!$B$8,O8&lt;&gt;postes!$B$10,O8&lt;&gt;postes!$B$6)</f>
        <v>0</v>
      </c>
      <c r="P73" t="b">
        <f>AND(P$47=TRUE,P8&lt;&gt;postes!$B$8,P8&lt;&gt;postes!$B$10,P8&lt;&gt;postes!$B$6)</f>
        <v>1</v>
      </c>
      <c r="Q73" t="b">
        <f>AND(Q$47=TRUE,Q8&lt;&gt;postes!$B$8,Q8&lt;&gt;postes!$B$10,Q8&lt;&gt;postes!$B$6)</f>
        <v>0</v>
      </c>
      <c r="R73" t="b">
        <f>AND(R$47=TRUE,R8&lt;&gt;postes!$B$8,R8&lt;&gt;postes!$B$10,R8&lt;&gt;postes!$B$6)</f>
        <v>0</v>
      </c>
      <c r="S73" t="b">
        <f>AND(S$47=TRUE,S8&lt;&gt;postes!$B$8,S8&lt;&gt;postes!$B$10,S8&lt;&gt;postes!$B$6)</f>
        <v>0</v>
      </c>
      <c r="T73" t="b">
        <f>AND(T$47=TRUE,T8&lt;&gt;postes!$B$8,T8&lt;&gt;postes!$B$10,T8&lt;&gt;postes!$B$6)</f>
        <v>0</v>
      </c>
      <c r="U73" t="b">
        <f>AND(U$47=TRUE,U8&lt;&gt;postes!$B$8,U8&lt;&gt;postes!$B$10,U8&lt;&gt;postes!$B$6)</f>
        <v>0</v>
      </c>
      <c r="V73" t="b">
        <f>AND(V$47=TRUE,V8&lt;&gt;postes!$B$8,V8&lt;&gt;postes!$B$10,V8&lt;&gt;postes!$B$6)</f>
        <v>0</v>
      </c>
      <c r="W73" t="b">
        <f>AND(W$47=TRUE,W8&lt;&gt;postes!$B$8,W8&lt;&gt;postes!$B$10,W8&lt;&gt;postes!$B$6)</f>
        <v>1</v>
      </c>
      <c r="X73" t="b">
        <f>AND(X$47=TRUE,X8&lt;&gt;postes!$B$8,X8&lt;&gt;postes!$B$10,X8&lt;&gt;postes!$B$6)</f>
        <v>0</v>
      </c>
      <c r="Y73" t="b">
        <f>AND(Y$47=TRUE,Y8&lt;&gt;postes!$B$8,Y8&lt;&gt;postes!$B$10,Y8&lt;&gt;postes!$B$6)</f>
        <v>0</v>
      </c>
      <c r="Z73" t="b">
        <f>AND(Z$47=TRUE,Z8&lt;&gt;postes!$B$8,Z8&lt;&gt;postes!$B$10,Z8&lt;&gt;postes!$B$6)</f>
        <v>0</v>
      </c>
      <c r="AA73" t="b">
        <f>AND(AA$47=TRUE,AA8&lt;&gt;postes!$B$8,AA8&lt;&gt;postes!$B$10,AA8&lt;&gt;postes!$B$6)</f>
        <v>0</v>
      </c>
      <c r="AB73" t="b">
        <f>AND(AB$47=TRUE,AB8&lt;&gt;postes!$B$8,AB8&lt;&gt;postes!$B$10,AB8&lt;&gt;postes!$B$6)</f>
        <v>0</v>
      </c>
      <c r="AC73" t="b">
        <f>AND(AC$47=TRUE,AC8&lt;&gt;postes!$B$8,AC8&lt;&gt;postes!$B$10,AC8&lt;&gt;postes!$B$6)</f>
        <v>0</v>
      </c>
      <c r="AD73" t="b">
        <f>AND(AD$47=TRUE,AD8&lt;&gt;postes!$B$8,AD8&lt;&gt;postes!$B$10,AD8&lt;&gt;postes!$B$6)</f>
        <v>1</v>
      </c>
      <c r="AE73" t="b">
        <f>AND(AE$47=TRUE,AE8&lt;&gt;postes!$B$8,AE8&lt;&gt;postes!$B$10,AE8&lt;&gt;postes!$B$6)</f>
        <v>0</v>
      </c>
      <c r="AF73" t="b">
        <f>AND(AF$47=TRUE,AF8&lt;&gt;postes!$B$8,AF8&lt;&gt;postes!$B$10,AF8&lt;&gt;postes!$B$6)</f>
        <v>0</v>
      </c>
      <c r="AG73" t="b">
        <f>AND(AG$47=TRUE,AG8&lt;&gt;postes!$B$8,AG8&lt;&gt;postes!$B$10,AG8&lt;&gt;postes!$B$6)</f>
        <v>0</v>
      </c>
      <c r="AH73" t="b">
        <f>AND(AH$47=TRUE,AH8&lt;&gt;postes!$B$8,AH8&lt;&gt;postes!$B$10,AH8&lt;&gt;postes!$B$6)</f>
        <v>0</v>
      </c>
      <c r="AI73" t="b">
        <f>AND(AI$47=TRUE,AI8&lt;&gt;postes!$B$8,AI8&lt;&gt;postes!$B$10,AI8&lt;&gt;postes!$B$6)</f>
        <v>0</v>
      </c>
    </row>
    <row r="74" spans="3:36" hidden="1" x14ac:dyDescent="0.25">
      <c r="D74" t="s">
        <v>85</v>
      </c>
      <c r="E74" s="3" t="b">
        <f>OR(AND(OR(E$44,E$46),OR(E8=postes!$B$9,E8=postes!$B$10,E8="")),AND(NOT(OR(E$44,E$46)),E$47=FALSE,E8&lt;&gt;postes!$B$7,E8&lt;&gt;postes!$B$9,E8&lt;&gt;postes!$B$10),AND(E$47=TRUE,E8&lt;&gt;postes!$B$8,E8&lt;&gt;postes!$B$10,E8&lt;&gt;postes!$B$6))</f>
        <v>1</v>
      </c>
      <c r="F74" s="3" t="b">
        <f>OR(AND(OR(F$44,F$46),OR(F8=postes!$B$9,F8=postes!$B$10,F8="")),AND(NOT(OR(F$44,F$46)),F$47=FALSE,F8&lt;&gt;postes!$B$7,F8&lt;&gt;postes!$B$9,F8&lt;&gt;postes!$B$10),AND(F$47=TRUE,F8&lt;&gt;postes!$B$8,F8&lt;&gt;postes!$B$10,F8&lt;&gt;postes!$B$6))</f>
        <v>1</v>
      </c>
      <c r="G74" s="3" t="b">
        <f>OR(AND(OR(G$44,G$46),OR(G8=postes!$B$9,G8=postes!$B$10,G8="")),AND(NOT(OR(G$44,G$46)),G$47=FALSE,G8&lt;&gt;postes!$B$7,G8&lt;&gt;postes!$B$9,G8&lt;&gt;postes!$B$10),AND(G$47=TRUE,G8&lt;&gt;postes!$B$8,G8&lt;&gt;postes!$B$10,G8&lt;&gt;postes!$B$6))</f>
        <v>1</v>
      </c>
      <c r="H74" s="3" t="b">
        <f>OR(AND(OR(H$44,H$46),OR(H8=postes!$B$9,H8=postes!$B$10,H8="")),AND(NOT(OR(H$44,H$46)),H$47=FALSE,H8&lt;&gt;postes!$B$7,H8&lt;&gt;postes!$B$9,H8&lt;&gt;postes!$B$10),AND(H$47=TRUE,H8&lt;&gt;postes!$B$8,H8&lt;&gt;postes!$B$10,H8&lt;&gt;postes!$B$6))</f>
        <v>1</v>
      </c>
      <c r="I74" s="3" t="b">
        <f>OR(AND(OR(I$44,I$46),OR(I8=postes!$B$9,I8=postes!$B$10,I8="")),AND(NOT(OR(I$44,I$46)),I$47=FALSE,I8&lt;&gt;postes!$B$7,I8&lt;&gt;postes!$B$9,I8&lt;&gt;postes!$B$10),AND(I$47=TRUE,I8&lt;&gt;postes!$B$8,I8&lt;&gt;postes!$B$10,I8&lt;&gt;postes!$B$6))</f>
        <v>1</v>
      </c>
      <c r="J74" s="3" t="b">
        <f>OR(AND(OR(J$44,J$46),OR(J8=postes!$B$9,J8=postes!$B$10,J8="")),AND(NOT(OR(J$44,J$46)),J$47=FALSE,J8&lt;&gt;postes!$B$7,J8&lt;&gt;postes!$B$9,J8&lt;&gt;postes!$B$10),AND(J$47=TRUE,J8&lt;&gt;postes!$B$8,J8&lt;&gt;postes!$B$10,J8&lt;&gt;postes!$B$6))</f>
        <v>1</v>
      </c>
      <c r="K74" s="3" t="b">
        <f>OR(AND(OR(K$44,K$46),OR(K8=postes!$B$9,K8=postes!$B$10,K8="")),AND(NOT(OR(K$44,K$46)),K$47=FALSE,K8&lt;&gt;postes!$B$7,K8&lt;&gt;postes!$B$9,K8&lt;&gt;postes!$B$10),AND(K$47=TRUE,K8&lt;&gt;postes!$B$8,K8&lt;&gt;postes!$B$10,K8&lt;&gt;postes!$B$6))</f>
        <v>1</v>
      </c>
      <c r="L74" s="3" t="b">
        <f>OR(AND(OR(L$44,L$46),OR(L8=postes!$B$9,L8=postes!$B$10,L8="")),AND(NOT(OR(L$44,L$46)),L$47=FALSE,L8&lt;&gt;postes!$B$7,L8&lt;&gt;postes!$B$9,L8&lt;&gt;postes!$B$10),AND(L$47=TRUE,L8&lt;&gt;postes!$B$8,L8&lt;&gt;postes!$B$10,L8&lt;&gt;postes!$B$6))</f>
        <v>1</v>
      </c>
      <c r="M74" s="3" t="b">
        <f>OR(AND(OR(M$44,M$46),OR(M8=postes!$B$9,M8=postes!$B$10,M8="")),AND(NOT(OR(M$44,M$46)),M$47=FALSE,M8&lt;&gt;postes!$B$7,M8&lt;&gt;postes!$B$9,M8&lt;&gt;postes!$B$10),AND(M$47=TRUE,M8&lt;&gt;postes!$B$8,M8&lt;&gt;postes!$B$10,M8&lt;&gt;postes!$B$6))</f>
        <v>1</v>
      </c>
      <c r="N74" s="3" t="b">
        <f>OR(AND(OR(N$44,N$46),OR(N8=postes!$B$9,N8=postes!$B$10,N8="")),AND(NOT(OR(N$44,N$46)),N$47=FALSE,N8&lt;&gt;postes!$B$7,N8&lt;&gt;postes!$B$9,N8&lt;&gt;postes!$B$10),AND(N$47=TRUE,N8&lt;&gt;postes!$B$8,N8&lt;&gt;postes!$B$10,N8&lt;&gt;postes!$B$6))</f>
        <v>1</v>
      </c>
      <c r="O74" s="3" t="b">
        <f>OR(AND(OR(O$44,O$46),OR(O8=postes!$B$9,O8=postes!$B$10,O8="")),AND(NOT(OR(O$44,O$46)),O$47=FALSE,O8&lt;&gt;postes!$B$7,O8&lt;&gt;postes!$B$9,O8&lt;&gt;postes!$B$10),AND(O$47=TRUE,O8&lt;&gt;postes!$B$8,O8&lt;&gt;postes!$B$10,O8&lt;&gt;postes!$B$6))</f>
        <v>1</v>
      </c>
      <c r="P74" s="3" t="b">
        <f>OR(AND(OR(P$44,P$46),OR(P8=postes!$B$9,P8=postes!$B$10,P8="")),AND(NOT(OR(P$44,P$46)),P$47=FALSE,P8&lt;&gt;postes!$B$7,P8&lt;&gt;postes!$B$9,P8&lt;&gt;postes!$B$10),AND(P$47=TRUE,P8&lt;&gt;postes!$B$8,P8&lt;&gt;postes!$B$10,P8&lt;&gt;postes!$B$6))</f>
        <v>1</v>
      </c>
      <c r="Q74" s="3" t="b">
        <f>OR(AND(OR(Q$44,Q$46),OR(Q8=postes!$B$9,Q8=postes!$B$10,Q8="")),AND(NOT(OR(Q$44,Q$46)),Q$47=FALSE,Q8&lt;&gt;postes!$B$7,Q8&lt;&gt;postes!$B$9,Q8&lt;&gt;postes!$B$10),AND(Q$47=TRUE,Q8&lt;&gt;postes!$B$8,Q8&lt;&gt;postes!$B$10,Q8&lt;&gt;postes!$B$6))</f>
        <v>1</v>
      </c>
      <c r="R74" s="3" t="b">
        <f>OR(AND(OR(R$44,R$46),OR(R8=postes!$B$9,R8=postes!$B$10,R8="")),AND(NOT(OR(R$44,R$46)),R$47=FALSE,R8&lt;&gt;postes!$B$7,R8&lt;&gt;postes!$B$9,R8&lt;&gt;postes!$B$10),AND(R$47=TRUE,R8&lt;&gt;postes!$B$8,R8&lt;&gt;postes!$B$10,R8&lt;&gt;postes!$B$6))</f>
        <v>1</v>
      </c>
      <c r="S74" s="3" t="b">
        <f>OR(AND(OR(S$44,S$46),OR(S8=postes!$B$9,S8=postes!$B$10,S8="")),AND(NOT(OR(S$44,S$46)),S$47=FALSE,S8&lt;&gt;postes!$B$7,S8&lt;&gt;postes!$B$9,S8&lt;&gt;postes!$B$10),AND(S$47=TRUE,S8&lt;&gt;postes!$B$8,S8&lt;&gt;postes!$B$10,S8&lt;&gt;postes!$B$6))</f>
        <v>1</v>
      </c>
      <c r="T74" s="3" t="b">
        <f>OR(AND(OR(T$44,T$46),OR(T8=postes!$B$9,T8=postes!$B$10,T8="")),AND(NOT(OR(T$44,T$46)),T$47=FALSE,T8&lt;&gt;postes!$B$7,T8&lt;&gt;postes!$B$9,T8&lt;&gt;postes!$B$10),AND(T$47=TRUE,T8&lt;&gt;postes!$B$8,T8&lt;&gt;postes!$B$10,T8&lt;&gt;postes!$B$6))</f>
        <v>1</v>
      </c>
      <c r="U74" s="3" t="b">
        <f>OR(AND(OR(U$44,U$46),OR(U8=postes!$B$9,U8=postes!$B$10,U8="")),AND(NOT(OR(U$44,U$46)),U$47=FALSE,U8&lt;&gt;postes!$B$7,U8&lt;&gt;postes!$B$9,U8&lt;&gt;postes!$B$10),AND(U$47=TRUE,U8&lt;&gt;postes!$B$8,U8&lt;&gt;postes!$B$10,U8&lt;&gt;postes!$B$6))</f>
        <v>1</v>
      </c>
      <c r="V74" s="3" t="b">
        <f>OR(AND(OR(V$44,V$46),OR(V8=postes!$B$9,V8=postes!$B$10,V8="")),AND(NOT(OR(V$44,V$46)),V$47=FALSE,V8&lt;&gt;postes!$B$7,V8&lt;&gt;postes!$B$9,V8&lt;&gt;postes!$B$10),AND(V$47=TRUE,V8&lt;&gt;postes!$B$8,V8&lt;&gt;postes!$B$10,V8&lt;&gt;postes!$B$6))</f>
        <v>1</v>
      </c>
      <c r="W74" s="3" t="b">
        <f>OR(AND(OR(W$44,W$46),OR(W8=postes!$B$9,W8=postes!$B$10,W8="")),AND(NOT(OR(W$44,W$46)),W$47=FALSE,W8&lt;&gt;postes!$B$7,W8&lt;&gt;postes!$B$9,W8&lt;&gt;postes!$B$10),AND(W$47=TRUE,W8&lt;&gt;postes!$B$8,W8&lt;&gt;postes!$B$10,W8&lt;&gt;postes!$B$6))</f>
        <v>1</v>
      </c>
      <c r="X74" s="3" t="b">
        <f>OR(AND(OR(X$44,X$46),OR(X8=postes!$B$9,X8=postes!$B$10,X8="")),AND(NOT(OR(X$44,X$46)),X$47=FALSE,X8&lt;&gt;postes!$B$7,X8&lt;&gt;postes!$B$9,X8&lt;&gt;postes!$B$10),AND(X$47=TRUE,X8&lt;&gt;postes!$B$8,X8&lt;&gt;postes!$B$10,X8&lt;&gt;postes!$B$6))</f>
        <v>1</v>
      </c>
      <c r="Y74" s="3" t="b">
        <f>OR(AND(OR(Y$44,Y$46),OR(Y8=postes!$B$9,Y8=postes!$B$10,Y8="")),AND(NOT(OR(Y$44,Y$46)),Y$47=FALSE,Y8&lt;&gt;postes!$B$7,Y8&lt;&gt;postes!$B$9,Y8&lt;&gt;postes!$B$10),AND(Y$47=TRUE,Y8&lt;&gt;postes!$B$8,Y8&lt;&gt;postes!$B$10,Y8&lt;&gt;postes!$B$6))</f>
        <v>1</v>
      </c>
      <c r="Z74" s="3" t="b">
        <f>OR(AND(OR(Z$44,Z$46),OR(Z8=postes!$B$9,Z8=postes!$B$10,Z8="")),AND(NOT(OR(Z$44,Z$46)),Z$47=FALSE,Z8&lt;&gt;postes!$B$7,Z8&lt;&gt;postes!$B$9,Z8&lt;&gt;postes!$B$10),AND(Z$47=TRUE,Z8&lt;&gt;postes!$B$8,Z8&lt;&gt;postes!$B$10,Z8&lt;&gt;postes!$B$6))</f>
        <v>1</v>
      </c>
      <c r="AA74" s="3" t="b">
        <f>OR(AND(OR(AA$44,AA$46),OR(AA8=postes!$B$9,AA8=postes!$B$10,AA8="")),AND(NOT(OR(AA$44,AA$46)),AA$47=FALSE,AA8&lt;&gt;postes!$B$7,AA8&lt;&gt;postes!$B$9,AA8&lt;&gt;postes!$B$10),AND(AA$47=TRUE,AA8&lt;&gt;postes!$B$8,AA8&lt;&gt;postes!$B$10,AA8&lt;&gt;postes!$B$6))</f>
        <v>1</v>
      </c>
      <c r="AB74" s="3" t="b">
        <f>OR(AND(OR(AB$44,AB$46),OR(AB8=postes!$B$9,AB8=postes!$B$10,AB8="")),AND(NOT(OR(AB$44,AB$46)),AB$47=FALSE,AB8&lt;&gt;postes!$B$7,AB8&lt;&gt;postes!$B$9,AB8&lt;&gt;postes!$B$10),AND(AB$47=TRUE,AB8&lt;&gt;postes!$B$8,AB8&lt;&gt;postes!$B$10,AB8&lt;&gt;postes!$B$6))</f>
        <v>1</v>
      </c>
      <c r="AC74" s="3" t="b">
        <f>OR(AND(OR(AC$44,AC$46),OR(AC8=postes!$B$9,AC8=postes!$B$10,AC8="")),AND(NOT(OR(AC$44,AC$46)),AC$47=FALSE,AC8&lt;&gt;postes!$B$7,AC8&lt;&gt;postes!$B$9,AC8&lt;&gt;postes!$B$10),AND(AC$47=TRUE,AC8&lt;&gt;postes!$B$8,AC8&lt;&gt;postes!$B$10,AC8&lt;&gt;postes!$B$6))</f>
        <v>1</v>
      </c>
      <c r="AD74" s="3" t="b">
        <f>OR(AND(OR(AD$44,AD$46),OR(AD8=postes!$B$9,AD8=postes!$B$10,AD8="")),AND(NOT(OR(AD$44,AD$46)),AD$47=FALSE,AD8&lt;&gt;postes!$B$7,AD8&lt;&gt;postes!$B$9,AD8&lt;&gt;postes!$B$10),AND(AD$47=TRUE,AD8&lt;&gt;postes!$B$8,AD8&lt;&gt;postes!$B$10,AD8&lt;&gt;postes!$B$6))</f>
        <v>1</v>
      </c>
      <c r="AE74" s="3" t="b">
        <f>OR(AND(OR(AE$44,AE$46),OR(AE8=postes!$B$9,AE8=postes!$B$10,AE8="")),AND(NOT(OR(AE$44,AE$46)),AE$47=FALSE,AE8&lt;&gt;postes!$B$7,AE8&lt;&gt;postes!$B$9,AE8&lt;&gt;postes!$B$10),AND(AE$47=TRUE,AE8&lt;&gt;postes!$B$8,AE8&lt;&gt;postes!$B$10,AE8&lt;&gt;postes!$B$6))</f>
        <v>1</v>
      </c>
      <c r="AF74" s="3" t="b">
        <f>OR(AND(OR(AF$44,AF$46),OR(AF8=postes!$B$9,AF8=postes!$B$10,AF8="")),AND(NOT(OR(AF$44,AF$46)),AF$47=FALSE,AF8&lt;&gt;postes!$B$7,AF8&lt;&gt;postes!$B$9,AF8&lt;&gt;postes!$B$10),AND(AF$47=TRUE,AF8&lt;&gt;postes!$B$8,AF8&lt;&gt;postes!$B$10,AF8&lt;&gt;postes!$B$6))</f>
        <v>1</v>
      </c>
      <c r="AG74" s="3" t="b">
        <f>OR(AND(OR(AG$44,AG$46),OR(AG8=postes!$B$9,AG8=postes!$B$10,AG8="")),AND(NOT(OR(AG$44,AG$46)),AG$47=FALSE,AG8&lt;&gt;postes!$B$7,AG8&lt;&gt;postes!$B$9,AG8&lt;&gt;postes!$B$10),AND(AG$47=TRUE,AG8&lt;&gt;postes!$B$8,AG8&lt;&gt;postes!$B$10,AG8&lt;&gt;postes!$B$6))</f>
        <v>1</v>
      </c>
      <c r="AH74" s="3" t="b">
        <f>OR(AND(OR(AH$44,AH$46),OR(AH8=postes!$B$9,AH8=postes!$B$10,AH8="")),AND(NOT(OR(AH$44,AH$46)),AH$47=FALSE,AH8&lt;&gt;postes!$B$7,AH8&lt;&gt;postes!$B$9,AH8&lt;&gt;postes!$B$10),AND(AH$47=TRUE,AH8&lt;&gt;postes!$B$8,AH8&lt;&gt;postes!$B$10,AH8&lt;&gt;postes!$B$6))</f>
        <v>1</v>
      </c>
      <c r="AI74" s="3" t="b">
        <f>OR(AND(OR(AI$44,AI$46),OR(AI8=postes!$B$9,AI8=postes!$B$10,AI8="")),AND(NOT(OR(AI$44,AI$46)),AI$47=FALSE,AI8&lt;&gt;postes!$B$7,AI8&lt;&gt;postes!$B$9,AI8&lt;&gt;postes!$B$10),AND(AI$47=TRUE,AI8&lt;&gt;postes!$B$8,AI8&lt;&gt;postes!$B$10,AI8&lt;&gt;postes!$B$6))</f>
        <v>1</v>
      </c>
    </row>
    <row r="75" spans="3:36" ht="15.75" hidden="1" thickBot="1" x14ac:dyDescent="0.3"/>
    <row r="76" spans="3:36" ht="66" hidden="1" customHeight="1" thickTop="1" x14ac:dyDescent="0.25">
      <c r="C76" s="2"/>
      <c r="D76" s="95"/>
      <c r="E76" s="94">
        <f>sem_iso(E6)</f>
        <v>1</v>
      </c>
      <c r="F76" s="12" t="str">
        <f>IF(WEEKDAY(F6,2)=1,sem_iso(F6),"")</f>
        <v/>
      </c>
      <c r="G76" s="12" t="str">
        <f t="shared" ref="G76:AI76" si="28">IF(WEEKDAY(G6,2)=1,sem_iso(G6),"")</f>
        <v/>
      </c>
      <c r="H76" s="12" t="str">
        <f t="shared" si="28"/>
        <v/>
      </c>
      <c r="I76" s="12" t="str">
        <f t="shared" si="28"/>
        <v/>
      </c>
      <c r="J76" s="12" t="str">
        <f t="shared" si="28"/>
        <v/>
      </c>
      <c r="K76" s="12">
        <f t="shared" si="28"/>
        <v>2</v>
      </c>
      <c r="L76" s="12" t="str">
        <f t="shared" si="28"/>
        <v/>
      </c>
      <c r="M76" s="12" t="str">
        <f t="shared" si="28"/>
        <v/>
      </c>
      <c r="N76" s="12" t="str">
        <f t="shared" si="28"/>
        <v/>
      </c>
      <c r="O76" s="12" t="str">
        <f t="shared" si="28"/>
        <v/>
      </c>
      <c r="P76" s="12" t="str">
        <f t="shared" si="28"/>
        <v/>
      </c>
      <c r="Q76" s="12" t="str">
        <f t="shared" si="28"/>
        <v/>
      </c>
      <c r="R76" s="12">
        <f t="shared" si="28"/>
        <v>3</v>
      </c>
      <c r="S76" s="12" t="str">
        <f t="shared" si="28"/>
        <v/>
      </c>
      <c r="T76" s="12" t="str">
        <f t="shared" si="28"/>
        <v/>
      </c>
      <c r="U76" s="12" t="str">
        <f t="shared" si="28"/>
        <v/>
      </c>
      <c r="V76" s="12" t="str">
        <f t="shared" si="28"/>
        <v/>
      </c>
      <c r="W76" s="12" t="str">
        <f t="shared" si="28"/>
        <v/>
      </c>
      <c r="X76" s="12" t="str">
        <f t="shared" si="28"/>
        <v/>
      </c>
      <c r="Y76" s="12">
        <f t="shared" si="28"/>
        <v>4</v>
      </c>
      <c r="Z76" s="12" t="str">
        <f t="shared" si="28"/>
        <v/>
      </c>
      <c r="AA76" s="12" t="str">
        <f t="shared" si="28"/>
        <v/>
      </c>
      <c r="AB76" s="12" t="str">
        <f t="shared" si="28"/>
        <v/>
      </c>
      <c r="AC76" s="12" t="str">
        <f t="shared" si="28"/>
        <v/>
      </c>
      <c r="AD76" s="12" t="str">
        <f t="shared" si="28"/>
        <v/>
      </c>
      <c r="AE76" s="12" t="str">
        <f t="shared" si="28"/>
        <v/>
      </c>
      <c r="AF76" s="12">
        <f t="shared" si="28"/>
        <v>5</v>
      </c>
      <c r="AG76" s="12" t="str">
        <f t="shared" si="28"/>
        <v/>
      </c>
      <c r="AH76" s="12" t="str">
        <f t="shared" si="28"/>
        <v/>
      </c>
      <c r="AI76" s="12" t="str">
        <f t="shared" si="28"/>
        <v/>
      </c>
      <c r="AJ76" s="12">
        <f t="shared" ref="F76:AJ76" si="29">IF(WEEKDAY(AJ75,2)=1,sem_iso(AJ75),sem_iso(AJ75))</f>
        <v>52</v>
      </c>
    </row>
    <row r="77" spans="3:36" ht="15.75" thickTop="1" x14ac:dyDescent="0.25"/>
  </sheetData>
  <sheetProtection selectLockedCells="1"/>
  <mergeCells count="3">
    <mergeCell ref="E4:AI5"/>
    <mergeCell ref="AK1:AN1"/>
    <mergeCell ref="A16:A22"/>
  </mergeCells>
  <phoneticPr fontId="1" type="noConversion"/>
  <conditionalFormatting sqref="E7:AI24 E6:AJ7">
    <cfRule type="expression" dxfId="73" priority="126">
      <formula>WEEKDAY(E$6,2)&gt;5</formula>
    </cfRule>
  </conditionalFormatting>
  <conditionalFormatting sqref="E25:AI25">
    <cfRule type="expression" dxfId="72" priority="129">
      <formula>IF(E$25=0,TRUE,FALSE)</formula>
    </cfRule>
    <cfRule type="expression" dxfId="71" priority="130">
      <formula>NOT(OR(E$25=0,IF(AND(E$25=1,OR(E$44,E$46)),TRUE,FALSE),IF(AND(E$25=4,(OR((NOT(OR(E$44,E$46)))=FALSE,E$45=TRUE))),TRUE,FALSE),IF(AND(E$25=5,(OR(E$44,E$45,E$46))=FALSE),TRUE,FALSE)))</formula>
    </cfRule>
  </conditionalFormatting>
  <conditionalFormatting sqref="E37:AI43 E27:AJ27 E28:AI34">
    <cfRule type="expression" dxfId="3" priority="69">
      <formula>AND(E27&gt;48,NOT(E27=""))</formula>
    </cfRule>
    <cfRule type="expression" dxfId="2" priority="70">
      <formula>AND(E27&lt;=48,44&lt;=E27)</formula>
    </cfRule>
    <cfRule type="expression" dxfId="1" priority="71">
      <formula>AND(E27&lt;44,40&lt;=E27)</formula>
    </cfRule>
    <cfRule type="expression" dxfId="0" priority="72">
      <formula>AND(E27&lt;40,35&lt;E27)</formula>
    </cfRule>
  </conditionalFormatting>
  <conditionalFormatting sqref="E35:AI35">
    <cfRule type="expression" dxfId="70" priority="66">
      <formula>AND(E35&gt;36,NOT(E35=""))</formula>
    </cfRule>
    <cfRule type="expression" dxfId="69" priority="67">
      <formula>AND(E35&lt;=36,32&lt;E35)</formula>
    </cfRule>
    <cfRule type="expression" dxfId="68" priority="68">
      <formula>AND(E35&lt;=32,28&lt;E35)</formula>
    </cfRule>
  </conditionalFormatting>
  <conditionalFormatting sqref="E36:AI36">
    <cfRule type="expression" dxfId="67" priority="63">
      <formula>AND(E36&lt;=32,27&lt;E36)</formula>
    </cfRule>
    <cfRule type="expression" dxfId="66" priority="64">
      <formula>AND(E36&lt;=35,32&lt;E36)</formula>
    </cfRule>
    <cfRule type="expression" dxfId="65" priority="65">
      <formula>AND(E36&gt;35,NOT(E36=""))</formula>
    </cfRule>
  </conditionalFormatting>
  <conditionalFormatting sqref="E8:E24">
    <cfRule type="duplicateValues" dxfId="64" priority="58"/>
    <cfRule type="duplicateValues" dxfId="63" priority="60"/>
  </conditionalFormatting>
  <conditionalFormatting sqref="F8:F24">
    <cfRule type="duplicateValues" dxfId="62" priority="59"/>
  </conditionalFormatting>
  <conditionalFormatting sqref="G8:G24">
    <cfRule type="duplicateValues" dxfId="61" priority="57"/>
  </conditionalFormatting>
  <conditionalFormatting sqref="H8:H24">
    <cfRule type="duplicateValues" dxfId="60" priority="56"/>
  </conditionalFormatting>
  <conditionalFormatting sqref="I8:I24">
    <cfRule type="duplicateValues" dxfId="59" priority="55"/>
  </conditionalFormatting>
  <conditionalFormatting sqref="J8:J24">
    <cfRule type="duplicateValues" dxfId="58" priority="54"/>
  </conditionalFormatting>
  <conditionalFormatting sqref="K8:K24">
    <cfRule type="duplicateValues" dxfId="57" priority="53"/>
  </conditionalFormatting>
  <conditionalFormatting sqref="L8:L24">
    <cfRule type="duplicateValues" dxfId="56" priority="52"/>
  </conditionalFormatting>
  <conditionalFormatting sqref="M8:M24">
    <cfRule type="duplicateValues" dxfId="55" priority="51"/>
  </conditionalFormatting>
  <conditionalFormatting sqref="N8:N24">
    <cfRule type="duplicateValues" dxfId="54" priority="50"/>
  </conditionalFormatting>
  <conditionalFormatting sqref="O8:O24">
    <cfRule type="duplicateValues" dxfId="53" priority="49"/>
  </conditionalFormatting>
  <conditionalFormatting sqref="P8:P24">
    <cfRule type="duplicateValues" dxfId="52" priority="48"/>
  </conditionalFormatting>
  <conditionalFormatting sqref="Q8:Q24">
    <cfRule type="duplicateValues" dxfId="51" priority="47"/>
  </conditionalFormatting>
  <conditionalFormatting sqref="R8:R24">
    <cfRule type="duplicateValues" dxfId="50" priority="46"/>
  </conditionalFormatting>
  <conditionalFormatting sqref="S8:S24">
    <cfRule type="duplicateValues" dxfId="49" priority="45"/>
  </conditionalFormatting>
  <conditionalFormatting sqref="G8:G11">
    <cfRule type="duplicateValues" dxfId="48" priority="42"/>
    <cfRule type="duplicateValues" dxfId="47" priority="44"/>
  </conditionalFormatting>
  <conditionalFormatting sqref="H8:H11">
    <cfRule type="duplicateValues" dxfId="46" priority="43"/>
  </conditionalFormatting>
  <conditionalFormatting sqref="I8:I11">
    <cfRule type="duplicateValues" dxfId="45" priority="39"/>
    <cfRule type="duplicateValues" dxfId="44" priority="41"/>
  </conditionalFormatting>
  <conditionalFormatting sqref="J8:J11">
    <cfRule type="duplicateValues" dxfId="43" priority="40"/>
  </conditionalFormatting>
  <conditionalFormatting sqref="K8:K11">
    <cfRule type="duplicateValues" dxfId="42" priority="36"/>
    <cfRule type="duplicateValues" dxfId="41" priority="38"/>
  </conditionalFormatting>
  <conditionalFormatting sqref="L8:L11">
    <cfRule type="duplicateValues" dxfId="40" priority="37"/>
  </conditionalFormatting>
  <conditionalFormatting sqref="M8:M11">
    <cfRule type="duplicateValues" dxfId="39" priority="33"/>
    <cfRule type="duplicateValues" dxfId="38" priority="35"/>
  </conditionalFormatting>
  <conditionalFormatting sqref="N8:N11">
    <cfRule type="duplicateValues" dxfId="37" priority="34"/>
  </conditionalFormatting>
  <conditionalFormatting sqref="O8:O11">
    <cfRule type="duplicateValues" dxfId="36" priority="30"/>
    <cfRule type="duplicateValues" dxfId="35" priority="32"/>
  </conditionalFormatting>
  <conditionalFormatting sqref="P8:P11">
    <cfRule type="duplicateValues" dxfId="34" priority="31"/>
  </conditionalFormatting>
  <conditionalFormatting sqref="Q8:Q11">
    <cfRule type="duplicateValues" dxfId="33" priority="27"/>
    <cfRule type="duplicateValues" dxfId="32" priority="29"/>
  </conditionalFormatting>
  <conditionalFormatting sqref="R8:R11">
    <cfRule type="duplicateValues" dxfId="31" priority="28"/>
  </conditionalFormatting>
  <conditionalFormatting sqref="I12">
    <cfRule type="duplicateValues" dxfId="30" priority="26"/>
  </conditionalFormatting>
  <conditionalFormatting sqref="K12">
    <cfRule type="duplicateValues" dxfId="29" priority="25"/>
  </conditionalFormatting>
  <conditionalFormatting sqref="M12">
    <cfRule type="duplicateValues" dxfId="28" priority="24"/>
  </conditionalFormatting>
  <conditionalFormatting sqref="T8:T24">
    <cfRule type="duplicateValues" dxfId="27" priority="23"/>
  </conditionalFormatting>
  <conditionalFormatting sqref="U8:U24">
    <cfRule type="duplicateValues" dxfId="26" priority="22"/>
  </conditionalFormatting>
  <conditionalFormatting sqref="V8:V24">
    <cfRule type="duplicateValues" dxfId="25" priority="21"/>
  </conditionalFormatting>
  <conditionalFormatting sqref="W8:W24">
    <cfRule type="duplicateValues" dxfId="24" priority="20"/>
  </conditionalFormatting>
  <conditionalFormatting sqref="X8:X24">
    <cfRule type="duplicateValues" dxfId="23" priority="19"/>
  </conditionalFormatting>
  <conditionalFormatting sqref="Y8:Y24">
    <cfRule type="duplicateValues" dxfId="22" priority="18"/>
  </conditionalFormatting>
  <conditionalFormatting sqref="Z8:Z24">
    <cfRule type="duplicateValues" dxfId="21" priority="17"/>
  </conditionalFormatting>
  <conditionalFormatting sqref="AA8:AA24">
    <cfRule type="duplicateValues" dxfId="20" priority="16"/>
  </conditionalFormatting>
  <conditionalFormatting sqref="AB8:AB24">
    <cfRule type="duplicateValues" dxfId="19" priority="15"/>
  </conditionalFormatting>
  <conditionalFormatting sqref="AC8:AC24">
    <cfRule type="duplicateValues" dxfId="18" priority="14"/>
  </conditionalFormatting>
  <conditionalFormatting sqref="AD8:AD24">
    <cfRule type="duplicateValues" dxfId="17" priority="13"/>
  </conditionalFormatting>
  <conditionalFormatting sqref="AE8:AE24">
    <cfRule type="duplicateValues" dxfId="16" priority="12"/>
  </conditionalFormatting>
  <conditionalFormatting sqref="AF8:AF24">
    <cfRule type="duplicateValues" dxfId="15" priority="11"/>
  </conditionalFormatting>
  <conditionalFormatting sqref="AG8:AG24">
    <cfRule type="duplicateValues" dxfId="14" priority="10"/>
  </conditionalFormatting>
  <conditionalFormatting sqref="AH8:AH24">
    <cfRule type="duplicateValues" dxfId="13" priority="9"/>
  </conditionalFormatting>
  <conditionalFormatting sqref="AI8:AI24">
    <cfRule type="duplicateValues" dxfId="12" priority="8"/>
  </conditionalFormatting>
  <conditionalFormatting sqref="G16">
    <cfRule type="duplicateValues" dxfId="11" priority="5"/>
    <cfRule type="duplicateValues" dxfId="10" priority="7"/>
  </conditionalFormatting>
  <conditionalFormatting sqref="H16">
    <cfRule type="duplicateValues" dxfId="9" priority="6"/>
  </conditionalFormatting>
  <conditionalFormatting sqref="E76:AJ76">
    <cfRule type="expression" dxfId="5" priority="2">
      <formula>WEEKDAY(E$6,2)&gt;5</formula>
    </cfRule>
  </conditionalFormatting>
  <dataValidations count="1">
    <dataValidation type="list" errorStyle="information" allowBlank="1" showInputMessage="1" showErrorMessage="1" errorTitle="Attention à la saisie" error="Ne sélectionner que les données de la liste incrémentée dans la cellule._x000a__x000a_Exemple: garde mercredi soir._x000a_noter seulement G-SEM D pour le mercredi et G-SEM F pour le jeudi._x000a_idem pour le week-end avec G-WE D et G-WE F" sqref="E8:AI24" xr:uid="{F9DF95A0-5485-4783-AFA8-6CF2C015E8E2}">
      <formula1>POSTES1</formula1>
    </dataValidation>
  </dataValidation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Drop Down 3">
              <controlPr defaultSize="0" autoLine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6" name="Drop Down 55">
              <controlPr defaultSize="0" autoFill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7" name="Drop Down 56">
              <controlPr defaultSize="0" autoFill="0" autoPict="0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8" name="Drop Down 57">
              <controlPr defaultSize="0" autoFill="0" autoPict="0" macro="[0]!Masquer_Jour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3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9" name="Drop Down 58">
              <controlPr defaultSize="0" autoFill="0" autoPict="0" macro="[0]!Masquer_Jour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3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5" id="{9F65BCB8-FEC3-4AD0-B9A0-23D10F94CFD9}">
            <xm:f>NOT(ISNA(VLOOKUP(E$6,'jours feries'!$B$3:$B$15,1,0)))</xm:f>
            <x14:dxf>
              <fill>
                <patternFill>
                  <bgColor theme="4" tint="0.79998168889431442"/>
                </patternFill>
              </fill>
            </x14:dxf>
          </x14:cfRule>
          <xm:sqref>E7:AI24 E6:AJ7</xm:sqref>
        </x14:conditionalFormatting>
        <x14:conditionalFormatting xmlns:xm="http://schemas.microsoft.com/office/excel/2006/main">
          <x14:cfRule type="expression" priority="3" id="{60D35732-4BB1-48DB-99BE-69C05C8F3DB5}">
            <xm:f>IF(OR(E8=postes!$B$11,E8=postes!$B$12,E8=postes!$B$13,E8=postes!$B$14,E8=postes!$B$15,E8=postes!$B$16,E8=postes!$B$17,E8=postes!$B$18,E8=postes!$B$19),TRUE,FALSE)</xm:f>
            <x14:dxf>
              <font>
                <b/>
                <i val="0"/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expression" priority="73" id="{588BE14E-2F05-400E-902D-221B71F8C8AB}">
            <xm:f>NOT(OR(AND(OR(E$44,E$46),OR(E8=postes!$B$9,E8=postes!$B$10,E8="")),AND(NOT(OR(E$44,E$46)),E$47=FALSE,E8&lt;&gt;postes!$B$7,E8&lt;&gt;postes!$B$9,E8&lt;&gt;postes!$B$10),AND(E$47=TRUE,E8&lt;&gt;postes!$B$8,E8&lt;&gt;postes!$B$10,E8&lt;&gt;postes!$B$6)))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E8:AI24</xm:sqref>
        </x14:conditionalFormatting>
        <x14:conditionalFormatting xmlns:xm="http://schemas.microsoft.com/office/excel/2006/main">
          <x14:cfRule type="expression" priority="1" id="{EB995ED7-B19C-406D-A43E-DDBF2D8E88B3}">
            <xm:f>NOT(ISNA(VLOOKUP(E$6,'jours feries'!$B$3:$B$15,1,0)))</xm:f>
            <x14:dxf>
              <fill>
                <patternFill>
                  <bgColor theme="4" tint="0.79998168889431442"/>
                </patternFill>
              </fill>
            </x14:dxf>
          </x14:cfRule>
          <xm:sqref>E76:AJ76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listes</vt:lpstr>
      <vt:lpstr>jours feries</vt:lpstr>
      <vt:lpstr>postes</vt:lpstr>
      <vt:lpstr>Calendrier de référence</vt:lpstr>
      <vt:lpstr>poste</vt:lpstr>
      <vt:lpstr>POSTES1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planning tech v1.1</dc:title>
  <dc:creator>Benjamin Pottier</dc:creator>
  <cp:keywords>techniciennes eurofins</cp:keywords>
  <cp:lastModifiedBy>Benjamin Pottier</cp:lastModifiedBy>
  <cp:lastPrinted>2019-06-20T18:53:39Z</cp:lastPrinted>
  <dcterms:created xsi:type="dcterms:W3CDTF">2019-06-18T18:54:32Z</dcterms:created>
  <dcterms:modified xsi:type="dcterms:W3CDTF">2019-06-25T22:55:01Z</dcterms:modified>
</cp:coreProperties>
</file>