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tiff" ContentType="image/tiff"/>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codeName="ThisWorkbook" defaultThemeVersion="166925"/>
  <mc:AlternateContent xmlns:mc="http://schemas.openxmlformats.org/markup-compatibility/2006">
    <mc:Choice Requires="x15">
      <x15ac:absPath xmlns:x15ac="http://schemas.microsoft.com/office/spreadsheetml/2010/11/ac" url="C:\Users\Anthony MULLER\Downloads\"/>
    </mc:Choice>
  </mc:AlternateContent>
  <xr:revisionPtr revIDLastSave="0" documentId="13_ncr:1_{6893E656-5082-418C-9965-6FA13B3708DF}" xr6:coauthVersionLast="43" xr6:coauthVersionMax="43" xr10:uidLastSave="{00000000-0000-0000-0000-000000000000}"/>
  <bookViews>
    <workbookView xWindow="-120" yWindow="-120" windowWidth="29040" windowHeight="15840" xr2:uid="{7769A74B-9D12-410F-9EBC-C627638EA8F0}"/>
  </bookViews>
  <sheets>
    <sheet name="En_tête" sheetId="2" r:id="rId1"/>
    <sheet name="Descriptif" sheetId="1" r:id="rId2"/>
    <sheet name="Carac_tech" sheetId="3" r:id="rId3"/>
    <sheet name="Param" sheetId="4" r:id="rId4"/>
    <sheet name="Etude" sheetId="5" r:id="rId5"/>
    <sheet name="Archive" sheetId="6" r:id="rId6"/>
    <sheet name="Autres onglets" sheetId="7" r:id="rId7"/>
  </sheets>
  <functionGroups builtInGroupCount="19"/>
  <externalReferences>
    <externalReference r:id="rId8"/>
  </externalReferences>
  <definedNames>
    <definedName name="page_01" localSheetId="2">Carac_tech!$B$1:$E$42</definedName>
    <definedName name="page_01" localSheetId="1">Descriptif!$A$1:$L$40</definedName>
    <definedName name="page_01" localSheetId="0">En_tête!$A$1:$M$54</definedName>
    <definedName name="page_02" localSheetId="2">Carac_tech!$B$43:$E$80</definedName>
    <definedName name="page_02" localSheetId="1">Descriptif!$A$41:$L$80</definedName>
    <definedName name="page_02" localSheetId="0">En_tête!$A$55:$M$134</definedName>
    <definedName name="page_03" localSheetId="1">Descriptif!$A$81:$L$120</definedName>
    <definedName name="page_04" localSheetId="1">Descriptif!$A$121:$L$160</definedName>
    <definedName name="_xlnm.Print_Area" localSheetId="2">Carac_tech!$B$1:$E$80</definedName>
    <definedName name="_xlnm.Print_Area" localSheetId="1">Descriptif!$A$1:$L$160</definedName>
    <definedName name="_xlnm.Print_Area" localSheetId="0">En_tête!$A$1:$M$134</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66" i="3" l="1"/>
  <c r="E75" i="3"/>
  <c r="N120" i="1"/>
  <c r="N119" i="1"/>
  <c r="N116" i="1"/>
  <c r="N115" i="1"/>
  <c r="N114" i="1"/>
  <c r="N113" i="1"/>
  <c r="N112" i="1"/>
  <c r="N111" i="1"/>
  <c r="N110" i="1"/>
  <c r="AO107" i="1"/>
  <c r="AN107" i="1"/>
  <c r="N80" i="1"/>
  <c r="N79" i="1"/>
  <c r="N76" i="1"/>
  <c r="N75" i="1"/>
  <c r="N74" i="1"/>
  <c r="N73" i="1"/>
  <c r="N72" i="1"/>
  <c r="N71" i="1"/>
  <c r="N70" i="1"/>
  <c r="AO67" i="1"/>
  <c r="AN67" i="1"/>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8" i="2"/>
  <c r="N89" i="2"/>
  <c r="N90" i="2"/>
  <c r="N91" i="2"/>
  <c r="N92" i="2"/>
  <c r="N93" i="2"/>
  <c r="N94" i="2"/>
  <c r="N95" i="2"/>
  <c r="N96" i="2"/>
  <c r="N97" i="2"/>
  <c r="N98" i="2"/>
  <c r="N99" i="2"/>
  <c r="N100" i="2"/>
  <c r="N101" i="2"/>
  <c r="N102" i="2"/>
  <c r="N103" i="2"/>
  <c r="N104" i="2"/>
  <c r="N105" i="2"/>
  <c r="N106" i="2"/>
  <c r="N107" i="2"/>
  <c r="N108" i="2"/>
  <c r="N109" i="2"/>
  <c r="N110" i="2"/>
  <c r="N111" i="2"/>
  <c r="N112" i="2"/>
  <c r="N113" i="2"/>
  <c r="N114" i="2"/>
  <c r="N115" i="2"/>
  <c r="N116" i="2"/>
  <c r="N117" i="2"/>
  <c r="N118" i="2"/>
  <c r="N119" i="2"/>
  <c r="N120" i="2"/>
  <c r="N125" i="2"/>
  <c r="N133" i="2"/>
  <c r="N132" i="2"/>
  <c r="N131" i="2"/>
  <c r="N130" i="2"/>
  <c r="N129" i="2"/>
  <c r="N128" i="2"/>
  <c r="N127" i="2"/>
  <c r="N126" i="2"/>
  <c r="A124" i="2"/>
  <c r="N124" i="2" s="1"/>
  <c r="A122" i="2"/>
  <c r="N122" i="2" s="1"/>
  <c r="A121" i="2"/>
  <c r="N121" i="2" s="1"/>
  <c r="N30" i="2"/>
  <c r="N29" i="2"/>
  <c r="K27" i="2"/>
  <c r="D27" i="2"/>
  <c r="A27" i="2"/>
  <c r="K15" i="2"/>
  <c r="J13" i="2"/>
  <c r="D13" i="2"/>
  <c r="B13" i="2"/>
  <c r="Q12" i="2"/>
  <c r="Q9" i="2"/>
  <c r="I6" i="2"/>
  <c r="D123" i="2" s="1"/>
  <c r="N123" i="2" s="1"/>
  <c r="N40" i="1"/>
  <c r="N39" i="1"/>
  <c r="N36" i="1"/>
  <c r="N35" i="1"/>
  <c r="AO27" i="1"/>
  <c r="AN27" i="1"/>
  <c r="N102" i="1"/>
  <c r="N62" i="1"/>
  <c r="N22" i="1"/>
  <c r="N96" i="1"/>
  <c r="N56" i="1"/>
  <c r="N29" i="1"/>
  <c r="N108" i="1"/>
  <c r="N63" i="1"/>
  <c r="N20" i="1"/>
  <c r="N52" i="1"/>
  <c r="N15" i="1"/>
  <c r="N99" i="1"/>
  <c r="N69" i="1"/>
  <c r="N27" i="1"/>
  <c r="N93" i="1"/>
  <c r="N64" i="1"/>
  <c r="N17" i="1"/>
  <c r="N107" i="1"/>
  <c r="N60" i="1"/>
  <c r="N28" i="1"/>
  <c r="N55" i="1"/>
  <c r="N13" i="1"/>
  <c r="N97" i="1"/>
  <c r="N68" i="1"/>
  <c r="N19" i="1"/>
  <c r="N92" i="1"/>
  <c r="N57" i="1"/>
  <c r="N12" i="1"/>
  <c r="N109" i="1"/>
  <c r="N59" i="1"/>
  <c r="N104" i="1"/>
  <c r="N53" i="1"/>
  <c r="N100" i="1"/>
  <c r="N67" i="1"/>
  <c r="N23" i="1"/>
  <c r="N95" i="1"/>
  <c r="N16" i="1"/>
  <c r="AP107" i="1"/>
  <c r="AP67" i="1"/>
  <c r="AP27" i="1"/>
  <c r="N103" i="1"/>
  <c r="N24" i="1"/>
  <c r="AQ107" i="1" l="1"/>
  <c r="AQ67" i="1"/>
  <c r="AQ27" i="1"/>
  <c r="K121" i="2" l="1"/>
  <c r="K122" i="2"/>
  <c r="K123" i="2"/>
  <c r="K124" i="2"/>
  <c r="K125" i="2"/>
</calcChain>
</file>

<file path=xl/sharedStrings.xml><?xml version="1.0" encoding="utf-8"?>
<sst xmlns="http://schemas.openxmlformats.org/spreadsheetml/2006/main" count="497" uniqueCount="128">
  <si>
    <t>Afficher ou non</t>
  </si>
  <si>
    <t>Caractéristiques fonctionnelles et dimensionnelles</t>
  </si>
  <si>
    <t xml:space="preserve">Explication produit tatata tatata tatatatatatatatatatatatatatatatatata tatatatatata tatata tatatatatata
</t>
  </si>
  <si>
    <t>Indication</t>
  </si>
  <si>
    <t>test</t>
  </si>
  <si>
    <t>Nota important</t>
  </si>
  <si>
    <t>Note très très importante</t>
  </si>
  <si>
    <t>Param 1</t>
  </si>
  <si>
    <t>Param 2</t>
  </si>
  <si>
    <t>A sec</t>
  </si>
  <si>
    <t>Param 3</t>
  </si>
  <si>
    <t>Param 4</t>
  </si>
  <si>
    <t>Param 5</t>
  </si>
  <si>
    <t>Equipements spéciaux</t>
  </si>
  <si>
    <t>Equipement 1</t>
  </si>
  <si>
    <t>Equipement 2</t>
  </si>
  <si>
    <t>Equipement 3</t>
  </si>
  <si>
    <t>Equipement 4</t>
  </si>
  <si>
    <t>Equipement 5</t>
  </si>
  <si>
    <t>Equipement 6</t>
  </si>
  <si>
    <t>Equipement 7</t>
  </si>
  <si>
    <t>Equipement 8</t>
  </si>
  <si>
    <t>Equipement 9</t>
  </si>
  <si>
    <t>Equipement 10</t>
  </si>
  <si>
    <t>Equipement 11</t>
  </si>
  <si>
    <t>Equipement 12</t>
  </si>
  <si>
    <t>Equipement 13</t>
  </si>
  <si>
    <t>Equipement 14</t>
  </si>
  <si>
    <t>Equipement 15</t>
  </si>
  <si>
    <t>Equipement 16</t>
  </si>
  <si>
    <t>Equipement 17</t>
  </si>
  <si>
    <t>Equipement 18</t>
  </si>
  <si>
    <t>Equipement 19</t>
  </si>
  <si>
    <t>Equipement 20</t>
  </si>
  <si>
    <t>Equipement 21</t>
  </si>
  <si>
    <t>Equipement 22</t>
  </si>
  <si>
    <t>Equipement 23</t>
  </si>
  <si>
    <t>Equipement 24</t>
  </si>
  <si>
    <t>Equipement 25</t>
  </si>
  <si>
    <t>Equipement 26</t>
  </si>
  <si>
    <t>Equipement 27</t>
  </si>
  <si>
    <t>Conformité CE</t>
  </si>
  <si>
    <t>Fourniture d’un certificat de conformité CE constructeur</t>
  </si>
  <si>
    <t>Notice originale</t>
  </si>
  <si>
    <t>Fourniture Notice originale (DOE) en version pdf ; version papier sur demande.</t>
  </si>
  <si>
    <t>Commercial</t>
  </si>
  <si>
    <t>Client</t>
  </si>
  <si>
    <t>Contact</t>
  </si>
  <si>
    <t>Genre</t>
  </si>
  <si>
    <t>Madame</t>
  </si>
  <si>
    <t>Nom et prénom</t>
  </si>
  <si>
    <t>Note sous l'introduction</t>
  </si>
  <si>
    <t>Comme convenu, nous prevoyons egalement toty</t>
  </si>
  <si>
    <t>Devis réalisé par</t>
  </si>
  <si>
    <t>V/Ref</t>
  </si>
  <si>
    <t>Devis réalisé le</t>
  </si>
  <si>
    <t>Liste mise en forme</t>
  </si>
  <si>
    <t>Elévateur droit ligne concasseurs</t>
  </si>
  <si>
    <t>L’ensemble est tel que décrit ci-dessous.</t>
  </si>
  <si>
    <r>
      <t xml:space="preserve">       Madame,
       Suite à votre consultation, dont nous vous remercions, concernant le projet </t>
    </r>
    <r>
      <rPr>
        <b/>
        <sz val="12"/>
        <color rgb="FF000000"/>
        <rFont val="Calibri"/>
        <family val="2"/>
        <scheme val="minor"/>
      </rPr>
      <t>Elévateur droit ligne concasseurs</t>
    </r>
    <r>
      <rPr>
        <i/>
        <sz val="12"/>
        <rFont val="Calibri"/>
        <family val="2"/>
        <scheme val="minor"/>
      </rPr>
      <t xml:space="preserve">, vous trouverez ci-dessous notre offre de prix. </t>
    </r>
    <r>
      <rPr>
        <b/>
        <sz val="12"/>
        <color rgb="FF000000"/>
        <rFont val="Calibri"/>
        <family val="2"/>
        <scheme val="minor"/>
      </rPr>
      <t>L’ensemble est tel que décrit ci-dessous.</t>
    </r>
    <r>
      <rPr>
        <i/>
        <sz val="12"/>
        <rFont val="Calibri"/>
        <family val="2"/>
        <scheme val="minor"/>
      </rPr>
      <t xml:space="preserve">
       Comme convenu, nous prevoyons egalement toty</t>
    </r>
  </si>
  <si>
    <t>Poste</t>
  </si>
  <si>
    <t>Détail</t>
  </si>
  <si>
    <t>Total € HT</t>
  </si>
  <si>
    <t>Fourniture et fabrication de base</t>
  </si>
  <si>
    <t/>
  </si>
  <si>
    <t>Transport</t>
  </si>
  <si>
    <t>TOTAL HT</t>
  </si>
  <si>
    <t>Caractéristiques techniques</t>
  </si>
  <si>
    <t>Eléments</t>
  </si>
  <si>
    <t>Caractéristiques</t>
  </si>
  <si>
    <t>Détails</t>
  </si>
  <si>
    <t>A inserer ?</t>
  </si>
  <si>
    <t>Général</t>
  </si>
  <si>
    <t xml:space="preserve">Boulonnerie </t>
  </si>
  <si>
    <t>Traitement inox après soudure</t>
  </si>
  <si>
    <t>Installation sur site</t>
  </si>
  <si>
    <t>Général prestation CHANTIER</t>
  </si>
  <si>
    <t>Location des engins de manutention nécessaire au montage à votre charge: chariot 1,5T  (ou mise à disposition de votre engin)</t>
  </si>
  <si>
    <t>Hébergement et repas Opérateur : compris dans cette offre.</t>
  </si>
  <si>
    <t>Délai : 6 à 8 semaines à dater de la commande suivant période et activité. Nous contacter pour délai ferme et en cas d’urgence.</t>
  </si>
  <si>
    <t>Conditions de paiement :</t>
  </si>
  <si>
    <t>Conditions de paiement :   Acompte de 30 % à la commande au comptant.
Règlement de 40% à la pré-reception en atelier à 30 jours nets,
Le solde à la mise en service à 30 jours nets.</t>
  </si>
  <si>
    <t>Vous en souhaitant bonne réception, soyez assuré de nos sentiments les meilleurs.</t>
  </si>
  <si>
    <t>Adresse client</t>
  </si>
  <si>
    <t>Ville client</t>
  </si>
  <si>
    <t>Boris Jhonson</t>
  </si>
  <si>
    <t>Jhon travolta</t>
  </si>
  <si>
    <t>Ville, le</t>
  </si>
  <si>
    <t>Option1</t>
  </si>
  <si>
    <t>Projet 1</t>
  </si>
  <si>
    <t>Projet 2</t>
  </si>
  <si>
    <t>Projet 3</t>
  </si>
  <si>
    <t>Option2</t>
  </si>
  <si>
    <t>Option3</t>
  </si>
  <si>
    <t>Option4</t>
  </si>
  <si>
    <t>Option5</t>
  </si>
  <si>
    <t>Option6</t>
  </si>
  <si>
    <t>Option7</t>
  </si>
  <si>
    <t>Option8</t>
  </si>
  <si>
    <t>Option9</t>
  </si>
  <si>
    <t>Zone pour paramétrer la zone de gauche</t>
  </si>
  <si>
    <t>Titre du projet 1</t>
  </si>
  <si>
    <t>Titre du projet 2</t>
  </si>
  <si>
    <t>Titre du projet 3</t>
  </si>
  <si>
    <t>Durée prévue du chantier : 2 jours en heures et jours ouvrables, équipe de 2 personnes</t>
  </si>
  <si>
    <t>Nous prévoit dans la Gestion Chantier, une Réunion sécurité dans la semaine précédant le chantier (PPSPS)</t>
  </si>
  <si>
    <t>Carac 1</t>
  </si>
  <si>
    <t>Carac 2</t>
  </si>
  <si>
    <t>Carac 3</t>
  </si>
  <si>
    <t>Carac 4</t>
  </si>
  <si>
    <t>Carac 5</t>
  </si>
  <si>
    <t>Carac 6</t>
  </si>
  <si>
    <t>Carac 7</t>
  </si>
  <si>
    <t>Carac 8</t>
  </si>
  <si>
    <t>Explication</t>
  </si>
  <si>
    <t>Prestation</t>
  </si>
  <si>
    <t>details</t>
  </si>
  <si>
    <t>Carac 9</t>
  </si>
  <si>
    <t>Carac 10</t>
  </si>
  <si>
    <t>Carac 11</t>
  </si>
  <si>
    <t>Carac 12</t>
  </si>
  <si>
    <t>Carac 13</t>
  </si>
  <si>
    <t>Carac 14</t>
  </si>
  <si>
    <t>Carac 15</t>
  </si>
  <si>
    <t xml:space="preserve">MONTAGE DE L’ENSEMBLE DES EQUIPEMENTS listés dans la nomenclature ci-dessous :
Déchargement transport et ouverture chantier
Ouverture cloison passag modification charpente
Mise en place coiffe inox sur le pourtour porte + palier au sol inox
Mise en place Ajustement des jétées amont et aval (goulottes)
Réglage et mise en ligne
Test en fonctionnement et Mise au point ligne
Nettoyage et replis chantier
</t>
  </si>
  <si>
    <t>↓ Zone de paramètrage, a ne pas exporter ↓</t>
  </si>
  <si>
    <t>A l'attention de Mme. Jhon travolta</t>
  </si>
  <si>
    <t>Le Directeur Industriel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</si>
</sst>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0\ &quot;€&quot;;[Red]\-#,##0\ &quot;€&quot;"/>
    <numFmt numFmtId="164" formatCode="#,##0.00\ &quot;€&quot;"/>
    <numFmt numFmtId="165" formatCode="_(&quot;€&quot;* #,##0.00_);_(&quot;€&quot;* \(#,##0.00\);_(&quot;€&quot;* &quot;-&quot;??_);_(@_)"/>
    <numFmt numFmtId="166" formatCode="_-* #,##0\ &quot;€&quot;_-;\-* #,##0\ &quot;€&quot;_-;_-* &quot;-&quot;??\ &quot;€&quot;_-;_-@_-"/>
  </numFmts>
  <fonts count="36"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4"/>
      <color theme="1"/>
      <name val="Calibri"/>
      <family val="2"/>
      <scheme val="minor"/>
    </font>
    <font>
      <sz val="11"/>
      <color theme="1"/>
      <name val="Calibri"/>
      <family val="2"/>
    </font>
    <font>
      <b/>
      <sz val="11"/>
      <color rgb="FFFF0000"/>
      <name val="Calibri"/>
      <family val="2"/>
      <scheme val="minor"/>
    </font>
    <font>
      <b/>
      <sz val="11"/>
      <color theme="1"/>
      <name val="Calibri"/>
      <family val="2"/>
    </font>
    <font>
      <b/>
      <sz val="11"/>
      <color rgb="FF000000"/>
      <name val="Calibri"/>
      <family val="2"/>
      <scheme val="minor"/>
    </font>
    <font>
      <sz val="11"/>
      <color rgb="FF000000"/>
      <name val="Calibri"/>
      <family val="2"/>
    </font>
    <font>
      <sz val="12"/>
      <color theme="1"/>
      <name val="Calibri"/>
      <family val="2"/>
      <scheme val="minor"/>
    </font>
    <font>
      <b/>
      <sz val="12"/>
      <color theme="1"/>
      <name val="Calibri"/>
      <family val="2"/>
      <scheme val="minor"/>
    </font>
    <font>
      <i/>
      <sz val="12"/>
      <color theme="1"/>
      <name val="Calibri"/>
      <family val="2"/>
      <scheme val="minor"/>
    </font>
    <font>
      <b/>
      <u/>
      <sz val="12"/>
      <color theme="1"/>
      <name val="Calibri"/>
      <family val="2"/>
      <scheme val="minor"/>
    </font>
    <font>
      <sz val="12"/>
      <color theme="0"/>
      <name val="Calibri"/>
      <family val="2"/>
      <scheme val="minor"/>
    </font>
    <font>
      <sz val="9"/>
      <color theme="0"/>
      <name val="Calibri"/>
      <family val="2"/>
      <scheme val="minor"/>
    </font>
    <font>
      <sz val="14"/>
      <color theme="1"/>
      <name val="Calibri"/>
      <family val="2"/>
      <scheme val="minor"/>
    </font>
    <font>
      <i/>
      <sz val="12"/>
      <name val="Calibri"/>
      <family val="2"/>
      <scheme val="minor"/>
    </font>
    <font>
      <b/>
      <sz val="12"/>
      <color rgb="FF000000"/>
      <name val="Calibri"/>
      <family val="2"/>
      <scheme val="minor"/>
    </font>
    <font>
      <b/>
      <sz val="12"/>
      <color theme="0"/>
      <name val="Calibri"/>
      <family val="2"/>
      <scheme val="minor"/>
    </font>
    <font>
      <sz val="14"/>
      <color theme="0"/>
      <name val="Calibri"/>
      <family val="2"/>
      <scheme val="minor"/>
    </font>
    <font>
      <b/>
      <sz val="12"/>
      <color rgb="FFFF0000"/>
      <name val="Calibri"/>
      <family val="2"/>
      <scheme val="minor"/>
    </font>
    <font>
      <b/>
      <sz val="16"/>
      <color rgb="FFFF0000"/>
      <name val="Calibri"/>
      <family val="2"/>
      <scheme val="minor"/>
    </font>
    <font>
      <i/>
      <sz val="10"/>
      <color rgb="FF000000"/>
      <name val="Calibri"/>
      <family val="2"/>
    </font>
    <font>
      <b/>
      <i/>
      <sz val="11"/>
      <color rgb="FF000000"/>
      <name val="Calibri"/>
      <family val="2"/>
    </font>
    <font>
      <b/>
      <sz val="22"/>
      <color rgb="FF000000"/>
      <name val="Calibri"/>
      <family val="2"/>
    </font>
    <font>
      <sz val="12"/>
      <color rgb="FF000000"/>
      <name val="Calibri"/>
      <family val="2"/>
    </font>
    <font>
      <b/>
      <sz val="22"/>
      <color theme="1"/>
      <name val="Calibri"/>
      <family val="2"/>
    </font>
    <font>
      <u/>
      <sz val="12"/>
      <color theme="1"/>
      <name val="Calibri"/>
      <family val="2"/>
      <scheme val="minor"/>
    </font>
    <font>
      <sz val="8"/>
      <name val="Calibri"/>
      <family val="2"/>
      <scheme val="minor"/>
    </font>
    <font>
      <b/>
      <sz val="24"/>
      <color theme="1"/>
      <name val="Calibri"/>
      <family val="2"/>
      <scheme val="minor"/>
    </font>
    <font>
      <b/>
      <sz val="26"/>
      <color theme="1"/>
      <name val="Calibri"/>
      <family val="2"/>
      <scheme val="minor"/>
    </font>
    <font>
      <b/>
      <sz val="48"/>
      <color rgb="FF000000"/>
      <name val="Calibri"/>
      <family val="2"/>
    </font>
    <font>
      <sz val="24"/>
      <color rgb="FF000000"/>
      <name val="Calibri"/>
      <family val="2"/>
    </font>
    <font>
      <sz val="20"/>
      <color rgb="FF000000"/>
      <name val="Calibri"/>
      <family val="2"/>
    </font>
    <font>
      <b/>
      <sz val="28"/>
      <color rgb="FF000000"/>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2">
    <xf numFmtId="0" fontId="0" fillId="0" borderId="0"/>
    <xf numFmtId="165" fontId="1" fillId="0" borderId="0" applyFont="0" applyFill="0" applyBorder="0" applyAlignment="0" applyProtection="0"/>
  </cellStyleXfs>
  <cellXfs count="186">
    <xf numFmtId="0" fontId="0" fillId="0" borderId="0" xfId="0"/>
    <xf numFmtId="0" fontId="0" fillId="3" borderId="0" xfId="0" applyFill="1" applyAlignment="1">
      <alignment vertical="center"/>
    </xf>
    <xf numFmtId="0" fontId="4" fillId="0" borderId="0" xfId="0" quotePrefix="1" applyFont="1" applyAlignment="1">
      <alignment horizontal="left" vertical="center"/>
    </xf>
    <xf numFmtId="0" fontId="0" fillId="0" borderId="0" xfId="0"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5" fillId="0" borderId="0" xfId="0" applyFont="1" applyAlignment="1">
      <alignment vertical="center"/>
    </xf>
    <xf numFmtId="0" fontId="0" fillId="0" borderId="0" xfId="0" applyAlignment="1">
      <alignment vertical="center" wrapText="1"/>
    </xf>
    <xf numFmtId="164" fontId="0" fillId="0" borderId="0" xfId="0" applyNumberFormat="1" applyAlignment="1">
      <alignment horizontal="right" vertical="center" indent="1"/>
    </xf>
    <xf numFmtId="0" fontId="4" fillId="0" borderId="0" xfId="0" applyFont="1" applyAlignment="1">
      <alignment horizontal="center"/>
    </xf>
    <xf numFmtId="164" fontId="0" fillId="0" borderId="0" xfId="0" applyNumberFormat="1" applyAlignment="1">
      <alignment horizontal="right" vertical="center"/>
    </xf>
    <xf numFmtId="0" fontId="2" fillId="4" borderId="0" xfId="0" applyFont="1" applyFill="1" applyAlignment="1">
      <alignment vertical="center"/>
    </xf>
    <xf numFmtId="0" fontId="2" fillId="4" borderId="1" xfId="0" applyFont="1" applyFill="1" applyBorder="1" applyAlignment="1">
      <alignment vertical="center"/>
    </xf>
    <xf numFmtId="0" fontId="0" fillId="0" borderId="0" xfId="0" applyAlignment="1">
      <alignment horizontal="left" vertical="center"/>
    </xf>
    <xf numFmtId="0" fontId="2" fillId="0" borderId="0" xfId="0" applyFont="1" applyAlignment="1">
      <alignment vertical="center"/>
    </xf>
    <xf numFmtId="0" fontId="0" fillId="4" borderId="0" xfId="0" applyFill="1" applyAlignment="1">
      <alignment vertical="center"/>
    </xf>
    <xf numFmtId="14" fontId="0" fillId="0" borderId="0" xfId="0" applyNumberFormat="1" applyAlignment="1">
      <alignment horizontal="right" vertical="center"/>
    </xf>
    <xf numFmtId="14" fontId="0" fillId="0" borderId="0" xfId="0" applyNumberFormat="1" applyAlignment="1">
      <alignment horizontal="center" vertical="center"/>
    </xf>
    <xf numFmtId="0" fontId="14" fillId="0" borderId="0" xfId="0" applyFont="1" applyAlignment="1">
      <alignment vertical="center"/>
    </xf>
    <xf numFmtId="0" fontId="15" fillId="0" borderId="0" xfId="0" applyFont="1" applyAlignment="1">
      <alignment vertical="center"/>
    </xf>
    <xf numFmtId="0" fontId="16" fillId="0" borderId="0" xfId="0" applyFont="1" applyAlignment="1">
      <alignment vertical="center"/>
    </xf>
    <xf numFmtId="164" fontId="16" fillId="0" borderId="0" xfId="0" applyNumberFormat="1" applyFont="1" applyAlignment="1">
      <alignment horizontal="right" vertical="center"/>
    </xf>
    <xf numFmtId="0" fontId="0" fillId="0" borderId="0" xfId="0" applyAlignment="1" applyProtection="1">
      <alignment vertical="center" wrapText="1"/>
      <protection locked="0"/>
    </xf>
    <xf numFmtId="0" fontId="0" fillId="0" borderId="0" xfId="0" applyAlignment="1">
      <alignment horizontal="left" vertical="center" wrapText="1"/>
    </xf>
    <xf numFmtId="164" fontId="0" fillId="0" borderId="0" xfId="0" applyNumberFormat="1" applyAlignment="1">
      <alignment horizontal="right" vertical="center" wrapText="1"/>
    </xf>
    <xf numFmtId="0" fontId="5" fillId="0" borderId="18" xfId="0" applyFont="1" applyBorder="1" applyAlignment="1">
      <alignment vertical="center" wrapText="1"/>
    </xf>
    <xf numFmtId="0" fontId="5" fillId="0" borderId="20" xfId="0" applyFont="1" applyBorder="1" applyAlignment="1">
      <alignment vertical="center" wrapText="1"/>
    </xf>
    <xf numFmtId="0" fontId="5" fillId="0" borderId="26" xfId="0" applyFont="1" applyBorder="1" applyAlignment="1">
      <alignment vertical="center" wrapText="1"/>
    </xf>
    <xf numFmtId="0" fontId="13" fillId="0" borderId="0" xfId="0" applyFont="1" applyAlignment="1">
      <alignment horizontal="center" vertical="top" wrapText="1"/>
    </xf>
    <xf numFmtId="0" fontId="10" fillId="0" borderId="0" xfId="0" applyFont="1" applyAlignment="1">
      <alignment horizontal="left" vertical="center" wrapText="1"/>
    </xf>
    <xf numFmtId="0" fontId="28" fillId="0" borderId="0" xfId="0" applyFont="1" applyAlignment="1">
      <alignment horizontal="center" vertical="center" wrapText="1"/>
    </xf>
    <xf numFmtId="0" fontId="10" fillId="0" borderId="0" xfId="0" applyFont="1" applyAlignment="1">
      <alignment horizontal="center" vertical="center" wrapText="1"/>
    </xf>
    <xf numFmtId="0" fontId="9" fillId="0" borderId="14" xfId="0" applyFont="1" applyBorder="1" applyAlignment="1">
      <alignment horizontal="left" vertical="center" wrapText="1"/>
    </xf>
    <xf numFmtId="0" fontId="0" fillId="4" borderId="0" xfId="0" applyFill="1" applyBorder="1" applyAlignment="1">
      <alignment horizontal="center" vertical="center" wrapText="1"/>
    </xf>
    <xf numFmtId="0" fontId="0" fillId="4" borderId="34" xfId="0" applyFill="1" applyBorder="1" applyAlignment="1">
      <alignment horizontal="center" vertical="center" wrapText="1"/>
    </xf>
    <xf numFmtId="0" fontId="5" fillId="0" borderId="36" xfId="0" applyFont="1" applyBorder="1" applyAlignment="1">
      <alignment vertical="center" wrapText="1"/>
    </xf>
    <xf numFmtId="0" fontId="3" fillId="0" borderId="0" xfId="0" applyFont="1" applyAlignment="1">
      <alignment horizontal="left" vertical="center" indent="3"/>
    </xf>
    <xf numFmtId="0" fontId="10" fillId="0" borderId="0" xfId="0" applyFont="1" applyAlignment="1">
      <alignment horizontal="left" vertical="center" indent="3"/>
    </xf>
    <xf numFmtId="3" fontId="0" fillId="0" borderId="0" xfId="0" quotePrefix="1" applyNumberFormat="1" applyAlignment="1">
      <alignment horizontal="left" vertical="center" indent="3"/>
    </xf>
    <xf numFmtId="0" fontId="0" fillId="0" borderId="0" xfId="0" quotePrefix="1" applyAlignment="1">
      <alignment horizontal="left" vertical="center" indent="3"/>
    </xf>
    <xf numFmtId="0" fontId="11" fillId="0" borderId="0" xfId="0" applyFont="1" applyAlignment="1">
      <alignment horizontal="left" vertical="center" indent="3"/>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17" fillId="0" borderId="0" xfId="0" applyFont="1" applyAlignment="1" applyProtection="1">
      <alignment horizontal="left" vertical="top" wrapText="1"/>
      <protection locked="0"/>
    </xf>
    <xf numFmtId="164" fontId="17" fillId="0" borderId="0" xfId="0" applyNumberFormat="1" applyFont="1" applyAlignment="1" applyProtection="1">
      <alignment horizontal="right" vertical="top" wrapText="1"/>
      <protection locked="0"/>
    </xf>
    <xf numFmtId="0" fontId="11" fillId="0" borderId="1" xfId="0" applyFont="1" applyBorder="1" applyAlignment="1">
      <alignment horizontal="left" vertical="center" wrapText="1"/>
    </xf>
    <xf numFmtId="0" fontId="10" fillId="0" borderId="1" xfId="0" applyFont="1" applyBorder="1" applyAlignment="1">
      <alignment horizontal="center" vertical="center" wrapText="1"/>
    </xf>
    <xf numFmtId="164" fontId="10" fillId="0" borderId="1" xfId="0" applyNumberFormat="1" applyFont="1" applyBorder="1" applyAlignment="1">
      <alignment horizontal="right" vertical="center" wrapText="1"/>
    </xf>
    <xf numFmtId="166" fontId="16" fillId="0" borderId="1" xfId="1" applyNumberFormat="1" applyFont="1" applyBorder="1" applyAlignment="1">
      <alignment horizontal="center" vertical="center"/>
    </xf>
    <xf numFmtId="0" fontId="19" fillId="0" borderId="9" xfId="0" applyFont="1" applyBorder="1" applyAlignment="1">
      <alignment horizontal="left" vertical="center" wrapText="1"/>
    </xf>
    <xf numFmtId="0" fontId="14" fillId="0" borderId="9" xfId="0" applyFont="1" applyBorder="1" applyAlignment="1">
      <alignment horizontal="center" vertical="center" wrapText="1"/>
    </xf>
    <xf numFmtId="164" fontId="14" fillId="0" borderId="9" xfId="0" applyNumberFormat="1" applyFont="1" applyBorder="1" applyAlignment="1">
      <alignment horizontal="right" vertical="center" wrapText="1"/>
    </xf>
    <xf numFmtId="166" fontId="20" fillId="0" borderId="9" xfId="1" applyNumberFormat="1" applyFont="1" applyBorder="1" applyAlignment="1">
      <alignment horizontal="center" vertical="center"/>
    </xf>
    <xf numFmtId="0" fontId="0" fillId="0" borderId="19" xfId="0" applyBorder="1" applyAlignment="1">
      <alignment horizontal="center" vertical="center" wrapText="1"/>
    </xf>
    <xf numFmtId="0" fontId="0" fillId="0" borderId="1" xfId="0" applyBorder="1"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Alignment="1">
      <alignment horizontal="center" vertical="center" wrapText="1"/>
    </xf>
    <xf numFmtId="0" fontId="2" fillId="0" borderId="1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14" fontId="0" fillId="0" borderId="1" xfId="0" applyNumberFormat="1" applyBorder="1" applyAlignment="1">
      <alignment horizontal="center" vertical="center" wrapText="1"/>
    </xf>
    <xf numFmtId="0" fontId="0" fillId="0" borderId="20" xfId="0" applyBorder="1" applyAlignment="1">
      <alignment horizontal="center" vertical="center" wrapText="1"/>
    </xf>
    <xf numFmtId="0" fontId="0" fillId="0" borderId="26" xfId="0" applyBorder="1" applyAlignment="1">
      <alignment horizontal="center" vertical="center" wrapText="1"/>
    </xf>
    <xf numFmtId="14" fontId="0" fillId="0" borderId="0" xfId="0" applyNumberFormat="1" applyAlignment="1">
      <alignment horizontal="right" vertical="center"/>
    </xf>
    <xf numFmtId="14" fontId="0" fillId="0" borderId="0" xfId="0" applyNumberFormat="1" applyAlignment="1">
      <alignment horizontal="center" vertical="center"/>
    </xf>
    <xf numFmtId="0" fontId="13" fillId="0" borderId="0" xfId="0" applyFont="1" applyAlignment="1">
      <alignment horizontal="left"/>
    </xf>
    <xf numFmtId="0" fontId="4" fillId="2" borderId="27" xfId="0" applyFont="1" applyFill="1" applyBorder="1" applyAlignment="1">
      <alignment horizontal="center" vertical="center"/>
    </xf>
    <xf numFmtId="164" fontId="4" fillId="2" borderId="27" xfId="0" applyNumberFormat="1" applyFont="1" applyFill="1" applyBorder="1" applyAlignment="1">
      <alignment horizontal="right" vertical="center"/>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30" fillId="2" borderId="0" xfId="0" applyFont="1" applyFill="1" applyAlignment="1">
      <alignment horizontal="center" vertical="center"/>
    </xf>
    <xf numFmtId="0" fontId="11" fillId="0" borderId="0" xfId="0" applyFont="1" applyAlignment="1">
      <alignment horizontal="left" vertical="center" wrapText="1"/>
    </xf>
    <xf numFmtId="0" fontId="21" fillId="0" borderId="1" xfId="0" applyFont="1" applyBorder="1" applyAlignment="1">
      <alignment horizontal="right" vertical="center" wrapText="1"/>
    </xf>
    <xf numFmtId="166" fontId="22" fillId="0" borderId="1" xfId="1" applyNumberFormat="1" applyFont="1" applyBorder="1" applyAlignment="1">
      <alignment horizontal="center" vertical="center"/>
    </xf>
    <xf numFmtId="0" fontId="3" fillId="2" borderId="1" xfId="0" applyFont="1" applyFill="1" applyBorder="1" applyAlignment="1">
      <alignment horizontal="left" vertical="center"/>
    </xf>
    <xf numFmtId="0" fontId="0" fillId="2" borderId="1" xfId="0" applyFill="1"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164" fontId="0" fillId="0" borderId="3" xfId="0" applyNumberFormat="1" applyBorder="1" applyAlignment="1">
      <alignment horizontal="center" vertic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2" xfId="0" applyBorder="1" applyAlignment="1">
      <alignment horizontal="left" vertical="center"/>
    </xf>
    <xf numFmtId="0" fontId="0" fillId="0" borderId="3" xfId="0" applyBorder="1" applyAlignment="1">
      <alignment horizontal="left" vertical="center"/>
    </xf>
    <xf numFmtId="164" fontId="0" fillId="0" borderId="3" xfId="0" applyNumberFormat="1" applyBorder="1" applyAlignment="1">
      <alignment horizontal="right" vertical="center"/>
    </xf>
    <xf numFmtId="0" fontId="0" fillId="0" borderId="4" xfId="0" applyBorder="1" applyAlignment="1">
      <alignment horizontal="left" vertical="center"/>
    </xf>
    <xf numFmtId="6" fontId="7" fillId="0" borderId="1" xfId="0" applyNumberFormat="1" applyFont="1" applyBorder="1" applyAlignment="1">
      <alignment horizontal="left" vertical="center"/>
    </xf>
    <xf numFmtId="0" fontId="7" fillId="0" borderId="1" xfId="0" applyFont="1" applyBorder="1" applyAlignment="1">
      <alignment horizontal="left" vertical="center"/>
    </xf>
    <xf numFmtId="164" fontId="7" fillId="0" borderId="1" xfId="0" applyNumberFormat="1" applyFont="1" applyBorder="1" applyAlignment="1">
      <alignment horizontal="right" vertical="center"/>
    </xf>
    <xf numFmtId="0" fontId="7" fillId="0" borderId="1" xfId="0" applyFont="1" applyBorder="1" applyAlignment="1">
      <alignment horizontal="left" vertical="center" wrapText="1"/>
    </xf>
    <xf numFmtId="164" fontId="0" fillId="0" borderId="1" xfId="0" applyNumberFormat="1" applyBorder="1" applyAlignment="1">
      <alignment horizontal="right" vertical="center"/>
    </xf>
    <xf numFmtId="0" fontId="0" fillId="0" borderId="1" xfId="0" applyBorder="1" applyAlignment="1">
      <alignment horizontal="center" vertical="center"/>
    </xf>
    <xf numFmtId="0" fontId="6" fillId="0" borderId="2" xfId="0" applyFont="1" applyBorder="1" applyAlignment="1">
      <alignment horizontal="justify" vertical="center" wrapText="1"/>
    </xf>
    <xf numFmtId="0" fontId="0" fillId="0" borderId="3" xfId="0" applyBorder="1" applyAlignment="1">
      <alignment horizontal="justify" vertical="center" wrapText="1"/>
    </xf>
    <xf numFmtId="164" fontId="0" fillId="0" borderId="3" xfId="0" applyNumberFormat="1" applyBorder="1" applyAlignment="1">
      <alignment horizontal="right" vertical="center" wrapText="1"/>
    </xf>
    <xf numFmtId="0" fontId="0" fillId="0" borderId="4" xfId="0" applyBorder="1" applyAlignment="1">
      <alignment horizontal="justify" vertical="center" wrapText="1"/>
    </xf>
    <xf numFmtId="0" fontId="8" fillId="0" borderId="2" xfId="0" applyFont="1" applyBorder="1" applyAlignment="1">
      <alignment horizontal="justify"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4" fillId="0" borderId="0" xfId="0" applyFont="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0" xfId="0"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left" vertical="center" wrapText="1"/>
    </xf>
    <xf numFmtId="0" fontId="31" fillId="2" borderId="0" xfId="0" applyFont="1" applyFill="1" applyAlignment="1">
      <alignment horizontal="center" vertical="center"/>
    </xf>
    <xf numFmtId="0" fontId="0" fillId="0" borderId="0" xfId="0" applyAlignment="1">
      <alignment horizontal="center" vertical="center" wrapText="1"/>
    </xf>
    <xf numFmtId="0" fontId="24" fillId="0" borderId="14" xfId="0" applyFont="1" applyBorder="1" applyAlignment="1">
      <alignment horizontal="left" vertical="center" wrapText="1"/>
    </xf>
    <xf numFmtId="0" fontId="24" fillId="0" borderId="1" xfId="0" applyFont="1" applyBorder="1" applyAlignment="1">
      <alignment horizontal="left" vertical="center" wrapText="1"/>
    </xf>
    <xf numFmtId="0" fontId="24" fillId="0" borderId="22" xfId="0" applyFont="1" applyBorder="1" applyAlignment="1">
      <alignment horizontal="left" vertical="center" wrapText="1"/>
    </xf>
    <xf numFmtId="0" fontId="0" fillId="4" borderId="28"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30" xfId="0" applyFill="1" applyBorder="1" applyAlignment="1">
      <alignment horizontal="center" vertical="center" wrapText="1"/>
    </xf>
    <xf numFmtId="0" fontId="0" fillId="4" borderId="33" xfId="0" applyFill="1" applyBorder="1" applyAlignment="1">
      <alignment horizontal="center" vertical="center" wrapText="1"/>
    </xf>
    <xf numFmtId="0" fontId="0" fillId="4" borderId="0" xfId="0" applyFill="1" applyBorder="1" applyAlignment="1">
      <alignment horizontal="center" vertical="center" wrapText="1"/>
    </xf>
    <xf numFmtId="0" fontId="9" fillId="0" borderId="13" xfId="0" applyFont="1" applyBorder="1" applyAlignment="1">
      <alignment vertical="center"/>
    </xf>
    <xf numFmtId="0" fontId="9" fillId="0" borderId="19" xfId="0" applyFont="1" applyBorder="1" applyAlignment="1">
      <alignment vertical="center"/>
    </xf>
    <xf numFmtId="0" fontId="9" fillId="0" borderId="21" xfId="0" applyFont="1" applyBorder="1" applyAlignment="1">
      <alignment vertical="center"/>
    </xf>
    <xf numFmtId="0" fontId="23" fillId="0" borderId="14" xfId="0" applyFont="1" applyBorder="1" applyAlignment="1">
      <alignment vertical="top" wrapText="1"/>
    </xf>
    <xf numFmtId="0" fontId="23" fillId="0" borderId="1" xfId="0" applyFont="1" applyBorder="1" applyAlignment="1">
      <alignment vertical="top" wrapText="1"/>
    </xf>
    <xf numFmtId="0" fontId="23" fillId="0" borderId="22" xfId="0" applyFont="1" applyBorder="1" applyAlignment="1">
      <alignment vertical="top" wrapText="1"/>
    </xf>
    <xf numFmtId="0" fontId="25" fillId="0" borderId="0" xfId="0" applyFont="1" applyAlignment="1">
      <alignment horizontal="center" vertical="center"/>
    </xf>
    <xf numFmtId="0" fontId="26" fillId="0" borderId="14" xfId="0" applyFont="1" applyBorder="1" applyAlignment="1">
      <alignment vertical="center" wrapText="1"/>
    </xf>
    <xf numFmtId="0" fontId="26" fillId="0" borderId="1" xfId="0" applyFont="1" applyBorder="1" applyAlignment="1">
      <alignment vertical="center" wrapText="1"/>
    </xf>
    <xf numFmtId="0" fontId="26" fillId="0" borderId="22" xfId="0" applyFont="1" applyBorder="1" applyAlignment="1">
      <alignment vertical="center" wrapText="1"/>
    </xf>
    <xf numFmtId="0" fontId="5" fillId="0" borderId="13" xfId="0" applyFont="1" applyBorder="1" applyAlignment="1">
      <alignment vertical="center"/>
    </xf>
    <xf numFmtId="0" fontId="5" fillId="0" borderId="19" xfId="0" applyFont="1" applyBorder="1" applyAlignment="1">
      <alignment vertical="center"/>
    </xf>
    <xf numFmtId="0" fontId="5" fillId="0" borderId="21" xfId="0" applyFont="1" applyBorder="1" applyAlignment="1">
      <alignment vertical="center"/>
    </xf>
    <xf numFmtId="0" fontId="9" fillId="0" borderId="14" xfId="0" applyFont="1" applyBorder="1" applyAlignment="1">
      <alignment horizontal="left" vertical="center" wrapText="1"/>
    </xf>
    <xf numFmtId="0" fontId="9" fillId="0" borderId="1" xfId="0" applyFont="1" applyBorder="1" applyAlignment="1">
      <alignment horizontal="left" vertical="center" wrapText="1"/>
    </xf>
    <xf numFmtId="0" fontId="9" fillId="0" borderId="22" xfId="0" applyFont="1" applyBorder="1" applyAlignment="1">
      <alignment horizontal="left" vertical="center" wrapText="1"/>
    </xf>
    <xf numFmtId="0" fontId="27" fillId="0" borderId="0" xfId="0" applyFont="1" applyAlignment="1">
      <alignment horizontal="center" vertical="center"/>
    </xf>
    <xf numFmtId="0" fontId="25" fillId="0" borderId="0" xfId="0" applyFont="1" applyAlignment="1">
      <alignment horizontal="center" vertical="center" wrapText="1"/>
    </xf>
    <xf numFmtId="0" fontId="9" fillId="0" borderId="33" xfId="0" applyFont="1" applyBorder="1" applyAlignment="1">
      <alignment horizontal="center" vertical="center"/>
    </xf>
    <xf numFmtId="0" fontId="9" fillId="0" borderId="12" xfId="0" applyFont="1" applyBorder="1" applyAlignment="1">
      <alignment horizontal="center" vertical="center"/>
    </xf>
    <xf numFmtId="0" fontId="9" fillId="0" borderId="31" xfId="0" applyFont="1" applyBorder="1" applyAlignment="1">
      <alignment horizontal="center" vertical="center"/>
    </xf>
    <xf numFmtId="0" fontId="9" fillId="0" borderId="25" xfId="0" applyFont="1" applyBorder="1" applyAlignment="1">
      <alignment horizontal="center" vertical="center"/>
    </xf>
    <xf numFmtId="0" fontId="0" fillId="0" borderId="8" xfId="0" applyBorder="1" applyAlignment="1">
      <alignment horizontal="left" vertical="center" wrapText="1"/>
    </xf>
    <xf numFmtId="0" fontId="0" fillId="0" borderId="35" xfId="0" applyBorder="1" applyAlignment="1">
      <alignment horizontal="left" vertical="center" wrapText="1"/>
    </xf>
    <xf numFmtId="0" fontId="0" fillId="0" borderId="23" xfId="0" applyBorder="1" applyAlignment="1">
      <alignment horizontal="left" vertical="center" wrapText="1"/>
    </xf>
    <xf numFmtId="0" fontId="0" fillId="0" borderId="32" xfId="0" applyBorder="1" applyAlignment="1">
      <alignment horizontal="left" vertical="center" wrapText="1"/>
    </xf>
    <xf numFmtId="0" fontId="10" fillId="0" borderId="0" xfId="0" applyFont="1" applyAlignment="1">
      <alignment horizontal="left" vertical="top" wrapText="1"/>
    </xf>
    <xf numFmtId="0" fontId="10" fillId="0" borderId="0" xfId="0" applyFont="1" applyAlignment="1">
      <alignment horizontal="left" vertical="center" wrapText="1"/>
    </xf>
    <xf numFmtId="0" fontId="9" fillId="0" borderId="37"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26" fillId="0" borderId="17" xfId="0" applyFont="1" applyBorder="1" applyAlignment="1">
      <alignment vertical="center" wrapText="1"/>
    </xf>
    <xf numFmtId="0" fontId="26" fillId="0" borderId="4" xfId="0" applyFont="1" applyBorder="1" applyAlignment="1">
      <alignment vertical="center" wrapText="1"/>
    </xf>
    <xf numFmtId="0" fontId="26" fillId="0" borderId="38" xfId="0" applyFont="1" applyBorder="1" applyAlignment="1">
      <alignment vertical="center" wrapText="1"/>
    </xf>
    <xf numFmtId="0" fontId="0" fillId="0" borderId="0" xfId="0" applyBorder="1" applyAlignment="1">
      <alignment horizontal="left" vertical="center" wrapText="1"/>
    </xf>
    <xf numFmtId="0" fontId="0" fillId="0" borderId="34" xfId="0" applyBorder="1" applyAlignment="1">
      <alignment horizontal="left" vertical="center" wrapText="1"/>
    </xf>
    <xf numFmtId="0" fontId="0" fillId="0" borderId="0" xfId="0" applyAlignment="1">
      <alignment horizontal="left" vertical="center" wrapText="1"/>
    </xf>
    <xf numFmtId="0" fontId="0" fillId="0" borderId="24" xfId="0" applyBorder="1" applyAlignment="1">
      <alignment horizontal="left" vertical="center" wrapText="1"/>
    </xf>
    <xf numFmtId="0" fontId="9" fillId="0" borderId="27" xfId="0" applyFont="1" applyBorder="1" applyAlignment="1">
      <alignment horizontal="left" vertical="center" wrapText="1"/>
    </xf>
    <xf numFmtId="0" fontId="0" fillId="0" borderId="0" xfId="0" applyBorder="1" applyAlignment="1">
      <alignment vertical="center"/>
    </xf>
    <xf numFmtId="0" fontId="10" fillId="0" borderId="0" xfId="0" applyFont="1" applyBorder="1" applyAlignment="1">
      <alignment vertical="center"/>
    </xf>
    <xf numFmtId="0" fontId="2" fillId="4" borderId="4" xfId="0" applyFont="1" applyFill="1" applyBorder="1" applyAlignment="1">
      <alignment horizontal="center" vertical="center"/>
    </xf>
    <xf numFmtId="0" fontId="0" fillId="0" borderId="0" xfId="0" applyBorder="1" applyAlignment="1" applyProtection="1">
      <alignment vertical="center" wrapText="1"/>
      <protection locked="0"/>
    </xf>
  </cellXfs>
  <cellStyles count="2">
    <cellStyle name="Monétaire 2" xfId="1" xr:uid="{CAA4433C-0B0D-471B-A2D6-194C5DEF22D3}"/>
    <cellStyle name="Normal" xfId="0" builtinId="0"/>
  </cellStyles>
  <dxfs count="1">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60-EC42-11CE-9E0D-00AA006002F3}" ax:persistence="persistStreamInit" r:id="rId1"/>
</file>

<file path=xl/activeX/activeX2.xml><?xml version="1.0" encoding="utf-8"?>
<ax:ocx xmlns:ax="http://schemas.microsoft.com/office/2006/activeX" xmlns:r="http://schemas.openxmlformats.org/officeDocument/2006/relationships" ax:classid="{8BD21D6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6.png"/><Relationship Id="rId18" Type="http://schemas.openxmlformats.org/officeDocument/2006/relationships/image" Target="../media/image21.jpeg"/><Relationship Id="rId26" Type="http://schemas.openxmlformats.org/officeDocument/2006/relationships/image" Target="../media/image29.png"/><Relationship Id="rId3" Type="http://schemas.openxmlformats.org/officeDocument/2006/relationships/image" Target="../media/image6.jpeg"/><Relationship Id="rId21" Type="http://schemas.openxmlformats.org/officeDocument/2006/relationships/image" Target="../media/image24.jpeg"/><Relationship Id="rId7" Type="http://schemas.openxmlformats.org/officeDocument/2006/relationships/image" Target="../media/image10.png"/><Relationship Id="rId12" Type="http://schemas.openxmlformats.org/officeDocument/2006/relationships/image" Target="../media/image15.png"/><Relationship Id="rId17" Type="http://schemas.openxmlformats.org/officeDocument/2006/relationships/image" Target="../media/image20.png"/><Relationship Id="rId25" Type="http://schemas.openxmlformats.org/officeDocument/2006/relationships/image" Target="../media/image28.png"/><Relationship Id="rId2" Type="http://schemas.openxmlformats.org/officeDocument/2006/relationships/image" Target="../media/image3.png"/><Relationship Id="rId16" Type="http://schemas.openxmlformats.org/officeDocument/2006/relationships/image" Target="../media/image19.png"/><Relationship Id="rId20" Type="http://schemas.openxmlformats.org/officeDocument/2006/relationships/image" Target="../media/image23.png"/><Relationship Id="rId29" Type="http://schemas.openxmlformats.org/officeDocument/2006/relationships/image" Target="../media/image32.jpeg"/><Relationship Id="rId1" Type="http://schemas.openxmlformats.org/officeDocument/2006/relationships/image" Target="../media/image5.png"/><Relationship Id="rId6" Type="http://schemas.openxmlformats.org/officeDocument/2006/relationships/image" Target="../media/image9.jpeg"/><Relationship Id="rId11" Type="http://schemas.openxmlformats.org/officeDocument/2006/relationships/image" Target="../media/image14.jpeg"/><Relationship Id="rId24" Type="http://schemas.openxmlformats.org/officeDocument/2006/relationships/image" Target="../media/image27.png"/><Relationship Id="rId5" Type="http://schemas.openxmlformats.org/officeDocument/2006/relationships/image" Target="../media/image8.png"/><Relationship Id="rId15" Type="http://schemas.openxmlformats.org/officeDocument/2006/relationships/image" Target="../media/image18.jpeg"/><Relationship Id="rId23" Type="http://schemas.openxmlformats.org/officeDocument/2006/relationships/image" Target="../media/image26.png"/><Relationship Id="rId28" Type="http://schemas.openxmlformats.org/officeDocument/2006/relationships/image" Target="../media/image31.jpeg"/><Relationship Id="rId10" Type="http://schemas.openxmlformats.org/officeDocument/2006/relationships/image" Target="../media/image13.jpeg"/><Relationship Id="rId19" Type="http://schemas.openxmlformats.org/officeDocument/2006/relationships/image" Target="../media/image22.png"/><Relationship Id="rId31" Type="http://schemas.openxmlformats.org/officeDocument/2006/relationships/image" Target="../media/image34.jpeg"/><Relationship Id="rId4" Type="http://schemas.openxmlformats.org/officeDocument/2006/relationships/image" Target="../media/image7.jpeg"/><Relationship Id="rId9" Type="http://schemas.openxmlformats.org/officeDocument/2006/relationships/image" Target="../media/image12.jpeg"/><Relationship Id="rId14" Type="http://schemas.openxmlformats.org/officeDocument/2006/relationships/image" Target="../media/image17.jpeg"/><Relationship Id="rId22" Type="http://schemas.openxmlformats.org/officeDocument/2006/relationships/image" Target="../media/image25.png"/><Relationship Id="rId27" Type="http://schemas.openxmlformats.org/officeDocument/2006/relationships/image" Target="../media/image30.jpeg"/><Relationship Id="rId30" Type="http://schemas.openxmlformats.org/officeDocument/2006/relationships/image" Target="../media/image33.png"/></Relationships>
</file>

<file path=xl/drawings/_rels/drawing3.xml.rels><?xml version="1.0" encoding="UTF-8" standalone="yes"?>
<Relationships xmlns="http://schemas.openxmlformats.org/package/2006/relationships"><Relationship Id="rId3" Type="http://schemas.openxmlformats.org/officeDocument/2006/relationships/image" Target="../media/image37.jpeg"/><Relationship Id="rId2" Type="http://schemas.openxmlformats.org/officeDocument/2006/relationships/image" Target="../media/image3.png"/><Relationship Id="rId1" Type="http://schemas.openxmlformats.org/officeDocument/2006/relationships/image" Target="../media/image36.tiff"/><Relationship Id="rId5" Type="http://schemas.openxmlformats.org/officeDocument/2006/relationships/image" Target="../media/image39.jpeg"/><Relationship Id="rId4" Type="http://schemas.openxmlformats.org/officeDocument/2006/relationships/image" Target="../media/image3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5.emf"/></Relationships>
</file>

<file path=xl/drawings/drawing1.xml><?xml version="1.0" encoding="utf-8"?>
<xdr:wsDr xmlns:xdr="http://schemas.openxmlformats.org/drawingml/2006/spreadsheetDrawing" xmlns:a="http://schemas.openxmlformats.org/drawingml/2006/main">
  <xdr:twoCellAnchor>
    <xdr:from>
      <xdr:col>0</xdr:col>
      <xdr:colOff>152400</xdr:colOff>
      <xdr:row>2</xdr:row>
      <xdr:rowOff>157162</xdr:rowOff>
    </xdr:from>
    <xdr:to>
      <xdr:col>1</xdr:col>
      <xdr:colOff>447675</xdr:colOff>
      <xdr:row>2</xdr:row>
      <xdr:rowOff>157162</xdr:rowOff>
    </xdr:to>
    <xdr:cxnSp macro="">
      <xdr:nvCxnSpPr>
        <xdr:cNvPr id="4" name="Connecteur droit 3">
          <a:extLst>
            <a:ext uri="{FF2B5EF4-FFF2-40B4-BE49-F238E27FC236}">
              <a16:creationId xmlns:a16="http://schemas.microsoft.com/office/drawing/2014/main" id="{00000000-0008-0000-0000-000004000000}"/>
            </a:ext>
          </a:extLst>
        </xdr:cNvPr>
        <xdr:cNvCxnSpPr/>
      </xdr:nvCxnSpPr>
      <xdr:spPr>
        <a:xfrm>
          <a:off x="152400" y="1300162"/>
          <a:ext cx="1009650" cy="0"/>
        </a:xfrm>
        <a:prstGeom prst="line">
          <a:avLst/>
        </a:prstGeom>
        <a:ln w="28575">
          <a:solidFill>
            <a:srgbClr val="00387B"/>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438150</xdr:colOff>
      <xdr:row>1</xdr:row>
      <xdr:rowOff>19049</xdr:rowOff>
    </xdr:from>
    <xdr:to>
      <xdr:col>4</xdr:col>
      <xdr:colOff>328448</xdr:colOff>
      <xdr:row>4</xdr:row>
      <xdr:rowOff>104775</xdr:rowOff>
    </xdr:to>
    <xdr:grpSp>
      <xdr:nvGrpSpPr>
        <xdr:cNvPr id="5" name="Groupe 4">
          <a:extLst>
            <a:ext uri="{FF2B5EF4-FFF2-40B4-BE49-F238E27FC236}">
              <a16:creationId xmlns:a16="http://schemas.microsoft.com/office/drawing/2014/main" id="{00000000-0008-0000-0000-000005000000}"/>
            </a:ext>
          </a:extLst>
        </xdr:cNvPr>
        <xdr:cNvGrpSpPr/>
      </xdr:nvGrpSpPr>
      <xdr:grpSpPr>
        <a:xfrm>
          <a:off x="1152525" y="971549"/>
          <a:ext cx="1966748" cy="657226"/>
          <a:chOff x="1162050" y="1038224"/>
          <a:chExt cx="1847850" cy="657226"/>
        </a:xfrm>
      </xdr:grpSpPr>
      <xdr:sp macro="" textlink="">
        <xdr:nvSpPr>
          <xdr:cNvPr id="6" name="Rectangle : coins arrondis 5">
            <a:extLst>
              <a:ext uri="{FF2B5EF4-FFF2-40B4-BE49-F238E27FC236}">
                <a16:creationId xmlns:a16="http://schemas.microsoft.com/office/drawing/2014/main" id="{00000000-0008-0000-0000-000006000000}"/>
              </a:ext>
            </a:extLst>
          </xdr:cNvPr>
          <xdr:cNvSpPr/>
        </xdr:nvSpPr>
        <xdr:spPr>
          <a:xfrm>
            <a:off x="1162050" y="1076326"/>
            <a:ext cx="1847850" cy="581024"/>
          </a:xfrm>
          <a:prstGeom prst="roundRect">
            <a:avLst>
              <a:gd name="adj" fmla="val 8448"/>
            </a:avLst>
          </a:prstGeom>
          <a:noFill/>
          <a:ln>
            <a:solidFill>
              <a:srgbClr val="00387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FR" sz="1100"/>
          </a:p>
        </xdr:txBody>
      </xdr:sp>
      <xdr:cxnSp macro="">
        <xdr:nvCxnSpPr>
          <xdr:cNvPr id="7" name="Connecteur droit 6">
            <a:extLst>
              <a:ext uri="{FF2B5EF4-FFF2-40B4-BE49-F238E27FC236}">
                <a16:creationId xmlns:a16="http://schemas.microsoft.com/office/drawing/2014/main" id="{00000000-0008-0000-0000-000007000000}"/>
              </a:ext>
            </a:extLst>
          </xdr:cNvPr>
          <xdr:cNvCxnSpPr/>
        </xdr:nvCxnSpPr>
        <xdr:spPr>
          <a:xfrm>
            <a:off x="1400630" y="1366837"/>
            <a:ext cx="1370692" cy="0"/>
          </a:xfrm>
          <a:prstGeom prst="line">
            <a:avLst/>
          </a:prstGeom>
          <a:ln w="19050">
            <a:solidFill>
              <a:srgbClr val="00387B"/>
            </a:solidFill>
          </a:ln>
        </xdr:spPr>
        <xdr:style>
          <a:lnRef idx="1">
            <a:schemeClr val="accent1"/>
          </a:lnRef>
          <a:fillRef idx="0">
            <a:schemeClr val="accent1"/>
          </a:fillRef>
          <a:effectRef idx="0">
            <a:schemeClr val="accent1"/>
          </a:effectRef>
          <a:fontRef idx="minor">
            <a:schemeClr val="tx1"/>
          </a:fontRef>
        </xdr:style>
      </xdr:cxnSp>
      <xdr:sp macro="" textlink="">
        <xdr:nvSpPr>
          <xdr:cNvPr id="8" name="ZoneTexte 7">
            <a:extLst>
              <a:ext uri="{FF2B5EF4-FFF2-40B4-BE49-F238E27FC236}">
                <a16:creationId xmlns:a16="http://schemas.microsoft.com/office/drawing/2014/main" id="{00000000-0008-0000-0000-000008000000}"/>
              </a:ext>
            </a:extLst>
          </xdr:cNvPr>
          <xdr:cNvSpPr txBox="1"/>
        </xdr:nvSpPr>
        <xdr:spPr>
          <a:xfrm>
            <a:off x="1223963" y="1038224"/>
            <a:ext cx="1724025" cy="657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1600" b="1"/>
              <a:t>DEVIS</a:t>
            </a:r>
          </a:p>
          <a:p>
            <a:pPr algn="ctr"/>
            <a:endParaRPr lang="fr-FR" sz="300" b="1"/>
          </a:p>
          <a:p>
            <a:pPr algn="ctr"/>
            <a:r>
              <a:rPr lang="fr-FR" sz="1600" b="1"/>
              <a:t>N°</a:t>
            </a:r>
            <a:r>
              <a:rPr lang="fr-FR" sz="1600" b="1" baseline="0"/>
              <a:t> D19-0135/01</a:t>
            </a:r>
            <a:endParaRPr lang="fr-FR" sz="1600" b="1"/>
          </a:p>
        </xdr:txBody>
      </xdr:sp>
    </xdr:grpSp>
    <xdr:clientData/>
  </xdr:twoCellAnchor>
  <xdr:twoCellAnchor>
    <xdr:from>
      <xdr:col>4</xdr:col>
      <xdr:colOff>328448</xdr:colOff>
      <xdr:row>2</xdr:row>
      <xdr:rowOff>157163</xdr:rowOff>
    </xdr:from>
    <xdr:to>
      <xdr:col>11</xdr:col>
      <xdr:colOff>571500</xdr:colOff>
      <xdr:row>2</xdr:row>
      <xdr:rowOff>157163</xdr:rowOff>
    </xdr:to>
    <xdr:cxnSp macro="">
      <xdr:nvCxnSpPr>
        <xdr:cNvPr id="9" name="Connecteur droit 8">
          <a:extLst>
            <a:ext uri="{FF2B5EF4-FFF2-40B4-BE49-F238E27FC236}">
              <a16:creationId xmlns:a16="http://schemas.microsoft.com/office/drawing/2014/main" id="{00000000-0008-0000-0000-000009000000}"/>
            </a:ext>
          </a:extLst>
        </xdr:cNvPr>
        <xdr:cNvCxnSpPr>
          <a:stCxn id="6" idx="3"/>
        </xdr:cNvCxnSpPr>
      </xdr:nvCxnSpPr>
      <xdr:spPr>
        <a:xfrm>
          <a:off x="3119273" y="1300163"/>
          <a:ext cx="4910302" cy="0"/>
        </a:xfrm>
        <a:prstGeom prst="line">
          <a:avLst/>
        </a:prstGeom>
        <a:ln w="28575">
          <a:solidFill>
            <a:srgbClr val="00387B"/>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xdr:col>
          <xdr:colOff>216958</xdr:colOff>
          <xdr:row>3</xdr:row>
          <xdr:rowOff>27683</xdr:rowOff>
        </xdr:from>
        <xdr:to>
          <xdr:col>4</xdr:col>
          <xdr:colOff>284993</xdr:colOff>
          <xdr:row>4</xdr:row>
          <xdr:rowOff>41290</xdr:rowOff>
        </xdr:to>
        <xdr:pic>
          <xdr:nvPicPr>
            <xdr:cNvPr id="10" name="Image 9">
              <a:extLst>
                <a:ext uri="{FF2B5EF4-FFF2-40B4-BE49-F238E27FC236}">
                  <a16:creationId xmlns:a16="http://schemas.microsoft.com/office/drawing/2014/main" id="{00000000-0008-0000-0000-00000A000000}"/>
                </a:ext>
              </a:extLst>
            </xdr:cNvPr>
            <xdr:cNvPicPr>
              <a:picLocks noChangeAspect="1" noChangeArrowheads="1"/>
              <a:extLst>
                <a:ext uri="{84589F7E-364E-4C9E-8A38-B11213B215E9}">
                  <a14:cameraTool cellRange="$Q$12" spid="_x0000_s9661"/>
                </a:ext>
              </a:extLst>
            </xdr:cNvPicPr>
          </xdr:nvPicPr>
          <xdr:blipFill rotWithShape="1">
            <a:blip xmlns:r="http://schemas.openxmlformats.org/officeDocument/2006/relationships" r:embed="rId1"/>
            <a:srcRect t="1071" r="34240" b="13317"/>
            <a:stretch>
              <a:fillRect/>
            </a:stretch>
          </xdr:blipFill>
          <xdr:spPr bwMode="auto">
            <a:xfrm>
              <a:off x="1659315" y="1361183"/>
              <a:ext cx="1442357" cy="204107"/>
            </a:xfrm>
            <a:prstGeom prst="rect">
              <a:avLst/>
            </a:prstGeom>
            <a:solidFill>
              <a:srgbClr val="FFFFFF" mc:Ignorable="a14" a14:legacySpreadsheetColorIndex="9"/>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638175</xdr:colOff>
          <xdr:row>8</xdr:row>
          <xdr:rowOff>190500</xdr:rowOff>
        </xdr:from>
        <xdr:to>
          <xdr:col>15</xdr:col>
          <xdr:colOff>1647825</xdr:colOff>
          <xdr:row>13</xdr:row>
          <xdr:rowOff>104775</xdr:rowOff>
        </xdr:to>
        <xdr:sp macro="" textlink="">
          <xdr:nvSpPr>
            <xdr:cNvPr id="2050" name="ToggleButton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625928</xdr:colOff>
          <xdr:row>10</xdr:row>
          <xdr:rowOff>68036</xdr:rowOff>
        </xdr:from>
        <xdr:to>
          <xdr:col>21</xdr:col>
          <xdr:colOff>691243</xdr:colOff>
          <xdr:row>17</xdr:row>
          <xdr:rowOff>54428</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800" b="1" i="0" u="none" strike="noStrike" baseline="0">
                  <a:solidFill>
                    <a:srgbClr val="000000"/>
                  </a:solidFill>
                  <a:latin typeface="Calibri"/>
                  <a:cs typeface="Calibri"/>
                </a:rPr>
                <a:t>Création plages nommées</a:t>
              </a:r>
            </a:p>
          </xdr:txBody>
        </xdr:sp>
        <xdr:clientData fPrintsWithSheet="0"/>
      </xdr:twoCellAnchor>
    </mc:Choice>
    <mc:Fallback/>
  </mc:AlternateContent>
  <xdr:twoCellAnchor>
    <xdr:from>
      <xdr:col>8</xdr:col>
      <xdr:colOff>285751</xdr:colOff>
      <xdr:row>0</xdr:row>
      <xdr:rowOff>108857</xdr:rowOff>
    </xdr:from>
    <xdr:to>
      <xdr:col>11</xdr:col>
      <xdr:colOff>77883</xdr:colOff>
      <xdr:row>1</xdr:row>
      <xdr:rowOff>68035</xdr:rowOff>
    </xdr:to>
    <xdr:pic>
      <xdr:nvPicPr>
        <xdr:cNvPr id="16" name="Image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15001" y="108857"/>
          <a:ext cx="1887632" cy="911678"/>
        </a:xfrm>
        <a:prstGeom prst="rect">
          <a:avLst/>
        </a:prstGeom>
      </xdr:spPr>
    </xdr:pic>
    <xdr:clientData/>
  </xdr:twoCellAnchor>
  <mc:AlternateContent xmlns:mc="http://schemas.openxmlformats.org/markup-compatibility/2006">
    <mc:Choice xmlns:a14="http://schemas.microsoft.com/office/drawing/2010/main" Requires="a14">
      <xdr:twoCellAnchor>
        <xdr:from>
          <xdr:col>15</xdr:col>
          <xdr:colOff>678997</xdr:colOff>
          <xdr:row>19</xdr:row>
          <xdr:rowOff>178254</xdr:rowOff>
        </xdr:from>
        <xdr:to>
          <xdr:col>18</xdr:col>
          <xdr:colOff>200025</xdr:colOff>
          <xdr:row>28</xdr:row>
          <xdr:rowOff>175532</xdr:rowOff>
        </xdr:to>
        <xdr:sp macro="" textlink="">
          <xdr:nvSpPr>
            <xdr:cNvPr id="2124" name="Button 76" hidden="1">
              <a:extLst>
                <a:ext uri="{63B3BB69-23CF-44E3-9099-C40C66FF867C}">
                  <a14:compatExt spid="_x0000_s2124"/>
                </a:ext>
                <a:ext uri="{FF2B5EF4-FFF2-40B4-BE49-F238E27FC236}">
                  <a16:creationId xmlns:a16="http://schemas.microsoft.com/office/drawing/2014/main" id="{C581B5E5-CF50-43EB-9A57-0F286E916E1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fr-FR" sz="4800" b="1" i="0" u="none" strike="noStrike" baseline="0">
                  <a:solidFill>
                    <a:srgbClr val="000000"/>
                  </a:solidFill>
                  <a:latin typeface="Calibri"/>
                  <a:cs typeface="Calibri"/>
                </a:rPr>
                <a:t>Création Word</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76200</xdr:colOff>
          <xdr:row>2</xdr:row>
          <xdr:rowOff>628650</xdr:rowOff>
        </xdr:from>
        <xdr:to>
          <xdr:col>20</xdr:col>
          <xdr:colOff>304800</xdr:colOff>
          <xdr:row>2</xdr:row>
          <xdr:rowOff>1209675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fr-FR" sz="2400" b="0" i="0" u="none" strike="noStrike" baseline="0">
                  <a:solidFill>
                    <a:srgbClr val="000000"/>
                  </a:solidFill>
                  <a:latin typeface="Calibri"/>
                  <a:cs typeface="Calibri"/>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161925</xdr:colOff>
          <xdr:row>2</xdr:row>
          <xdr:rowOff>57150</xdr:rowOff>
        </xdr:from>
        <xdr:to>
          <xdr:col>22</xdr:col>
          <xdr:colOff>171450</xdr:colOff>
          <xdr:row>2</xdr:row>
          <xdr:rowOff>457200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2000" b="0" i="0" u="none" strike="noStrike" baseline="0">
                  <a:solidFill>
                    <a:srgbClr val="000000"/>
                  </a:solidFill>
                  <a:latin typeface="Calibri"/>
                  <a:cs typeface="Calibri"/>
                </a:rPr>
                <a:t>Afficher tout</a:t>
              </a:r>
            </a:p>
          </xdr:txBody>
        </xdr:sp>
        <xdr:clientData fPrintsWithSheet="0"/>
      </xdr:twoCellAnchor>
    </mc:Choice>
    <mc:Fallback/>
  </mc:AlternateContent>
  <xdr:twoCellAnchor>
    <xdr:from>
      <xdr:col>10</xdr:col>
      <xdr:colOff>211949</xdr:colOff>
      <xdr:row>12</xdr:row>
      <xdr:rowOff>47625</xdr:rowOff>
    </xdr:from>
    <xdr:to>
      <xdr:col>11</xdr:col>
      <xdr:colOff>561974</xdr:colOff>
      <xdr:row>12</xdr:row>
      <xdr:rowOff>525133</xdr:rowOff>
    </xdr:to>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31949" y="5534025"/>
          <a:ext cx="1112025" cy="0"/>
        </a:xfrm>
        <a:prstGeom prst="rect">
          <a:avLst/>
        </a:prstGeom>
      </xdr:spPr>
    </xdr:pic>
    <xdr:clientData/>
  </xdr:twoCellAnchor>
  <xdr:twoCellAnchor>
    <xdr:from>
      <xdr:col>10</xdr:col>
      <xdr:colOff>200024</xdr:colOff>
      <xdr:row>11</xdr:row>
      <xdr:rowOff>58129</xdr:rowOff>
    </xdr:from>
    <xdr:to>
      <xdr:col>11</xdr:col>
      <xdr:colOff>550049</xdr:colOff>
      <xdr:row>11</xdr:row>
      <xdr:rowOff>514351</xdr:rowOff>
    </xdr:to>
    <xdr:pic>
      <xdr:nvPicPr>
        <xdr:cNvPr id="5" name="Imag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20024" y="5534025"/>
          <a:ext cx="1112025" cy="0"/>
        </a:xfrm>
        <a:prstGeom prst="rect">
          <a:avLst/>
        </a:prstGeom>
      </xdr:spPr>
    </xdr:pic>
    <xdr:clientData/>
  </xdr:twoCellAnchor>
  <xdr:twoCellAnchor>
    <xdr:from>
      <xdr:col>10</xdr:col>
      <xdr:colOff>369188</xdr:colOff>
      <xdr:row>18</xdr:row>
      <xdr:rowOff>102376</xdr:rowOff>
    </xdr:from>
    <xdr:to>
      <xdr:col>11</xdr:col>
      <xdr:colOff>440999</xdr:colOff>
      <xdr:row>18</xdr:row>
      <xdr:rowOff>800100</xdr:rowOff>
    </xdr:to>
    <xdr:pic>
      <xdr:nvPicPr>
        <xdr:cNvPr id="6" name="Imag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89188" y="6600825"/>
          <a:ext cx="833811" cy="0"/>
        </a:xfrm>
        <a:prstGeom prst="rect">
          <a:avLst/>
        </a:prstGeom>
      </xdr:spPr>
    </xdr:pic>
    <xdr:clientData/>
  </xdr:twoCellAnchor>
  <xdr:twoCellAnchor>
    <xdr:from>
      <xdr:col>9</xdr:col>
      <xdr:colOff>82704</xdr:colOff>
      <xdr:row>2</xdr:row>
      <xdr:rowOff>42825</xdr:rowOff>
    </xdr:from>
    <xdr:to>
      <xdr:col>11</xdr:col>
      <xdr:colOff>209549</xdr:colOff>
      <xdr:row>2</xdr:row>
      <xdr:rowOff>2243951</xdr:rowOff>
    </xdr:to>
    <xdr:pic>
      <xdr:nvPicPr>
        <xdr:cNvPr id="7" name="Imag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6665564" y="822790"/>
          <a:ext cx="2201126" cy="1650845"/>
        </a:xfrm>
        <a:prstGeom prst="rect">
          <a:avLst/>
        </a:prstGeom>
      </xdr:spPr>
    </xdr:pic>
    <xdr:clientData/>
  </xdr:twoCellAnchor>
  <xdr:twoCellAnchor>
    <xdr:from>
      <xdr:col>10</xdr:col>
      <xdr:colOff>142874</xdr:colOff>
      <xdr:row>13</xdr:row>
      <xdr:rowOff>39079</xdr:rowOff>
    </xdr:from>
    <xdr:to>
      <xdr:col>11</xdr:col>
      <xdr:colOff>492899</xdr:colOff>
      <xdr:row>13</xdr:row>
      <xdr:rowOff>495301</xdr:rowOff>
    </xdr:to>
    <xdr:pic>
      <xdr:nvPicPr>
        <xdr:cNvPr id="8" name="Imag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62874" y="5573104"/>
          <a:ext cx="1112025" cy="456222"/>
        </a:xfrm>
        <a:prstGeom prst="rect">
          <a:avLst/>
        </a:prstGeom>
      </xdr:spPr>
    </xdr:pic>
    <xdr:clientData/>
  </xdr:twoCellAnchor>
  <xdr:twoCellAnchor>
    <xdr:from>
      <xdr:col>10</xdr:col>
      <xdr:colOff>142874</xdr:colOff>
      <xdr:row>17</xdr:row>
      <xdr:rowOff>58129</xdr:rowOff>
    </xdr:from>
    <xdr:to>
      <xdr:col>11</xdr:col>
      <xdr:colOff>492899</xdr:colOff>
      <xdr:row>17</xdr:row>
      <xdr:rowOff>514351</xdr:rowOff>
    </xdr:to>
    <xdr:pic>
      <xdr:nvPicPr>
        <xdr:cNvPr id="9" name="Imag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62874" y="6125554"/>
          <a:ext cx="1112025" cy="456222"/>
        </a:xfrm>
        <a:prstGeom prst="rect">
          <a:avLst/>
        </a:prstGeom>
      </xdr:spPr>
    </xdr:pic>
    <xdr:clientData/>
  </xdr:twoCellAnchor>
  <xdr:twoCellAnchor>
    <xdr:from>
      <xdr:col>10</xdr:col>
      <xdr:colOff>135749</xdr:colOff>
      <xdr:row>14</xdr:row>
      <xdr:rowOff>28575</xdr:rowOff>
    </xdr:from>
    <xdr:to>
      <xdr:col>11</xdr:col>
      <xdr:colOff>485774</xdr:colOff>
      <xdr:row>14</xdr:row>
      <xdr:rowOff>506083</xdr:rowOff>
    </xdr:to>
    <xdr:pic>
      <xdr:nvPicPr>
        <xdr:cNvPr id="10" name="Imag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55749" y="6067425"/>
          <a:ext cx="1112025" cy="0"/>
        </a:xfrm>
        <a:prstGeom prst="rect">
          <a:avLst/>
        </a:prstGeom>
      </xdr:spPr>
    </xdr:pic>
    <xdr:clientData/>
  </xdr:twoCellAnchor>
  <xdr:twoCellAnchor>
    <xdr:from>
      <xdr:col>10</xdr:col>
      <xdr:colOff>164324</xdr:colOff>
      <xdr:row>15</xdr:row>
      <xdr:rowOff>28575</xdr:rowOff>
    </xdr:from>
    <xdr:to>
      <xdr:col>11</xdr:col>
      <xdr:colOff>514349</xdr:colOff>
      <xdr:row>15</xdr:row>
      <xdr:rowOff>506083</xdr:rowOff>
    </xdr:to>
    <xdr:pic>
      <xdr:nvPicPr>
        <xdr:cNvPr id="11" name="Imag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84324" y="6067425"/>
          <a:ext cx="1112025" cy="0"/>
        </a:xfrm>
        <a:prstGeom prst="rect">
          <a:avLst/>
        </a:prstGeom>
      </xdr:spPr>
    </xdr:pic>
    <xdr:clientData/>
  </xdr:twoCellAnchor>
  <xdr:twoCellAnchor>
    <xdr:from>
      <xdr:col>10</xdr:col>
      <xdr:colOff>145274</xdr:colOff>
      <xdr:row>16</xdr:row>
      <xdr:rowOff>76200</xdr:rowOff>
    </xdr:from>
    <xdr:to>
      <xdr:col>11</xdr:col>
      <xdr:colOff>495299</xdr:colOff>
      <xdr:row>17</xdr:row>
      <xdr:rowOff>20308</xdr:rowOff>
    </xdr:to>
    <xdr:pic>
      <xdr:nvPicPr>
        <xdr:cNvPr id="12" name="Imag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765274" y="6067425"/>
          <a:ext cx="1112025" cy="20308"/>
        </a:xfrm>
        <a:prstGeom prst="rect">
          <a:avLst/>
        </a:prstGeom>
      </xdr:spPr>
    </xdr:pic>
    <xdr:clientData/>
  </xdr:twoCellAnchor>
  <xdr:twoCellAnchor>
    <xdr:from>
      <xdr:col>10</xdr:col>
      <xdr:colOff>283463</xdr:colOff>
      <xdr:row>20</xdr:row>
      <xdr:rowOff>130951</xdr:rowOff>
    </xdr:from>
    <xdr:to>
      <xdr:col>11</xdr:col>
      <xdr:colOff>355274</xdr:colOff>
      <xdr:row>20</xdr:row>
      <xdr:rowOff>923925</xdr:rowOff>
    </xdr:to>
    <xdr:pic>
      <xdr:nvPicPr>
        <xdr:cNvPr id="13" name="Imag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903463" y="6731776"/>
          <a:ext cx="833811" cy="792974"/>
        </a:xfrm>
        <a:prstGeom prst="rect">
          <a:avLst/>
        </a:prstGeom>
      </xdr:spPr>
    </xdr:pic>
    <xdr:clientData/>
  </xdr:twoCellAnchor>
  <xdr:twoCellAnchor>
    <xdr:from>
      <xdr:col>10</xdr:col>
      <xdr:colOff>257174</xdr:colOff>
      <xdr:row>19</xdr:row>
      <xdr:rowOff>67653</xdr:rowOff>
    </xdr:from>
    <xdr:to>
      <xdr:col>11</xdr:col>
      <xdr:colOff>607199</xdr:colOff>
      <xdr:row>19</xdr:row>
      <xdr:rowOff>809624</xdr:rowOff>
    </xdr:to>
    <xdr:pic>
      <xdr:nvPicPr>
        <xdr:cNvPr id="14" name="Imag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77174" y="6600825"/>
          <a:ext cx="1112025" cy="0"/>
        </a:xfrm>
        <a:prstGeom prst="rect">
          <a:avLst/>
        </a:prstGeom>
      </xdr:spPr>
    </xdr:pic>
    <xdr:clientData/>
  </xdr:twoCellAnchor>
  <xdr:twoCellAnchor>
    <xdr:from>
      <xdr:col>10</xdr:col>
      <xdr:colOff>211949</xdr:colOff>
      <xdr:row>21</xdr:row>
      <xdr:rowOff>95249</xdr:rowOff>
    </xdr:from>
    <xdr:to>
      <xdr:col>11</xdr:col>
      <xdr:colOff>561974</xdr:colOff>
      <xdr:row>21</xdr:row>
      <xdr:rowOff>771524</xdr:rowOff>
    </xdr:to>
    <xdr:pic>
      <xdr:nvPicPr>
        <xdr:cNvPr id="15" name="Image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831949" y="7629525"/>
          <a:ext cx="1112025" cy="0"/>
        </a:xfrm>
        <a:prstGeom prst="rect">
          <a:avLst/>
        </a:prstGeom>
      </xdr:spPr>
    </xdr:pic>
    <xdr:clientData/>
  </xdr:twoCellAnchor>
  <xdr:twoCellAnchor>
    <xdr:from>
      <xdr:col>10</xdr:col>
      <xdr:colOff>378713</xdr:colOff>
      <xdr:row>23</xdr:row>
      <xdr:rowOff>140476</xdr:rowOff>
    </xdr:from>
    <xdr:to>
      <xdr:col>11</xdr:col>
      <xdr:colOff>450524</xdr:colOff>
      <xdr:row>23</xdr:row>
      <xdr:rowOff>838200</xdr:rowOff>
    </xdr:to>
    <xdr:pic>
      <xdr:nvPicPr>
        <xdr:cNvPr id="16" name="Image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98713" y="7629525"/>
          <a:ext cx="833811" cy="0"/>
        </a:xfrm>
        <a:prstGeom prst="rect">
          <a:avLst/>
        </a:prstGeom>
      </xdr:spPr>
    </xdr:pic>
    <xdr:clientData/>
  </xdr:twoCellAnchor>
  <xdr:twoCellAnchor>
    <xdr:from>
      <xdr:col>10</xdr:col>
      <xdr:colOff>154799</xdr:colOff>
      <xdr:row>22</xdr:row>
      <xdr:rowOff>161925</xdr:rowOff>
    </xdr:from>
    <xdr:to>
      <xdr:col>11</xdr:col>
      <xdr:colOff>504824</xdr:colOff>
      <xdr:row>22</xdr:row>
      <xdr:rowOff>639433</xdr:rowOff>
    </xdr:to>
    <xdr:pic>
      <xdr:nvPicPr>
        <xdr:cNvPr id="17" name="Imag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74799" y="7629525"/>
          <a:ext cx="1112025" cy="0"/>
        </a:xfrm>
        <a:prstGeom prst="rect">
          <a:avLst/>
        </a:prstGeom>
      </xdr:spPr>
    </xdr:pic>
    <xdr:clientData/>
  </xdr:twoCellAnchor>
  <xdr:twoCellAnchor>
    <xdr:from>
      <xdr:col>10</xdr:col>
      <xdr:colOff>266699</xdr:colOff>
      <xdr:row>24</xdr:row>
      <xdr:rowOff>105753</xdr:rowOff>
    </xdr:from>
    <xdr:to>
      <xdr:col>11</xdr:col>
      <xdr:colOff>616724</xdr:colOff>
      <xdr:row>24</xdr:row>
      <xdr:rowOff>847724</xdr:rowOff>
    </xdr:to>
    <xdr:pic>
      <xdr:nvPicPr>
        <xdr:cNvPr id="18" name="Image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86699" y="7629525"/>
          <a:ext cx="1112025" cy="0"/>
        </a:xfrm>
        <a:prstGeom prst="rect">
          <a:avLst/>
        </a:prstGeom>
      </xdr:spPr>
    </xdr:pic>
    <xdr:clientData/>
  </xdr:twoCellAnchor>
  <xdr:twoCellAnchor>
    <xdr:from>
      <xdr:col>10</xdr:col>
      <xdr:colOff>180974</xdr:colOff>
      <xdr:row>25</xdr:row>
      <xdr:rowOff>105753</xdr:rowOff>
    </xdr:from>
    <xdr:to>
      <xdr:col>11</xdr:col>
      <xdr:colOff>530999</xdr:colOff>
      <xdr:row>25</xdr:row>
      <xdr:rowOff>847724</xdr:rowOff>
    </xdr:to>
    <xdr:pic>
      <xdr:nvPicPr>
        <xdr:cNvPr id="19" name="Imag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00974" y="7629525"/>
          <a:ext cx="1112025" cy="0"/>
        </a:xfrm>
        <a:prstGeom prst="rect">
          <a:avLst/>
        </a:prstGeom>
      </xdr:spPr>
    </xdr:pic>
    <xdr:clientData/>
  </xdr:twoCellAnchor>
  <xdr:twoCellAnchor>
    <xdr:from>
      <xdr:col>10</xdr:col>
      <xdr:colOff>95249</xdr:colOff>
      <xdr:row>26</xdr:row>
      <xdr:rowOff>58128</xdr:rowOff>
    </xdr:from>
    <xdr:to>
      <xdr:col>11</xdr:col>
      <xdr:colOff>445274</xdr:colOff>
      <xdr:row>26</xdr:row>
      <xdr:rowOff>800099</xdr:rowOff>
    </xdr:to>
    <xdr:pic>
      <xdr:nvPicPr>
        <xdr:cNvPr id="20" name="Image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15249" y="7629525"/>
          <a:ext cx="1112025" cy="0"/>
        </a:xfrm>
        <a:prstGeom prst="rect">
          <a:avLst/>
        </a:prstGeom>
      </xdr:spPr>
    </xdr:pic>
    <xdr:clientData/>
  </xdr:twoCellAnchor>
  <xdr:twoCellAnchor>
    <xdr:from>
      <xdr:col>10</xdr:col>
      <xdr:colOff>190499</xdr:colOff>
      <xdr:row>27</xdr:row>
      <xdr:rowOff>39078</xdr:rowOff>
    </xdr:from>
    <xdr:to>
      <xdr:col>11</xdr:col>
      <xdr:colOff>540524</xdr:colOff>
      <xdr:row>27</xdr:row>
      <xdr:rowOff>781049</xdr:rowOff>
    </xdr:to>
    <xdr:pic>
      <xdr:nvPicPr>
        <xdr:cNvPr id="21" name="Image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10499" y="7629525"/>
          <a:ext cx="1112025" cy="0"/>
        </a:xfrm>
        <a:prstGeom prst="rect">
          <a:avLst/>
        </a:prstGeom>
      </xdr:spPr>
    </xdr:pic>
    <xdr:clientData/>
  </xdr:twoCellAnchor>
  <xdr:twoCellAnchor>
    <xdr:from>
      <xdr:col>10</xdr:col>
      <xdr:colOff>238124</xdr:colOff>
      <xdr:row>28</xdr:row>
      <xdr:rowOff>77178</xdr:rowOff>
    </xdr:from>
    <xdr:to>
      <xdr:col>11</xdr:col>
      <xdr:colOff>588149</xdr:colOff>
      <xdr:row>28</xdr:row>
      <xdr:rowOff>819149</xdr:rowOff>
    </xdr:to>
    <xdr:pic>
      <xdr:nvPicPr>
        <xdr:cNvPr id="22" name="Image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58124" y="7629525"/>
          <a:ext cx="1112025" cy="0"/>
        </a:xfrm>
        <a:prstGeom prst="rect">
          <a:avLst/>
        </a:prstGeom>
      </xdr:spPr>
    </xdr:pic>
    <xdr:clientData/>
  </xdr:twoCellAnchor>
  <xdr:twoCellAnchor>
    <xdr:from>
      <xdr:col>10</xdr:col>
      <xdr:colOff>152399</xdr:colOff>
      <xdr:row>31</xdr:row>
      <xdr:rowOff>105753</xdr:rowOff>
    </xdr:from>
    <xdr:to>
      <xdr:col>11</xdr:col>
      <xdr:colOff>502424</xdr:colOff>
      <xdr:row>31</xdr:row>
      <xdr:rowOff>847724</xdr:rowOff>
    </xdr:to>
    <xdr:pic>
      <xdr:nvPicPr>
        <xdr:cNvPr id="23" name="Image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72399" y="8802078"/>
          <a:ext cx="1112025" cy="741971"/>
        </a:xfrm>
        <a:prstGeom prst="rect">
          <a:avLst/>
        </a:prstGeom>
      </xdr:spPr>
    </xdr:pic>
    <xdr:clientData/>
  </xdr:twoCellAnchor>
  <xdr:twoCellAnchor>
    <xdr:from>
      <xdr:col>10</xdr:col>
      <xdr:colOff>245363</xdr:colOff>
      <xdr:row>29</xdr:row>
      <xdr:rowOff>111901</xdr:rowOff>
    </xdr:from>
    <xdr:to>
      <xdr:col>11</xdr:col>
      <xdr:colOff>317174</xdr:colOff>
      <xdr:row>29</xdr:row>
      <xdr:rowOff>485775</xdr:rowOff>
    </xdr:to>
    <xdr:pic>
      <xdr:nvPicPr>
        <xdr:cNvPr id="24" name="Image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865363" y="7741426"/>
          <a:ext cx="833811" cy="373874"/>
        </a:xfrm>
        <a:prstGeom prst="rect">
          <a:avLst/>
        </a:prstGeom>
      </xdr:spPr>
    </xdr:pic>
    <xdr:clientData/>
  </xdr:twoCellAnchor>
  <xdr:twoCellAnchor>
    <xdr:from>
      <xdr:col>10</xdr:col>
      <xdr:colOff>312038</xdr:colOff>
      <xdr:row>35</xdr:row>
      <xdr:rowOff>73800</xdr:rowOff>
    </xdr:from>
    <xdr:to>
      <xdr:col>11</xdr:col>
      <xdr:colOff>383849</xdr:colOff>
      <xdr:row>35</xdr:row>
      <xdr:rowOff>838199</xdr:rowOff>
    </xdr:to>
    <xdr:pic>
      <xdr:nvPicPr>
        <xdr:cNvPr id="25" name="Image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7932038" y="12351525"/>
          <a:ext cx="833811" cy="764399"/>
        </a:xfrm>
        <a:prstGeom prst="rect">
          <a:avLst/>
        </a:prstGeom>
      </xdr:spPr>
    </xdr:pic>
    <xdr:clientData/>
  </xdr:twoCellAnchor>
  <xdr:twoCellAnchor>
    <xdr:from>
      <xdr:col>10</xdr:col>
      <xdr:colOff>283463</xdr:colOff>
      <xdr:row>30</xdr:row>
      <xdr:rowOff>130951</xdr:rowOff>
    </xdr:from>
    <xdr:to>
      <xdr:col>11</xdr:col>
      <xdr:colOff>355274</xdr:colOff>
      <xdr:row>30</xdr:row>
      <xdr:rowOff>504825</xdr:rowOff>
    </xdr:to>
    <xdr:pic>
      <xdr:nvPicPr>
        <xdr:cNvPr id="26" name="Image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903463" y="8293876"/>
          <a:ext cx="833811" cy="373874"/>
        </a:xfrm>
        <a:prstGeom prst="rect">
          <a:avLst/>
        </a:prstGeom>
      </xdr:spPr>
    </xdr:pic>
    <xdr:clientData/>
  </xdr:twoCellAnchor>
  <xdr:twoCellAnchor>
    <xdr:from>
      <xdr:col>10</xdr:col>
      <xdr:colOff>161924</xdr:colOff>
      <xdr:row>33</xdr:row>
      <xdr:rowOff>86703</xdr:rowOff>
    </xdr:from>
    <xdr:to>
      <xdr:col>11</xdr:col>
      <xdr:colOff>511949</xdr:colOff>
      <xdr:row>33</xdr:row>
      <xdr:rowOff>828674</xdr:rowOff>
    </xdr:to>
    <xdr:pic>
      <xdr:nvPicPr>
        <xdr:cNvPr id="27" name="Image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81924" y="10573728"/>
          <a:ext cx="1112025" cy="741971"/>
        </a:xfrm>
        <a:prstGeom prst="rect">
          <a:avLst/>
        </a:prstGeom>
      </xdr:spPr>
    </xdr:pic>
    <xdr:clientData/>
  </xdr:twoCellAnchor>
  <xdr:twoCellAnchor>
    <xdr:from>
      <xdr:col>10</xdr:col>
      <xdr:colOff>292988</xdr:colOff>
      <xdr:row>32</xdr:row>
      <xdr:rowOff>114300</xdr:rowOff>
    </xdr:from>
    <xdr:to>
      <xdr:col>11</xdr:col>
      <xdr:colOff>364799</xdr:colOff>
      <xdr:row>32</xdr:row>
      <xdr:rowOff>847725</xdr:rowOff>
    </xdr:to>
    <xdr:pic>
      <xdr:nvPicPr>
        <xdr:cNvPr id="28" name="Image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912988" y="9705975"/>
          <a:ext cx="833811" cy="733425"/>
        </a:xfrm>
        <a:prstGeom prst="rect">
          <a:avLst/>
        </a:prstGeom>
      </xdr:spPr>
    </xdr:pic>
    <xdr:clientData/>
  </xdr:twoCellAnchor>
  <xdr:twoCellAnchor>
    <xdr:from>
      <xdr:col>10</xdr:col>
      <xdr:colOff>211949</xdr:colOff>
      <xdr:row>52</xdr:row>
      <xdr:rowOff>47625</xdr:rowOff>
    </xdr:from>
    <xdr:to>
      <xdr:col>11</xdr:col>
      <xdr:colOff>561974</xdr:colOff>
      <xdr:row>52</xdr:row>
      <xdr:rowOff>525133</xdr:rowOff>
    </xdr:to>
    <xdr:pic>
      <xdr:nvPicPr>
        <xdr:cNvPr id="31" name="Image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31949" y="5524500"/>
          <a:ext cx="1112025" cy="0"/>
        </a:xfrm>
        <a:prstGeom prst="rect">
          <a:avLst/>
        </a:prstGeom>
      </xdr:spPr>
    </xdr:pic>
    <xdr:clientData/>
  </xdr:twoCellAnchor>
  <xdr:twoCellAnchor>
    <xdr:from>
      <xdr:col>10</xdr:col>
      <xdr:colOff>200024</xdr:colOff>
      <xdr:row>51</xdr:row>
      <xdr:rowOff>58129</xdr:rowOff>
    </xdr:from>
    <xdr:to>
      <xdr:col>11</xdr:col>
      <xdr:colOff>550049</xdr:colOff>
      <xdr:row>51</xdr:row>
      <xdr:rowOff>514351</xdr:rowOff>
    </xdr:to>
    <xdr:pic>
      <xdr:nvPicPr>
        <xdr:cNvPr id="32" name="Image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20024" y="5524500"/>
          <a:ext cx="1112025" cy="0"/>
        </a:xfrm>
        <a:prstGeom prst="rect">
          <a:avLst/>
        </a:prstGeom>
      </xdr:spPr>
    </xdr:pic>
    <xdr:clientData/>
  </xdr:twoCellAnchor>
  <xdr:twoCellAnchor>
    <xdr:from>
      <xdr:col>10</xdr:col>
      <xdr:colOff>369188</xdr:colOff>
      <xdr:row>58</xdr:row>
      <xdr:rowOff>102376</xdr:rowOff>
    </xdr:from>
    <xdr:to>
      <xdr:col>11</xdr:col>
      <xdr:colOff>440999</xdr:colOff>
      <xdr:row>58</xdr:row>
      <xdr:rowOff>800100</xdr:rowOff>
    </xdr:to>
    <xdr:pic>
      <xdr:nvPicPr>
        <xdr:cNvPr id="33" name="Image 32">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89188" y="6596063"/>
          <a:ext cx="833811" cy="0"/>
        </a:xfrm>
        <a:prstGeom prst="rect">
          <a:avLst/>
        </a:prstGeom>
      </xdr:spPr>
    </xdr:pic>
    <xdr:clientData/>
  </xdr:twoCellAnchor>
  <xdr:twoCellAnchor>
    <xdr:from>
      <xdr:col>9</xdr:col>
      <xdr:colOff>82704</xdr:colOff>
      <xdr:row>42</xdr:row>
      <xdr:rowOff>42825</xdr:rowOff>
    </xdr:from>
    <xdr:to>
      <xdr:col>11</xdr:col>
      <xdr:colOff>209549</xdr:colOff>
      <xdr:row>42</xdr:row>
      <xdr:rowOff>2243951</xdr:rowOff>
    </xdr:to>
    <xdr:pic>
      <xdr:nvPicPr>
        <xdr:cNvPr id="34" name="Image 33">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6665564" y="818028"/>
          <a:ext cx="2201126" cy="1650845"/>
        </a:xfrm>
        <a:prstGeom prst="rect">
          <a:avLst/>
        </a:prstGeom>
      </xdr:spPr>
    </xdr:pic>
    <xdr:clientData/>
  </xdr:twoCellAnchor>
  <xdr:twoCellAnchor>
    <xdr:from>
      <xdr:col>10</xdr:col>
      <xdr:colOff>142874</xdr:colOff>
      <xdr:row>53</xdr:row>
      <xdr:rowOff>39079</xdr:rowOff>
    </xdr:from>
    <xdr:to>
      <xdr:col>11</xdr:col>
      <xdr:colOff>492899</xdr:colOff>
      <xdr:row>53</xdr:row>
      <xdr:rowOff>495301</xdr:rowOff>
    </xdr:to>
    <xdr:pic>
      <xdr:nvPicPr>
        <xdr:cNvPr id="35" name="Image 34">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62874" y="5563579"/>
          <a:ext cx="1112025" cy="456222"/>
        </a:xfrm>
        <a:prstGeom prst="rect">
          <a:avLst/>
        </a:prstGeom>
      </xdr:spPr>
    </xdr:pic>
    <xdr:clientData/>
  </xdr:twoCellAnchor>
  <xdr:twoCellAnchor>
    <xdr:from>
      <xdr:col>10</xdr:col>
      <xdr:colOff>142874</xdr:colOff>
      <xdr:row>57</xdr:row>
      <xdr:rowOff>58129</xdr:rowOff>
    </xdr:from>
    <xdr:to>
      <xdr:col>11</xdr:col>
      <xdr:colOff>492899</xdr:colOff>
      <xdr:row>57</xdr:row>
      <xdr:rowOff>514351</xdr:rowOff>
    </xdr:to>
    <xdr:pic>
      <xdr:nvPicPr>
        <xdr:cNvPr id="36" name="Image 35">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62874" y="6118410"/>
          <a:ext cx="1112025" cy="456222"/>
        </a:xfrm>
        <a:prstGeom prst="rect">
          <a:avLst/>
        </a:prstGeom>
      </xdr:spPr>
    </xdr:pic>
    <xdr:clientData/>
  </xdr:twoCellAnchor>
  <xdr:twoCellAnchor>
    <xdr:from>
      <xdr:col>10</xdr:col>
      <xdr:colOff>135749</xdr:colOff>
      <xdr:row>54</xdr:row>
      <xdr:rowOff>28575</xdr:rowOff>
    </xdr:from>
    <xdr:to>
      <xdr:col>11</xdr:col>
      <xdr:colOff>485774</xdr:colOff>
      <xdr:row>54</xdr:row>
      <xdr:rowOff>506083</xdr:rowOff>
    </xdr:to>
    <xdr:pic>
      <xdr:nvPicPr>
        <xdr:cNvPr id="37" name="Image 36">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55749" y="6060281"/>
          <a:ext cx="1112025" cy="0"/>
        </a:xfrm>
        <a:prstGeom prst="rect">
          <a:avLst/>
        </a:prstGeom>
      </xdr:spPr>
    </xdr:pic>
    <xdr:clientData/>
  </xdr:twoCellAnchor>
  <xdr:twoCellAnchor>
    <xdr:from>
      <xdr:col>10</xdr:col>
      <xdr:colOff>164324</xdr:colOff>
      <xdr:row>55</xdr:row>
      <xdr:rowOff>28575</xdr:rowOff>
    </xdr:from>
    <xdr:to>
      <xdr:col>11</xdr:col>
      <xdr:colOff>514349</xdr:colOff>
      <xdr:row>55</xdr:row>
      <xdr:rowOff>506083</xdr:rowOff>
    </xdr:to>
    <xdr:pic>
      <xdr:nvPicPr>
        <xdr:cNvPr id="38" name="Image 37">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84324" y="6060281"/>
          <a:ext cx="1112025" cy="0"/>
        </a:xfrm>
        <a:prstGeom prst="rect">
          <a:avLst/>
        </a:prstGeom>
      </xdr:spPr>
    </xdr:pic>
    <xdr:clientData/>
  </xdr:twoCellAnchor>
  <xdr:twoCellAnchor>
    <xdr:from>
      <xdr:col>10</xdr:col>
      <xdr:colOff>145274</xdr:colOff>
      <xdr:row>56</xdr:row>
      <xdr:rowOff>76200</xdr:rowOff>
    </xdr:from>
    <xdr:to>
      <xdr:col>11</xdr:col>
      <xdr:colOff>495299</xdr:colOff>
      <xdr:row>57</xdr:row>
      <xdr:rowOff>20308</xdr:rowOff>
    </xdr:to>
    <xdr:pic>
      <xdr:nvPicPr>
        <xdr:cNvPr id="39" name="Image 38">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765274" y="6060281"/>
          <a:ext cx="1112025" cy="20308"/>
        </a:xfrm>
        <a:prstGeom prst="rect">
          <a:avLst/>
        </a:prstGeom>
      </xdr:spPr>
    </xdr:pic>
    <xdr:clientData/>
  </xdr:twoCellAnchor>
  <xdr:twoCellAnchor>
    <xdr:from>
      <xdr:col>10</xdr:col>
      <xdr:colOff>283463</xdr:colOff>
      <xdr:row>60</xdr:row>
      <xdr:rowOff>130951</xdr:rowOff>
    </xdr:from>
    <xdr:to>
      <xdr:col>11</xdr:col>
      <xdr:colOff>355274</xdr:colOff>
      <xdr:row>60</xdr:row>
      <xdr:rowOff>923925</xdr:rowOff>
    </xdr:to>
    <xdr:pic>
      <xdr:nvPicPr>
        <xdr:cNvPr id="40" name="Image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903463" y="6727014"/>
          <a:ext cx="833811" cy="792974"/>
        </a:xfrm>
        <a:prstGeom prst="rect">
          <a:avLst/>
        </a:prstGeom>
      </xdr:spPr>
    </xdr:pic>
    <xdr:clientData/>
  </xdr:twoCellAnchor>
  <xdr:twoCellAnchor>
    <xdr:from>
      <xdr:col>10</xdr:col>
      <xdr:colOff>257174</xdr:colOff>
      <xdr:row>59</xdr:row>
      <xdr:rowOff>67653</xdr:rowOff>
    </xdr:from>
    <xdr:to>
      <xdr:col>11</xdr:col>
      <xdr:colOff>607199</xdr:colOff>
      <xdr:row>59</xdr:row>
      <xdr:rowOff>809624</xdr:rowOff>
    </xdr:to>
    <xdr:pic>
      <xdr:nvPicPr>
        <xdr:cNvPr id="41" name="Image 40">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77174" y="6596063"/>
          <a:ext cx="1112025" cy="0"/>
        </a:xfrm>
        <a:prstGeom prst="rect">
          <a:avLst/>
        </a:prstGeom>
      </xdr:spPr>
    </xdr:pic>
    <xdr:clientData/>
  </xdr:twoCellAnchor>
  <xdr:twoCellAnchor>
    <xdr:from>
      <xdr:col>10</xdr:col>
      <xdr:colOff>211949</xdr:colOff>
      <xdr:row>61</xdr:row>
      <xdr:rowOff>95249</xdr:rowOff>
    </xdr:from>
    <xdr:to>
      <xdr:col>11</xdr:col>
      <xdr:colOff>561974</xdr:colOff>
      <xdr:row>61</xdr:row>
      <xdr:rowOff>771524</xdr:rowOff>
    </xdr:to>
    <xdr:pic>
      <xdr:nvPicPr>
        <xdr:cNvPr id="42" name="Image 41">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831949" y="7620000"/>
          <a:ext cx="1112025" cy="0"/>
        </a:xfrm>
        <a:prstGeom prst="rect">
          <a:avLst/>
        </a:prstGeom>
      </xdr:spPr>
    </xdr:pic>
    <xdr:clientData/>
  </xdr:twoCellAnchor>
  <xdr:twoCellAnchor>
    <xdr:from>
      <xdr:col>10</xdr:col>
      <xdr:colOff>378713</xdr:colOff>
      <xdr:row>63</xdr:row>
      <xdr:rowOff>140476</xdr:rowOff>
    </xdr:from>
    <xdr:to>
      <xdr:col>11</xdr:col>
      <xdr:colOff>450524</xdr:colOff>
      <xdr:row>63</xdr:row>
      <xdr:rowOff>838200</xdr:rowOff>
    </xdr:to>
    <xdr:pic>
      <xdr:nvPicPr>
        <xdr:cNvPr id="43" name="Image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98713" y="7620000"/>
          <a:ext cx="833811" cy="0"/>
        </a:xfrm>
        <a:prstGeom prst="rect">
          <a:avLst/>
        </a:prstGeom>
      </xdr:spPr>
    </xdr:pic>
    <xdr:clientData/>
  </xdr:twoCellAnchor>
  <xdr:twoCellAnchor>
    <xdr:from>
      <xdr:col>10</xdr:col>
      <xdr:colOff>154799</xdr:colOff>
      <xdr:row>62</xdr:row>
      <xdr:rowOff>161925</xdr:rowOff>
    </xdr:from>
    <xdr:to>
      <xdr:col>11</xdr:col>
      <xdr:colOff>504824</xdr:colOff>
      <xdr:row>62</xdr:row>
      <xdr:rowOff>639433</xdr:rowOff>
    </xdr:to>
    <xdr:pic>
      <xdr:nvPicPr>
        <xdr:cNvPr id="44" name="Image 43">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74799" y="7620000"/>
          <a:ext cx="1112025" cy="0"/>
        </a:xfrm>
        <a:prstGeom prst="rect">
          <a:avLst/>
        </a:prstGeom>
      </xdr:spPr>
    </xdr:pic>
    <xdr:clientData/>
  </xdr:twoCellAnchor>
  <xdr:twoCellAnchor>
    <xdr:from>
      <xdr:col>10</xdr:col>
      <xdr:colOff>266699</xdr:colOff>
      <xdr:row>64</xdr:row>
      <xdr:rowOff>105753</xdr:rowOff>
    </xdr:from>
    <xdr:to>
      <xdr:col>11</xdr:col>
      <xdr:colOff>616724</xdr:colOff>
      <xdr:row>64</xdr:row>
      <xdr:rowOff>847724</xdr:rowOff>
    </xdr:to>
    <xdr:pic>
      <xdr:nvPicPr>
        <xdr:cNvPr id="45" name="Image 44">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86699" y="7620000"/>
          <a:ext cx="1112025" cy="0"/>
        </a:xfrm>
        <a:prstGeom prst="rect">
          <a:avLst/>
        </a:prstGeom>
      </xdr:spPr>
    </xdr:pic>
    <xdr:clientData/>
  </xdr:twoCellAnchor>
  <xdr:twoCellAnchor>
    <xdr:from>
      <xdr:col>10</xdr:col>
      <xdr:colOff>180974</xdr:colOff>
      <xdr:row>65</xdr:row>
      <xdr:rowOff>105753</xdr:rowOff>
    </xdr:from>
    <xdr:to>
      <xdr:col>11</xdr:col>
      <xdr:colOff>530999</xdr:colOff>
      <xdr:row>65</xdr:row>
      <xdr:rowOff>847724</xdr:rowOff>
    </xdr:to>
    <xdr:pic>
      <xdr:nvPicPr>
        <xdr:cNvPr id="46" name="Image 45">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00974" y="7620000"/>
          <a:ext cx="1112025" cy="0"/>
        </a:xfrm>
        <a:prstGeom prst="rect">
          <a:avLst/>
        </a:prstGeom>
      </xdr:spPr>
    </xdr:pic>
    <xdr:clientData/>
  </xdr:twoCellAnchor>
  <xdr:twoCellAnchor>
    <xdr:from>
      <xdr:col>10</xdr:col>
      <xdr:colOff>95249</xdr:colOff>
      <xdr:row>66</xdr:row>
      <xdr:rowOff>58128</xdr:rowOff>
    </xdr:from>
    <xdr:to>
      <xdr:col>11</xdr:col>
      <xdr:colOff>445274</xdr:colOff>
      <xdr:row>66</xdr:row>
      <xdr:rowOff>800099</xdr:rowOff>
    </xdr:to>
    <xdr:pic>
      <xdr:nvPicPr>
        <xdr:cNvPr id="47" name="Image 46">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15249" y="7620000"/>
          <a:ext cx="1112025" cy="0"/>
        </a:xfrm>
        <a:prstGeom prst="rect">
          <a:avLst/>
        </a:prstGeom>
      </xdr:spPr>
    </xdr:pic>
    <xdr:clientData/>
  </xdr:twoCellAnchor>
  <xdr:twoCellAnchor>
    <xdr:from>
      <xdr:col>10</xdr:col>
      <xdr:colOff>190499</xdr:colOff>
      <xdr:row>67</xdr:row>
      <xdr:rowOff>39078</xdr:rowOff>
    </xdr:from>
    <xdr:to>
      <xdr:col>11</xdr:col>
      <xdr:colOff>540524</xdr:colOff>
      <xdr:row>67</xdr:row>
      <xdr:rowOff>781049</xdr:rowOff>
    </xdr:to>
    <xdr:pic>
      <xdr:nvPicPr>
        <xdr:cNvPr id="48" name="Image 47">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10499" y="7620000"/>
          <a:ext cx="1112025" cy="0"/>
        </a:xfrm>
        <a:prstGeom prst="rect">
          <a:avLst/>
        </a:prstGeom>
      </xdr:spPr>
    </xdr:pic>
    <xdr:clientData/>
  </xdr:twoCellAnchor>
  <xdr:twoCellAnchor>
    <xdr:from>
      <xdr:col>10</xdr:col>
      <xdr:colOff>238124</xdr:colOff>
      <xdr:row>68</xdr:row>
      <xdr:rowOff>77178</xdr:rowOff>
    </xdr:from>
    <xdr:to>
      <xdr:col>11</xdr:col>
      <xdr:colOff>588149</xdr:colOff>
      <xdr:row>68</xdr:row>
      <xdr:rowOff>819149</xdr:rowOff>
    </xdr:to>
    <xdr:pic>
      <xdr:nvPicPr>
        <xdr:cNvPr id="49" name="Image 48">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58124" y="7620000"/>
          <a:ext cx="1112025" cy="0"/>
        </a:xfrm>
        <a:prstGeom prst="rect">
          <a:avLst/>
        </a:prstGeom>
      </xdr:spPr>
    </xdr:pic>
    <xdr:clientData/>
  </xdr:twoCellAnchor>
  <xdr:twoCellAnchor>
    <xdr:from>
      <xdr:col>10</xdr:col>
      <xdr:colOff>152399</xdr:colOff>
      <xdr:row>71</xdr:row>
      <xdr:rowOff>105753</xdr:rowOff>
    </xdr:from>
    <xdr:to>
      <xdr:col>11</xdr:col>
      <xdr:colOff>502424</xdr:colOff>
      <xdr:row>71</xdr:row>
      <xdr:rowOff>847724</xdr:rowOff>
    </xdr:to>
    <xdr:pic>
      <xdr:nvPicPr>
        <xdr:cNvPr id="50" name="Image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72399" y="8797316"/>
          <a:ext cx="1112025" cy="741971"/>
        </a:xfrm>
        <a:prstGeom prst="rect">
          <a:avLst/>
        </a:prstGeom>
      </xdr:spPr>
    </xdr:pic>
    <xdr:clientData/>
  </xdr:twoCellAnchor>
  <xdr:twoCellAnchor>
    <xdr:from>
      <xdr:col>10</xdr:col>
      <xdr:colOff>245363</xdr:colOff>
      <xdr:row>69</xdr:row>
      <xdr:rowOff>111901</xdr:rowOff>
    </xdr:from>
    <xdr:to>
      <xdr:col>11</xdr:col>
      <xdr:colOff>317174</xdr:colOff>
      <xdr:row>69</xdr:row>
      <xdr:rowOff>485775</xdr:rowOff>
    </xdr:to>
    <xdr:pic>
      <xdr:nvPicPr>
        <xdr:cNvPr id="51" name="Image 50">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865363" y="7731901"/>
          <a:ext cx="833811" cy="373874"/>
        </a:xfrm>
        <a:prstGeom prst="rect">
          <a:avLst/>
        </a:prstGeom>
      </xdr:spPr>
    </xdr:pic>
    <xdr:clientData/>
  </xdr:twoCellAnchor>
  <xdr:twoCellAnchor>
    <xdr:from>
      <xdr:col>10</xdr:col>
      <xdr:colOff>312038</xdr:colOff>
      <xdr:row>75</xdr:row>
      <xdr:rowOff>73800</xdr:rowOff>
    </xdr:from>
    <xdr:to>
      <xdr:col>11</xdr:col>
      <xdr:colOff>383849</xdr:colOff>
      <xdr:row>75</xdr:row>
      <xdr:rowOff>838199</xdr:rowOff>
    </xdr:to>
    <xdr:pic>
      <xdr:nvPicPr>
        <xdr:cNvPr id="52" name="Image 51">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7932038" y="12337238"/>
          <a:ext cx="833811" cy="764399"/>
        </a:xfrm>
        <a:prstGeom prst="rect">
          <a:avLst/>
        </a:prstGeom>
      </xdr:spPr>
    </xdr:pic>
    <xdr:clientData/>
  </xdr:twoCellAnchor>
  <xdr:twoCellAnchor>
    <xdr:from>
      <xdr:col>10</xdr:col>
      <xdr:colOff>283463</xdr:colOff>
      <xdr:row>70</xdr:row>
      <xdr:rowOff>130951</xdr:rowOff>
    </xdr:from>
    <xdr:to>
      <xdr:col>11</xdr:col>
      <xdr:colOff>355274</xdr:colOff>
      <xdr:row>70</xdr:row>
      <xdr:rowOff>504825</xdr:rowOff>
    </xdr:to>
    <xdr:pic>
      <xdr:nvPicPr>
        <xdr:cNvPr id="53" name="Image 52">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903463" y="8286732"/>
          <a:ext cx="833811" cy="373874"/>
        </a:xfrm>
        <a:prstGeom prst="rect">
          <a:avLst/>
        </a:prstGeom>
      </xdr:spPr>
    </xdr:pic>
    <xdr:clientData/>
  </xdr:twoCellAnchor>
  <xdr:twoCellAnchor>
    <xdr:from>
      <xdr:col>10</xdr:col>
      <xdr:colOff>161924</xdr:colOff>
      <xdr:row>73</xdr:row>
      <xdr:rowOff>86703</xdr:rowOff>
    </xdr:from>
    <xdr:to>
      <xdr:col>11</xdr:col>
      <xdr:colOff>511949</xdr:colOff>
      <xdr:row>73</xdr:row>
      <xdr:rowOff>828674</xdr:rowOff>
    </xdr:to>
    <xdr:pic>
      <xdr:nvPicPr>
        <xdr:cNvPr id="54" name="Image 53">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81924" y="10564203"/>
          <a:ext cx="1112025" cy="741971"/>
        </a:xfrm>
        <a:prstGeom prst="rect">
          <a:avLst/>
        </a:prstGeom>
      </xdr:spPr>
    </xdr:pic>
    <xdr:clientData/>
  </xdr:twoCellAnchor>
  <xdr:twoCellAnchor>
    <xdr:from>
      <xdr:col>10</xdr:col>
      <xdr:colOff>292988</xdr:colOff>
      <xdr:row>72</xdr:row>
      <xdr:rowOff>114300</xdr:rowOff>
    </xdr:from>
    <xdr:to>
      <xdr:col>11</xdr:col>
      <xdr:colOff>364799</xdr:colOff>
      <xdr:row>72</xdr:row>
      <xdr:rowOff>847725</xdr:rowOff>
    </xdr:to>
    <xdr:pic>
      <xdr:nvPicPr>
        <xdr:cNvPr id="55" name="Image 54">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912988" y="9698831"/>
          <a:ext cx="833811" cy="733425"/>
        </a:xfrm>
        <a:prstGeom prst="rect">
          <a:avLst/>
        </a:prstGeom>
      </xdr:spPr>
    </xdr:pic>
    <xdr:clientData/>
  </xdr:twoCellAnchor>
  <xdr:twoCellAnchor>
    <xdr:from>
      <xdr:col>10</xdr:col>
      <xdr:colOff>211949</xdr:colOff>
      <xdr:row>92</xdr:row>
      <xdr:rowOff>47625</xdr:rowOff>
    </xdr:from>
    <xdr:to>
      <xdr:col>11</xdr:col>
      <xdr:colOff>561974</xdr:colOff>
      <xdr:row>92</xdr:row>
      <xdr:rowOff>525133</xdr:rowOff>
    </xdr:to>
    <xdr:pic>
      <xdr:nvPicPr>
        <xdr:cNvPr id="58" name="Image 57">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31949" y="5524500"/>
          <a:ext cx="1112025" cy="0"/>
        </a:xfrm>
        <a:prstGeom prst="rect">
          <a:avLst/>
        </a:prstGeom>
      </xdr:spPr>
    </xdr:pic>
    <xdr:clientData/>
  </xdr:twoCellAnchor>
  <xdr:twoCellAnchor>
    <xdr:from>
      <xdr:col>10</xdr:col>
      <xdr:colOff>200024</xdr:colOff>
      <xdr:row>91</xdr:row>
      <xdr:rowOff>58129</xdr:rowOff>
    </xdr:from>
    <xdr:to>
      <xdr:col>11</xdr:col>
      <xdr:colOff>550049</xdr:colOff>
      <xdr:row>91</xdr:row>
      <xdr:rowOff>514351</xdr:rowOff>
    </xdr:to>
    <xdr:pic>
      <xdr:nvPicPr>
        <xdr:cNvPr id="59" name="Image 58">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20024" y="5524500"/>
          <a:ext cx="1112025" cy="0"/>
        </a:xfrm>
        <a:prstGeom prst="rect">
          <a:avLst/>
        </a:prstGeom>
      </xdr:spPr>
    </xdr:pic>
    <xdr:clientData/>
  </xdr:twoCellAnchor>
  <xdr:twoCellAnchor>
    <xdr:from>
      <xdr:col>10</xdr:col>
      <xdr:colOff>369188</xdr:colOff>
      <xdr:row>98</xdr:row>
      <xdr:rowOff>102376</xdr:rowOff>
    </xdr:from>
    <xdr:to>
      <xdr:col>11</xdr:col>
      <xdr:colOff>440999</xdr:colOff>
      <xdr:row>98</xdr:row>
      <xdr:rowOff>800100</xdr:rowOff>
    </xdr:to>
    <xdr:pic>
      <xdr:nvPicPr>
        <xdr:cNvPr id="60" name="Image 59">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89188" y="6596063"/>
          <a:ext cx="833811" cy="0"/>
        </a:xfrm>
        <a:prstGeom prst="rect">
          <a:avLst/>
        </a:prstGeom>
      </xdr:spPr>
    </xdr:pic>
    <xdr:clientData/>
  </xdr:twoCellAnchor>
  <xdr:twoCellAnchor>
    <xdr:from>
      <xdr:col>9</xdr:col>
      <xdr:colOff>82704</xdr:colOff>
      <xdr:row>82</xdr:row>
      <xdr:rowOff>42825</xdr:rowOff>
    </xdr:from>
    <xdr:to>
      <xdr:col>11</xdr:col>
      <xdr:colOff>209549</xdr:colOff>
      <xdr:row>82</xdr:row>
      <xdr:rowOff>2243951</xdr:rowOff>
    </xdr:to>
    <xdr:pic>
      <xdr:nvPicPr>
        <xdr:cNvPr id="61" name="Image 60">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6665564" y="818028"/>
          <a:ext cx="2201126" cy="1650845"/>
        </a:xfrm>
        <a:prstGeom prst="rect">
          <a:avLst/>
        </a:prstGeom>
      </xdr:spPr>
    </xdr:pic>
    <xdr:clientData/>
  </xdr:twoCellAnchor>
  <xdr:twoCellAnchor>
    <xdr:from>
      <xdr:col>10</xdr:col>
      <xdr:colOff>142874</xdr:colOff>
      <xdr:row>93</xdr:row>
      <xdr:rowOff>39079</xdr:rowOff>
    </xdr:from>
    <xdr:to>
      <xdr:col>11</xdr:col>
      <xdr:colOff>492899</xdr:colOff>
      <xdr:row>93</xdr:row>
      <xdr:rowOff>495301</xdr:rowOff>
    </xdr:to>
    <xdr:pic>
      <xdr:nvPicPr>
        <xdr:cNvPr id="62" name="Image 61">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62874" y="5563579"/>
          <a:ext cx="1112025" cy="456222"/>
        </a:xfrm>
        <a:prstGeom prst="rect">
          <a:avLst/>
        </a:prstGeom>
      </xdr:spPr>
    </xdr:pic>
    <xdr:clientData/>
  </xdr:twoCellAnchor>
  <xdr:twoCellAnchor>
    <xdr:from>
      <xdr:col>10</xdr:col>
      <xdr:colOff>142874</xdr:colOff>
      <xdr:row>97</xdr:row>
      <xdr:rowOff>58129</xdr:rowOff>
    </xdr:from>
    <xdr:to>
      <xdr:col>11</xdr:col>
      <xdr:colOff>492899</xdr:colOff>
      <xdr:row>97</xdr:row>
      <xdr:rowOff>514351</xdr:rowOff>
    </xdr:to>
    <xdr:pic>
      <xdr:nvPicPr>
        <xdr:cNvPr id="63" name="Image 62">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62874" y="6118410"/>
          <a:ext cx="1112025" cy="456222"/>
        </a:xfrm>
        <a:prstGeom prst="rect">
          <a:avLst/>
        </a:prstGeom>
      </xdr:spPr>
    </xdr:pic>
    <xdr:clientData/>
  </xdr:twoCellAnchor>
  <xdr:twoCellAnchor>
    <xdr:from>
      <xdr:col>10</xdr:col>
      <xdr:colOff>135749</xdr:colOff>
      <xdr:row>94</xdr:row>
      <xdr:rowOff>28575</xdr:rowOff>
    </xdr:from>
    <xdr:to>
      <xdr:col>11</xdr:col>
      <xdr:colOff>485774</xdr:colOff>
      <xdr:row>94</xdr:row>
      <xdr:rowOff>506083</xdr:rowOff>
    </xdr:to>
    <xdr:pic>
      <xdr:nvPicPr>
        <xdr:cNvPr id="64" name="Image 63">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55749" y="6060281"/>
          <a:ext cx="1112025" cy="0"/>
        </a:xfrm>
        <a:prstGeom prst="rect">
          <a:avLst/>
        </a:prstGeom>
      </xdr:spPr>
    </xdr:pic>
    <xdr:clientData/>
  </xdr:twoCellAnchor>
  <xdr:twoCellAnchor>
    <xdr:from>
      <xdr:col>10</xdr:col>
      <xdr:colOff>164324</xdr:colOff>
      <xdr:row>95</xdr:row>
      <xdr:rowOff>28575</xdr:rowOff>
    </xdr:from>
    <xdr:to>
      <xdr:col>11</xdr:col>
      <xdr:colOff>514349</xdr:colOff>
      <xdr:row>95</xdr:row>
      <xdr:rowOff>506083</xdr:rowOff>
    </xdr:to>
    <xdr:pic>
      <xdr:nvPicPr>
        <xdr:cNvPr id="65" name="Image 64">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84324" y="6060281"/>
          <a:ext cx="1112025" cy="0"/>
        </a:xfrm>
        <a:prstGeom prst="rect">
          <a:avLst/>
        </a:prstGeom>
      </xdr:spPr>
    </xdr:pic>
    <xdr:clientData/>
  </xdr:twoCellAnchor>
  <xdr:twoCellAnchor>
    <xdr:from>
      <xdr:col>10</xdr:col>
      <xdr:colOff>145274</xdr:colOff>
      <xdr:row>96</xdr:row>
      <xdr:rowOff>76200</xdr:rowOff>
    </xdr:from>
    <xdr:to>
      <xdr:col>11</xdr:col>
      <xdr:colOff>495299</xdr:colOff>
      <xdr:row>97</xdr:row>
      <xdr:rowOff>20308</xdr:rowOff>
    </xdr:to>
    <xdr:pic>
      <xdr:nvPicPr>
        <xdr:cNvPr id="66" name="Image 6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765274" y="6060281"/>
          <a:ext cx="1112025" cy="20308"/>
        </a:xfrm>
        <a:prstGeom prst="rect">
          <a:avLst/>
        </a:prstGeom>
      </xdr:spPr>
    </xdr:pic>
    <xdr:clientData/>
  </xdr:twoCellAnchor>
  <xdr:twoCellAnchor>
    <xdr:from>
      <xdr:col>10</xdr:col>
      <xdr:colOff>283463</xdr:colOff>
      <xdr:row>100</xdr:row>
      <xdr:rowOff>130951</xdr:rowOff>
    </xdr:from>
    <xdr:to>
      <xdr:col>11</xdr:col>
      <xdr:colOff>355274</xdr:colOff>
      <xdr:row>100</xdr:row>
      <xdr:rowOff>923925</xdr:rowOff>
    </xdr:to>
    <xdr:pic>
      <xdr:nvPicPr>
        <xdr:cNvPr id="67" name="Image 66">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903463" y="6727014"/>
          <a:ext cx="833811" cy="792974"/>
        </a:xfrm>
        <a:prstGeom prst="rect">
          <a:avLst/>
        </a:prstGeom>
      </xdr:spPr>
    </xdr:pic>
    <xdr:clientData/>
  </xdr:twoCellAnchor>
  <xdr:twoCellAnchor>
    <xdr:from>
      <xdr:col>10</xdr:col>
      <xdr:colOff>257174</xdr:colOff>
      <xdr:row>99</xdr:row>
      <xdr:rowOff>67653</xdr:rowOff>
    </xdr:from>
    <xdr:to>
      <xdr:col>11</xdr:col>
      <xdr:colOff>607199</xdr:colOff>
      <xdr:row>99</xdr:row>
      <xdr:rowOff>809624</xdr:rowOff>
    </xdr:to>
    <xdr:pic>
      <xdr:nvPicPr>
        <xdr:cNvPr id="68" name="Image 67">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77174" y="6596063"/>
          <a:ext cx="1112025" cy="0"/>
        </a:xfrm>
        <a:prstGeom prst="rect">
          <a:avLst/>
        </a:prstGeom>
      </xdr:spPr>
    </xdr:pic>
    <xdr:clientData/>
  </xdr:twoCellAnchor>
  <xdr:twoCellAnchor>
    <xdr:from>
      <xdr:col>10</xdr:col>
      <xdr:colOff>211949</xdr:colOff>
      <xdr:row>101</xdr:row>
      <xdr:rowOff>95249</xdr:rowOff>
    </xdr:from>
    <xdr:to>
      <xdr:col>11</xdr:col>
      <xdr:colOff>561974</xdr:colOff>
      <xdr:row>101</xdr:row>
      <xdr:rowOff>771524</xdr:rowOff>
    </xdr:to>
    <xdr:pic>
      <xdr:nvPicPr>
        <xdr:cNvPr id="69" name="Image 68">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831949" y="7620000"/>
          <a:ext cx="1112025" cy="0"/>
        </a:xfrm>
        <a:prstGeom prst="rect">
          <a:avLst/>
        </a:prstGeom>
      </xdr:spPr>
    </xdr:pic>
    <xdr:clientData/>
  </xdr:twoCellAnchor>
  <xdr:twoCellAnchor>
    <xdr:from>
      <xdr:col>10</xdr:col>
      <xdr:colOff>378713</xdr:colOff>
      <xdr:row>103</xdr:row>
      <xdr:rowOff>140476</xdr:rowOff>
    </xdr:from>
    <xdr:to>
      <xdr:col>11</xdr:col>
      <xdr:colOff>450524</xdr:colOff>
      <xdr:row>103</xdr:row>
      <xdr:rowOff>838200</xdr:rowOff>
    </xdr:to>
    <xdr:pic>
      <xdr:nvPicPr>
        <xdr:cNvPr id="70" name="Image 69">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98713" y="7620000"/>
          <a:ext cx="833811" cy="0"/>
        </a:xfrm>
        <a:prstGeom prst="rect">
          <a:avLst/>
        </a:prstGeom>
      </xdr:spPr>
    </xdr:pic>
    <xdr:clientData/>
  </xdr:twoCellAnchor>
  <xdr:twoCellAnchor>
    <xdr:from>
      <xdr:col>10</xdr:col>
      <xdr:colOff>154799</xdr:colOff>
      <xdr:row>102</xdr:row>
      <xdr:rowOff>161925</xdr:rowOff>
    </xdr:from>
    <xdr:to>
      <xdr:col>11</xdr:col>
      <xdr:colOff>504824</xdr:colOff>
      <xdr:row>102</xdr:row>
      <xdr:rowOff>639433</xdr:rowOff>
    </xdr:to>
    <xdr:pic>
      <xdr:nvPicPr>
        <xdr:cNvPr id="71" name="Image 70">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74799" y="7620000"/>
          <a:ext cx="1112025" cy="0"/>
        </a:xfrm>
        <a:prstGeom prst="rect">
          <a:avLst/>
        </a:prstGeom>
      </xdr:spPr>
    </xdr:pic>
    <xdr:clientData/>
  </xdr:twoCellAnchor>
  <xdr:twoCellAnchor>
    <xdr:from>
      <xdr:col>10</xdr:col>
      <xdr:colOff>266699</xdr:colOff>
      <xdr:row>104</xdr:row>
      <xdr:rowOff>105753</xdr:rowOff>
    </xdr:from>
    <xdr:to>
      <xdr:col>11</xdr:col>
      <xdr:colOff>616724</xdr:colOff>
      <xdr:row>104</xdr:row>
      <xdr:rowOff>847724</xdr:rowOff>
    </xdr:to>
    <xdr:pic>
      <xdr:nvPicPr>
        <xdr:cNvPr id="72" name="Image 71">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86699" y="7620000"/>
          <a:ext cx="1112025" cy="0"/>
        </a:xfrm>
        <a:prstGeom prst="rect">
          <a:avLst/>
        </a:prstGeom>
      </xdr:spPr>
    </xdr:pic>
    <xdr:clientData/>
  </xdr:twoCellAnchor>
  <xdr:twoCellAnchor>
    <xdr:from>
      <xdr:col>10</xdr:col>
      <xdr:colOff>180974</xdr:colOff>
      <xdr:row>105</xdr:row>
      <xdr:rowOff>105753</xdr:rowOff>
    </xdr:from>
    <xdr:to>
      <xdr:col>11</xdr:col>
      <xdr:colOff>530999</xdr:colOff>
      <xdr:row>105</xdr:row>
      <xdr:rowOff>847724</xdr:rowOff>
    </xdr:to>
    <xdr:pic>
      <xdr:nvPicPr>
        <xdr:cNvPr id="73" name="Image 72">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00974" y="7620000"/>
          <a:ext cx="1112025" cy="0"/>
        </a:xfrm>
        <a:prstGeom prst="rect">
          <a:avLst/>
        </a:prstGeom>
      </xdr:spPr>
    </xdr:pic>
    <xdr:clientData/>
  </xdr:twoCellAnchor>
  <xdr:twoCellAnchor>
    <xdr:from>
      <xdr:col>10</xdr:col>
      <xdr:colOff>95249</xdr:colOff>
      <xdr:row>106</xdr:row>
      <xdr:rowOff>58128</xdr:rowOff>
    </xdr:from>
    <xdr:to>
      <xdr:col>11</xdr:col>
      <xdr:colOff>445274</xdr:colOff>
      <xdr:row>106</xdr:row>
      <xdr:rowOff>800099</xdr:rowOff>
    </xdr:to>
    <xdr:pic>
      <xdr:nvPicPr>
        <xdr:cNvPr id="74" name="Image 73">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15249" y="7620000"/>
          <a:ext cx="1112025" cy="0"/>
        </a:xfrm>
        <a:prstGeom prst="rect">
          <a:avLst/>
        </a:prstGeom>
      </xdr:spPr>
    </xdr:pic>
    <xdr:clientData/>
  </xdr:twoCellAnchor>
  <xdr:twoCellAnchor>
    <xdr:from>
      <xdr:col>10</xdr:col>
      <xdr:colOff>190499</xdr:colOff>
      <xdr:row>107</xdr:row>
      <xdr:rowOff>39078</xdr:rowOff>
    </xdr:from>
    <xdr:to>
      <xdr:col>11</xdr:col>
      <xdr:colOff>540524</xdr:colOff>
      <xdr:row>107</xdr:row>
      <xdr:rowOff>781049</xdr:rowOff>
    </xdr:to>
    <xdr:pic>
      <xdr:nvPicPr>
        <xdr:cNvPr id="75" name="Image 74">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10499" y="7620000"/>
          <a:ext cx="1112025" cy="0"/>
        </a:xfrm>
        <a:prstGeom prst="rect">
          <a:avLst/>
        </a:prstGeom>
      </xdr:spPr>
    </xdr:pic>
    <xdr:clientData/>
  </xdr:twoCellAnchor>
  <xdr:twoCellAnchor>
    <xdr:from>
      <xdr:col>10</xdr:col>
      <xdr:colOff>238124</xdr:colOff>
      <xdr:row>108</xdr:row>
      <xdr:rowOff>77178</xdr:rowOff>
    </xdr:from>
    <xdr:to>
      <xdr:col>11</xdr:col>
      <xdr:colOff>588149</xdr:colOff>
      <xdr:row>108</xdr:row>
      <xdr:rowOff>819149</xdr:rowOff>
    </xdr:to>
    <xdr:pic>
      <xdr:nvPicPr>
        <xdr:cNvPr id="76" name="Image 75">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858124" y="7620000"/>
          <a:ext cx="1112025" cy="0"/>
        </a:xfrm>
        <a:prstGeom prst="rect">
          <a:avLst/>
        </a:prstGeom>
      </xdr:spPr>
    </xdr:pic>
    <xdr:clientData/>
  </xdr:twoCellAnchor>
  <xdr:twoCellAnchor>
    <xdr:from>
      <xdr:col>10</xdr:col>
      <xdr:colOff>152399</xdr:colOff>
      <xdr:row>111</xdr:row>
      <xdr:rowOff>105753</xdr:rowOff>
    </xdr:from>
    <xdr:to>
      <xdr:col>11</xdr:col>
      <xdr:colOff>502424</xdr:colOff>
      <xdr:row>111</xdr:row>
      <xdr:rowOff>847724</xdr:rowOff>
    </xdr:to>
    <xdr:pic>
      <xdr:nvPicPr>
        <xdr:cNvPr id="77" name="Image 76">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72399" y="8797316"/>
          <a:ext cx="1112025" cy="741971"/>
        </a:xfrm>
        <a:prstGeom prst="rect">
          <a:avLst/>
        </a:prstGeom>
      </xdr:spPr>
    </xdr:pic>
    <xdr:clientData/>
  </xdr:twoCellAnchor>
  <xdr:twoCellAnchor>
    <xdr:from>
      <xdr:col>10</xdr:col>
      <xdr:colOff>245363</xdr:colOff>
      <xdr:row>109</xdr:row>
      <xdr:rowOff>111901</xdr:rowOff>
    </xdr:from>
    <xdr:to>
      <xdr:col>11</xdr:col>
      <xdr:colOff>317174</xdr:colOff>
      <xdr:row>109</xdr:row>
      <xdr:rowOff>485775</xdr:rowOff>
    </xdr:to>
    <xdr:pic>
      <xdr:nvPicPr>
        <xdr:cNvPr id="78" name="Image 77">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865363" y="7731901"/>
          <a:ext cx="833811" cy="373874"/>
        </a:xfrm>
        <a:prstGeom prst="rect">
          <a:avLst/>
        </a:prstGeom>
      </xdr:spPr>
    </xdr:pic>
    <xdr:clientData/>
  </xdr:twoCellAnchor>
  <xdr:twoCellAnchor>
    <xdr:from>
      <xdr:col>10</xdr:col>
      <xdr:colOff>312038</xdr:colOff>
      <xdr:row>115</xdr:row>
      <xdr:rowOff>73800</xdr:rowOff>
    </xdr:from>
    <xdr:to>
      <xdr:col>11</xdr:col>
      <xdr:colOff>383849</xdr:colOff>
      <xdr:row>115</xdr:row>
      <xdr:rowOff>838199</xdr:rowOff>
    </xdr:to>
    <xdr:pic>
      <xdr:nvPicPr>
        <xdr:cNvPr id="79" name="Image 78">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7932038" y="12337238"/>
          <a:ext cx="833811" cy="764399"/>
        </a:xfrm>
        <a:prstGeom prst="rect">
          <a:avLst/>
        </a:prstGeom>
      </xdr:spPr>
    </xdr:pic>
    <xdr:clientData/>
  </xdr:twoCellAnchor>
  <xdr:twoCellAnchor>
    <xdr:from>
      <xdr:col>10</xdr:col>
      <xdr:colOff>283463</xdr:colOff>
      <xdr:row>110</xdr:row>
      <xdr:rowOff>130951</xdr:rowOff>
    </xdr:from>
    <xdr:to>
      <xdr:col>11</xdr:col>
      <xdr:colOff>355274</xdr:colOff>
      <xdr:row>110</xdr:row>
      <xdr:rowOff>504825</xdr:rowOff>
    </xdr:to>
    <xdr:pic>
      <xdr:nvPicPr>
        <xdr:cNvPr id="80" name="Image 79">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903463" y="8286732"/>
          <a:ext cx="833811" cy="373874"/>
        </a:xfrm>
        <a:prstGeom prst="rect">
          <a:avLst/>
        </a:prstGeom>
      </xdr:spPr>
    </xdr:pic>
    <xdr:clientData/>
  </xdr:twoCellAnchor>
  <xdr:twoCellAnchor>
    <xdr:from>
      <xdr:col>10</xdr:col>
      <xdr:colOff>161924</xdr:colOff>
      <xdr:row>113</xdr:row>
      <xdr:rowOff>86703</xdr:rowOff>
    </xdr:from>
    <xdr:to>
      <xdr:col>11</xdr:col>
      <xdr:colOff>511949</xdr:colOff>
      <xdr:row>113</xdr:row>
      <xdr:rowOff>828674</xdr:rowOff>
    </xdr:to>
    <xdr:pic>
      <xdr:nvPicPr>
        <xdr:cNvPr id="81" name="Image 80">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81924" y="10564203"/>
          <a:ext cx="1112025" cy="741971"/>
        </a:xfrm>
        <a:prstGeom prst="rect">
          <a:avLst/>
        </a:prstGeom>
      </xdr:spPr>
    </xdr:pic>
    <xdr:clientData/>
  </xdr:twoCellAnchor>
  <xdr:twoCellAnchor>
    <xdr:from>
      <xdr:col>10</xdr:col>
      <xdr:colOff>292988</xdr:colOff>
      <xdr:row>112</xdr:row>
      <xdr:rowOff>114300</xdr:rowOff>
    </xdr:from>
    <xdr:to>
      <xdr:col>11</xdr:col>
      <xdr:colOff>364799</xdr:colOff>
      <xdr:row>112</xdr:row>
      <xdr:rowOff>847725</xdr:rowOff>
    </xdr:to>
    <xdr:pic>
      <xdr:nvPicPr>
        <xdr:cNvPr id="82" name="Image 81">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912988" y="9698831"/>
          <a:ext cx="833811" cy="733425"/>
        </a:xfrm>
        <a:prstGeom prst="rect">
          <a:avLst/>
        </a:prstGeom>
      </xdr:spPr>
    </xdr:pic>
    <xdr:clientData/>
  </xdr:twoCellAnchor>
  <mc:AlternateContent xmlns:mc="http://schemas.openxmlformats.org/markup-compatibility/2006">
    <mc:Choice xmlns:a14="http://schemas.microsoft.com/office/drawing/2010/main" Requires="a14">
      <xdr:twoCellAnchor>
        <xdr:from>
          <xdr:col>32</xdr:col>
          <xdr:colOff>19050</xdr:colOff>
          <xdr:row>17</xdr:row>
          <xdr:rowOff>247650</xdr:rowOff>
        </xdr:from>
        <xdr:to>
          <xdr:col>42</xdr:col>
          <xdr:colOff>333375</xdr:colOff>
          <xdr:row>35</xdr:row>
          <xdr:rowOff>504825</xdr:rowOff>
        </xdr:to>
        <xdr:sp macro="" textlink="">
          <xdr:nvSpPr>
            <xdr:cNvPr id="1027" name="Button 3" hidden="1">
              <a:extLst>
                <a:ext uri="{63B3BB69-23CF-44E3-9099-C40C66FF867C}">
                  <a14:compatExt spid="_x0000_s1027"/>
                </a:ext>
                <a:ext uri="{FF2B5EF4-FFF2-40B4-BE49-F238E27FC236}">
                  <a16:creationId xmlns:a16="http://schemas.microsoft.com/office/drawing/2014/main" id="{B45D4489-5CF0-406C-947C-8A2216DFA45B}"/>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fr-FR" sz="4800" b="1" i="0" u="none" strike="noStrike" baseline="0">
                  <a:solidFill>
                    <a:srgbClr val="000000"/>
                  </a:solidFill>
                  <a:latin typeface="Calibri"/>
                  <a:cs typeface="Calibri"/>
                </a:rPr>
                <a:t>Création Word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161925</xdr:colOff>
          <xdr:row>2</xdr:row>
          <xdr:rowOff>2009775</xdr:rowOff>
        </xdr:from>
        <xdr:to>
          <xdr:col>43</xdr:col>
          <xdr:colOff>441325</xdr:colOff>
          <xdr:row>4</xdr:row>
          <xdr:rowOff>879475</xdr:rowOff>
        </xdr:to>
        <xdr:sp macro="" textlink="">
          <xdr:nvSpPr>
            <xdr:cNvPr id="1028" name="Button 4" hidden="1">
              <a:extLst>
                <a:ext uri="{63B3BB69-23CF-44E3-9099-C40C66FF867C}">
                  <a14:compatExt spid="_x0000_s1028"/>
                </a:ext>
                <a:ext uri="{FF2B5EF4-FFF2-40B4-BE49-F238E27FC236}">
                  <a16:creationId xmlns:a16="http://schemas.microsoft.com/office/drawing/2014/main" id="{70AC43A9-42CA-4E5A-A19E-6A7C05FC3C65}"/>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fr-FR" sz="4800" b="1" i="0" u="none" strike="noStrike" baseline="0">
                  <a:solidFill>
                    <a:srgbClr val="000000"/>
                  </a:solidFill>
                  <a:latin typeface="Calibri"/>
                  <a:cs typeface="Calibri"/>
                </a:rPr>
                <a:t>Création Word</a:t>
              </a:r>
            </a:p>
          </xdr:txBody>
        </xdr:sp>
        <xdr:clientData fPrintsWithSheet="0"/>
      </xdr:twoCellAnchor>
    </mc:Choice>
    <mc:Fallback/>
  </mc:AlternateContent>
  <xdr:twoCellAnchor>
    <xdr:from>
      <xdr:col>10</xdr:col>
      <xdr:colOff>211949</xdr:colOff>
      <xdr:row>132</xdr:row>
      <xdr:rowOff>47625</xdr:rowOff>
    </xdr:from>
    <xdr:to>
      <xdr:col>11</xdr:col>
      <xdr:colOff>561974</xdr:colOff>
      <xdr:row>132</xdr:row>
      <xdr:rowOff>525133</xdr:rowOff>
    </xdr:to>
    <xdr:pic>
      <xdr:nvPicPr>
        <xdr:cNvPr id="83" name="Image 82">
          <a:extLst>
            <a:ext uri="{FF2B5EF4-FFF2-40B4-BE49-F238E27FC236}">
              <a16:creationId xmlns:a16="http://schemas.microsoft.com/office/drawing/2014/main" id="{DAAAB401-4EE9-4535-AD59-F14FCAB8C2DD}"/>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7831949" y="28416250"/>
          <a:ext cx="1112025" cy="0"/>
        </a:xfrm>
        <a:prstGeom prst="rect">
          <a:avLst/>
        </a:prstGeom>
      </xdr:spPr>
    </xdr:pic>
    <xdr:clientData/>
  </xdr:twoCellAnchor>
  <xdr:twoCellAnchor>
    <xdr:from>
      <xdr:col>10</xdr:col>
      <xdr:colOff>200024</xdr:colOff>
      <xdr:row>131</xdr:row>
      <xdr:rowOff>58129</xdr:rowOff>
    </xdr:from>
    <xdr:to>
      <xdr:col>11</xdr:col>
      <xdr:colOff>550049</xdr:colOff>
      <xdr:row>131</xdr:row>
      <xdr:rowOff>514351</xdr:rowOff>
    </xdr:to>
    <xdr:pic>
      <xdr:nvPicPr>
        <xdr:cNvPr id="84" name="Image 83">
          <a:extLst>
            <a:ext uri="{FF2B5EF4-FFF2-40B4-BE49-F238E27FC236}">
              <a16:creationId xmlns:a16="http://schemas.microsoft.com/office/drawing/2014/main" id="{ABB2B3D6-51AE-4129-83E3-8D63CF4F86D5}"/>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7820024" y="28416250"/>
          <a:ext cx="1112025" cy="0"/>
        </a:xfrm>
        <a:prstGeom prst="rect">
          <a:avLst/>
        </a:prstGeom>
      </xdr:spPr>
    </xdr:pic>
    <xdr:clientData/>
  </xdr:twoCellAnchor>
  <xdr:twoCellAnchor>
    <xdr:from>
      <xdr:col>10</xdr:col>
      <xdr:colOff>369188</xdr:colOff>
      <xdr:row>138</xdr:row>
      <xdr:rowOff>102376</xdr:rowOff>
    </xdr:from>
    <xdr:to>
      <xdr:col>11</xdr:col>
      <xdr:colOff>440999</xdr:colOff>
      <xdr:row>138</xdr:row>
      <xdr:rowOff>800100</xdr:rowOff>
    </xdr:to>
    <xdr:pic>
      <xdr:nvPicPr>
        <xdr:cNvPr id="85" name="Image 84">
          <a:extLst>
            <a:ext uri="{FF2B5EF4-FFF2-40B4-BE49-F238E27FC236}">
              <a16:creationId xmlns:a16="http://schemas.microsoft.com/office/drawing/2014/main" id="{2FF09485-9937-4A8C-AD11-5D459A39B7C8}"/>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7989188" y="29495750"/>
          <a:ext cx="833811" cy="0"/>
        </a:xfrm>
        <a:prstGeom prst="rect">
          <a:avLst/>
        </a:prstGeom>
      </xdr:spPr>
    </xdr:pic>
    <xdr:clientData/>
  </xdr:twoCellAnchor>
  <xdr:twoCellAnchor>
    <xdr:from>
      <xdr:col>9</xdr:col>
      <xdr:colOff>82704</xdr:colOff>
      <xdr:row>122</xdr:row>
      <xdr:rowOff>42825</xdr:rowOff>
    </xdr:from>
    <xdr:to>
      <xdr:col>11</xdr:col>
      <xdr:colOff>209549</xdr:colOff>
      <xdr:row>122</xdr:row>
      <xdr:rowOff>2243951</xdr:rowOff>
    </xdr:to>
    <xdr:pic>
      <xdr:nvPicPr>
        <xdr:cNvPr id="86" name="Image 85">
          <a:extLst>
            <a:ext uri="{FF2B5EF4-FFF2-40B4-BE49-F238E27FC236}">
              <a16:creationId xmlns:a16="http://schemas.microsoft.com/office/drawing/2014/main" id="{5403BC04-E4E5-4B52-8425-271C549AD84F}"/>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rot="5400000">
          <a:off x="6665564" y="23701840"/>
          <a:ext cx="2201126" cy="1650845"/>
        </a:xfrm>
        <a:prstGeom prst="rect">
          <a:avLst/>
        </a:prstGeom>
      </xdr:spPr>
    </xdr:pic>
    <xdr:clientData/>
  </xdr:twoCellAnchor>
  <xdr:twoCellAnchor>
    <xdr:from>
      <xdr:col>10</xdr:col>
      <xdr:colOff>142874</xdr:colOff>
      <xdr:row>133</xdr:row>
      <xdr:rowOff>39079</xdr:rowOff>
    </xdr:from>
    <xdr:to>
      <xdr:col>11</xdr:col>
      <xdr:colOff>492899</xdr:colOff>
      <xdr:row>133</xdr:row>
      <xdr:rowOff>495301</xdr:rowOff>
    </xdr:to>
    <xdr:pic>
      <xdr:nvPicPr>
        <xdr:cNvPr id="87" name="Image 86">
          <a:extLst>
            <a:ext uri="{FF2B5EF4-FFF2-40B4-BE49-F238E27FC236}">
              <a16:creationId xmlns:a16="http://schemas.microsoft.com/office/drawing/2014/main" id="{2F1440B6-42D0-45C0-AE24-D0112D42079F}"/>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7762874" y="28455329"/>
          <a:ext cx="1112025" cy="456222"/>
        </a:xfrm>
        <a:prstGeom prst="rect">
          <a:avLst/>
        </a:prstGeom>
      </xdr:spPr>
    </xdr:pic>
    <xdr:clientData/>
  </xdr:twoCellAnchor>
  <xdr:twoCellAnchor>
    <xdr:from>
      <xdr:col>10</xdr:col>
      <xdr:colOff>142874</xdr:colOff>
      <xdr:row>137</xdr:row>
      <xdr:rowOff>58129</xdr:rowOff>
    </xdr:from>
    <xdr:to>
      <xdr:col>11</xdr:col>
      <xdr:colOff>492899</xdr:colOff>
      <xdr:row>137</xdr:row>
      <xdr:rowOff>514351</xdr:rowOff>
    </xdr:to>
    <xdr:pic>
      <xdr:nvPicPr>
        <xdr:cNvPr id="88" name="Image 87">
          <a:extLst>
            <a:ext uri="{FF2B5EF4-FFF2-40B4-BE49-F238E27FC236}">
              <a16:creationId xmlns:a16="http://schemas.microsoft.com/office/drawing/2014/main" id="{3C63BDBE-87F1-4970-8E8A-207AF03DDF4C}"/>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7762874" y="29014129"/>
          <a:ext cx="1112025" cy="456222"/>
        </a:xfrm>
        <a:prstGeom prst="rect">
          <a:avLst/>
        </a:prstGeom>
      </xdr:spPr>
    </xdr:pic>
    <xdr:clientData/>
  </xdr:twoCellAnchor>
  <xdr:twoCellAnchor>
    <xdr:from>
      <xdr:col>10</xdr:col>
      <xdr:colOff>135749</xdr:colOff>
      <xdr:row>134</xdr:row>
      <xdr:rowOff>28575</xdr:rowOff>
    </xdr:from>
    <xdr:to>
      <xdr:col>11</xdr:col>
      <xdr:colOff>485774</xdr:colOff>
      <xdr:row>134</xdr:row>
      <xdr:rowOff>506083</xdr:rowOff>
    </xdr:to>
    <xdr:pic>
      <xdr:nvPicPr>
        <xdr:cNvPr id="89" name="Image 88">
          <a:extLst>
            <a:ext uri="{FF2B5EF4-FFF2-40B4-BE49-F238E27FC236}">
              <a16:creationId xmlns:a16="http://schemas.microsoft.com/office/drawing/2014/main" id="{00C38562-B3DC-4D48-979E-9FE196D48177}"/>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7755749" y="28956000"/>
          <a:ext cx="1112025" cy="0"/>
        </a:xfrm>
        <a:prstGeom prst="rect">
          <a:avLst/>
        </a:prstGeom>
      </xdr:spPr>
    </xdr:pic>
    <xdr:clientData/>
  </xdr:twoCellAnchor>
  <xdr:twoCellAnchor>
    <xdr:from>
      <xdr:col>10</xdr:col>
      <xdr:colOff>164324</xdr:colOff>
      <xdr:row>135</xdr:row>
      <xdr:rowOff>28575</xdr:rowOff>
    </xdr:from>
    <xdr:to>
      <xdr:col>11</xdr:col>
      <xdr:colOff>514349</xdr:colOff>
      <xdr:row>135</xdr:row>
      <xdr:rowOff>506083</xdr:rowOff>
    </xdr:to>
    <xdr:pic>
      <xdr:nvPicPr>
        <xdr:cNvPr id="90" name="Image 89">
          <a:extLst>
            <a:ext uri="{FF2B5EF4-FFF2-40B4-BE49-F238E27FC236}">
              <a16:creationId xmlns:a16="http://schemas.microsoft.com/office/drawing/2014/main" id="{EB191AB5-CE2D-45AC-86CF-27B5BF2DB399}"/>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7784324" y="28956000"/>
          <a:ext cx="1112025" cy="0"/>
        </a:xfrm>
        <a:prstGeom prst="rect">
          <a:avLst/>
        </a:prstGeom>
      </xdr:spPr>
    </xdr:pic>
    <xdr:clientData/>
  </xdr:twoCellAnchor>
  <xdr:twoCellAnchor>
    <xdr:from>
      <xdr:col>10</xdr:col>
      <xdr:colOff>145274</xdr:colOff>
      <xdr:row>136</xdr:row>
      <xdr:rowOff>76200</xdr:rowOff>
    </xdr:from>
    <xdr:to>
      <xdr:col>11</xdr:col>
      <xdr:colOff>495299</xdr:colOff>
      <xdr:row>137</xdr:row>
      <xdr:rowOff>20308</xdr:rowOff>
    </xdr:to>
    <xdr:pic>
      <xdr:nvPicPr>
        <xdr:cNvPr id="91" name="Image 90">
          <a:extLst>
            <a:ext uri="{FF2B5EF4-FFF2-40B4-BE49-F238E27FC236}">
              <a16:creationId xmlns:a16="http://schemas.microsoft.com/office/drawing/2014/main" id="{81139E47-1320-4307-82A3-DDAA3275435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765274" y="28956000"/>
          <a:ext cx="1112025" cy="20308"/>
        </a:xfrm>
        <a:prstGeom prst="rect">
          <a:avLst/>
        </a:prstGeom>
      </xdr:spPr>
    </xdr:pic>
    <xdr:clientData/>
  </xdr:twoCellAnchor>
  <xdr:twoCellAnchor>
    <xdr:from>
      <xdr:col>10</xdr:col>
      <xdr:colOff>283463</xdr:colOff>
      <xdr:row>140</xdr:row>
      <xdr:rowOff>130951</xdr:rowOff>
    </xdr:from>
    <xdr:to>
      <xdr:col>11</xdr:col>
      <xdr:colOff>355274</xdr:colOff>
      <xdr:row>140</xdr:row>
      <xdr:rowOff>923925</xdr:rowOff>
    </xdr:to>
    <xdr:pic>
      <xdr:nvPicPr>
        <xdr:cNvPr id="92" name="Image 91">
          <a:extLst>
            <a:ext uri="{FF2B5EF4-FFF2-40B4-BE49-F238E27FC236}">
              <a16:creationId xmlns:a16="http://schemas.microsoft.com/office/drawing/2014/main" id="{038ECB2F-423E-4945-9BE5-8CC4FCA3F0E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7903463" y="29626701"/>
          <a:ext cx="833811" cy="792974"/>
        </a:xfrm>
        <a:prstGeom prst="rect">
          <a:avLst/>
        </a:prstGeom>
      </xdr:spPr>
    </xdr:pic>
    <xdr:clientData/>
  </xdr:twoCellAnchor>
  <xdr:twoCellAnchor>
    <xdr:from>
      <xdr:col>10</xdr:col>
      <xdr:colOff>257174</xdr:colOff>
      <xdr:row>139</xdr:row>
      <xdr:rowOff>67653</xdr:rowOff>
    </xdr:from>
    <xdr:to>
      <xdr:col>11</xdr:col>
      <xdr:colOff>607199</xdr:colOff>
      <xdr:row>139</xdr:row>
      <xdr:rowOff>809624</xdr:rowOff>
    </xdr:to>
    <xdr:pic>
      <xdr:nvPicPr>
        <xdr:cNvPr id="93" name="Image 92">
          <a:extLst>
            <a:ext uri="{FF2B5EF4-FFF2-40B4-BE49-F238E27FC236}">
              <a16:creationId xmlns:a16="http://schemas.microsoft.com/office/drawing/2014/main" id="{5FDB9E94-BD2D-45E2-A872-4386C3DE49E9}"/>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7877174" y="29495750"/>
          <a:ext cx="1112025" cy="0"/>
        </a:xfrm>
        <a:prstGeom prst="rect">
          <a:avLst/>
        </a:prstGeom>
      </xdr:spPr>
    </xdr:pic>
    <xdr:clientData/>
  </xdr:twoCellAnchor>
  <xdr:twoCellAnchor>
    <xdr:from>
      <xdr:col>10</xdr:col>
      <xdr:colOff>211949</xdr:colOff>
      <xdr:row>141</xdr:row>
      <xdr:rowOff>95249</xdr:rowOff>
    </xdr:from>
    <xdr:to>
      <xdr:col>11</xdr:col>
      <xdr:colOff>561974</xdr:colOff>
      <xdr:row>141</xdr:row>
      <xdr:rowOff>771524</xdr:rowOff>
    </xdr:to>
    <xdr:pic>
      <xdr:nvPicPr>
        <xdr:cNvPr id="94" name="Image 93">
          <a:extLst>
            <a:ext uri="{FF2B5EF4-FFF2-40B4-BE49-F238E27FC236}">
              <a16:creationId xmlns:a16="http://schemas.microsoft.com/office/drawing/2014/main" id="{8BEFDA56-4022-4F66-B95E-D105AA1D7AC3}"/>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7831949" y="30527625"/>
          <a:ext cx="1112025" cy="0"/>
        </a:xfrm>
        <a:prstGeom prst="rect">
          <a:avLst/>
        </a:prstGeom>
      </xdr:spPr>
    </xdr:pic>
    <xdr:clientData/>
  </xdr:twoCellAnchor>
  <xdr:twoCellAnchor>
    <xdr:from>
      <xdr:col>10</xdr:col>
      <xdr:colOff>378713</xdr:colOff>
      <xdr:row>143</xdr:row>
      <xdr:rowOff>140476</xdr:rowOff>
    </xdr:from>
    <xdr:to>
      <xdr:col>11</xdr:col>
      <xdr:colOff>450524</xdr:colOff>
      <xdr:row>143</xdr:row>
      <xdr:rowOff>838200</xdr:rowOff>
    </xdr:to>
    <xdr:pic>
      <xdr:nvPicPr>
        <xdr:cNvPr id="95" name="Image 94">
          <a:extLst>
            <a:ext uri="{FF2B5EF4-FFF2-40B4-BE49-F238E27FC236}">
              <a16:creationId xmlns:a16="http://schemas.microsoft.com/office/drawing/2014/main" id="{E5CC17A6-C066-4EDF-9C9A-07AB0D4EB312}"/>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7998713" y="30527625"/>
          <a:ext cx="833811" cy="0"/>
        </a:xfrm>
        <a:prstGeom prst="rect">
          <a:avLst/>
        </a:prstGeom>
      </xdr:spPr>
    </xdr:pic>
    <xdr:clientData/>
  </xdr:twoCellAnchor>
  <xdr:twoCellAnchor>
    <xdr:from>
      <xdr:col>10</xdr:col>
      <xdr:colOff>154799</xdr:colOff>
      <xdr:row>142</xdr:row>
      <xdr:rowOff>161925</xdr:rowOff>
    </xdr:from>
    <xdr:to>
      <xdr:col>11</xdr:col>
      <xdr:colOff>504824</xdr:colOff>
      <xdr:row>142</xdr:row>
      <xdr:rowOff>639433</xdr:rowOff>
    </xdr:to>
    <xdr:pic>
      <xdr:nvPicPr>
        <xdr:cNvPr id="96" name="Image 95">
          <a:extLst>
            <a:ext uri="{FF2B5EF4-FFF2-40B4-BE49-F238E27FC236}">
              <a16:creationId xmlns:a16="http://schemas.microsoft.com/office/drawing/2014/main" id="{70A3B1B2-5805-4546-83F6-746B3CB6BB1E}"/>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7774799" y="30527625"/>
          <a:ext cx="1112025" cy="0"/>
        </a:xfrm>
        <a:prstGeom prst="rect">
          <a:avLst/>
        </a:prstGeom>
      </xdr:spPr>
    </xdr:pic>
    <xdr:clientData/>
  </xdr:twoCellAnchor>
  <xdr:twoCellAnchor>
    <xdr:from>
      <xdr:col>10</xdr:col>
      <xdr:colOff>266699</xdr:colOff>
      <xdr:row>144</xdr:row>
      <xdr:rowOff>105753</xdr:rowOff>
    </xdr:from>
    <xdr:to>
      <xdr:col>11</xdr:col>
      <xdr:colOff>616724</xdr:colOff>
      <xdr:row>144</xdr:row>
      <xdr:rowOff>847724</xdr:rowOff>
    </xdr:to>
    <xdr:pic>
      <xdr:nvPicPr>
        <xdr:cNvPr id="97" name="Image 96">
          <a:extLst>
            <a:ext uri="{FF2B5EF4-FFF2-40B4-BE49-F238E27FC236}">
              <a16:creationId xmlns:a16="http://schemas.microsoft.com/office/drawing/2014/main" id="{015D0732-46BE-4DBE-AD43-7DBF18C53B2D}"/>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7886699" y="30527625"/>
          <a:ext cx="1112025" cy="0"/>
        </a:xfrm>
        <a:prstGeom prst="rect">
          <a:avLst/>
        </a:prstGeom>
      </xdr:spPr>
    </xdr:pic>
    <xdr:clientData/>
  </xdr:twoCellAnchor>
  <xdr:twoCellAnchor>
    <xdr:from>
      <xdr:col>10</xdr:col>
      <xdr:colOff>180974</xdr:colOff>
      <xdr:row>145</xdr:row>
      <xdr:rowOff>105753</xdr:rowOff>
    </xdr:from>
    <xdr:to>
      <xdr:col>11</xdr:col>
      <xdr:colOff>530999</xdr:colOff>
      <xdr:row>145</xdr:row>
      <xdr:rowOff>847724</xdr:rowOff>
    </xdr:to>
    <xdr:pic>
      <xdr:nvPicPr>
        <xdr:cNvPr id="98" name="Image 97">
          <a:extLst>
            <a:ext uri="{FF2B5EF4-FFF2-40B4-BE49-F238E27FC236}">
              <a16:creationId xmlns:a16="http://schemas.microsoft.com/office/drawing/2014/main" id="{30FBDCF0-A68E-4646-B656-1A738868476C}"/>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7800974" y="30527625"/>
          <a:ext cx="1112025" cy="0"/>
        </a:xfrm>
        <a:prstGeom prst="rect">
          <a:avLst/>
        </a:prstGeom>
      </xdr:spPr>
    </xdr:pic>
    <xdr:clientData/>
  </xdr:twoCellAnchor>
  <xdr:twoCellAnchor>
    <xdr:from>
      <xdr:col>10</xdr:col>
      <xdr:colOff>95249</xdr:colOff>
      <xdr:row>146</xdr:row>
      <xdr:rowOff>58128</xdr:rowOff>
    </xdr:from>
    <xdr:to>
      <xdr:col>11</xdr:col>
      <xdr:colOff>445274</xdr:colOff>
      <xdr:row>146</xdr:row>
      <xdr:rowOff>800099</xdr:rowOff>
    </xdr:to>
    <xdr:pic>
      <xdr:nvPicPr>
        <xdr:cNvPr id="99" name="Image 98">
          <a:extLst>
            <a:ext uri="{FF2B5EF4-FFF2-40B4-BE49-F238E27FC236}">
              <a16:creationId xmlns:a16="http://schemas.microsoft.com/office/drawing/2014/main" id="{2F0E66F0-28A9-41E5-B27B-621EB405A987}"/>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7715249" y="30527625"/>
          <a:ext cx="1112025" cy="0"/>
        </a:xfrm>
        <a:prstGeom prst="rect">
          <a:avLst/>
        </a:prstGeom>
      </xdr:spPr>
    </xdr:pic>
    <xdr:clientData/>
  </xdr:twoCellAnchor>
  <xdr:twoCellAnchor>
    <xdr:from>
      <xdr:col>10</xdr:col>
      <xdr:colOff>190499</xdr:colOff>
      <xdr:row>147</xdr:row>
      <xdr:rowOff>39078</xdr:rowOff>
    </xdr:from>
    <xdr:to>
      <xdr:col>11</xdr:col>
      <xdr:colOff>540524</xdr:colOff>
      <xdr:row>147</xdr:row>
      <xdr:rowOff>781049</xdr:rowOff>
    </xdr:to>
    <xdr:pic>
      <xdr:nvPicPr>
        <xdr:cNvPr id="100" name="Image 99">
          <a:extLst>
            <a:ext uri="{FF2B5EF4-FFF2-40B4-BE49-F238E27FC236}">
              <a16:creationId xmlns:a16="http://schemas.microsoft.com/office/drawing/2014/main" id="{5164E2DC-4485-4D24-833A-460613EE4479}"/>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7810499" y="30527625"/>
          <a:ext cx="1112025" cy="0"/>
        </a:xfrm>
        <a:prstGeom prst="rect">
          <a:avLst/>
        </a:prstGeom>
      </xdr:spPr>
    </xdr:pic>
    <xdr:clientData/>
  </xdr:twoCellAnchor>
  <xdr:twoCellAnchor>
    <xdr:from>
      <xdr:col>10</xdr:col>
      <xdr:colOff>238124</xdr:colOff>
      <xdr:row>148</xdr:row>
      <xdr:rowOff>77178</xdr:rowOff>
    </xdr:from>
    <xdr:to>
      <xdr:col>11</xdr:col>
      <xdr:colOff>588149</xdr:colOff>
      <xdr:row>148</xdr:row>
      <xdr:rowOff>819149</xdr:rowOff>
    </xdr:to>
    <xdr:pic>
      <xdr:nvPicPr>
        <xdr:cNvPr id="101" name="Image 100">
          <a:extLst>
            <a:ext uri="{FF2B5EF4-FFF2-40B4-BE49-F238E27FC236}">
              <a16:creationId xmlns:a16="http://schemas.microsoft.com/office/drawing/2014/main" id="{FC242EAC-D23C-411E-88F8-330F2616083E}"/>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7858124" y="30527625"/>
          <a:ext cx="1112025" cy="0"/>
        </a:xfrm>
        <a:prstGeom prst="rect">
          <a:avLst/>
        </a:prstGeom>
      </xdr:spPr>
    </xdr:pic>
    <xdr:clientData/>
  </xdr:twoCellAnchor>
  <xdr:twoCellAnchor>
    <xdr:from>
      <xdr:col>10</xdr:col>
      <xdr:colOff>152399</xdr:colOff>
      <xdr:row>151</xdr:row>
      <xdr:rowOff>105753</xdr:rowOff>
    </xdr:from>
    <xdr:to>
      <xdr:col>11</xdr:col>
      <xdr:colOff>502424</xdr:colOff>
      <xdr:row>151</xdr:row>
      <xdr:rowOff>847724</xdr:rowOff>
    </xdr:to>
    <xdr:pic>
      <xdr:nvPicPr>
        <xdr:cNvPr id="102" name="Image 101">
          <a:extLst>
            <a:ext uri="{FF2B5EF4-FFF2-40B4-BE49-F238E27FC236}">
              <a16:creationId xmlns:a16="http://schemas.microsoft.com/office/drawing/2014/main" id="{8594BDF6-C7D8-473E-90DE-03F502C3E22D}"/>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7772399" y="31712878"/>
          <a:ext cx="1112025" cy="741971"/>
        </a:xfrm>
        <a:prstGeom prst="rect">
          <a:avLst/>
        </a:prstGeom>
      </xdr:spPr>
    </xdr:pic>
    <xdr:clientData/>
  </xdr:twoCellAnchor>
  <xdr:twoCellAnchor>
    <xdr:from>
      <xdr:col>10</xdr:col>
      <xdr:colOff>245363</xdr:colOff>
      <xdr:row>149</xdr:row>
      <xdr:rowOff>111901</xdr:rowOff>
    </xdr:from>
    <xdr:to>
      <xdr:col>11</xdr:col>
      <xdr:colOff>317174</xdr:colOff>
      <xdr:row>149</xdr:row>
      <xdr:rowOff>485775</xdr:rowOff>
    </xdr:to>
    <xdr:pic>
      <xdr:nvPicPr>
        <xdr:cNvPr id="103" name="Image 102">
          <a:extLst>
            <a:ext uri="{FF2B5EF4-FFF2-40B4-BE49-F238E27FC236}">
              <a16:creationId xmlns:a16="http://schemas.microsoft.com/office/drawing/2014/main" id="{34B40338-D04A-46CF-8C78-2983AA4AF637}"/>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7865363" y="30639526"/>
          <a:ext cx="833811" cy="373874"/>
        </a:xfrm>
        <a:prstGeom prst="rect">
          <a:avLst/>
        </a:prstGeom>
      </xdr:spPr>
    </xdr:pic>
    <xdr:clientData/>
  </xdr:twoCellAnchor>
  <xdr:twoCellAnchor>
    <xdr:from>
      <xdr:col>10</xdr:col>
      <xdr:colOff>312038</xdr:colOff>
      <xdr:row>155</xdr:row>
      <xdr:rowOff>73800</xdr:rowOff>
    </xdr:from>
    <xdr:to>
      <xdr:col>11</xdr:col>
      <xdr:colOff>383849</xdr:colOff>
      <xdr:row>155</xdr:row>
      <xdr:rowOff>838199</xdr:rowOff>
    </xdr:to>
    <xdr:pic>
      <xdr:nvPicPr>
        <xdr:cNvPr id="104" name="Image 103">
          <a:extLst>
            <a:ext uri="{FF2B5EF4-FFF2-40B4-BE49-F238E27FC236}">
              <a16:creationId xmlns:a16="http://schemas.microsoft.com/office/drawing/2014/main" id="{754B917B-0AC5-4A63-9F44-7DECFDC7056E}"/>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7932038" y="35236925"/>
          <a:ext cx="833811" cy="764399"/>
        </a:xfrm>
        <a:prstGeom prst="rect">
          <a:avLst/>
        </a:prstGeom>
      </xdr:spPr>
    </xdr:pic>
    <xdr:clientData/>
  </xdr:twoCellAnchor>
  <xdr:twoCellAnchor>
    <xdr:from>
      <xdr:col>10</xdr:col>
      <xdr:colOff>283463</xdr:colOff>
      <xdr:row>150</xdr:row>
      <xdr:rowOff>130951</xdr:rowOff>
    </xdr:from>
    <xdr:to>
      <xdr:col>11</xdr:col>
      <xdr:colOff>355274</xdr:colOff>
      <xdr:row>150</xdr:row>
      <xdr:rowOff>504825</xdr:rowOff>
    </xdr:to>
    <xdr:pic>
      <xdr:nvPicPr>
        <xdr:cNvPr id="105" name="Image 104">
          <a:extLst>
            <a:ext uri="{FF2B5EF4-FFF2-40B4-BE49-F238E27FC236}">
              <a16:creationId xmlns:a16="http://schemas.microsoft.com/office/drawing/2014/main" id="{0367B658-E514-4C7A-B992-A458966E1B54}"/>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7903463" y="31198326"/>
          <a:ext cx="833811" cy="373874"/>
        </a:xfrm>
        <a:prstGeom prst="rect">
          <a:avLst/>
        </a:prstGeom>
      </xdr:spPr>
    </xdr:pic>
    <xdr:clientData/>
  </xdr:twoCellAnchor>
  <xdr:twoCellAnchor>
    <xdr:from>
      <xdr:col>10</xdr:col>
      <xdr:colOff>161924</xdr:colOff>
      <xdr:row>153</xdr:row>
      <xdr:rowOff>86703</xdr:rowOff>
    </xdr:from>
    <xdr:to>
      <xdr:col>11</xdr:col>
      <xdr:colOff>511949</xdr:colOff>
      <xdr:row>153</xdr:row>
      <xdr:rowOff>828674</xdr:rowOff>
    </xdr:to>
    <xdr:pic>
      <xdr:nvPicPr>
        <xdr:cNvPr id="106" name="Image 105">
          <a:extLst>
            <a:ext uri="{FF2B5EF4-FFF2-40B4-BE49-F238E27FC236}">
              <a16:creationId xmlns:a16="http://schemas.microsoft.com/office/drawing/2014/main" id="{387A8DEB-6841-4C02-920E-30E6F8FD93AD}"/>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7781924" y="33471828"/>
          <a:ext cx="1112025" cy="741971"/>
        </a:xfrm>
        <a:prstGeom prst="rect">
          <a:avLst/>
        </a:prstGeom>
      </xdr:spPr>
    </xdr:pic>
    <xdr:clientData/>
  </xdr:twoCellAnchor>
  <xdr:twoCellAnchor>
    <xdr:from>
      <xdr:col>10</xdr:col>
      <xdr:colOff>292988</xdr:colOff>
      <xdr:row>152</xdr:row>
      <xdr:rowOff>114300</xdr:rowOff>
    </xdr:from>
    <xdr:to>
      <xdr:col>11</xdr:col>
      <xdr:colOff>364799</xdr:colOff>
      <xdr:row>152</xdr:row>
      <xdr:rowOff>847725</xdr:rowOff>
    </xdr:to>
    <xdr:pic>
      <xdr:nvPicPr>
        <xdr:cNvPr id="107" name="Image 106">
          <a:extLst>
            <a:ext uri="{FF2B5EF4-FFF2-40B4-BE49-F238E27FC236}">
              <a16:creationId xmlns:a16="http://schemas.microsoft.com/office/drawing/2014/main" id="{FAAF540E-4166-4B02-8B0C-4AECDE3776D8}"/>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7912988" y="32610425"/>
          <a:ext cx="833811" cy="7334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1059657</xdr:colOff>
      <xdr:row>76</xdr:row>
      <xdr:rowOff>0</xdr:rowOff>
    </xdr:from>
    <xdr:to>
      <xdr:col>4</xdr:col>
      <xdr:colOff>2069307</xdr:colOff>
      <xdr:row>79</xdr:row>
      <xdr:rowOff>57150</xdr:rowOff>
    </xdr:to>
    <xdr:pic>
      <xdr:nvPicPr>
        <xdr:cNvPr id="11" name="Image 10" descr="Signature DM sans nom.tif">
          <a:extLst>
            <a:ext uri="{FF2B5EF4-FFF2-40B4-BE49-F238E27FC236}">
              <a16:creationId xmlns:a16="http://schemas.microsoft.com/office/drawing/2014/main" id="{00000000-0008-0000-0200-00000B000000}"/>
            </a:ext>
          </a:extLst>
        </xdr:cNvPr>
        <xdr:cNvPicPr/>
      </xdr:nvPicPr>
      <xdr:blipFill>
        <a:blip xmlns:r="http://schemas.openxmlformats.org/officeDocument/2006/relationships" r:embed="rId1" cstate="print"/>
        <a:stretch>
          <a:fillRect/>
        </a:stretch>
      </xdr:blipFill>
      <xdr:spPr>
        <a:xfrm>
          <a:off x="8070057" y="18545175"/>
          <a:ext cx="1009650" cy="6286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85725</xdr:colOff>
          <xdr:row>0</xdr:row>
          <xdr:rowOff>38100</xdr:rowOff>
        </xdr:from>
        <xdr:to>
          <xdr:col>8</xdr:col>
          <xdr:colOff>9525</xdr:colOff>
          <xdr:row>1</xdr:row>
          <xdr:rowOff>171450</xdr:rowOff>
        </xdr:to>
        <xdr:sp macro="" textlink="">
          <xdr:nvSpPr>
            <xdr:cNvPr id="3073" name="ToggleButton3"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226218</xdr:colOff>
      <xdr:row>5</xdr:row>
      <xdr:rowOff>154780</xdr:rowOff>
    </xdr:from>
    <xdr:to>
      <xdr:col>2</xdr:col>
      <xdr:colOff>1940718</xdr:colOff>
      <xdr:row>7</xdr:row>
      <xdr:rowOff>571499</xdr:rowOff>
    </xdr:to>
    <xdr:pic>
      <xdr:nvPicPr>
        <xdr:cNvPr id="14" name="Image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17031" y="1154905"/>
          <a:ext cx="1714500" cy="797719"/>
        </a:xfrm>
        <a:prstGeom prst="rect">
          <a:avLst/>
        </a:prstGeom>
      </xdr:spPr>
    </xdr:pic>
    <xdr:clientData/>
  </xdr:twoCellAnchor>
  <xdr:twoCellAnchor>
    <xdr:from>
      <xdr:col>2</xdr:col>
      <xdr:colOff>740664</xdr:colOff>
      <xdr:row>12</xdr:row>
      <xdr:rowOff>59531</xdr:rowOff>
    </xdr:from>
    <xdr:to>
      <xdr:col>2</xdr:col>
      <xdr:colOff>1574475</xdr:colOff>
      <xdr:row>15</xdr:row>
      <xdr:rowOff>120464</xdr:rowOff>
    </xdr:to>
    <xdr:pic>
      <xdr:nvPicPr>
        <xdr:cNvPr id="15" name="Image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431477" y="3048000"/>
          <a:ext cx="833811" cy="632433"/>
        </a:xfrm>
        <a:prstGeom prst="rect">
          <a:avLst/>
        </a:prstGeom>
      </xdr:spPr>
    </xdr:pic>
    <xdr:clientData/>
  </xdr:twoCellAnchor>
  <xdr:twoCellAnchor>
    <xdr:from>
      <xdr:col>2</xdr:col>
      <xdr:colOff>452438</xdr:colOff>
      <xdr:row>16</xdr:row>
      <xdr:rowOff>154783</xdr:rowOff>
    </xdr:from>
    <xdr:to>
      <xdr:col>2</xdr:col>
      <xdr:colOff>2103283</xdr:colOff>
      <xdr:row>18</xdr:row>
      <xdr:rowOff>392907</xdr:rowOff>
    </xdr:to>
    <xdr:pic>
      <xdr:nvPicPr>
        <xdr:cNvPr id="16" name="Image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3528143" y="3532266"/>
          <a:ext cx="881062" cy="1650845"/>
        </a:xfrm>
        <a:prstGeom prst="rect">
          <a:avLst/>
        </a:prstGeom>
      </xdr:spPr>
    </xdr:pic>
    <xdr:clientData/>
  </xdr:twoCellAnchor>
  <xdr:twoCellAnchor>
    <xdr:from>
      <xdr:col>2</xdr:col>
      <xdr:colOff>321469</xdr:colOff>
      <xdr:row>45</xdr:row>
      <xdr:rowOff>71440</xdr:rowOff>
    </xdr:from>
    <xdr:to>
      <xdr:col>2</xdr:col>
      <xdr:colOff>1972314</xdr:colOff>
      <xdr:row>47</xdr:row>
      <xdr:rowOff>333379</xdr:rowOff>
    </xdr:to>
    <xdr:pic>
      <xdr:nvPicPr>
        <xdr:cNvPr id="17" name="Image 16">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3397173" y="13438268"/>
          <a:ext cx="881064" cy="1650845"/>
        </a:xfrm>
        <a:prstGeom prst="rect">
          <a:avLst/>
        </a:prstGeom>
      </xdr:spPr>
    </xdr:pic>
    <xdr:clientData/>
  </xdr:twoCellAnchor>
  <xdr:twoCellAnchor>
    <xdr:from>
      <xdr:col>2</xdr:col>
      <xdr:colOff>797814</xdr:colOff>
      <xdr:row>8</xdr:row>
      <xdr:rowOff>92869</xdr:rowOff>
    </xdr:from>
    <xdr:to>
      <xdr:col>2</xdr:col>
      <xdr:colOff>1631625</xdr:colOff>
      <xdr:row>11</xdr:row>
      <xdr:rowOff>153802</xdr:rowOff>
    </xdr:to>
    <xdr:pic>
      <xdr:nvPicPr>
        <xdr:cNvPr id="18" name="Image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488627" y="2307432"/>
          <a:ext cx="833811" cy="632433"/>
        </a:xfrm>
        <a:prstGeom prst="rect">
          <a:avLst/>
        </a:prstGeom>
      </xdr:spPr>
    </xdr:pic>
    <xdr:clientData/>
  </xdr:twoCellAnchor>
  <xdr:twoCellAnchor>
    <xdr:from>
      <xdr:col>2</xdr:col>
      <xdr:colOff>200024</xdr:colOff>
      <xdr:row>20</xdr:row>
      <xdr:rowOff>33337</xdr:rowOff>
    </xdr:from>
    <xdr:to>
      <xdr:col>2</xdr:col>
      <xdr:colOff>1914524</xdr:colOff>
      <xdr:row>21</xdr:row>
      <xdr:rowOff>342900</xdr:rowOff>
    </xdr:to>
    <xdr:pic>
      <xdr:nvPicPr>
        <xdr:cNvPr id="19" name="Image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90837" y="5081587"/>
          <a:ext cx="1714500" cy="797719"/>
        </a:xfrm>
        <a:prstGeom prst="rect">
          <a:avLst/>
        </a:prstGeom>
      </xdr:spPr>
    </xdr:pic>
    <xdr:clientData/>
  </xdr:twoCellAnchor>
  <xdr:twoCellAnchor>
    <xdr:from>
      <xdr:col>2</xdr:col>
      <xdr:colOff>209549</xdr:colOff>
      <xdr:row>30</xdr:row>
      <xdr:rowOff>114300</xdr:rowOff>
    </xdr:from>
    <xdr:to>
      <xdr:col>2</xdr:col>
      <xdr:colOff>1924049</xdr:colOff>
      <xdr:row>32</xdr:row>
      <xdr:rowOff>292894</xdr:rowOff>
    </xdr:to>
    <xdr:pic>
      <xdr:nvPicPr>
        <xdr:cNvPr id="20" name="Image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00362" y="8627269"/>
          <a:ext cx="1714500" cy="797719"/>
        </a:xfrm>
        <a:prstGeom prst="rect">
          <a:avLst/>
        </a:prstGeom>
      </xdr:spPr>
    </xdr:pic>
    <xdr:clientData/>
  </xdr:twoCellAnchor>
  <xdr:twoCellAnchor>
    <xdr:from>
      <xdr:col>2</xdr:col>
      <xdr:colOff>314324</xdr:colOff>
      <xdr:row>42</xdr:row>
      <xdr:rowOff>88107</xdr:rowOff>
    </xdr:from>
    <xdr:to>
      <xdr:col>2</xdr:col>
      <xdr:colOff>2028824</xdr:colOff>
      <xdr:row>44</xdr:row>
      <xdr:rowOff>266701</xdr:rowOff>
    </xdr:to>
    <xdr:pic>
      <xdr:nvPicPr>
        <xdr:cNvPr id="21" name="Image 20">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05137" y="12792076"/>
          <a:ext cx="1714500" cy="797719"/>
        </a:xfrm>
        <a:prstGeom prst="rect">
          <a:avLst/>
        </a:prstGeom>
      </xdr:spPr>
    </xdr:pic>
    <xdr:clientData/>
  </xdr:twoCellAnchor>
  <xdr:twoCellAnchor>
    <xdr:from>
      <xdr:col>2</xdr:col>
      <xdr:colOff>666845</xdr:colOff>
      <xdr:row>25</xdr:row>
      <xdr:rowOff>176212</xdr:rowOff>
    </xdr:from>
    <xdr:to>
      <xdr:col>2</xdr:col>
      <xdr:colOff>1500656</xdr:colOff>
      <xdr:row>26</xdr:row>
      <xdr:rowOff>618145</xdr:rowOff>
    </xdr:to>
    <xdr:pic>
      <xdr:nvPicPr>
        <xdr:cNvPr id="22" name="Image 21">
          <a:extLst>
            <a:ext uri="{FF2B5EF4-FFF2-40B4-BE49-F238E27FC236}">
              <a16:creationId xmlns:a16="http://schemas.microsoft.com/office/drawing/2014/main" id="{00000000-0008-0000-0200-00001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357658" y="6784181"/>
          <a:ext cx="833811" cy="632433"/>
        </a:xfrm>
        <a:prstGeom prst="rect">
          <a:avLst/>
        </a:prstGeom>
      </xdr:spPr>
    </xdr:pic>
    <xdr:clientData/>
  </xdr:twoCellAnchor>
  <xdr:twoCellAnchor>
    <xdr:from>
      <xdr:col>2</xdr:col>
      <xdr:colOff>307182</xdr:colOff>
      <xdr:row>27</xdr:row>
      <xdr:rowOff>104779</xdr:rowOff>
    </xdr:from>
    <xdr:to>
      <xdr:col>2</xdr:col>
      <xdr:colOff>1958027</xdr:colOff>
      <xdr:row>29</xdr:row>
      <xdr:rowOff>366716</xdr:rowOff>
    </xdr:to>
    <xdr:pic>
      <xdr:nvPicPr>
        <xdr:cNvPr id="23" name="Image 22">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3382887" y="7185106"/>
          <a:ext cx="881062" cy="1650845"/>
        </a:xfrm>
        <a:prstGeom prst="rect">
          <a:avLst/>
        </a:prstGeom>
      </xdr:spPr>
    </xdr:pic>
    <xdr:clientData/>
  </xdr:twoCellAnchor>
  <xdr:twoCellAnchor>
    <xdr:from>
      <xdr:col>2</xdr:col>
      <xdr:colOff>342900</xdr:colOff>
      <xdr:row>39</xdr:row>
      <xdr:rowOff>57153</xdr:rowOff>
    </xdr:from>
    <xdr:to>
      <xdr:col>2</xdr:col>
      <xdr:colOff>1993745</xdr:colOff>
      <xdr:row>41</xdr:row>
      <xdr:rowOff>319092</xdr:rowOff>
    </xdr:to>
    <xdr:pic>
      <xdr:nvPicPr>
        <xdr:cNvPr id="24" name="Image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3418604" y="11328481"/>
          <a:ext cx="881064" cy="1650845"/>
        </a:xfrm>
        <a:prstGeom prst="rect">
          <a:avLst/>
        </a:prstGeom>
      </xdr:spPr>
    </xdr:pic>
    <xdr:clientData/>
  </xdr:twoCellAnchor>
  <xdr:twoCellAnchor>
    <xdr:from>
      <xdr:col>2</xdr:col>
      <xdr:colOff>335755</xdr:colOff>
      <xdr:row>36</xdr:row>
      <xdr:rowOff>73820</xdr:rowOff>
    </xdr:from>
    <xdr:to>
      <xdr:col>2</xdr:col>
      <xdr:colOff>2050255</xdr:colOff>
      <xdr:row>38</xdr:row>
      <xdr:rowOff>252414</xdr:rowOff>
    </xdr:to>
    <xdr:pic>
      <xdr:nvPicPr>
        <xdr:cNvPr id="25" name="Image 2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26568" y="10682289"/>
          <a:ext cx="1714500" cy="797719"/>
        </a:xfrm>
        <a:prstGeom prst="rect">
          <a:avLst/>
        </a:prstGeom>
      </xdr:spPr>
    </xdr:pic>
    <xdr:clientData/>
  </xdr:twoCellAnchor>
  <xdr:twoCellAnchor>
    <xdr:from>
      <xdr:col>2</xdr:col>
      <xdr:colOff>795432</xdr:colOff>
      <xdr:row>33</xdr:row>
      <xdr:rowOff>185737</xdr:rowOff>
    </xdr:from>
    <xdr:to>
      <xdr:col>2</xdr:col>
      <xdr:colOff>1629243</xdr:colOff>
      <xdr:row>35</xdr:row>
      <xdr:rowOff>199045</xdr:rowOff>
    </xdr:to>
    <xdr:pic>
      <xdr:nvPicPr>
        <xdr:cNvPr id="26" name="Image 25">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486245" y="9746456"/>
          <a:ext cx="833811" cy="6324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thony%20MULLER/Desktop/1-Etude/ERP/3-Commercial/Devis%20-%20D19-0023-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_tête"/>
      <sheetName val="Descriptif"/>
      <sheetName val="Carac_tech"/>
      <sheetName val="Import Prix"/>
      <sheetName val="Import clients"/>
      <sheetName val="Grille composition"/>
      <sheetName val="Consultation fournisseur"/>
      <sheetName val="Grilles tarifaires"/>
      <sheetName val="Recap param"/>
      <sheetName val="EC (1)"/>
      <sheetName val="EC (2)"/>
      <sheetName val="Récap général"/>
      <sheetName val="Param"/>
      <sheetName val="Feuil1"/>
      <sheetName val="Feuil2"/>
      <sheetName val="Test Damien"/>
    </sheetNames>
    <sheetDataSet>
      <sheetData sheetId="0"/>
      <sheetData sheetId="1"/>
      <sheetData sheetId="2"/>
      <sheetData sheetId="3"/>
      <sheetData sheetId="4">
        <row r="1">
          <cell r="B1" t="str">
            <v>Nom client</v>
          </cell>
          <cell r="C1" t="str">
            <v>Adresse 1</v>
          </cell>
          <cell r="D1" t="str">
            <v>Adresse 2</v>
          </cell>
          <cell r="E1" t="str">
            <v>Code postal</v>
          </cell>
          <cell r="F1" t="str">
            <v>Ville</v>
          </cell>
          <cell r="G1" t="str">
            <v>Tél. 1</v>
          </cell>
          <cell r="H1" t="str">
            <v>Fax</v>
          </cell>
        </row>
        <row r="2">
          <cell r="B2" t="str">
            <v>3 Descendeurs</v>
          </cell>
          <cell r="C2" t="str">
            <v>Au Drouillet</v>
          </cell>
          <cell r="E2" t="str">
            <v>47800</v>
          </cell>
          <cell r="F2" t="str">
            <v>PUYSSERAMPION</v>
          </cell>
          <cell r="G2" t="str">
            <v>05 53 79 18 02</v>
          </cell>
        </row>
        <row r="3">
          <cell r="B3" t="str">
            <v>AF Terrassement</v>
          </cell>
          <cell r="C3" t="str">
            <v>49 Lieu Dit du Planton</v>
          </cell>
          <cell r="E3" t="str">
            <v>33540</v>
          </cell>
          <cell r="F3" t="str">
            <v>SAINT-LAURENT-DU-BOIS</v>
          </cell>
          <cell r="G3" t="str">
            <v>05 56 27 08 49</v>
          </cell>
        </row>
        <row r="4">
          <cell r="B4" t="str">
            <v>AFM Marmande</v>
          </cell>
          <cell r="C4" t="str">
            <v>3 rue des Martyrs de la Résistance</v>
          </cell>
          <cell r="E4" t="str">
            <v>47200</v>
          </cell>
          <cell r="F4" t="str">
            <v>MARMANDE</v>
          </cell>
          <cell r="G4" t="str">
            <v>05.53.64.68.67</v>
          </cell>
        </row>
        <row r="5">
          <cell r="B5" t="str">
            <v>Agrifoy</v>
          </cell>
          <cell r="C5" t="str">
            <v>Le Jura</v>
          </cell>
          <cell r="E5" t="str">
            <v>33330</v>
          </cell>
          <cell r="F5" t="str">
            <v>SAINT-EMILION</v>
          </cell>
          <cell r="G5" t="str">
            <v>05 57 25 06 02</v>
          </cell>
          <cell r="H5" t="str">
            <v>05 57 25 05 51</v>
          </cell>
        </row>
        <row r="6">
          <cell r="B6" t="str">
            <v>Agrimeca</v>
          </cell>
          <cell r="C6" t="str">
            <v>Saboureau</v>
          </cell>
          <cell r="E6" t="str">
            <v>47380</v>
          </cell>
          <cell r="F6" t="str">
            <v>TOMBEBOEUF</v>
          </cell>
          <cell r="H6" t="str">
            <v>05 53 79 53 91</v>
          </cell>
        </row>
        <row r="7">
          <cell r="B7" t="str">
            <v>Agrolis</v>
          </cell>
          <cell r="D7" t="str">
            <v>8 rue Octave Lemenuel</v>
          </cell>
          <cell r="E7" t="str">
            <v>14330</v>
          </cell>
          <cell r="F7" t="str">
            <v>SAINTE-MARGUERITE-D'ELLE</v>
          </cell>
          <cell r="G7" t="str">
            <v>0231516372</v>
          </cell>
        </row>
        <row r="8">
          <cell r="B8" t="str">
            <v>Air Liquide</v>
          </cell>
          <cell r="C8" t="str">
            <v>152 Avenue Arsitide Briand</v>
          </cell>
          <cell r="D8" t="str">
            <v>CS 80010</v>
          </cell>
          <cell r="E8" t="str">
            <v>92227</v>
          </cell>
          <cell r="F8" t="str">
            <v>BAGNEUX</v>
          </cell>
          <cell r="G8" t="str">
            <v>01 40 62 55 55</v>
          </cell>
        </row>
        <row r="9">
          <cell r="B9" t="str">
            <v>ALS - Aquitaine Légumes Surgelés</v>
          </cell>
          <cell r="C9" t="str">
            <v>Route de Montgaillard</v>
          </cell>
          <cell r="E9" t="str">
            <v>40500</v>
          </cell>
          <cell r="F9" t="str">
            <v>SAINT-SEVER</v>
          </cell>
          <cell r="G9" t="str">
            <v>05 58 76 16 08</v>
          </cell>
          <cell r="H9" t="str">
            <v>05 58 76 06 06</v>
          </cell>
        </row>
        <row r="10">
          <cell r="B10" t="str">
            <v>Alstef Automation</v>
          </cell>
          <cell r="C10" t="str">
            <v>104 Boulevard  de La Salle</v>
          </cell>
          <cell r="D10" t="str">
            <v>Boigny Sur Bionne BP 9018</v>
          </cell>
          <cell r="E10" t="str">
            <v>45963</v>
          </cell>
          <cell r="F10" t="str">
            <v>ORLEANS Cedex 9</v>
          </cell>
          <cell r="G10" t="str">
            <v>02 38 78 42 00</v>
          </cell>
          <cell r="H10" t="str">
            <v>02 38 78 42 05</v>
          </cell>
        </row>
        <row r="11">
          <cell r="B11" t="str">
            <v>Alvea</v>
          </cell>
          <cell r="C11" t="str">
            <v>Service Lubrifiants</v>
          </cell>
          <cell r="D11" t="str">
            <v>La Teinture</v>
          </cell>
          <cell r="E11" t="str">
            <v>47200</v>
          </cell>
          <cell r="F11" t="str">
            <v>MONTPOUILLAN</v>
          </cell>
          <cell r="G11" t="str">
            <v>05 53 89 89 69</v>
          </cell>
          <cell r="H11" t="str">
            <v>05 53 89 89 68</v>
          </cell>
        </row>
        <row r="12">
          <cell r="B12" t="str">
            <v>AMPM</v>
          </cell>
          <cell r="C12" t="str">
            <v>La Grande Saubolle</v>
          </cell>
          <cell r="E12" t="str">
            <v>47200</v>
          </cell>
          <cell r="F12" t="str">
            <v>FOURQUES-SUR-GARONNE</v>
          </cell>
          <cell r="G12" t="str">
            <v>05 53 20 87 38</v>
          </cell>
          <cell r="H12" t="str">
            <v>05 53 89 05 38</v>
          </cell>
        </row>
        <row r="13">
          <cell r="B13" t="str">
            <v>Andros</v>
          </cell>
          <cell r="C13" t="str">
            <v>Zone Industrielle</v>
          </cell>
          <cell r="E13" t="str">
            <v>46130</v>
          </cell>
          <cell r="F13" t="str">
            <v>BIARS-SUR-CERE</v>
          </cell>
          <cell r="G13" t="str">
            <v>05 65 10 10 10</v>
          </cell>
        </row>
        <row r="14">
          <cell r="B14" t="str">
            <v>Aqualande</v>
          </cell>
          <cell r="C14" t="str">
            <v>1218 Avenue du Marsan</v>
          </cell>
          <cell r="E14" t="str">
            <v>40120</v>
          </cell>
          <cell r="F14" t="str">
            <v>ROQUEFORT</v>
          </cell>
        </row>
        <row r="15">
          <cell r="B15" t="str">
            <v>Arcelor Mittal</v>
          </cell>
          <cell r="C15" t="str">
            <v>Allee du Port</v>
          </cell>
          <cell r="E15" t="str">
            <v>24000</v>
          </cell>
          <cell r="F15" t="str">
            <v>PERIGUEUX</v>
          </cell>
          <cell r="G15" t="str">
            <v>05 53 02 60 20</v>
          </cell>
        </row>
        <row r="16">
          <cell r="B16" t="str">
            <v>Arici</v>
          </cell>
          <cell r="C16" t="str">
            <v>Route de Beaupuy</v>
          </cell>
          <cell r="D16" t="str">
            <v>ZI Nord BP 7</v>
          </cell>
          <cell r="E16" t="str">
            <v>47201</v>
          </cell>
          <cell r="F16" t="str">
            <v>MARMANDE</v>
          </cell>
          <cell r="G16" t="str">
            <v>05 53 64 02 75</v>
          </cell>
          <cell r="H16" t="str">
            <v>05 53 64 51 92</v>
          </cell>
        </row>
        <row r="17">
          <cell r="B17" t="str">
            <v>Asquini MGP</v>
          </cell>
          <cell r="C17" t="str">
            <v>34 Avenue Condorcet</v>
          </cell>
          <cell r="D17" t="str">
            <v>BP 152</v>
          </cell>
          <cell r="E17" t="str">
            <v>47204</v>
          </cell>
          <cell r="F17" t="str">
            <v>MARMANDE</v>
          </cell>
        </row>
        <row r="18">
          <cell r="B18" t="str">
            <v>Atlas Copco Compresseurs</v>
          </cell>
          <cell r="C18" t="str">
            <v>Rue Jean Gabin</v>
          </cell>
          <cell r="D18" t="str">
            <v>ZAC Roosvelt</v>
          </cell>
          <cell r="E18" t="str">
            <v>69516</v>
          </cell>
          <cell r="F18" t="str">
            <v>VAULX-EN-VELIN Cedex</v>
          </cell>
          <cell r="G18" t="str">
            <v>820 024 077</v>
          </cell>
          <cell r="H18" t="str">
            <v>04 78 26 93 00</v>
          </cell>
        </row>
        <row r="19">
          <cell r="B19" t="str">
            <v>Atout Energie</v>
          </cell>
          <cell r="C19" t="str">
            <v>2 Aux  Tuilleries</v>
          </cell>
          <cell r="E19" t="str">
            <v>33580</v>
          </cell>
          <cell r="F19" t="str">
            <v>LE PUY</v>
          </cell>
        </row>
        <row r="20">
          <cell r="B20" t="str">
            <v>Babcock And Wanson</v>
          </cell>
          <cell r="C20" t="str">
            <v>7 Boulevard du Midi</v>
          </cell>
          <cell r="E20" t="str">
            <v>47600</v>
          </cell>
          <cell r="F20" t="str">
            <v>NERAC</v>
          </cell>
          <cell r="G20" t="str">
            <v>05 53 65 19 00</v>
          </cell>
        </row>
        <row r="21">
          <cell r="B21" t="str">
            <v>Bargues Agro Industrie</v>
          </cell>
          <cell r="C21" t="str">
            <v>Lieu Dit Bouriais</v>
          </cell>
          <cell r="E21" t="str">
            <v>46340</v>
          </cell>
          <cell r="F21" t="str">
            <v>LAVERCANTIÈRE</v>
          </cell>
          <cell r="G21" t="str">
            <v>05 65 27 00 00</v>
          </cell>
          <cell r="H21" t="str">
            <v>05 65 41 57 97</v>
          </cell>
        </row>
        <row r="22">
          <cell r="B22" t="str">
            <v>Bernardi Group</v>
          </cell>
          <cell r="C22" t="str">
            <v>Boulevard Michel Chevalier</v>
          </cell>
          <cell r="D22" t="str">
            <v>ZI des Bois de Grasse</v>
          </cell>
          <cell r="E22" t="str">
            <v>6130</v>
          </cell>
          <cell r="F22" t="str">
            <v>GRASSE</v>
          </cell>
        </row>
        <row r="23">
          <cell r="B23" t="str">
            <v>Berto</v>
          </cell>
          <cell r="C23" t="str">
            <v>22 Rue du Chêne Vert</v>
          </cell>
          <cell r="D23" t="str">
            <v>ZA du Chêne Vert</v>
          </cell>
          <cell r="E23" t="str">
            <v>47200</v>
          </cell>
          <cell r="F23" t="str">
            <v>MARMANDE</v>
          </cell>
          <cell r="G23" t="str">
            <v>05 53 64 30 51</v>
          </cell>
          <cell r="H23" t="str">
            <v>05 53 64 19 63</v>
          </cell>
        </row>
        <row r="24">
          <cell r="B24" t="str">
            <v>Bio Ferme</v>
          </cell>
          <cell r="C24" t="str">
            <v>1 Rue maître Michaud</v>
          </cell>
          <cell r="E24" t="str">
            <v>33580</v>
          </cell>
          <cell r="F24" t="str">
            <v>SAINT-FERME</v>
          </cell>
          <cell r="G24" t="str">
            <v>05 56 61 57 64</v>
          </cell>
          <cell r="H24" t="str">
            <v>05 56 61 84 69</v>
          </cell>
        </row>
        <row r="25">
          <cell r="B25" t="str">
            <v>Bio Valeur</v>
          </cell>
          <cell r="C25" t="str">
            <v>La basse Rouillais</v>
          </cell>
          <cell r="E25" t="str">
            <v>35420</v>
          </cell>
          <cell r="F25" t="str">
            <v>LOUVIGNÉ-DU-DÉSERT</v>
          </cell>
          <cell r="G25" t="str">
            <v>02 99 98 59 29</v>
          </cell>
          <cell r="H25" t="str">
            <v>02 99 17 10 52</v>
          </cell>
        </row>
        <row r="26">
          <cell r="B26" t="str">
            <v>Biscuiterie fine de France</v>
          </cell>
          <cell r="C26" t="str">
            <v>Parc d'activités de Cahors sud - ZI de la Crozette</v>
          </cell>
          <cell r="D26" t="str">
            <v>300 allée du Cap</v>
          </cell>
          <cell r="E26" t="str">
            <v>46090</v>
          </cell>
          <cell r="F26" t="str">
            <v>LE MONTAT</v>
          </cell>
          <cell r="G26" t="str">
            <v>05 65 21 06 07</v>
          </cell>
          <cell r="H26" t="str">
            <v>05 65 21 05 95</v>
          </cell>
        </row>
        <row r="27">
          <cell r="B27" t="str">
            <v>Biscuiterie Poult</v>
          </cell>
          <cell r="C27" t="str">
            <v>1500 Chemin du Quart</v>
          </cell>
          <cell r="D27" t="str">
            <v>BP 133</v>
          </cell>
          <cell r="E27" t="str">
            <v>82001</v>
          </cell>
          <cell r="F27" t="str">
            <v>MONTAUBAN</v>
          </cell>
          <cell r="G27" t="str">
            <v>05 63 23 07 87</v>
          </cell>
        </row>
        <row r="28">
          <cell r="B28" t="str">
            <v>Boisé France SAS</v>
          </cell>
          <cell r="C28" t="str">
            <v>ZAC de Peyres</v>
          </cell>
          <cell r="D28" t="str">
            <v>17 rue de Buanes</v>
          </cell>
          <cell r="E28" t="str">
            <v>40800</v>
          </cell>
          <cell r="F28" t="str">
            <v>AIRE-SUR-L'ADOUR</v>
          </cell>
        </row>
        <row r="29">
          <cell r="B29" t="str">
            <v>Bonduelle Estrées-Mons</v>
          </cell>
          <cell r="C29" t="str">
            <v>Chaussée Brunehaut</v>
          </cell>
          <cell r="E29" t="str">
            <v>80200</v>
          </cell>
          <cell r="F29" t="str">
            <v>ESTRÉES-MONS</v>
          </cell>
          <cell r="G29" t="str">
            <v>03 22 83 52 60</v>
          </cell>
          <cell r="H29" t="str">
            <v>03 22 83 52 12</v>
          </cell>
        </row>
        <row r="30">
          <cell r="B30" t="str">
            <v>Bonduelle Rosporden</v>
          </cell>
          <cell r="C30" t="str">
            <v>67 Rue de concarneau</v>
          </cell>
          <cell r="E30" t="str">
            <v>29140</v>
          </cell>
          <cell r="F30" t="str">
            <v>ROSPORDEN</v>
          </cell>
          <cell r="G30" t="str">
            <v>02 98 98 53 47</v>
          </cell>
          <cell r="H30" t="str">
            <v>02 98 98 52 99</v>
          </cell>
        </row>
        <row r="31">
          <cell r="B31" t="str">
            <v>Bonduelle Traiteur International</v>
          </cell>
          <cell r="C31" t="str">
            <v>Service Maintenance</v>
          </cell>
          <cell r="D31" t="str">
            <v>RD 660</v>
          </cell>
          <cell r="E31" t="str">
            <v>10160</v>
          </cell>
          <cell r="F31" t="str">
            <v>SAINT-BENOIST-SUR-VANNE</v>
          </cell>
          <cell r="G31" t="str">
            <v>03 25 40 89 88</v>
          </cell>
        </row>
        <row r="32">
          <cell r="B32" t="str">
            <v>Bouyer Leroux</v>
          </cell>
          <cell r="C32" t="str">
            <v>Route de Morizes</v>
          </cell>
          <cell r="E32" t="str">
            <v>33190</v>
          </cell>
          <cell r="F32" t="str">
            <v>GIRONDE-SUR-DROPT</v>
          </cell>
          <cell r="G32" t="str">
            <v>05 56 61 56 61</v>
          </cell>
          <cell r="H32" t="str">
            <v>05 56 61 56 62</v>
          </cell>
        </row>
        <row r="33">
          <cell r="B33" t="str">
            <v>Brousse Vergez</v>
          </cell>
          <cell r="C33" t="str">
            <v>9 Rue Rabelais</v>
          </cell>
          <cell r="E33" t="str">
            <v>13016</v>
          </cell>
          <cell r="F33" t="str">
            <v>MARSEILLE 16</v>
          </cell>
          <cell r="G33" t="str">
            <v>04 88 66 08 80</v>
          </cell>
        </row>
        <row r="34">
          <cell r="B34" t="str">
            <v>Bruynooghe</v>
          </cell>
          <cell r="C34" t="str">
            <v>Bruggestraat 74</v>
          </cell>
          <cell r="D34" t="str">
            <v>B-8840 Staden</v>
          </cell>
          <cell r="G34" t="str">
            <v>3251705088</v>
          </cell>
          <cell r="H34" t="str">
            <v>3251705140</v>
          </cell>
        </row>
        <row r="35">
          <cell r="B35" t="str">
            <v>C.Marion &amp; Cie</v>
          </cell>
          <cell r="C35" t="str">
            <v>10 Allée des Peupliers</v>
          </cell>
          <cell r="E35" t="str">
            <v>54180</v>
          </cell>
          <cell r="F35" t="str">
            <v>HEILLECOURT</v>
          </cell>
        </row>
        <row r="36">
          <cell r="B36" t="str">
            <v>Caillor</v>
          </cell>
          <cell r="C36" t="str">
            <v>1886 Chemins Bostens</v>
          </cell>
          <cell r="E36" t="str">
            <v>40120</v>
          </cell>
          <cell r="F36" t="str">
            <v>SARBAZAN</v>
          </cell>
        </row>
        <row r="37">
          <cell r="B37" t="str">
            <v>Calon Segur</v>
          </cell>
          <cell r="E37" t="str">
            <v>33180</v>
          </cell>
          <cell r="F37" t="str">
            <v>SAINT ESTEPHE</v>
          </cell>
        </row>
        <row r="38">
          <cell r="B38" t="str">
            <v>Cam Énergie</v>
          </cell>
          <cell r="C38" t="str">
            <v>2 Rue Montplaisir</v>
          </cell>
          <cell r="E38" t="str">
            <v>64800</v>
          </cell>
          <cell r="F38" t="str">
            <v>BÉNÉJACQ</v>
          </cell>
        </row>
        <row r="39">
          <cell r="B39" t="str">
            <v>Camozzi</v>
          </cell>
          <cell r="C39" t="str">
            <v>Route du Bataillon de L’Armagnac</v>
          </cell>
          <cell r="E39" t="str">
            <v>32500</v>
          </cell>
          <cell r="F39" t="str">
            <v>FLEURANCE</v>
          </cell>
          <cell r="G39" t="str">
            <v>05 62 06 69 00</v>
          </cell>
          <cell r="H39" t="str">
            <v>05 62 06 60 96</v>
          </cell>
        </row>
        <row r="40">
          <cell r="B40" t="str">
            <v>Carnelos</v>
          </cell>
          <cell r="C40" t="str">
            <v>2 Bois Majou</v>
          </cell>
          <cell r="E40" t="str">
            <v>33190</v>
          </cell>
          <cell r="F40" t="str">
            <v>FONTET</v>
          </cell>
          <cell r="G40" t="str">
            <v>05 56 61 20 39</v>
          </cell>
          <cell r="H40" t="str">
            <v>05 56 61 20 80</v>
          </cell>
        </row>
        <row r="41">
          <cell r="B41" t="str">
            <v>Carrosserie Labardin</v>
          </cell>
          <cell r="C41" t="str">
            <v>Grande Route Ouest Coussan</v>
          </cell>
          <cell r="E41" t="str">
            <v>47200</v>
          </cell>
          <cell r="F41" t="str">
            <v>MARMANDE</v>
          </cell>
          <cell r="G41" t="str">
            <v>05 53 93 60 14</v>
          </cell>
        </row>
        <row r="42">
          <cell r="B42" t="str">
            <v>Cepeca</v>
          </cell>
          <cell r="C42" t="str">
            <v>4 Rue Galilee</v>
          </cell>
          <cell r="D42" t="str">
            <v>ZAC de La Plaine</v>
          </cell>
          <cell r="E42" t="str">
            <v>47200</v>
          </cell>
          <cell r="F42" t="str">
            <v>MARMANDE</v>
          </cell>
          <cell r="G42" t="str">
            <v>05 53 64 32 83</v>
          </cell>
          <cell r="H42" t="str">
            <v>05 53 64 05 83</v>
          </cell>
        </row>
        <row r="43">
          <cell r="B43" t="str">
            <v>CERP Balma</v>
          </cell>
          <cell r="C43" t="str">
            <v>2 Avenue Luan</v>
          </cell>
          <cell r="E43" t="str">
            <v>31130</v>
          </cell>
          <cell r="F43" t="str">
            <v>BALMA</v>
          </cell>
          <cell r="G43" t="str">
            <v>05 61 24 77 77</v>
          </cell>
        </row>
        <row r="44">
          <cell r="B44" t="str">
            <v>Charles Christ</v>
          </cell>
          <cell r="C44" t="str">
            <v>65 Rue de Paris</v>
          </cell>
          <cell r="E44" t="str">
            <v>72160</v>
          </cell>
          <cell r="F44" t="str">
            <v>CONNERRÉ</v>
          </cell>
        </row>
        <row r="45">
          <cell r="B45" t="str">
            <v>Château Gachon</v>
          </cell>
          <cell r="C45" t="str">
            <v>1 Gâchon</v>
          </cell>
          <cell r="E45" t="str">
            <v>33580</v>
          </cell>
          <cell r="F45" t="str">
            <v>LE PUY</v>
          </cell>
        </row>
        <row r="46">
          <cell r="B46" t="str">
            <v>Château Margaux</v>
          </cell>
          <cell r="E46" t="str">
            <v>33460</v>
          </cell>
          <cell r="F46" t="str">
            <v>MARGAUX</v>
          </cell>
          <cell r="G46" t="str">
            <v>05 57 88 83 83</v>
          </cell>
          <cell r="H46" t="str">
            <v>05 57 88 31 32</v>
          </cell>
        </row>
        <row r="47">
          <cell r="B47" t="str">
            <v>Chaucer</v>
          </cell>
          <cell r="C47" t="str">
            <v>110 Rue de la Perrière</v>
          </cell>
          <cell r="D47" t="str">
            <v>ZI de Chacé</v>
          </cell>
          <cell r="E47" t="str">
            <v>49260</v>
          </cell>
          <cell r="F47" t="str">
            <v>SAINT-CYR-EN-BOURG</v>
          </cell>
          <cell r="G47" t="str">
            <v>02 41 53 54 00</v>
          </cell>
          <cell r="H47" t="str">
            <v>02 41 52 42 57</v>
          </cell>
        </row>
        <row r="48">
          <cell r="B48" t="str">
            <v>Cite Gourmande</v>
          </cell>
          <cell r="C48" t="str">
            <v>Agropole</v>
          </cell>
          <cell r="D48" t="str">
            <v>BP 113</v>
          </cell>
          <cell r="E48" t="str">
            <v>47310</v>
          </cell>
          <cell r="F48" t="str">
            <v>ESTILLAC</v>
          </cell>
          <cell r="G48" t="str">
            <v>05 53 48 46 56</v>
          </cell>
        </row>
        <row r="49">
          <cell r="B49" t="str">
            <v>Clauger</v>
          </cell>
          <cell r="C49" t="str">
            <v>2110 Route de Trixe</v>
          </cell>
          <cell r="D49" t="str">
            <v>Antenne Garonne</v>
          </cell>
          <cell r="E49" t="str">
            <v>82710</v>
          </cell>
          <cell r="F49" t="str">
            <v>BRESSOLS</v>
          </cell>
        </row>
        <row r="50">
          <cell r="B50" t="str">
            <v>Compte R</v>
          </cell>
          <cell r="C50" t="str">
            <v>ZI de Vaureil</v>
          </cell>
          <cell r="E50" t="str">
            <v>63220</v>
          </cell>
          <cell r="F50" t="str">
            <v>ARLANC</v>
          </cell>
          <cell r="G50" t="str">
            <v>04 73 95 01 91</v>
          </cell>
          <cell r="H50" t="str">
            <v>04 73 95 15 36</v>
          </cell>
        </row>
        <row r="51">
          <cell r="B51" t="str">
            <v>Comtes de la Marche - Pâtisserie</v>
          </cell>
          <cell r="C51" t="str">
            <v>RN 145</v>
          </cell>
          <cell r="D51" t="str">
            <v>BP 17</v>
          </cell>
          <cell r="E51" t="str">
            <v>23230</v>
          </cell>
          <cell r="F51" t="str">
            <v>LA CELLE-SOUS-GOUZON</v>
          </cell>
          <cell r="G51" t="str">
            <v>05 55 81 42 44</v>
          </cell>
        </row>
        <row r="52">
          <cell r="B52" t="str">
            <v>Conserverie de Bergerac</v>
          </cell>
          <cell r="C52" t="str">
            <v>35 Route Pierre Pinson</v>
          </cell>
          <cell r="E52" t="str">
            <v>24100</v>
          </cell>
          <cell r="F52" t="str">
            <v>BERGERAC</v>
          </cell>
          <cell r="G52" t="str">
            <v>05 53 63 76 50</v>
          </cell>
        </row>
        <row r="53">
          <cell r="B53" t="str">
            <v>Conserves de France</v>
          </cell>
          <cell r="C53" t="str">
            <v>Escoute</v>
          </cell>
          <cell r="E53" t="str">
            <v>47140</v>
          </cell>
          <cell r="F53" t="str">
            <v>SAINT-SYLVESTRE-SUR-LOT</v>
          </cell>
          <cell r="G53" t="str">
            <v>05 53 36 14 36</v>
          </cell>
          <cell r="H53" t="str">
            <v>05 53 36 14 01</v>
          </cell>
        </row>
        <row r="54">
          <cell r="B54" t="str">
            <v>C'Prêt</v>
          </cell>
          <cell r="C54" t="str">
            <v>Les Hairies</v>
          </cell>
          <cell r="E54" t="str">
            <v>35370</v>
          </cell>
          <cell r="F54" t="str">
            <v>ÉTRELLES</v>
          </cell>
          <cell r="G54" t="str">
            <v>02 99 96 61 61</v>
          </cell>
          <cell r="H54" t="str">
            <v>02 85 73 25 56</v>
          </cell>
        </row>
        <row r="55">
          <cell r="B55" t="str">
            <v>Crésilas</v>
          </cell>
          <cell r="C55" t="str">
            <v>ZI de la plaine</v>
          </cell>
          <cell r="E55" t="str">
            <v>47180</v>
          </cell>
          <cell r="F55" t="str">
            <v>SAINTE-BAZEILLE</v>
          </cell>
        </row>
        <row r="56">
          <cell r="B56" t="str">
            <v>Creuzet Aéronautique</v>
          </cell>
          <cell r="C56" t="str">
            <v>94 Rue Robert Creuzet</v>
          </cell>
          <cell r="D56" t="str">
            <v>CS 10002</v>
          </cell>
          <cell r="E56" t="str">
            <v>47213</v>
          </cell>
          <cell r="F56" t="str">
            <v>MARMANDE Cedex</v>
          </cell>
          <cell r="G56" t="str">
            <v>05 53 20 45 00</v>
          </cell>
          <cell r="H56" t="str">
            <v>05 53 20 45 20</v>
          </cell>
        </row>
        <row r="57">
          <cell r="B57" t="str">
            <v>Dalkia Agen</v>
          </cell>
          <cell r="C57" t="str">
            <v>1456 Avenue de Colmar</v>
          </cell>
          <cell r="E57" t="str">
            <v>47000</v>
          </cell>
          <cell r="F57" t="str">
            <v>AGEN</v>
          </cell>
          <cell r="H57" t="str">
            <v>05 53 47 29 23</v>
          </cell>
        </row>
        <row r="58">
          <cell r="B58" t="str">
            <v>Dalkia Toulouse</v>
          </cell>
          <cell r="C58" t="str">
            <v>43 Chemin de La Garonne</v>
          </cell>
          <cell r="D58" t="str">
            <v>BP 2323</v>
          </cell>
          <cell r="E58" t="str">
            <v>31021</v>
          </cell>
          <cell r="F58" t="str">
            <v>TOULOUSE Cedex 2</v>
          </cell>
          <cell r="G58" t="str">
            <v>05 61 13 58 80</v>
          </cell>
          <cell r="H58" t="str">
            <v>05 61 57 99 26</v>
          </cell>
        </row>
        <row r="59">
          <cell r="B59" t="str">
            <v>Daronne</v>
          </cell>
          <cell r="E59" t="str">
            <v>33580</v>
          </cell>
          <cell r="F59" t="str">
            <v>SAINT-VIVIEN-DE-MONSÉGUR</v>
          </cell>
        </row>
        <row r="60">
          <cell r="B60" t="str">
            <v>De Saint Marcel</v>
          </cell>
          <cell r="C60" t="str">
            <v>La Landette</v>
          </cell>
          <cell r="E60" t="str">
            <v>47140</v>
          </cell>
          <cell r="F60" t="str">
            <v>SAINT-SYLVESTRE-SUR-LOT</v>
          </cell>
        </row>
        <row r="61">
          <cell r="B61" t="str">
            <v>Decons Récupération</v>
          </cell>
          <cell r="C61" t="str">
            <v>1701 Route de Soulac</v>
          </cell>
          <cell r="E61" t="str">
            <v>33290</v>
          </cell>
          <cell r="F61" t="str">
            <v>LE-PIAN-MÉDOC</v>
          </cell>
          <cell r="G61" t="str">
            <v>05 56 70 20 13</v>
          </cell>
        </row>
        <row r="62">
          <cell r="B62" t="str">
            <v>Delmond Foies Gras</v>
          </cell>
          <cell r="C62" t="str">
            <v>ZAE du Grand Font</v>
          </cell>
          <cell r="D62" t="str">
            <v>St Laurent du Manoire</v>
          </cell>
          <cell r="E62" t="str">
            <v>24330</v>
          </cell>
          <cell r="F62" t="str">
            <v>BOULAZAC ISLE MANOIRE</v>
          </cell>
        </row>
        <row r="63">
          <cell r="B63" t="str">
            <v>Delmond Foies Gras - 2</v>
          </cell>
          <cell r="C63" t="str">
            <v>Site de Bergerac</v>
          </cell>
          <cell r="D63" t="str">
            <v>ZI du Libraire</v>
          </cell>
          <cell r="E63" t="str">
            <v>24100</v>
          </cell>
          <cell r="F63" t="str">
            <v>BERGERAC</v>
          </cell>
          <cell r="G63" t="str">
            <v>05 53 73 13 29</v>
          </cell>
          <cell r="H63" t="str">
            <v>05 53 73 10 36</v>
          </cell>
        </row>
        <row r="64">
          <cell r="B64" t="str">
            <v>Delpeyrat</v>
          </cell>
          <cell r="C64" t="str">
            <v>150 rue de la Teoulere</v>
          </cell>
          <cell r="E64" t="str">
            <v>40280</v>
          </cell>
          <cell r="F64" t="str">
            <v>SAINT PIERRE DU MONT</v>
          </cell>
        </row>
        <row r="65">
          <cell r="B65" t="str">
            <v>Delpharm</v>
          </cell>
          <cell r="C65" t="str">
            <v>33 Rue de l'industrie</v>
          </cell>
          <cell r="E65" t="str">
            <v>74240</v>
          </cell>
          <cell r="F65" t="str">
            <v>GAILLARD</v>
          </cell>
          <cell r="G65" t="str">
            <v>04 56 66 00 50</v>
          </cell>
        </row>
        <row r="66">
          <cell r="B66" t="str">
            <v>Delvert</v>
          </cell>
          <cell r="C66" t="str">
            <v>ZI Tour de la Loyre</v>
          </cell>
          <cell r="E66" t="str">
            <v>19360</v>
          </cell>
          <cell r="F66" t="str">
            <v>MALEMORT-SUR-CORRÈZE</v>
          </cell>
          <cell r="G66" t="str">
            <v>05 55 18 00 60</v>
          </cell>
          <cell r="H66" t="str">
            <v>05 55 18 00 61</v>
          </cell>
        </row>
        <row r="67">
          <cell r="B67" t="str">
            <v>Depenne</v>
          </cell>
          <cell r="C67" t="str">
            <v>Route de Casseneueil</v>
          </cell>
          <cell r="E67" t="str">
            <v>47260</v>
          </cell>
          <cell r="F67" t="str">
            <v>CASTELMORON-SUR-LOT</v>
          </cell>
          <cell r="G67" t="str">
            <v>05 53 88 31 00</v>
          </cell>
          <cell r="H67" t="str">
            <v>05 53 84 83 39</v>
          </cell>
        </row>
        <row r="68">
          <cell r="B68" t="str">
            <v>Des légumes bio</v>
          </cell>
          <cell r="C68" t="str">
            <v>154 Rue des écoles</v>
          </cell>
          <cell r="E68" t="str">
            <v>50710</v>
          </cell>
          <cell r="F68" t="str">
            <v>CRÉANCES</v>
          </cell>
        </row>
        <row r="69">
          <cell r="B69" t="str">
            <v>Dexis Safim</v>
          </cell>
          <cell r="C69" t="str">
            <v>Zonde d'entrepôts A. Daney</v>
          </cell>
          <cell r="D69" t="str">
            <v>2 rue Surcouf - BP 17</v>
          </cell>
          <cell r="E69" t="str">
            <v>33042</v>
          </cell>
          <cell r="F69" t="str">
            <v>BORDEAUX</v>
          </cell>
        </row>
        <row r="70">
          <cell r="B70" t="str">
            <v>Douceurs de Jacquemart</v>
          </cell>
          <cell r="C70" t="str">
            <v>ZI 24 Rue Marie Curie</v>
          </cell>
          <cell r="D70" t="str">
            <v>BP 300</v>
          </cell>
          <cell r="E70" t="str">
            <v>26107</v>
          </cell>
          <cell r="F70" t="str">
            <v>ROMANS Cedex</v>
          </cell>
        </row>
        <row r="71">
          <cell r="B71" t="str">
            <v>Dubourg Auto</v>
          </cell>
          <cell r="E71" t="str">
            <v>33420</v>
          </cell>
          <cell r="F71" t="str">
            <v>RAUZAN</v>
          </cell>
        </row>
        <row r="72">
          <cell r="B72" t="str">
            <v>EB Creation</v>
          </cell>
          <cell r="C72" t="str">
            <v>Grand Pourquet</v>
          </cell>
          <cell r="E72" t="str">
            <v>47120</v>
          </cell>
          <cell r="F72" t="str">
            <v>SAINT-SERNIN-DE-DURAS</v>
          </cell>
          <cell r="G72" t="str">
            <v>05 53 83 68 15</v>
          </cell>
        </row>
        <row r="73">
          <cell r="B73" t="str">
            <v>EBTA</v>
          </cell>
          <cell r="C73" t="str">
            <v>Gargou</v>
          </cell>
          <cell r="E73" t="str">
            <v>47120</v>
          </cell>
          <cell r="F73" t="str">
            <v>SAINT-PIERRE-SUR-DROPT</v>
          </cell>
          <cell r="G73" t="str">
            <v>05 53 83 72 27</v>
          </cell>
          <cell r="H73" t="str">
            <v>05 53 83 82 15</v>
          </cell>
        </row>
        <row r="74">
          <cell r="B74" t="str">
            <v>Eiffage</v>
          </cell>
          <cell r="C74" t="str">
            <v>Avenue des Frégates</v>
          </cell>
          <cell r="E74" t="str">
            <v>44615</v>
          </cell>
          <cell r="F74" t="str">
            <v>SAINT NAZAIRE</v>
          </cell>
        </row>
        <row r="75">
          <cell r="B75" t="str">
            <v>Elixir</v>
          </cell>
          <cell r="C75" t="str">
            <v>23 Rue de Fleurenne</v>
          </cell>
          <cell r="E75" t="str">
            <v>33290</v>
          </cell>
          <cell r="F75" t="str">
            <v>BLANQUEFORT</v>
          </cell>
        </row>
        <row r="76">
          <cell r="B76" t="str">
            <v>Entomo Farm</v>
          </cell>
          <cell r="C76" t="str">
            <v>148 Avenue de L'Epinette</v>
          </cell>
          <cell r="E76" t="str">
            <v>33500</v>
          </cell>
          <cell r="F76" t="str">
            <v>LIBOURNE</v>
          </cell>
          <cell r="G76" t="str">
            <v>05 57 25 82 47</v>
          </cell>
        </row>
        <row r="77">
          <cell r="B77" t="str">
            <v>Euticals</v>
          </cell>
          <cell r="C77" t="str">
            <v>ZI de Laville</v>
          </cell>
          <cell r="E77" t="str">
            <v>47240</v>
          </cell>
          <cell r="F77" t="str">
            <v>BON-ENCONTRE</v>
          </cell>
        </row>
        <row r="78">
          <cell r="B78" t="str">
            <v>Farbal</v>
          </cell>
          <cell r="C78" t="str">
            <v>5 ter, Rue Alexander Fleming</v>
          </cell>
          <cell r="D78" t="str">
            <v>Zone industrielle</v>
          </cell>
          <cell r="E78" t="str">
            <v>41000</v>
          </cell>
          <cell r="F78" t="str">
            <v>BLOIS</v>
          </cell>
        </row>
        <row r="79">
          <cell r="B79" t="str">
            <v>Fauche JP</v>
          </cell>
          <cell r="C79" t="str">
            <v>75 Rue Montaigne</v>
          </cell>
          <cell r="D79" t="str">
            <v>ZA Michelon</v>
          </cell>
          <cell r="E79" t="str">
            <v>47200</v>
          </cell>
          <cell r="F79" t="str">
            <v>MARMANDE</v>
          </cell>
          <cell r="G79" t="str">
            <v>05 53 93 80 83</v>
          </cell>
          <cell r="H79" t="str">
            <v>05 53 64 28 63</v>
          </cell>
        </row>
        <row r="80">
          <cell r="B80" t="str">
            <v>Favid</v>
          </cell>
          <cell r="C80" t="str">
            <v>38 Boulevard Edgar Quinet</v>
          </cell>
          <cell r="E80" t="str">
            <v>79200</v>
          </cell>
          <cell r="F80" t="str">
            <v>PARTHENAY</v>
          </cell>
          <cell r="G80" t="str">
            <v>05 49 64 28 80</v>
          </cell>
        </row>
        <row r="81">
          <cell r="B81" t="str">
            <v>Faye</v>
          </cell>
          <cell r="C81" t="str">
            <v>Avenue Michel Sinibaldi</v>
          </cell>
          <cell r="E81" t="str">
            <v>87130</v>
          </cell>
          <cell r="F81" t="str">
            <v>CHÂTEAUNEUF-LA-FORÊT</v>
          </cell>
          <cell r="G81" t="str">
            <v>09 70 35 79 69</v>
          </cell>
        </row>
        <row r="82">
          <cell r="B82" t="str">
            <v>Federation Francaise de Moto (FFM)</v>
          </cell>
          <cell r="C82" t="str">
            <v>74 Avenue Parmentier</v>
          </cell>
          <cell r="E82" t="str">
            <v>75011</v>
          </cell>
          <cell r="F82" t="str">
            <v>PARIS</v>
          </cell>
          <cell r="H82" t="str">
            <v>05 56 61 74 33</v>
          </cell>
        </row>
        <row r="83">
          <cell r="B83" t="str">
            <v>Ferme De Leyre</v>
          </cell>
          <cell r="C83" t="str">
            <v>33 Route du Preuilh</v>
          </cell>
          <cell r="E83" t="str">
            <v>33830</v>
          </cell>
          <cell r="F83" t="str">
            <v>BELIN-BÉLIET</v>
          </cell>
          <cell r="G83" t="str">
            <v>05.56.88.00.55</v>
          </cell>
        </row>
        <row r="84">
          <cell r="B84" t="str">
            <v>Fers Services 47</v>
          </cell>
          <cell r="C84" t="str">
            <v>ZI du Chene Vert</v>
          </cell>
          <cell r="E84" t="str">
            <v>47200</v>
          </cell>
          <cell r="F84" t="str">
            <v>MARMANDE</v>
          </cell>
          <cell r="G84" t="str">
            <v>05 53 94 43 80</v>
          </cell>
          <cell r="H84" t="str">
            <v>05 53 20 88 62</v>
          </cell>
        </row>
        <row r="85">
          <cell r="B85" t="str">
            <v>Filpack</v>
          </cell>
          <cell r="C85" t="str">
            <v>Chemin de Cazaux</v>
          </cell>
          <cell r="D85" t="str">
            <v>ZI de Cazeaux</v>
          </cell>
          <cell r="E85" t="str">
            <v>47200</v>
          </cell>
          <cell r="F85" t="str">
            <v>MARMANDE</v>
          </cell>
        </row>
        <row r="86">
          <cell r="B86" t="str">
            <v>Florette Macon</v>
          </cell>
          <cell r="C86" t="str">
            <v>335  Rue Pouilly Vinzelles</v>
          </cell>
          <cell r="D86" t="str">
            <v>Espace Entreprises de Mâcon Loché</v>
          </cell>
          <cell r="E86" t="str">
            <v>71007</v>
          </cell>
          <cell r="F86" t="str">
            <v>MACON</v>
          </cell>
          <cell r="G86" t="str">
            <v>03 85 32 96 00</v>
          </cell>
        </row>
        <row r="87">
          <cell r="B87" t="str">
            <v>Foie Gras Saint-Laurent</v>
          </cell>
          <cell r="C87" t="str">
            <v>Lieu Dit Grand Font</v>
          </cell>
          <cell r="E87" t="str">
            <v>24330</v>
          </cell>
          <cell r="F87" t="str">
            <v>SAINT-LAURENT-SUR-MANOIRE</v>
          </cell>
        </row>
        <row r="88">
          <cell r="B88" t="str">
            <v>Fonmarty</v>
          </cell>
          <cell r="C88" t="str">
            <v>ZI du Roc</v>
          </cell>
          <cell r="E88" t="str">
            <v>33430</v>
          </cell>
          <cell r="F88" t="str">
            <v>BAZAS</v>
          </cell>
          <cell r="G88" t="str">
            <v>05 56 25 12 34</v>
          </cell>
          <cell r="H88" t="str">
            <v>05 56 25 93 24</v>
          </cell>
        </row>
        <row r="89">
          <cell r="B89" t="str">
            <v>Fonty</v>
          </cell>
          <cell r="C89" t="str">
            <v>Couty</v>
          </cell>
          <cell r="E89" t="str">
            <v>47120</v>
          </cell>
          <cell r="F89" t="str">
            <v>MONTETON</v>
          </cell>
          <cell r="G89" t="str">
            <v>05 53 20 22 97</v>
          </cell>
        </row>
        <row r="90">
          <cell r="B90" t="str">
            <v>Forplex Industrie</v>
          </cell>
          <cell r="C90" t="str">
            <v>Rue de L'Universite</v>
          </cell>
          <cell r="E90" t="str">
            <v>62400</v>
          </cell>
          <cell r="F90" t="str">
            <v>BETHUNE</v>
          </cell>
          <cell r="G90" t="str">
            <v>03 21 57 29 87</v>
          </cell>
          <cell r="H90" t="str">
            <v>03 21 57 28 20</v>
          </cell>
        </row>
        <row r="91">
          <cell r="B91" t="str">
            <v>France Fermetures</v>
          </cell>
          <cell r="C91" t="str">
            <v>Route de La Chatre</v>
          </cell>
          <cell r="E91" t="str">
            <v>23600</v>
          </cell>
          <cell r="F91" t="str">
            <v>BOUSSAC-BOURG</v>
          </cell>
          <cell r="G91" t="str">
            <v>05 55 82 44 00</v>
          </cell>
        </row>
        <row r="92">
          <cell r="B92" t="str">
            <v>France Laser</v>
          </cell>
          <cell r="C92" t="str">
            <v>6 Bis Moulins de Ganin</v>
          </cell>
          <cell r="E92" t="str">
            <v>33540</v>
          </cell>
          <cell r="F92" t="str">
            <v>GORNAC</v>
          </cell>
        </row>
        <row r="93">
          <cell r="B93" t="str">
            <v>France Prune</v>
          </cell>
          <cell r="C93" t="str">
            <v>Lieu Dit  Sauvaud</v>
          </cell>
          <cell r="E93" t="str">
            <v>47440</v>
          </cell>
          <cell r="F93" t="str">
            <v>Casseneuil</v>
          </cell>
          <cell r="G93" t="str">
            <v>05 53 41 08 91</v>
          </cell>
        </row>
        <row r="94">
          <cell r="B94" t="str">
            <v>Frial</v>
          </cell>
          <cell r="C94" t="str">
            <v>6 Route de Caen</v>
          </cell>
          <cell r="D94" t="str">
            <v>BP 60090</v>
          </cell>
          <cell r="E94" t="str">
            <v>14400</v>
          </cell>
          <cell r="F94" t="str">
            <v>BAYEUX</v>
          </cell>
        </row>
        <row r="95">
          <cell r="B95" t="str">
            <v>Fruisec</v>
          </cell>
          <cell r="C95" t="str">
            <v>Lieu Dit La Morélie</v>
          </cell>
          <cell r="E95" t="str">
            <v>24120</v>
          </cell>
          <cell r="F95" t="str">
            <v>TERRASSON-LAVILLEDIEU</v>
          </cell>
          <cell r="G95" t="str">
            <v>05 53 51 44 00</v>
          </cell>
        </row>
        <row r="96">
          <cell r="B96" t="str">
            <v>Fruit Gourmet</v>
          </cell>
          <cell r="C96" t="str">
            <v>Le Pregay</v>
          </cell>
          <cell r="E96" t="str">
            <v>47800</v>
          </cell>
          <cell r="F96" t="str">
            <v>ALLEMANS-DU-DROPT</v>
          </cell>
          <cell r="G96" t="str">
            <v>05 53 20 22 20</v>
          </cell>
          <cell r="H96" t="str">
            <v>05 53 20 25 40</v>
          </cell>
        </row>
        <row r="97">
          <cell r="B97" t="str">
            <v>Gascogne Habitat Bois</v>
          </cell>
          <cell r="C97" t="str">
            <v>40 Rue du Chene Vert</v>
          </cell>
          <cell r="E97" t="str">
            <v>47200</v>
          </cell>
          <cell r="F97" t="str">
            <v>MARMANDE</v>
          </cell>
          <cell r="G97" t="str">
            <v>05 53 76 08 90</v>
          </cell>
        </row>
        <row r="98">
          <cell r="B98" t="str">
            <v>Gaussou Guy</v>
          </cell>
          <cell r="C98" t="str">
            <v>Au Bourg</v>
          </cell>
          <cell r="E98" t="str">
            <v>47350</v>
          </cell>
          <cell r="F98" t="str">
            <v>ESCASSEFORT</v>
          </cell>
          <cell r="G98" t="str">
            <v>05 53 20 08 65</v>
          </cell>
          <cell r="H98" t="str">
            <v>05 53 20 90 18</v>
          </cell>
        </row>
        <row r="99">
          <cell r="B99" t="str">
            <v>GEORGELIN LUCIEN</v>
          </cell>
        </row>
        <row r="100">
          <cell r="B100" t="str">
            <v>Glace Alu 47</v>
          </cell>
          <cell r="C100" t="str">
            <v>75 Boulevard de La Liberté</v>
          </cell>
          <cell r="E100" t="str">
            <v>47200</v>
          </cell>
          <cell r="F100" t="str">
            <v>MARMANDE</v>
          </cell>
          <cell r="G100" t="str">
            <v>05 53 20 91 23</v>
          </cell>
          <cell r="H100" t="str">
            <v>05 53 20 86 26</v>
          </cell>
        </row>
        <row r="101">
          <cell r="B101" t="str">
            <v>GR3</v>
          </cell>
          <cell r="C101" t="str">
            <v>RN113</v>
          </cell>
          <cell r="D101" t="str">
            <v>La Grave</v>
          </cell>
          <cell r="E101" t="str">
            <v>47180</v>
          </cell>
          <cell r="F101" t="str">
            <v>SAINT-MARTIN-PETIT</v>
          </cell>
          <cell r="G101" t="str">
            <v>05 53 76 19 20</v>
          </cell>
          <cell r="H101" t="str">
            <v>05 53 76 19 25</v>
          </cell>
        </row>
        <row r="102">
          <cell r="B102" t="str">
            <v>Groupe Begi</v>
          </cell>
          <cell r="C102" t="str">
            <v>Route de Bordeaux</v>
          </cell>
          <cell r="E102" t="str">
            <v>47200</v>
          </cell>
          <cell r="F102" t="str">
            <v>MARMANDE</v>
          </cell>
        </row>
        <row r="103">
          <cell r="B103" t="str">
            <v>Groupe Fauche</v>
          </cell>
          <cell r="C103" t="str">
            <v>ZAC des Champs de Lescaze</v>
          </cell>
          <cell r="D103" t="str">
            <v>BP 80077 Roquefort</v>
          </cell>
          <cell r="E103" t="str">
            <v>47901</v>
          </cell>
          <cell r="F103" t="str">
            <v>AGEN Cedex</v>
          </cell>
        </row>
        <row r="104">
          <cell r="B104" t="str">
            <v>Henaff</v>
          </cell>
          <cell r="C104" t="str">
            <v>Ker Hastell</v>
          </cell>
          <cell r="E104" t="str">
            <v>29710</v>
          </cell>
          <cell r="F104" t="str">
            <v>POULDREUZIC</v>
          </cell>
          <cell r="G104" t="str">
            <v>02 98 51 53 53</v>
          </cell>
        </row>
        <row r="105">
          <cell r="B105" t="str">
            <v>Inovia Flow</v>
          </cell>
          <cell r="C105" t="str">
            <v>210 avenue de Verdun</v>
          </cell>
          <cell r="E105" t="str">
            <v>39100</v>
          </cell>
          <cell r="F105" t="str">
            <v>DOLE</v>
          </cell>
        </row>
        <row r="106">
          <cell r="B106" t="str">
            <v>Jeld Wen - Eauze</v>
          </cell>
          <cell r="C106" t="str">
            <v>Avenue de La Tenareze</v>
          </cell>
          <cell r="E106" t="str">
            <v>32800</v>
          </cell>
          <cell r="F106" t="str">
            <v>EAUZE Cedex</v>
          </cell>
          <cell r="G106" t="str">
            <v>05 62 08 10 10</v>
          </cell>
          <cell r="H106" t="str">
            <v>05 62 08 10 16</v>
          </cell>
        </row>
        <row r="107">
          <cell r="B107" t="str">
            <v>Jeld Wen - Ussel</v>
          </cell>
          <cell r="C107" t="str">
            <v>Le Theil</v>
          </cell>
          <cell r="E107" t="str">
            <v>19202</v>
          </cell>
          <cell r="F107" t="str">
            <v>USSEL</v>
          </cell>
          <cell r="G107" t="str">
            <v>05 55 46 36 70</v>
          </cell>
          <cell r="H107" t="str">
            <v>05 55 46 36 60</v>
          </cell>
        </row>
        <row r="108">
          <cell r="B108" t="str">
            <v>JLFD</v>
          </cell>
          <cell r="C108" t="str">
            <v>Les Chapelles</v>
          </cell>
          <cell r="E108" t="str">
            <v>24230</v>
          </cell>
          <cell r="F108" t="str">
            <v>MONTCARET</v>
          </cell>
          <cell r="G108" t="str">
            <v>05 53 73 44 00</v>
          </cell>
          <cell r="H108" t="str">
            <v>05 53 27 10 55</v>
          </cell>
        </row>
        <row r="109">
          <cell r="B109" t="str">
            <v>Jouv'Elec</v>
          </cell>
          <cell r="C109" t="str">
            <v>Lieu Dit Clemenceau</v>
          </cell>
          <cell r="E109" t="str">
            <v>47180</v>
          </cell>
          <cell r="F109" t="str">
            <v>LAGUPIE</v>
          </cell>
          <cell r="G109" t="str">
            <v>05 53 79 57 74</v>
          </cell>
        </row>
        <row r="110">
          <cell r="B110" t="str">
            <v>Knauf Industries</v>
          </cell>
          <cell r="C110" t="str">
            <v>Vallon D'Eau</v>
          </cell>
          <cell r="E110" t="str">
            <v>47700</v>
          </cell>
          <cell r="F110" t="str">
            <v>CASTELJALOUX</v>
          </cell>
          <cell r="G110" t="str">
            <v>05 53 20 56 00</v>
          </cell>
          <cell r="H110" t="str">
            <v>05 53 93 57 81</v>
          </cell>
        </row>
        <row r="111">
          <cell r="B111" t="str">
            <v>La Forge du Cramat</v>
          </cell>
          <cell r="C111" t="str">
            <v>Au Cramat</v>
          </cell>
          <cell r="D111" t="str">
            <v>Route de Tonneins</v>
          </cell>
          <cell r="E111" t="str">
            <v>47200</v>
          </cell>
          <cell r="F111" t="str">
            <v>MARMANDE</v>
          </cell>
          <cell r="G111" t="str">
            <v>05 53 64 34 78</v>
          </cell>
          <cell r="H111" t="str">
            <v>05 53 64 69 20</v>
          </cell>
        </row>
        <row r="112">
          <cell r="B112" t="str">
            <v>La Messsuziere</v>
          </cell>
          <cell r="C112" t="str">
            <v>Le marais</v>
          </cell>
          <cell r="E112" t="str">
            <v>35131</v>
          </cell>
          <cell r="F112" t="str">
            <v>CHARTRES-DE-BRETAGNE</v>
          </cell>
          <cell r="G112" t="str">
            <v>02 99 41 30 80</v>
          </cell>
        </row>
        <row r="113">
          <cell r="B113" t="str">
            <v>Lavie Bio</v>
          </cell>
          <cell r="C113" t="str">
            <v>Quartier de Montauzey</v>
          </cell>
          <cell r="E113" t="str">
            <v>40410</v>
          </cell>
          <cell r="F113" t="str">
            <v>BELHADE</v>
          </cell>
        </row>
        <row r="114">
          <cell r="B114" t="str">
            <v>Leger</v>
          </cell>
          <cell r="C114" t="str">
            <v>Zone Artisanale</v>
          </cell>
          <cell r="E114" t="str">
            <v>47290</v>
          </cell>
          <cell r="F114" t="str">
            <v>CANCON</v>
          </cell>
          <cell r="G114" t="str">
            <v>05 53 01 72 34</v>
          </cell>
          <cell r="H114" t="str">
            <v>05 53 01 64 07</v>
          </cell>
        </row>
        <row r="115">
          <cell r="B115" t="str">
            <v>Legum Land</v>
          </cell>
          <cell r="C115" t="str">
            <v>6 Rue Emile Crouzet</v>
          </cell>
          <cell r="E115" t="str">
            <v>40160</v>
          </cell>
          <cell r="F115" t="str">
            <v>YCHOUX</v>
          </cell>
          <cell r="G115" t="str">
            <v xml:space="preserve">05 58 09 52 40 </v>
          </cell>
          <cell r="H115" t="str">
            <v>05 58 09 52 41</v>
          </cell>
        </row>
        <row r="116">
          <cell r="B116" t="str">
            <v>Les Fleurons</v>
          </cell>
          <cell r="C116" t="str">
            <v>ZI du Peyssel</v>
          </cell>
          <cell r="E116" t="str">
            <v>47140</v>
          </cell>
          <cell r="F116" t="str">
            <v>PENNE-D'AGENAIS</v>
          </cell>
          <cell r="G116" t="str">
            <v>05 53 41 98 98</v>
          </cell>
          <cell r="H116" t="str">
            <v>05 53 41 98 99</v>
          </cell>
        </row>
        <row r="117">
          <cell r="B117" t="str">
            <v>Les Jus De Marmande</v>
          </cell>
          <cell r="C117" t="str">
            <v>Chemin de Cazeaux</v>
          </cell>
          <cell r="D117" t="str">
            <v>ZI de Cazeaux</v>
          </cell>
          <cell r="E117" t="str">
            <v>47200</v>
          </cell>
          <cell r="F117" t="str">
            <v>MARMANDE</v>
          </cell>
          <cell r="G117" t="str">
            <v>05 53 20 85 95</v>
          </cell>
          <cell r="H117" t="str">
            <v>05 53 20 88 52</v>
          </cell>
        </row>
        <row r="118">
          <cell r="B118" t="str">
            <v>Lesbats Scierie D'Aquitaine</v>
          </cell>
          <cell r="C118" t="str">
            <v>Route de Dax</v>
          </cell>
          <cell r="E118" t="str">
            <v>40550</v>
          </cell>
          <cell r="F118" t="str">
            <v>LEON</v>
          </cell>
          <cell r="G118" t="str">
            <v>05 58 49 20 40</v>
          </cell>
          <cell r="H118" t="str">
            <v>05 58 49 20 49</v>
          </cell>
        </row>
        <row r="119">
          <cell r="B119" t="str">
            <v>Lexem</v>
          </cell>
          <cell r="C119" t="str">
            <v>Agropole - ZI Lassere</v>
          </cell>
          <cell r="D119" t="str">
            <v>BP 304</v>
          </cell>
          <cell r="E119" t="str">
            <v>47931</v>
          </cell>
          <cell r="F119" t="str">
            <v>AGEN Cedex 9</v>
          </cell>
          <cell r="G119" t="str">
            <v>05 53 77 31 64</v>
          </cell>
          <cell r="H119" t="str">
            <v>05 53 77 31 63</v>
          </cell>
        </row>
        <row r="120">
          <cell r="B120" t="str">
            <v>LGA Brax</v>
          </cell>
          <cell r="C120" t="str">
            <v>49 Chemin de Révignan</v>
          </cell>
          <cell r="E120" t="str">
            <v>47310</v>
          </cell>
          <cell r="F120" t="str">
            <v>BRAX</v>
          </cell>
          <cell r="G120" t="str">
            <v>05 57 55 48 72</v>
          </cell>
          <cell r="H120" t="str">
            <v>05 53 68 67 34</v>
          </cell>
        </row>
        <row r="121">
          <cell r="B121" t="str">
            <v>LGA Cabanac</v>
          </cell>
          <cell r="C121" t="str">
            <v>15 Tuilerie</v>
          </cell>
          <cell r="E121" t="str">
            <v>33650</v>
          </cell>
          <cell r="F121" t="str">
            <v>CABANAC-ET-VILLAGRAINS</v>
          </cell>
          <cell r="G121" t="str">
            <v>05 56 68 74 30</v>
          </cell>
          <cell r="H121" t="str">
            <v>05 56 68 73 12</v>
          </cell>
        </row>
        <row r="122">
          <cell r="B122" t="str">
            <v>LGA Fontet</v>
          </cell>
          <cell r="C122" t="str">
            <v>Espasot</v>
          </cell>
          <cell r="E122" t="str">
            <v>33190</v>
          </cell>
          <cell r="F122" t="str">
            <v>FONTET</v>
          </cell>
          <cell r="G122" t="str">
            <v>05 56 61 08 08</v>
          </cell>
          <cell r="H122" t="str">
            <v>05 56 61 11 61</v>
          </cell>
        </row>
        <row r="123">
          <cell r="B123" t="str">
            <v>LGA Lagruere</v>
          </cell>
          <cell r="C123" t="str">
            <v>Lieu Dit Saint Jean</v>
          </cell>
          <cell r="E123" t="str">
            <v>47400</v>
          </cell>
          <cell r="F123" t="str">
            <v>LAGRUERE</v>
          </cell>
          <cell r="G123" t="str">
            <v>05 53 84 47 02</v>
          </cell>
          <cell r="H123" t="str">
            <v>05 53 79 37 94</v>
          </cell>
        </row>
        <row r="124">
          <cell r="B124" t="str">
            <v>LGA Montpouillant</v>
          </cell>
          <cell r="C124" t="str">
            <v>Le Choix</v>
          </cell>
          <cell r="E124" t="str">
            <v>47200</v>
          </cell>
          <cell r="F124" t="str">
            <v>MONTPOUILLAN</v>
          </cell>
          <cell r="G124" t="str">
            <v>05 53 94 14 09</v>
          </cell>
          <cell r="H124" t="str">
            <v>05 53 93 05 91</v>
          </cell>
        </row>
        <row r="125">
          <cell r="B125" t="str">
            <v>LGA Saucats</v>
          </cell>
          <cell r="C125" t="str">
            <v>Lieu Dit Le Barban Rd 111</v>
          </cell>
          <cell r="E125" t="str">
            <v>33650</v>
          </cell>
          <cell r="F125" t="str">
            <v>SAUCATS</v>
          </cell>
          <cell r="G125" t="str">
            <v xml:space="preserve">05 56 72 29 29 </v>
          </cell>
        </row>
        <row r="126">
          <cell r="B126" t="str">
            <v>Linde</v>
          </cell>
          <cell r="C126" t="str">
            <v>16 Avenue de la Saudrune</v>
          </cell>
          <cell r="D126" t="str">
            <v>ZI du Chène Vert</v>
          </cell>
          <cell r="E126" t="str">
            <v>31128</v>
          </cell>
          <cell r="F126" t="str">
            <v>PORTET-SUR-GARONNE</v>
          </cell>
        </row>
        <row r="127">
          <cell r="B127" t="str">
            <v>LPM Energies</v>
          </cell>
          <cell r="C127" t="str">
            <v>Perret Sud</v>
          </cell>
          <cell r="D127" t="str">
            <v>Route de Bordeaux</v>
          </cell>
          <cell r="E127" t="str">
            <v>47200</v>
          </cell>
          <cell r="F127" t="str">
            <v>MARMANDE</v>
          </cell>
          <cell r="G127" t="str">
            <v>05 53 94 47 47</v>
          </cell>
          <cell r="H127" t="str">
            <v>05 53 93 66 09</v>
          </cell>
        </row>
        <row r="128">
          <cell r="B128" t="str">
            <v>Macovi</v>
          </cell>
          <cell r="C128" t="str">
            <v>Plaine du Roc - Campagnac</v>
          </cell>
          <cell r="E128" t="str">
            <v>47300</v>
          </cell>
          <cell r="F128" t="str">
            <v>LÉDAT</v>
          </cell>
          <cell r="G128" t="str">
            <v>05 53 41 04 64</v>
          </cell>
          <cell r="H128" t="str">
            <v>05 53 41 09 33</v>
          </cell>
        </row>
        <row r="129">
          <cell r="B129" t="str">
            <v>Mademoiselle Desserts</v>
          </cell>
          <cell r="C129" t="str">
            <v>ZA du Pilaga</v>
          </cell>
          <cell r="D129" t="str">
            <v>BP 35</v>
          </cell>
          <cell r="E129" t="str">
            <v>22250</v>
          </cell>
          <cell r="F129" t="str">
            <v>BROONS</v>
          </cell>
          <cell r="G129" t="str">
            <v>02 96 80 05 69</v>
          </cell>
          <cell r="H129" t="str">
            <v>02 96 80 01 05</v>
          </cell>
        </row>
        <row r="130">
          <cell r="B130" t="str">
            <v>Maisadour</v>
          </cell>
          <cell r="C130" t="str">
            <v>Route de St Sever</v>
          </cell>
          <cell r="E130" t="str">
            <v>40280</v>
          </cell>
          <cell r="F130" t="str">
            <v>HAUT-MAUCO</v>
          </cell>
          <cell r="G130" t="str">
            <v xml:space="preserve">05 58 05 83 11    </v>
          </cell>
        </row>
        <row r="131">
          <cell r="B131" t="str">
            <v>Maison Briau</v>
          </cell>
          <cell r="C131" t="str">
            <v>Chemin de Saylat</v>
          </cell>
          <cell r="E131" t="str">
            <v>47310</v>
          </cell>
          <cell r="F131" t="str">
            <v>ESTILLAC</v>
          </cell>
          <cell r="G131" t="str">
            <v>05 53 77 71 41</v>
          </cell>
          <cell r="H131" t="str">
            <v>05 53 77 02 68</v>
          </cell>
        </row>
        <row r="132">
          <cell r="B132" t="str">
            <v>Maitre Prunille Casseneuil</v>
          </cell>
          <cell r="C132" t="str">
            <v>Camp Sauvaud</v>
          </cell>
          <cell r="D132" t="str">
            <v>BP 2</v>
          </cell>
          <cell r="E132" t="str">
            <v>47440</v>
          </cell>
          <cell r="F132" t="str">
            <v>CASSENEUIL</v>
          </cell>
          <cell r="G132" t="str">
            <v>05 53 36 19 00</v>
          </cell>
          <cell r="H132" t="str">
            <v>05 53 36 83 72</v>
          </cell>
        </row>
        <row r="133">
          <cell r="B133" t="str">
            <v>Maitre Prunille Saint-Quentin</v>
          </cell>
          <cell r="C133" t="str">
            <v>Lieu Dit Bearnes</v>
          </cell>
          <cell r="E133" t="str">
            <v>47330</v>
          </cell>
          <cell r="F133" t="str">
            <v>SAINT-QUENTIN-DU-DROPT</v>
          </cell>
          <cell r="G133" t="str">
            <v>05 53 36 82 83</v>
          </cell>
        </row>
        <row r="134">
          <cell r="B134" t="str">
            <v>Mars Chocolat France</v>
          </cell>
          <cell r="C134" t="str">
            <v>Route de Saverne</v>
          </cell>
          <cell r="E134" t="str">
            <v>67790</v>
          </cell>
          <cell r="F134" t="str">
            <v>STEINBOURG</v>
          </cell>
          <cell r="G134" t="str">
            <v>03 88 05 10 01</v>
          </cell>
        </row>
        <row r="135">
          <cell r="B135" t="str">
            <v>MBTP</v>
          </cell>
          <cell r="C135" t="str">
            <v>Chourtot</v>
          </cell>
          <cell r="E135" t="str">
            <v>09700</v>
          </cell>
          <cell r="F135" t="str">
            <v>SAVERDUN</v>
          </cell>
        </row>
        <row r="136">
          <cell r="B136" t="str">
            <v>MCTM</v>
          </cell>
          <cell r="C136" t="str">
            <v>Route de Bordeaux</v>
          </cell>
          <cell r="E136" t="str">
            <v>47200</v>
          </cell>
          <cell r="F136" t="str">
            <v>MARMANDE</v>
          </cell>
          <cell r="G136" t="str">
            <v>05 53 20 94 50</v>
          </cell>
          <cell r="H136" t="str">
            <v>05 53 20 94 90</v>
          </cell>
        </row>
        <row r="137">
          <cell r="B137" t="str">
            <v>Méca-Tech-Automation</v>
          </cell>
          <cell r="C137" t="str">
            <v>60 Rue Victor Hugo</v>
          </cell>
          <cell r="E137" t="str">
            <v>19130</v>
          </cell>
          <cell r="F137" t="str">
            <v>SAINT-AULAIRE</v>
          </cell>
        </row>
        <row r="138">
          <cell r="B138" t="str">
            <v>Menuiserie Vache</v>
          </cell>
          <cell r="C138" t="str">
            <v>Vignolles</v>
          </cell>
          <cell r="E138" t="str">
            <v>47200</v>
          </cell>
          <cell r="F138" t="str">
            <v>VIRAZEIL</v>
          </cell>
          <cell r="G138" t="str">
            <v>05 53 20 96 50</v>
          </cell>
        </row>
        <row r="139">
          <cell r="B139" t="str">
            <v>Metallerie D'Albret</v>
          </cell>
          <cell r="C139" t="str">
            <v>Meneaux</v>
          </cell>
          <cell r="E139" t="str">
            <v>47230</v>
          </cell>
          <cell r="F139" t="str">
            <v>FEUGAROLLES</v>
          </cell>
        </row>
        <row r="140">
          <cell r="B140" t="str">
            <v>MGS Calorifuge</v>
          </cell>
          <cell r="C140" t="str">
            <v>ZAC Crois de Lugat</v>
          </cell>
          <cell r="E140" t="str">
            <v>47200</v>
          </cell>
          <cell r="F140" t="str">
            <v>SAINT-PARDOUX-DU-BREUIL</v>
          </cell>
          <cell r="G140" t="str">
            <v>05 53 88  90 50</v>
          </cell>
          <cell r="H140" t="str">
            <v>05 53 88 25 22</v>
          </cell>
        </row>
        <row r="141">
          <cell r="B141" t="str">
            <v>Midi Tielles</v>
          </cell>
          <cell r="C141" t="str">
            <v>ZA La Clau N°3</v>
          </cell>
          <cell r="E141" t="str">
            <v>34770</v>
          </cell>
          <cell r="F141" t="str">
            <v>GIGEAN</v>
          </cell>
          <cell r="G141" t="str">
            <v>04 67 78 69 03</v>
          </cell>
          <cell r="H141" t="str">
            <v>04 67 78 69 04</v>
          </cell>
        </row>
        <row r="142">
          <cell r="B142" t="str">
            <v>Miguelgorry</v>
          </cell>
          <cell r="E142" t="str">
            <v>64310</v>
          </cell>
          <cell r="F142" t="str">
            <v>SAINT-PÉE-SUR-NIVELLE</v>
          </cell>
        </row>
        <row r="143">
          <cell r="B143" t="str">
            <v>Minin</v>
          </cell>
          <cell r="C143" t="str">
            <v>Impasse Denis Papin</v>
          </cell>
          <cell r="D143" t="str">
            <v>ZA Michelon</v>
          </cell>
          <cell r="E143" t="str">
            <v>47200</v>
          </cell>
          <cell r="F143" t="str">
            <v>MARMANDE</v>
          </cell>
          <cell r="G143" t="str">
            <v>05 53 64 47 79</v>
          </cell>
          <cell r="H143" t="str">
            <v>05 53 64 34 93</v>
          </cell>
        </row>
        <row r="144">
          <cell r="B144" t="str">
            <v>Mondelez International</v>
          </cell>
          <cell r="C144" t="str">
            <v>Chemin Salvador Allende</v>
          </cell>
          <cell r="E144" t="str">
            <v>33610</v>
          </cell>
          <cell r="F144" t="str">
            <v>CESTAS</v>
          </cell>
        </row>
        <row r="145">
          <cell r="B145" t="str">
            <v>Monique Ranou</v>
          </cell>
          <cell r="C145" t="str">
            <v>19 Rue Nicolas Appert</v>
          </cell>
          <cell r="D145" t="str">
            <v>ZA de Toryalac'h</v>
          </cell>
          <cell r="E145" t="str">
            <v>29170</v>
          </cell>
          <cell r="F145" t="str">
            <v>SAINT-ÉVARZEC</v>
          </cell>
        </row>
        <row r="146">
          <cell r="B146" t="str">
            <v>M-Technologie</v>
          </cell>
          <cell r="C146" t="str">
            <v>41 Bis Avenue Jean Monnet</v>
          </cell>
          <cell r="E146" t="str">
            <v>31770</v>
          </cell>
          <cell r="F146" t="str">
            <v>COLOMIERS</v>
          </cell>
          <cell r="G146" t="str">
            <v>05 34 50 48 77</v>
          </cell>
        </row>
        <row r="147">
          <cell r="B147" t="str">
            <v>Naturagriff</v>
          </cell>
          <cell r="C147" t="str">
            <v>31 Bis Route de Larchey</v>
          </cell>
          <cell r="E147" t="str">
            <v>33650</v>
          </cell>
          <cell r="F147" t="str">
            <v>SAINT-MEDARD-D'EYRANS</v>
          </cell>
          <cell r="G147" t="str">
            <v>05 56 20 23 20</v>
          </cell>
          <cell r="H147" t="str">
            <v>05 56 78 42 58</v>
          </cell>
        </row>
        <row r="148">
          <cell r="B148" t="str">
            <v>Nenuphar</v>
          </cell>
          <cell r="C148" t="str">
            <v>Avenue Louis Philibert</v>
          </cell>
          <cell r="D148" t="str">
            <v>Batiment Henry Poincarré</v>
          </cell>
          <cell r="E148" t="str">
            <v>13080</v>
          </cell>
          <cell r="F148" t="str">
            <v>AIX-EN-PROVENCE</v>
          </cell>
        </row>
        <row r="149">
          <cell r="B149" t="str">
            <v>Onema Castillon</v>
          </cell>
          <cell r="C149" t="str">
            <v>3 Rue Veuve Marie Larquey</v>
          </cell>
          <cell r="E149" t="str">
            <v>33350</v>
          </cell>
          <cell r="F149" t="str">
            <v>CASTILLON-LA-BATAILLE</v>
          </cell>
          <cell r="G149" t="str">
            <v>05 57 40 40 44</v>
          </cell>
          <cell r="H149" t="str">
            <v>05 57 40 79 79</v>
          </cell>
        </row>
        <row r="150">
          <cell r="B150" t="str">
            <v>Opcaim</v>
          </cell>
          <cell r="C150" t="str">
            <v>35 Avenue Maryse Bastie</v>
          </cell>
          <cell r="E150" t="str">
            <v>33523</v>
          </cell>
          <cell r="F150" t="str">
            <v>BRUGES Cedex</v>
          </cell>
        </row>
        <row r="151">
          <cell r="B151" t="str">
            <v>Ortolan</v>
          </cell>
          <cell r="C151" t="str">
            <v>Chemin de Cazeaux</v>
          </cell>
          <cell r="D151" t="str">
            <v>ZI de Cazeaux</v>
          </cell>
          <cell r="E151" t="str">
            <v>47200</v>
          </cell>
          <cell r="F151" t="str">
            <v>MARMANDE</v>
          </cell>
        </row>
        <row r="152">
          <cell r="B152" t="str">
            <v>Paprec</v>
          </cell>
          <cell r="C152" t="str">
            <v>65 Rue Boutic</v>
          </cell>
          <cell r="D152" t="str">
            <v>ZI de Sycala</v>
          </cell>
          <cell r="E152" t="str">
            <v>46230</v>
          </cell>
          <cell r="F152" t="str">
            <v>FONTANES</v>
          </cell>
        </row>
        <row r="153">
          <cell r="B153" t="str">
            <v>Parimix</v>
          </cell>
          <cell r="C153" t="str">
            <v>18 Avenue du Bois-Préau</v>
          </cell>
          <cell r="E153" t="str">
            <v>92500</v>
          </cell>
          <cell r="F153" t="str">
            <v>RUEIL-MALMAISON</v>
          </cell>
          <cell r="G153" t="str">
            <v>01 47 08 92 09</v>
          </cell>
        </row>
        <row r="154">
          <cell r="B154" t="str">
            <v>Patissier Christophe</v>
          </cell>
          <cell r="C154" t="str">
            <v>19 Lieu Dit Sarot</v>
          </cell>
          <cell r="E154" t="str">
            <v>33580</v>
          </cell>
          <cell r="F154" t="str">
            <v>MONSÉGUR</v>
          </cell>
          <cell r="G154" t="str">
            <v>05 56 71 22 13</v>
          </cell>
        </row>
        <row r="155">
          <cell r="B155" t="str">
            <v>PATTYN</v>
          </cell>
        </row>
        <row r="156">
          <cell r="B156" t="str">
            <v>Petit Navire - Paul Paulet</v>
          </cell>
          <cell r="C156" t="str">
            <v>4 Rue du pont Dinou</v>
          </cell>
          <cell r="E156" t="str">
            <v>29100</v>
          </cell>
          <cell r="F156" t="str">
            <v>DOUARNENEZ</v>
          </cell>
        </row>
        <row r="157">
          <cell r="B157" t="str">
            <v>Pierredeplan</v>
          </cell>
          <cell r="C157" t="str">
            <v>Chemin Cantecor</v>
          </cell>
          <cell r="D157" t="str">
            <v>ZI de Chantre</v>
          </cell>
          <cell r="E157" t="str">
            <v>82100</v>
          </cell>
          <cell r="F157" t="str">
            <v>CASTELSARRAZIN</v>
          </cell>
          <cell r="G157" t="str">
            <v>05 63 95 19 30</v>
          </cell>
          <cell r="H157" t="str">
            <v>05 63 95 05 33</v>
          </cell>
        </row>
        <row r="158">
          <cell r="B158" t="str">
            <v>Piscine Flots Bleus</v>
          </cell>
          <cell r="C158" t="str">
            <v>Dupuy</v>
          </cell>
          <cell r="E158" t="str">
            <v>47200</v>
          </cell>
          <cell r="F158" t="str">
            <v>BEAUPUY</v>
          </cell>
        </row>
        <row r="159">
          <cell r="B159" t="str">
            <v>Piscines Swindo</v>
          </cell>
          <cell r="C159" t="str">
            <v>Route de Marmande</v>
          </cell>
          <cell r="E159" t="str">
            <v>47180</v>
          </cell>
          <cell r="F159" t="str">
            <v>SAINTE-BAZEILLE</v>
          </cell>
          <cell r="G159" t="str">
            <v>05 53 20 57 45</v>
          </cell>
          <cell r="H159" t="str">
            <v>05 53 93 24 82</v>
          </cell>
        </row>
        <row r="160">
          <cell r="B160" t="str">
            <v>Plastinov</v>
          </cell>
          <cell r="C160" t="str">
            <v>ZAC Marmande Sud</v>
          </cell>
          <cell r="E160" t="str">
            <v>47250</v>
          </cell>
          <cell r="F160" t="str">
            <v>SAMAZAN</v>
          </cell>
          <cell r="G160" t="str">
            <v>05 53 64 22 22</v>
          </cell>
          <cell r="H160" t="str">
            <v>05 53 64 20 76</v>
          </cell>
        </row>
        <row r="161">
          <cell r="B161" t="str">
            <v>Polyrey</v>
          </cell>
          <cell r="C161" t="str">
            <v>Usine de Couze</v>
          </cell>
          <cell r="E161" t="str">
            <v>24150</v>
          </cell>
          <cell r="F161" t="str">
            <v>LALINDE</v>
          </cell>
          <cell r="G161" t="str">
            <v>05 53 63 80 80</v>
          </cell>
          <cell r="H161" t="str">
            <v>05 53 63 80 31</v>
          </cell>
        </row>
        <row r="162">
          <cell r="B162" t="str">
            <v>Provini-Vinicole-Entre-Deux-Mers</v>
          </cell>
          <cell r="C162" t="str">
            <v>6, route de Ste Foy</v>
          </cell>
          <cell r="E162" t="str">
            <v>33790</v>
          </cell>
          <cell r="F162" t="str">
            <v>PELLEGRUE</v>
          </cell>
        </row>
        <row r="163">
          <cell r="B163" t="str">
            <v>Prunilandes</v>
          </cell>
          <cell r="C163" t="str">
            <v>Champs des Landes</v>
          </cell>
          <cell r="E163" t="str">
            <v>47120</v>
          </cell>
          <cell r="F163" t="str">
            <v>MONTETON</v>
          </cell>
          <cell r="G163" t="str">
            <v>05 53 20 26 23</v>
          </cell>
          <cell r="H163" t="str">
            <v>05 53 93 35 02</v>
          </cell>
        </row>
        <row r="164">
          <cell r="B164" t="str">
            <v>Pulverisation S21</v>
          </cell>
          <cell r="C164" t="str">
            <v>ZAC Marmande Sud</v>
          </cell>
          <cell r="E164" t="str">
            <v>47250</v>
          </cell>
          <cell r="F164" t="str">
            <v>SAMAZAN</v>
          </cell>
          <cell r="G164" t="str">
            <v>05 53 20 80 87</v>
          </cell>
          <cell r="H164" t="str">
            <v>05 53 64 51 28</v>
          </cell>
        </row>
        <row r="165">
          <cell r="B165" t="str">
            <v>Radical client divers</v>
          </cell>
        </row>
        <row r="166">
          <cell r="B166" t="str">
            <v>Relais Marmandais</v>
          </cell>
          <cell r="C166" t="str">
            <v>Route de Bordeaux</v>
          </cell>
          <cell r="E166" t="str">
            <v>47200</v>
          </cell>
          <cell r="F166" t="str">
            <v>MARMANDE</v>
          </cell>
          <cell r="G166" t="str">
            <v>05 53 89 26 74</v>
          </cell>
          <cell r="H166" t="str">
            <v>05 53 89 27 28</v>
          </cell>
        </row>
        <row r="167">
          <cell r="B167" t="str">
            <v>Restoria</v>
          </cell>
          <cell r="C167" t="str">
            <v>12 rue Georges Mandel CS50955</v>
          </cell>
          <cell r="E167" t="str">
            <v>49000</v>
          </cell>
          <cell r="F167" t="str">
            <v>ANGERS</v>
          </cell>
        </row>
        <row r="168">
          <cell r="B168" t="str">
            <v>Righini</v>
          </cell>
          <cell r="C168" t="str">
            <v>Route de Verteuil</v>
          </cell>
          <cell r="E168" t="str">
            <v>47400</v>
          </cell>
          <cell r="F168" t="str">
            <v>TONNEINS</v>
          </cell>
          <cell r="G168" t="str">
            <v>05 53 84 59 35</v>
          </cell>
          <cell r="H168" t="str">
            <v>05 53 84 89 68</v>
          </cell>
        </row>
        <row r="169">
          <cell r="B169" t="str">
            <v>Rosalice</v>
          </cell>
          <cell r="C169" t="str">
            <v>6 Petit Beylard</v>
          </cell>
          <cell r="E169" t="str">
            <v>33190</v>
          </cell>
          <cell r="F169" t="str">
            <v>SAINT-HILAIRE-DE-LA-NOAILLE</v>
          </cell>
        </row>
        <row r="170">
          <cell r="B170" t="str">
            <v>Rospars</v>
          </cell>
          <cell r="C170" t="str">
            <v>D813 La Grave</v>
          </cell>
          <cell r="D170" t="str">
            <v>BP 21</v>
          </cell>
          <cell r="E170" t="str">
            <v>47180</v>
          </cell>
          <cell r="F170" t="str">
            <v>SAINT-MARTIN-PETIT</v>
          </cell>
          <cell r="G170" t="str">
            <v>05 53 76 19 20</v>
          </cell>
          <cell r="H170" t="str">
            <v>05 53 76 19 25</v>
          </cell>
        </row>
        <row r="171">
          <cell r="B171" t="str">
            <v>Roucadil</v>
          </cell>
          <cell r="C171" t="str">
            <v>ZA du Haut Agenais</v>
          </cell>
          <cell r="E171" t="str">
            <v>47500</v>
          </cell>
          <cell r="F171" t="str">
            <v>MONTAYRAL</v>
          </cell>
          <cell r="G171" t="str">
            <v>05 53 71 22 15</v>
          </cell>
        </row>
        <row r="172">
          <cell r="B172" t="str">
            <v>S2G</v>
          </cell>
          <cell r="C172" t="str">
            <v>Lieu Dit Le Caillou - Route de Comdon</v>
          </cell>
          <cell r="E172" t="str">
            <v>47520</v>
          </cell>
          <cell r="F172" t="str">
            <v>LE PASSAGE</v>
          </cell>
          <cell r="G172" t="str">
            <v>05 53 95 18 09</v>
          </cell>
        </row>
        <row r="173">
          <cell r="B173" t="str">
            <v>Saint Dalfour</v>
          </cell>
          <cell r="C173" t="str">
            <v>ZI Cazeaux</v>
          </cell>
          <cell r="E173" t="str">
            <v>47200</v>
          </cell>
          <cell r="F173" t="str">
            <v>MARMANDE</v>
          </cell>
          <cell r="G173" t="str">
            <v>05 53 89 39 39</v>
          </cell>
          <cell r="H173" t="str">
            <v>05 53 89 39 42</v>
          </cell>
        </row>
        <row r="174">
          <cell r="B174" t="str">
            <v>Saint Mamet</v>
          </cell>
          <cell r="C174" t="str">
            <v>50 Avenue R. Gourdon</v>
          </cell>
          <cell r="E174" t="str">
            <v>30600</v>
          </cell>
          <cell r="F174" t="str">
            <v>VAUVERT</v>
          </cell>
          <cell r="G174" t="str">
            <v>04 66 88 88 00</v>
          </cell>
          <cell r="H174" t="str">
            <v>04 66 84 87 27</v>
          </cell>
        </row>
        <row r="175">
          <cell r="B175" t="str">
            <v>Sarec</v>
          </cell>
          <cell r="C175" t="str">
            <v>Rue Richelieu</v>
          </cell>
          <cell r="E175" t="str">
            <v>33271</v>
          </cell>
          <cell r="F175" t="str">
            <v>FLOIRAC</v>
          </cell>
          <cell r="G175" t="str">
            <v>05 56 86 62 02</v>
          </cell>
          <cell r="H175" t="str">
            <v>05 56 40 82 65</v>
          </cell>
        </row>
        <row r="176">
          <cell r="B176" t="str">
            <v>SAT Thermique</v>
          </cell>
          <cell r="C176" t="str">
            <v>Rue Louis Armand</v>
          </cell>
          <cell r="E176" t="str">
            <v>73420</v>
          </cell>
          <cell r="F176" t="str">
            <v>MERY</v>
          </cell>
          <cell r="G176" t="str">
            <v>04 79 61 71 44</v>
          </cell>
          <cell r="H176" t="str">
            <v>04 79 61 71 21</v>
          </cell>
        </row>
        <row r="177">
          <cell r="B177" t="str">
            <v>Saubeau</v>
          </cell>
          <cell r="C177" t="str">
            <v>107 Avenue Jean-Jaures</v>
          </cell>
          <cell r="D177" t="str">
            <v>BP 6</v>
          </cell>
          <cell r="E177" t="str">
            <v>47201</v>
          </cell>
          <cell r="F177" t="str">
            <v>MARMANDE Cedex</v>
          </cell>
          <cell r="G177" t="str">
            <v>05 53 64 01 65</v>
          </cell>
          <cell r="H177" t="str">
            <v>05 53 64 21 85</v>
          </cell>
        </row>
        <row r="178">
          <cell r="B178" t="str">
            <v>Saviel</v>
          </cell>
          <cell r="C178" t="str">
            <v>ZAC Mestre Marty</v>
          </cell>
          <cell r="E178" t="str">
            <v>47310</v>
          </cell>
          <cell r="F178" t="str">
            <v>ESTILLAC</v>
          </cell>
          <cell r="G178" t="str">
            <v>05 53 87 62 62</v>
          </cell>
        </row>
        <row r="179">
          <cell r="B179" t="str">
            <v>Sechage Roudil Lot</v>
          </cell>
          <cell r="C179" t="str">
            <v>RD 66 Barraillous</v>
          </cell>
          <cell r="E179" t="str">
            <v>47260</v>
          </cell>
          <cell r="F179" t="str">
            <v>GRANGES-SUR-LOT</v>
          </cell>
          <cell r="G179" t="str">
            <v>05 53 88 76 67</v>
          </cell>
          <cell r="H179" t="str">
            <v>05 53 88 76 97</v>
          </cell>
        </row>
        <row r="180">
          <cell r="B180" t="str">
            <v>Segarp - Arpoulet Utilitaires</v>
          </cell>
          <cell r="C180" t="str">
            <v>Route de Bordeaux</v>
          </cell>
          <cell r="D180" t="str">
            <v>RD 813</v>
          </cell>
          <cell r="E180" t="str">
            <v>47200</v>
          </cell>
          <cell r="F180" t="str">
            <v>MARMANDE</v>
          </cell>
          <cell r="G180" t="str">
            <v>05 53 64 72 74</v>
          </cell>
          <cell r="H180" t="str">
            <v>05 53 64 64 20</v>
          </cell>
        </row>
        <row r="181">
          <cell r="B181" t="str">
            <v>Sera Gillet</v>
          </cell>
          <cell r="C181" t="str">
            <v>70 Avenue Carcin</v>
          </cell>
          <cell r="E181" t="str">
            <v>47700</v>
          </cell>
          <cell r="F181" t="str">
            <v>CASTELJALOUX</v>
          </cell>
          <cell r="G181" t="str">
            <v>05 53 64 56 26</v>
          </cell>
          <cell r="H181" t="str">
            <v>05 53 93 04 48</v>
          </cell>
        </row>
        <row r="182">
          <cell r="B182" t="str">
            <v>Seretram</v>
          </cell>
          <cell r="C182" t="str">
            <v>519 Route Royale</v>
          </cell>
          <cell r="E182" t="str">
            <v>40300</v>
          </cell>
          <cell r="F182" t="str">
            <v>LABATUT</v>
          </cell>
        </row>
        <row r="183">
          <cell r="B183" t="str">
            <v>SES - Service Entretien Serrurerie</v>
          </cell>
          <cell r="C183" t="str">
            <v>Piece Haute</v>
          </cell>
          <cell r="E183" t="str">
            <v>47180</v>
          </cell>
          <cell r="F183" t="str">
            <v>SAINTE-BAZEILLE</v>
          </cell>
          <cell r="G183" t="str">
            <v>05 53 94 41 99</v>
          </cell>
          <cell r="H183" t="str">
            <v>09 70 60 52 51</v>
          </cell>
        </row>
        <row r="184">
          <cell r="B184" t="str">
            <v>Sibelco</v>
          </cell>
          <cell r="C184" t="str">
            <v>Chemin de Pressoir Chevalier</v>
          </cell>
          <cell r="E184" t="str">
            <v>2880</v>
          </cell>
          <cell r="F184" t="str">
            <v>CROUY</v>
          </cell>
        </row>
        <row r="185">
          <cell r="B185" t="str">
            <v>Siniat</v>
          </cell>
          <cell r="C185" t="str">
            <v>ZI du Rooy</v>
          </cell>
          <cell r="E185" t="str">
            <v>47300</v>
          </cell>
          <cell r="F185" t="str">
            <v>VILLENEUVE-SUR-LOT</v>
          </cell>
          <cell r="G185" t="str">
            <v>05 53 40 33 55</v>
          </cell>
        </row>
        <row r="186">
          <cell r="B186" t="str">
            <v>Sodicas Audary</v>
          </cell>
          <cell r="C186" t="str">
            <v>rue Henry Becquerel</v>
          </cell>
          <cell r="E186" t="str">
            <v>11400</v>
          </cell>
          <cell r="F186" t="str">
            <v>CASTELNAUDARY</v>
          </cell>
        </row>
        <row r="187">
          <cell r="B187" t="str">
            <v>Soferac</v>
          </cell>
          <cell r="C187" t="str">
            <v>Avenue Francois Mitterrand</v>
          </cell>
          <cell r="E187" t="str">
            <v>47201</v>
          </cell>
          <cell r="F187" t="str">
            <v>MARMANDE Cedex</v>
          </cell>
          <cell r="G187" t="str">
            <v>05 53 64 56 56</v>
          </cell>
          <cell r="H187" t="str">
            <v>ACIER 05 53 20 94 30</v>
          </cell>
        </row>
        <row r="188">
          <cell r="B188" t="str">
            <v>Soregom</v>
          </cell>
          <cell r="C188" t="str">
            <v>Lieu Dit Dourne</v>
          </cell>
          <cell r="D188" t="str">
            <v>ZAE de la Confluence</v>
          </cell>
          <cell r="E188" t="str">
            <v>47160</v>
          </cell>
          <cell r="F188" t="str">
            <v>Damazan</v>
          </cell>
          <cell r="G188" t="str">
            <v>05 53 20 70 43</v>
          </cell>
        </row>
        <row r="189">
          <cell r="B189" t="str">
            <v>Sorem</v>
          </cell>
          <cell r="C189" t="str">
            <v>38 avenue François Mitterand</v>
          </cell>
          <cell r="E189" t="str">
            <v>47200</v>
          </cell>
          <cell r="F189" t="str">
            <v>MARMANDE</v>
          </cell>
        </row>
        <row r="190">
          <cell r="B190" t="str">
            <v>Sud'N'Sol</v>
          </cell>
          <cell r="C190" t="str">
            <v>Agropole</v>
          </cell>
          <cell r="D190" t="str">
            <v>CS 300 24</v>
          </cell>
          <cell r="E190" t="str">
            <v>47310</v>
          </cell>
          <cell r="F190" t="str">
            <v>ESTILLAC</v>
          </cell>
          <cell r="G190" t="str">
            <v>05 53 77 55 22</v>
          </cell>
          <cell r="H190" t="str">
            <v>05 53 77 55 20</v>
          </cell>
        </row>
        <row r="191">
          <cell r="B191" t="str">
            <v>Suez Environnement</v>
          </cell>
          <cell r="C191" t="str">
            <v>74 Avenue Jeanne D'Arc</v>
          </cell>
          <cell r="E191" t="str">
            <v>33130</v>
          </cell>
          <cell r="F191" t="str">
            <v>BÈGLES</v>
          </cell>
        </row>
        <row r="192">
          <cell r="B192" t="str">
            <v>TCB</v>
          </cell>
          <cell r="C192" t="str">
            <v>Au Bourg</v>
          </cell>
          <cell r="E192" t="str">
            <v>33190</v>
          </cell>
          <cell r="F192" t="str">
            <v>BOURDELLES</v>
          </cell>
          <cell r="G192" t="str">
            <v>05 56 61 76 08</v>
          </cell>
          <cell r="H192" t="str">
            <v>05 56 61 74 33</v>
          </cell>
        </row>
        <row r="193">
          <cell r="B193" t="str">
            <v>Techmai</v>
          </cell>
          <cell r="C193" t="str">
            <v>ZA du Maine</v>
          </cell>
          <cell r="E193" t="str">
            <v>47440</v>
          </cell>
          <cell r="F193" t="str">
            <v>CASSENEUIL</v>
          </cell>
        </row>
        <row r="194">
          <cell r="B194" t="str">
            <v>Techni Isolation</v>
          </cell>
          <cell r="C194" t="str">
            <v>105 Ter Avenue du Général de Gaulle</v>
          </cell>
          <cell r="E194" t="str">
            <v>33190</v>
          </cell>
          <cell r="F194" t="str">
            <v>GIRONDE-SUR-DROPT</v>
          </cell>
          <cell r="G194" t="str">
            <v>05 56 71 11 02</v>
          </cell>
          <cell r="H194" t="str">
            <v>05 56 71 16 64</v>
          </cell>
        </row>
        <row r="195">
          <cell r="B195" t="str">
            <v>Telegraphe</v>
          </cell>
          <cell r="C195" t="str">
            <v>83 Avenue Condorcet</v>
          </cell>
          <cell r="E195" t="str">
            <v>47200</v>
          </cell>
          <cell r="F195" t="str">
            <v>MARMANDE</v>
          </cell>
        </row>
        <row r="196">
          <cell r="B196" t="str">
            <v>Temps Des Cerises</v>
          </cell>
          <cell r="C196" t="str">
            <v>All Saylat</v>
          </cell>
          <cell r="E196" t="str">
            <v>47310</v>
          </cell>
          <cell r="F196" t="str">
            <v>ESTILLAC</v>
          </cell>
          <cell r="G196" t="str">
            <v>05 53 48 48 48</v>
          </cell>
          <cell r="H196" t="str">
            <v>05 53 66 01 03</v>
          </cell>
        </row>
        <row r="197">
          <cell r="B197" t="str">
            <v>Tevap</v>
          </cell>
          <cell r="C197" t="str">
            <v>BP 112 Agropole</v>
          </cell>
          <cell r="E197" t="str">
            <v>47310</v>
          </cell>
          <cell r="F197" t="str">
            <v>ESTILLAC</v>
          </cell>
          <cell r="G197" t="str">
            <v>05 53 77 22 09</v>
          </cell>
        </row>
        <row r="198">
          <cell r="B198" t="str">
            <v>Texa Expertises</v>
          </cell>
          <cell r="C198" t="str">
            <v>221 Rue Carmin</v>
          </cell>
          <cell r="D198" t="str">
            <v>Immeuble Actys</v>
          </cell>
          <cell r="E198" t="str">
            <v>31670</v>
          </cell>
          <cell r="F198" t="str">
            <v>LABEGE</v>
          </cell>
          <cell r="G198" t="str">
            <v>05 62 88 40 00</v>
          </cell>
          <cell r="H198" t="str">
            <v>05 61 00 57 26</v>
          </cell>
        </row>
        <row r="199">
          <cell r="B199" t="str">
            <v>Tir Technologie</v>
          </cell>
          <cell r="C199" t="str">
            <v>5 Rue de L'Industrie</v>
          </cell>
          <cell r="E199" t="str">
            <v>67840</v>
          </cell>
          <cell r="F199" t="str">
            <v>KILSTETT</v>
          </cell>
          <cell r="G199" t="str">
            <v>03 90 20 36 48</v>
          </cell>
        </row>
        <row r="200">
          <cell r="B200" t="str">
            <v>Tomate d'Aquitaine</v>
          </cell>
          <cell r="C200" t="str">
            <v>35 Route Pierre Pinson</v>
          </cell>
          <cell r="E200" t="str">
            <v>24100</v>
          </cell>
          <cell r="F200" t="str">
            <v>BERGERAC</v>
          </cell>
          <cell r="G200" t="str">
            <v>05 53 63 76 50</v>
          </cell>
        </row>
        <row r="201">
          <cell r="B201" t="str">
            <v>Trans Loc Aquitaine</v>
          </cell>
          <cell r="C201" t="str">
            <v>Menaudon Sud</v>
          </cell>
          <cell r="D201" t="str">
            <v>BP 30</v>
          </cell>
          <cell r="E201" t="str">
            <v>47180</v>
          </cell>
          <cell r="F201" t="str">
            <v>SAINTE-BAZEILLE</v>
          </cell>
          <cell r="G201" t="str">
            <v>05 53 64 95 15</v>
          </cell>
          <cell r="H201" t="str">
            <v>05 53 64 95 15</v>
          </cell>
        </row>
        <row r="202">
          <cell r="B202" t="str">
            <v>Two Pack</v>
          </cell>
          <cell r="C202" t="str">
            <v>333 Avenue du Troisième Millénaire</v>
          </cell>
          <cell r="D202" t="str">
            <v>Immeuble 'Le Pole'</v>
          </cell>
          <cell r="E202" t="str">
            <v>69800</v>
          </cell>
          <cell r="F202" t="str">
            <v>SAINT-PRIEST</v>
          </cell>
        </row>
        <row r="203">
          <cell r="B203" t="str">
            <v>Unicoque</v>
          </cell>
          <cell r="C203" t="str">
            <v>Lamouthe</v>
          </cell>
          <cell r="E203" t="str">
            <v>47290</v>
          </cell>
          <cell r="F203" t="str">
            <v>CANCON</v>
          </cell>
          <cell r="G203" t="str">
            <v>05 53 01 67 70</v>
          </cell>
          <cell r="H203" t="str">
            <v>05 53 01 78 08</v>
          </cell>
        </row>
        <row r="204">
          <cell r="B204" t="str">
            <v>UPSA Agen</v>
          </cell>
          <cell r="C204" t="str">
            <v>Avenue Jean Bru</v>
          </cell>
          <cell r="E204" t="str">
            <v>47006</v>
          </cell>
          <cell r="F204" t="str">
            <v>AGEN Cedex</v>
          </cell>
          <cell r="G204" t="str">
            <v>05 53 69 82 00</v>
          </cell>
          <cell r="H204" t="str">
            <v>05 53 69 82 98</v>
          </cell>
        </row>
        <row r="205">
          <cell r="B205" t="str">
            <v>UPSA Le Passage</v>
          </cell>
          <cell r="C205" t="str">
            <v>Avenue des Pyrénées</v>
          </cell>
          <cell r="E205" t="str">
            <v>47520</v>
          </cell>
          <cell r="F205" t="str">
            <v>LE PASSAGE</v>
          </cell>
          <cell r="G205" t="str">
            <v>05 53 69 82 00</v>
          </cell>
        </row>
        <row r="206">
          <cell r="B206" t="str">
            <v>Val de Gascogne</v>
          </cell>
          <cell r="C206" t="str">
            <v>59 Avenue des mousquetaires</v>
          </cell>
          <cell r="E206" t="str">
            <v>32100</v>
          </cell>
          <cell r="F206" t="str">
            <v>CONDOM</v>
          </cell>
          <cell r="G206" t="str">
            <v>05 62 28 12 16</v>
          </cell>
        </row>
        <row r="207">
          <cell r="B207" t="str">
            <v>Valade</v>
          </cell>
          <cell r="C207" t="str">
            <v>ZI du Verdier</v>
          </cell>
          <cell r="E207" t="str">
            <v>19210</v>
          </cell>
          <cell r="F207" t="str">
            <v>LUBERSAC</v>
          </cell>
          <cell r="G207" t="str">
            <v>05 55 73 53 80</v>
          </cell>
          <cell r="H207" t="str">
            <v>05 55 73 51 61</v>
          </cell>
        </row>
        <row r="208">
          <cell r="B208" t="str">
            <v>Valprim</v>
          </cell>
          <cell r="C208" t="str">
            <v>Chemin de Cazeaux</v>
          </cell>
          <cell r="D208" t="str">
            <v>ZI de Cazeaux</v>
          </cell>
          <cell r="E208" t="str">
            <v>47200</v>
          </cell>
          <cell r="F208" t="str">
            <v>MARMANDE</v>
          </cell>
          <cell r="G208" t="str">
            <v>05 53 20 61 50</v>
          </cell>
        </row>
        <row r="209">
          <cell r="B209" t="str">
            <v>Vector- Systems</v>
          </cell>
          <cell r="C209" t="str">
            <v>Bourg de Ayet</v>
          </cell>
          <cell r="E209" t="str">
            <v>47400</v>
          </cell>
          <cell r="F209" t="str">
            <v>TONNEINS</v>
          </cell>
          <cell r="G209" t="str">
            <v>05 53 79 16 06</v>
          </cell>
          <cell r="H209" t="str">
            <v>05 53 79 16 06</v>
          </cell>
        </row>
        <row r="210">
          <cell r="B210" t="str">
            <v>Végécroc</v>
          </cell>
          <cell r="C210" t="str">
            <v>ZAC Agropole</v>
          </cell>
          <cell r="E210" t="str">
            <v>47310</v>
          </cell>
          <cell r="F210" t="str">
            <v>ESTILLAC</v>
          </cell>
          <cell r="G210" t="str">
            <v>05 35 55 75 70</v>
          </cell>
          <cell r="H210" t="str">
            <v>05 35 55 75 91</v>
          </cell>
        </row>
        <row r="211">
          <cell r="B211" t="str">
            <v>Veolia Marmande</v>
          </cell>
          <cell r="C211" t="str">
            <v>Chemin du Roc</v>
          </cell>
          <cell r="E211" t="str">
            <v>47200</v>
          </cell>
          <cell r="F211" t="str">
            <v>MARMANDE</v>
          </cell>
          <cell r="G211" t="str">
            <v>05 53 76 06 23</v>
          </cell>
          <cell r="H211" t="str">
            <v>05 53 64 27 35</v>
          </cell>
        </row>
        <row r="212">
          <cell r="B212" t="str">
            <v>Vignobles Bonhur</v>
          </cell>
          <cell r="C212" t="str">
            <v>26 Le Bourg</v>
          </cell>
          <cell r="E212" t="str">
            <v>33790</v>
          </cell>
          <cell r="F212" t="str">
            <v>CAZAUGITAT</v>
          </cell>
          <cell r="G212" t="str">
            <v>05 56 61 37 30</v>
          </cell>
          <cell r="H212" t="str">
            <v>05 56 61 39 43</v>
          </cell>
        </row>
        <row r="213">
          <cell r="B213" t="str">
            <v>William Saurin</v>
          </cell>
          <cell r="C213" t="str">
            <v>81 Avenue du Général Leclerc</v>
          </cell>
          <cell r="D213" t="str">
            <v>Saint Thibault des Vignes</v>
          </cell>
          <cell r="E213" t="str">
            <v>77400</v>
          </cell>
          <cell r="F213" t="str">
            <v>LAGNY-SUR-MARNE</v>
          </cell>
        </row>
      </sheetData>
      <sheetData sheetId="5"/>
      <sheetData sheetId="6"/>
      <sheetData sheetId="7"/>
      <sheetData sheetId="8"/>
      <sheetData sheetId="9"/>
      <sheetData sheetId="10"/>
      <sheetData sheetId="11">
        <row r="2">
          <cell r="C2" t="str">
            <v>Lignes de niveau 1</v>
          </cell>
          <cell r="D2" t="str">
            <v>Lignes de niveau 2</v>
          </cell>
          <cell r="Q2" t="str">
            <v>Réorganisation</v>
          </cell>
        </row>
        <row r="122">
          <cell r="C122" t="str">
            <v>Installation sur site</v>
          </cell>
        </row>
        <row r="127">
          <cell r="Q127">
            <v>0</v>
          </cell>
        </row>
        <row r="128">
          <cell r="D128" t="str">
            <v>Electricité et automatisme</v>
          </cell>
          <cell r="Q128">
            <v>0</v>
          </cell>
        </row>
        <row r="129">
          <cell r="Q129">
            <v>0</v>
          </cell>
        </row>
        <row r="130">
          <cell r="D130" t="str">
            <v>Etudes et gestion</v>
          </cell>
          <cell r="Q130">
            <v>1750.8965623809527</v>
          </cell>
        </row>
      </sheetData>
      <sheetData sheetId="12"/>
      <sheetData sheetId="13"/>
      <sheetData sheetId="14"/>
      <sheetData sheetId="1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5.emf"/><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64354-9597-474F-9C57-BE2AB4E70EDA}">
  <sheetPr codeName="Feuil3">
    <tabColor rgb="FFCCFF66"/>
    <pageSetUpPr fitToPage="1"/>
  </sheetPr>
  <dimension ref="A1:AL178"/>
  <sheetViews>
    <sheetView showGridLines="0" tabSelected="1" view="pageBreakPreview" zoomScale="70" zoomScaleNormal="70" zoomScaleSheetLayoutView="70" workbookViewId="0">
      <selection activeCell="V25" sqref="V25"/>
    </sheetView>
  </sheetViews>
  <sheetFormatPr baseColWidth="10" defaultColWidth="10.7109375" defaultRowHeight="15" outlineLevelRow="1" x14ac:dyDescent="0.25"/>
  <cols>
    <col min="1" max="3" width="10.7109375" style="4"/>
    <col min="4" max="9" width="9.7109375" style="4" customWidth="1"/>
    <col min="10" max="12" width="10.7109375" style="4"/>
    <col min="13" max="13" width="1.85546875" style="182" customWidth="1"/>
    <col min="14" max="14" width="10.7109375" style="182"/>
    <col min="15" max="15" width="10.7109375" style="4"/>
    <col min="16" max="16" width="25.140625" style="4" bestFit="1" customWidth="1"/>
    <col min="17" max="17" width="21.5703125" style="4" customWidth="1"/>
    <col min="18" max="19" width="18.28515625" style="4" customWidth="1"/>
    <col min="20" max="16384" width="10.7109375" style="4"/>
  </cols>
  <sheetData>
    <row r="1" spans="1:26" ht="75" customHeight="1" x14ac:dyDescent="0.25">
      <c r="O1" s="84" t="s">
        <v>125</v>
      </c>
      <c r="P1" s="84"/>
      <c r="Q1" s="84"/>
      <c r="R1" s="84"/>
      <c r="S1" s="84"/>
      <c r="T1" s="84"/>
      <c r="U1" s="84"/>
      <c r="V1" s="84"/>
      <c r="Z1" s="4">
        <v>1</v>
      </c>
    </row>
    <row r="3" spans="1:26" x14ac:dyDescent="0.25">
      <c r="G3" s="10"/>
    </row>
    <row r="4" spans="1:26" x14ac:dyDescent="0.25">
      <c r="G4" s="10"/>
      <c r="O4" s="11"/>
      <c r="P4" s="11" t="s">
        <v>45</v>
      </c>
      <c r="Q4" s="4" t="s">
        <v>85</v>
      </c>
    </row>
    <row r="5" spans="1:26" x14ac:dyDescent="0.25">
      <c r="G5" s="10"/>
      <c r="O5" s="11"/>
      <c r="P5" s="11" t="s">
        <v>46</v>
      </c>
      <c r="Q5" s="4" t="s">
        <v>46</v>
      </c>
    </row>
    <row r="6" spans="1:26" ht="21" x14ac:dyDescent="0.25">
      <c r="G6" s="10"/>
      <c r="I6" s="36" t="str">
        <f>Q5</f>
        <v>Client</v>
      </c>
      <c r="J6" s="36"/>
      <c r="K6" s="36"/>
      <c r="O6" s="184" t="s">
        <v>47</v>
      </c>
      <c r="P6" s="12" t="s">
        <v>48</v>
      </c>
      <c r="Q6" s="13" t="s">
        <v>49</v>
      </c>
    </row>
    <row r="7" spans="1:26" ht="15.75" x14ac:dyDescent="0.25">
      <c r="G7" s="10"/>
      <c r="I7" s="37" t="s">
        <v>83</v>
      </c>
      <c r="J7" s="37"/>
      <c r="K7" s="37"/>
      <c r="O7" s="184"/>
      <c r="P7" s="12" t="s">
        <v>50</v>
      </c>
      <c r="Q7" s="4" t="s">
        <v>86</v>
      </c>
    </row>
    <row r="8" spans="1:26" x14ac:dyDescent="0.25">
      <c r="G8" s="10"/>
      <c r="I8" s="38">
        <v>55060</v>
      </c>
      <c r="J8" s="39"/>
      <c r="K8" s="39"/>
      <c r="O8" s="11"/>
      <c r="P8" s="11" t="s">
        <v>51</v>
      </c>
      <c r="Q8" s="4" t="s">
        <v>52</v>
      </c>
    </row>
    <row r="9" spans="1:26" ht="15.75" x14ac:dyDescent="0.25">
      <c r="G9" s="10"/>
      <c r="I9" s="40" t="s">
        <v>84</v>
      </c>
      <c r="J9" s="40"/>
      <c r="K9" s="40"/>
      <c r="Q9" s="4" t="str">
        <f>"       "&amp;$Q$6&amp;",
       Suite à votre consultation, dont nous vous remercions, concernant le projet "&amp;$Q$16&amp;", vous trouverez ci-dessous notre offre de prix. "&amp;$Q$17&amp;"
       "&amp;$Q$8</f>
        <v xml:space="preserve">       Madame,
       Suite à votre consultation, dont nous vous remercions, concernant le projet Elévateur droit ligne concasseurs, vous trouverez ci-dessous notre offre de prix. L’ensemble est tel que décrit ci-dessous.
       Comme convenu, nous prevoyons egalement toty</v>
      </c>
    </row>
    <row r="10" spans="1:26" ht="7.5" customHeight="1" x14ac:dyDescent="0.25">
      <c r="G10" s="10"/>
    </row>
    <row r="11" spans="1:26" ht="7.5" customHeight="1" thickBot="1" x14ac:dyDescent="0.3">
      <c r="G11" s="10"/>
    </row>
    <row r="12" spans="1:26" ht="15.75" x14ac:dyDescent="0.25">
      <c r="B12" s="41" t="s">
        <v>53</v>
      </c>
      <c r="C12" s="42"/>
      <c r="D12" s="43" t="s">
        <v>54</v>
      </c>
      <c r="E12" s="44"/>
      <c r="F12" s="44"/>
      <c r="G12" s="44"/>
      <c r="H12" s="44"/>
      <c r="I12" s="45"/>
      <c r="J12" s="42" t="s">
        <v>55</v>
      </c>
      <c r="K12" s="46"/>
      <c r="Q12" s="14" t="str">
        <f ca="1">RIGHT(MID(CELL("nomfichier",A1),SEARCH("[",CELL("nomfichier",
A1))-4,SEARCH("]",CELL("nomfichier",A1))-SEARCH("[",
CELL("nomfichier",A1))-1),11)</f>
        <v>t XL-WD (1)</v>
      </c>
    </row>
    <row r="13" spans="1:26" ht="15" customHeight="1" x14ac:dyDescent="0.25">
      <c r="B13" s="57" t="str">
        <f>Q4</f>
        <v>Boris Jhonson</v>
      </c>
      <c r="C13" s="58"/>
      <c r="D13" s="61" t="str">
        <f>Q16</f>
        <v>Elévateur droit ligne concasseurs</v>
      </c>
      <c r="E13" s="62"/>
      <c r="F13" s="62"/>
      <c r="G13" s="62"/>
      <c r="H13" s="62"/>
      <c r="I13" s="63"/>
      <c r="J13" s="67">
        <f ca="1">TODAY()+1</f>
        <v>43686</v>
      </c>
      <c r="K13" s="68"/>
      <c r="M13" s="183"/>
      <c r="P13" s="14"/>
    </row>
    <row r="14" spans="1:26" ht="15.75" thickBot="1" x14ac:dyDescent="0.3">
      <c r="B14" s="59"/>
      <c r="C14" s="60"/>
      <c r="D14" s="64"/>
      <c r="E14" s="65"/>
      <c r="F14" s="65"/>
      <c r="G14" s="65"/>
      <c r="H14" s="65"/>
      <c r="I14" s="66"/>
      <c r="J14" s="60"/>
      <c r="K14" s="69"/>
    </row>
    <row r="15" spans="1:26" x14ac:dyDescent="0.25">
      <c r="G15" s="10"/>
      <c r="I15" s="70" t="s">
        <v>87</v>
      </c>
      <c r="J15" s="70"/>
      <c r="K15" s="71">
        <f ca="1">TODAY()</f>
        <v>43685</v>
      </c>
      <c r="Q15" s="15" t="s">
        <v>56</v>
      </c>
    </row>
    <row r="16" spans="1:26" ht="15.75" customHeight="1" x14ac:dyDescent="0.25">
      <c r="A16" s="72" t="s">
        <v>126</v>
      </c>
      <c r="B16" s="72"/>
      <c r="C16" s="72"/>
      <c r="D16" s="72"/>
      <c r="G16" s="10"/>
      <c r="I16" s="70"/>
      <c r="J16" s="70"/>
      <c r="K16" s="71"/>
      <c r="Q16" s="14" t="s">
        <v>57</v>
      </c>
    </row>
    <row r="17" spans="1:38" x14ac:dyDescent="0.25">
      <c r="A17" s="72"/>
      <c r="B17" s="72"/>
      <c r="C17" s="72"/>
      <c r="D17" s="72"/>
      <c r="G17" s="10"/>
      <c r="I17" s="16"/>
      <c r="J17" s="16"/>
      <c r="K17" s="17"/>
      <c r="Q17" s="14" t="s">
        <v>58</v>
      </c>
    </row>
    <row r="18" spans="1:38" ht="17.25" customHeight="1" x14ac:dyDescent="0.25">
      <c r="A18" s="18"/>
      <c r="B18" s="19"/>
      <c r="C18" s="20"/>
      <c r="D18" s="20"/>
      <c r="E18" s="20"/>
      <c r="F18" s="20"/>
      <c r="G18" s="21"/>
      <c r="H18" s="20"/>
      <c r="I18" s="20"/>
      <c r="J18" s="20"/>
      <c r="K18" s="20"/>
      <c r="L18" s="20"/>
    </row>
    <row r="19" spans="1:38" s="22" customFormat="1" ht="15" customHeight="1" x14ac:dyDescent="0.25">
      <c r="A19" s="47" t="s">
        <v>59</v>
      </c>
      <c r="B19" s="47"/>
      <c r="C19" s="47"/>
      <c r="D19" s="47"/>
      <c r="E19" s="47"/>
      <c r="F19" s="47"/>
      <c r="G19" s="48"/>
      <c r="H19" s="47"/>
      <c r="I19" s="47"/>
      <c r="J19" s="47"/>
      <c r="K19" s="47"/>
      <c r="L19" s="47"/>
      <c r="M19" s="182"/>
      <c r="N19" s="185"/>
      <c r="Q19" s="14"/>
    </row>
    <row r="20" spans="1:38" ht="15" customHeight="1" x14ac:dyDescent="0.25">
      <c r="A20" s="47"/>
      <c r="B20" s="47"/>
      <c r="C20" s="47"/>
      <c r="D20" s="47"/>
      <c r="E20" s="47"/>
      <c r="F20" s="47"/>
      <c r="G20" s="48"/>
      <c r="H20" s="47"/>
      <c r="I20" s="47"/>
      <c r="J20" s="47"/>
      <c r="K20" s="47"/>
      <c r="L20" s="47"/>
    </row>
    <row r="21" spans="1:38" ht="15" customHeight="1" x14ac:dyDescent="0.25">
      <c r="A21" s="47"/>
      <c r="B21" s="47"/>
      <c r="C21" s="47"/>
      <c r="D21" s="47"/>
      <c r="E21" s="47"/>
      <c r="F21" s="47"/>
      <c r="G21" s="48"/>
      <c r="H21" s="47"/>
      <c r="I21" s="47"/>
      <c r="J21" s="47"/>
      <c r="K21" s="47"/>
      <c r="L21" s="47"/>
    </row>
    <row r="22" spans="1:38" ht="15" customHeight="1" x14ac:dyDescent="0.25">
      <c r="A22" s="47"/>
      <c r="B22" s="47"/>
      <c r="C22" s="47"/>
      <c r="D22" s="47"/>
      <c r="E22" s="47"/>
      <c r="F22" s="47"/>
      <c r="G22" s="48"/>
      <c r="H22" s="47"/>
      <c r="I22" s="47"/>
      <c r="J22" s="47"/>
      <c r="K22" s="47"/>
      <c r="L22" s="47"/>
      <c r="AA22" s="49"/>
      <c r="AB22" s="49"/>
      <c r="AC22" s="49"/>
      <c r="AD22" s="50"/>
      <c r="AE22" s="50"/>
      <c r="AF22" s="50"/>
      <c r="AG22" s="51"/>
      <c r="AH22" s="50"/>
      <c r="AI22" s="50"/>
      <c r="AJ22" s="50"/>
      <c r="AK22" s="52"/>
      <c r="AL22" s="52"/>
    </row>
    <row r="23" spans="1:38" ht="15" customHeight="1" x14ac:dyDescent="0.25">
      <c r="A23" s="47"/>
      <c r="B23" s="47"/>
      <c r="C23" s="47"/>
      <c r="D23" s="47"/>
      <c r="E23" s="47"/>
      <c r="F23" s="47"/>
      <c r="G23" s="48"/>
      <c r="H23" s="47"/>
      <c r="I23" s="47"/>
      <c r="J23" s="47"/>
      <c r="K23" s="47"/>
      <c r="L23" s="47"/>
    </row>
    <row r="24" spans="1:38" ht="15" customHeight="1" x14ac:dyDescent="0.25">
      <c r="A24" s="47"/>
      <c r="B24" s="47"/>
      <c r="C24" s="47"/>
      <c r="D24" s="47"/>
      <c r="E24" s="47"/>
      <c r="F24" s="47"/>
      <c r="G24" s="48"/>
      <c r="H24" s="47"/>
      <c r="I24" s="47"/>
      <c r="J24" s="47"/>
      <c r="K24" s="47"/>
      <c r="L24" s="47"/>
    </row>
    <row r="25" spans="1:38" ht="15" customHeight="1" x14ac:dyDescent="0.25">
      <c r="A25" s="47"/>
      <c r="B25" s="47"/>
      <c r="C25" s="47"/>
      <c r="D25" s="47"/>
      <c r="E25" s="47"/>
      <c r="F25" s="47"/>
      <c r="G25" s="48"/>
      <c r="H25" s="47"/>
      <c r="I25" s="47"/>
      <c r="J25" s="47"/>
      <c r="K25" s="47"/>
      <c r="L25" s="47"/>
    </row>
    <row r="26" spans="1:38" ht="15" customHeight="1" x14ac:dyDescent="0.25">
      <c r="A26" s="47"/>
      <c r="B26" s="47"/>
      <c r="C26" s="47"/>
      <c r="D26" s="47"/>
      <c r="E26" s="47"/>
      <c r="F26" s="47"/>
      <c r="G26" s="48"/>
      <c r="H26" s="47"/>
      <c r="I26" s="47"/>
      <c r="J26" s="47"/>
      <c r="K26" s="47"/>
      <c r="L26" s="47"/>
    </row>
    <row r="27" spans="1:38" ht="8.25" customHeight="1" x14ac:dyDescent="0.25">
      <c r="A27" s="53" t="str">
        <f>'[1]Récap général'!C2</f>
        <v>Lignes de niveau 1</v>
      </c>
      <c r="B27" s="53"/>
      <c r="C27" s="53"/>
      <c r="D27" s="54" t="str">
        <f>'[1]Récap général'!D2</f>
        <v>Lignes de niveau 2</v>
      </c>
      <c r="E27" s="54"/>
      <c r="F27" s="54"/>
      <c r="G27" s="55"/>
      <c r="H27" s="54"/>
      <c r="I27" s="54"/>
      <c r="J27" s="54"/>
      <c r="K27" s="56" t="str">
        <f>'[1]Récap général'!Q2</f>
        <v>Réorganisation</v>
      </c>
      <c r="L27" s="56"/>
    </row>
    <row r="28" spans="1:38" ht="18.75" x14ac:dyDescent="0.25">
      <c r="A28" s="73" t="s">
        <v>60</v>
      </c>
      <c r="B28" s="73"/>
      <c r="C28" s="73"/>
      <c r="D28" s="73" t="s">
        <v>61</v>
      </c>
      <c r="E28" s="73"/>
      <c r="F28" s="73"/>
      <c r="G28" s="74"/>
      <c r="H28" s="73"/>
      <c r="I28" s="73"/>
      <c r="J28" s="73"/>
      <c r="K28" s="73" t="s">
        <v>62</v>
      </c>
      <c r="L28" s="73"/>
    </row>
    <row r="29" spans="1:38" ht="64.5" customHeight="1" x14ac:dyDescent="0.25">
      <c r="A29" s="75" t="s">
        <v>89</v>
      </c>
      <c r="B29" s="76"/>
      <c r="C29" s="77"/>
      <c r="D29" s="50" t="s">
        <v>63</v>
      </c>
      <c r="E29" s="50"/>
      <c r="F29" s="50"/>
      <c r="G29" s="51"/>
      <c r="H29" s="50"/>
      <c r="I29" s="50"/>
      <c r="J29" s="50"/>
      <c r="K29" s="52">
        <v>14082.6145542596</v>
      </c>
      <c r="L29" s="52"/>
      <c r="N29" s="182">
        <f>IF(AND(A29="",D29=""),0,1)</f>
        <v>1</v>
      </c>
    </row>
    <row r="30" spans="1:38" ht="22.5" customHeight="1" x14ac:dyDescent="0.25">
      <c r="A30" s="78"/>
      <c r="B30" s="79"/>
      <c r="C30" s="80"/>
      <c r="D30" s="50" t="s">
        <v>88</v>
      </c>
      <c r="E30" s="50"/>
      <c r="F30" s="50"/>
      <c r="G30" s="51"/>
      <c r="H30" s="50"/>
      <c r="I30" s="50"/>
      <c r="J30" s="50"/>
      <c r="K30" s="52">
        <v>0</v>
      </c>
      <c r="L30" s="52"/>
      <c r="N30" s="182">
        <f t="shared" ref="N30:N93" si="0">IF(AND(A30="",D30=""),0,1)</f>
        <v>1</v>
      </c>
    </row>
    <row r="31" spans="1:38" ht="22.5" customHeight="1" x14ac:dyDescent="0.25">
      <c r="A31" s="78"/>
      <c r="B31" s="79"/>
      <c r="C31" s="80"/>
      <c r="D31" s="50" t="s">
        <v>92</v>
      </c>
      <c r="E31" s="50"/>
      <c r="F31" s="50"/>
      <c r="G31" s="51"/>
      <c r="H31" s="50"/>
      <c r="I31" s="50"/>
      <c r="J31" s="50"/>
      <c r="K31" s="52">
        <v>0</v>
      </c>
      <c r="L31" s="52"/>
      <c r="N31" s="182">
        <f t="shared" si="0"/>
        <v>1</v>
      </c>
    </row>
    <row r="32" spans="1:38" ht="22.5" customHeight="1" x14ac:dyDescent="0.25">
      <c r="A32" s="78"/>
      <c r="B32" s="79"/>
      <c r="C32" s="80"/>
      <c r="D32" s="50" t="s">
        <v>93</v>
      </c>
      <c r="E32" s="50"/>
      <c r="F32" s="50"/>
      <c r="G32" s="51"/>
      <c r="H32" s="50"/>
      <c r="I32" s="50"/>
      <c r="J32" s="50"/>
      <c r="K32" s="52">
        <v>0</v>
      </c>
      <c r="L32" s="52"/>
      <c r="N32" s="182">
        <f t="shared" si="0"/>
        <v>1</v>
      </c>
    </row>
    <row r="33" spans="1:14" ht="22.5" customHeight="1" x14ac:dyDescent="0.25">
      <c r="A33" s="78"/>
      <c r="B33" s="79"/>
      <c r="C33" s="80"/>
      <c r="D33" s="50" t="s">
        <v>94</v>
      </c>
      <c r="E33" s="50"/>
      <c r="F33" s="50"/>
      <c r="G33" s="51"/>
      <c r="H33" s="50"/>
      <c r="I33" s="50"/>
      <c r="J33" s="50"/>
      <c r="K33" s="52">
        <v>0</v>
      </c>
      <c r="L33" s="52"/>
      <c r="N33" s="182">
        <f t="shared" si="0"/>
        <v>1</v>
      </c>
    </row>
    <row r="34" spans="1:14" ht="22.5" customHeight="1" x14ac:dyDescent="0.25">
      <c r="A34" s="78"/>
      <c r="B34" s="79"/>
      <c r="C34" s="80"/>
      <c r="D34" s="50" t="s">
        <v>95</v>
      </c>
      <c r="E34" s="50"/>
      <c r="F34" s="50"/>
      <c r="G34" s="51"/>
      <c r="H34" s="50"/>
      <c r="I34" s="50"/>
      <c r="J34" s="50"/>
      <c r="K34" s="52">
        <v>1751.5627427184463</v>
      </c>
      <c r="L34" s="52"/>
      <c r="N34" s="182">
        <f t="shared" si="0"/>
        <v>1</v>
      </c>
    </row>
    <row r="35" spans="1:14" ht="22.5" customHeight="1" x14ac:dyDescent="0.25">
      <c r="A35" s="78"/>
      <c r="B35" s="79"/>
      <c r="C35" s="80"/>
      <c r="D35" s="50" t="s">
        <v>96</v>
      </c>
      <c r="E35" s="50"/>
      <c r="F35" s="50"/>
      <c r="G35" s="51"/>
      <c r="H35" s="50"/>
      <c r="I35" s="50"/>
      <c r="J35" s="50"/>
      <c r="K35" s="52">
        <v>4783.8898023409565</v>
      </c>
      <c r="L35" s="52"/>
      <c r="N35" s="182">
        <f t="shared" si="0"/>
        <v>1</v>
      </c>
    </row>
    <row r="36" spans="1:14" ht="22.5" customHeight="1" x14ac:dyDescent="0.25">
      <c r="A36" s="78"/>
      <c r="B36" s="79"/>
      <c r="C36" s="80"/>
      <c r="D36" s="50" t="s">
        <v>97</v>
      </c>
      <c r="E36" s="50"/>
      <c r="F36" s="50"/>
      <c r="G36" s="51"/>
      <c r="H36" s="50"/>
      <c r="I36" s="50"/>
      <c r="J36" s="50"/>
      <c r="K36" s="52">
        <v>280.31978454547442</v>
      </c>
      <c r="L36" s="52"/>
      <c r="N36" s="182">
        <f t="shared" si="0"/>
        <v>1</v>
      </c>
    </row>
    <row r="37" spans="1:14" ht="22.5" customHeight="1" x14ac:dyDescent="0.25">
      <c r="A37" s="78"/>
      <c r="B37" s="79"/>
      <c r="C37" s="80"/>
      <c r="D37" s="50" t="s">
        <v>98</v>
      </c>
      <c r="E37" s="50"/>
      <c r="F37" s="50"/>
      <c r="G37" s="51"/>
      <c r="H37" s="50"/>
      <c r="I37" s="50"/>
      <c r="J37" s="50"/>
      <c r="K37" s="52">
        <v>402.11453768784565</v>
      </c>
      <c r="L37" s="52"/>
      <c r="N37" s="182">
        <f t="shared" si="0"/>
        <v>1</v>
      </c>
    </row>
    <row r="38" spans="1:14" ht="22.5" customHeight="1" x14ac:dyDescent="0.25">
      <c r="A38" s="75" t="s">
        <v>90</v>
      </c>
      <c r="B38" s="76"/>
      <c r="C38" s="77"/>
      <c r="D38" s="50" t="s">
        <v>63</v>
      </c>
      <c r="E38" s="50"/>
      <c r="F38" s="50"/>
      <c r="G38" s="51"/>
      <c r="H38" s="50"/>
      <c r="I38" s="50"/>
      <c r="J38" s="50"/>
      <c r="K38" s="52">
        <v>931.95065700805469</v>
      </c>
      <c r="L38" s="52"/>
      <c r="N38" s="182">
        <f t="shared" si="0"/>
        <v>1</v>
      </c>
    </row>
    <row r="39" spans="1:14" ht="22.5" customHeight="1" x14ac:dyDescent="0.25">
      <c r="A39" s="78"/>
      <c r="B39" s="79"/>
      <c r="C39" s="80"/>
      <c r="D39" s="50" t="s">
        <v>88</v>
      </c>
      <c r="E39" s="50"/>
      <c r="F39" s="50"/>
      <c r="G39" s="51"/>
      <c r="H39" s="50"/>
      <c r="I39" s="50"/>
      <c r="J39" s="50"/>
      <c r="K39" s="52">
        <v>6.1171949999999988</v>
      </c>
      <c r="L39" s="52"/>
      <c r="N39" s="182">
        <f t="shared" si="0"/>
        <v>1</v>
      </c>
    </row>
    <row r="40" spans="1:14" ht="22.5" customHeight="1" x14ac:dyDescent="0.25">
      <c r="A40" s="78"/>
      <c r="B40" s="79"/>
      <c r="C40" s="80"/>
      <c r="D40" s="50" t="s">
        <v>92</v>
      </c>
      <c r="E40" s="50"/>
      <c r="F40" s="50"/>
      <c r="G40" s="51"/>
      <c r="H40" s="50"/>
      <c r="I40" s="50"/>
      <c r="J40" s="50"/>
      <c r="K40" s="52">
        <v>116.4177</v>
      </c>
      <c r="L40" s="52"/>
      <c r="N40" s="182">
        <f t="shared" si="0"/>
        <v>1</v>
      </c>
    </row>
    <row r="41" spans="1:14" ht="22.5" customHeight="1" x14ac:dyDescent="0.25">
      <c r="A41" s="78"/>
      <c r="B41" s="79"/>
      <c r="C41" s="80"/>
      <c r="D41" s="50" t="s">
        <v>93</v>
      </c>
      <c r="E41" s="50"/>
      <c r="F41" s="50"/>
      <c r="G41" s="51"/>
      <c r="H41" s="50"/>
      <c r="I41" s="50"/>
      <c r="J41" s="50"/>
      <c r="K41" s="52">
        <v>26.025300000000001</v>
      </c>
      <c r="L41" s="52"/>
      <c r="N41" s="182">
        <f t="shared" si="0"/>
        <v>1</v>
      </c>
    </row>
    <row r="42" spans="1:14" ht="22.5" customHeight="1" x14ac:dyDescent="0.25">
      <c r="A42" s="78"/>
      <c r="B42" s="79"/>
      <c r="C42" s="80"/>
      <c r="D42" s="50" t="s">
        <v>94</v>
      </c>
      <c r="E42" s="50"/>
      <c r="F42" s="50"/>
      <c r="G42" s="51"/>
      <c r="H42" s="50"/>
      <c r="I42" s="50"/>
      <c r="J42" s="50"/>
      <c r="K42" s="52">
        <v>0</v>
      </c>
      <c r="L42" s="52"/>
      <c r="N42" s="182">
        <f t="shared" si="0"/>
        <v>1</v>
      </c>
    </row>
    <row r="43" spans="1:14" ht="22.5" customHeight="1" x14ac:dyDescent="0.25">
      <c r="A43" s="78"/>
      <c r="B43" s="79"/>
      <c r="C43" s="80"/>
      <c r="D43" s="50" t="s">
        <v>95</v>
      </c>
      <c r="E43" s="50"/>
      <c r="F43" s="50"/>
      <c r="G43" s="51"/>
      <c r="H43" s="50"/>
      <c r="I43" s="50"/>
      <c r="J43" s="50"/>
      <c r="K43" s="52">
        <v>42.125543040000004</v>
      </c>
      <c r="L43" s="52"/>
      <c r="N43" s="182">
        <f t="shared" si="0"/>
        <v>1</v>
      </c>
    </row>
    <row r="44" spans="1:14" ht="22.5" customHeight="1" x14ac:dyDescent="0.25">
      <c r="A44" s="78"/>
      <c r="B44" s="79"/>
      <c r="C44" s="80"/>
      <c r="D44" s="50" t="s">
        <v>96</v>
      </c>
      <c r="E44" s="50"/>
      <c r="F44" s="50"/>
      <c r="G44" s="51"/>
      <c r="H44" s="50"/>
      <c r="I44" s="50"/>
      <c r="J44" s="50"/>
      <c r="K44" s="52">
        <v>0</v>
      </c>
      <c r="L44" s="52"/>
      <c r="N44" s="182">
        <f t="shared" si="0"/>
        <v>1</v>
      </c>
    </row>
    <row r="45" spans="1:14" ht="22.5" customHeight="1" x14ac:dyDescent="0.25">
      <c r="A45" s="78"/>
      <c r="B45" s="79"/>
      <c r="C45" s="80"/>
      <c r="D45" s="50" t="s">
        <v>97</v>
      </c>
      <c r="E45" s="50"/>
      <c r="F45" s="50"/>
      <c r="G45" s="51"/>
      <c r="H45" s="50"/>
      <c r="I45" s="50"/>
      <c r="J45" s="50"/>
      <c r="K45" s="52">
        <v>0</v>
      </c>
      <c r="L45" s="52"/>
      <c r="N45" s="182">
        <f t="shared" si="0"/>
        <v>1</v>
      </c>
    </row>
    <row r="46" spans="1:14" ht="22.5" customHeight="1" x14ac:dyDescent="0.25">
      <c r="A46" s="81"/>
      <c r="B46" s="82"/>
      <c r="C46" s="83"/>
      <c r="D46" s="50" t="s">
        <v>98</v>
      </c>
      <c r="E46" s="50"/>
      <c r="F46" s="50"/>
      <c r="G46" s="51"/>
      <c r="H46" s="50"/>
      <c r="I46" s="50"/>
      <c r="J46" s="50"/>
      <c r="K46" s="52">
        <v>0</v>
      </c>
      <c r="L46" s="52"/>
      <c r="N46" s="182">
        <f t="shared" si="0"/>
        <v>1</v>
      </c>
    </row>
    <row r="47" spans="1:14" ht="22.5" customHeight="1" x14ac:dyDescent="0.25">
      <c r="A47" s="78" t="s">
        <v>91</v>
      </c>
      <c r="B47" s="79"/>
      <c r="C47" s="80"/>
      <c r="D47" s="50" t="s">
        <v>63</v>
      </c>
      <c r="E47" s="50"/>
      <c r="F47" s="50"/>
      <c r="G47" s="51"/>
      <c r="H47" s="50"/>
      <c r="I47" s="50"/>
      <c r="J47" s="50"/>
      <c r="K47" s="52">
        <v>0</v>
      </c>
      <c r="L47" s="52"/>
      <c r="N47" s="182">
        <f t="shared" si="0"/>
        <v>1</v>
      </c>
    </row>
    <row r="48" spans="1:14" ht="22.5" customHeight="1" x14ac:dyDescent="0.25">
      <c r="A48" s="78"/>
      <c r="B48" s="79"/>
      <c r="C48" s="80"/>
      <c r="D48" s="50" t="s">
        <v>88</v>
      </c>
      <c r="E48" s="50"/>
      <c r="F48" s="50"/>
      <c r="G48" s="51"/>
      <c r="H48" s="50"/>
      <c r="I48" s="50"/>
      <c r="J48" s="50"/>
      <c r="K48" s="52">
        <v>0</v>
      </c>
      <c r="L48" s="52"/>
      <c r="N48" s="182">
        <f t="shared" si="0"/>
        <v>1</v>
      </c>
    </row>
    <row r="49" spans="1:14" ht="22.5" customHeight="1" x14ac:dyDescent="0.25">
      <c r="A49" s="78"/>
      <c r="B49" s="79"/>
      <c r="C49" s="80"/>
      <c r="D49" s="50" t="s">
        <v>92</v>
      </c>
      <c r="E49" s="50"/>
      <c r="F49" s="50"/>
      <c r="G49" s="51"/>
      <c r="H49" s="50"/>
      <c r="I49" s="50"/>
      <c r="J49" s="50"/>
      <c r="K49" s="52">
        <v>0</v>
      </c>
      <c r="L49" s="52"/>
      <c r="N49" s="182">
        <f t="shared" si="0"/>
        <v>1</v>
      </c>
    </row>
    <row r="50" spans="1:14" ht="22.5" customHeight="1" x14ac:dyDescent="0.25">
      <c r="A50" s="78"/>
      <c r="B50" s="79"/>
      <c r="C50" s="80"/>
      <c r="D50" s="50" t="s">
        <v>93</v>
      </c>
      <c r="E50" s="50"/>
      <c r="F50" s="50"/>
      <c r="G50" s="51"/>
      <c r="H50" s="50"/>
      <c r="I50" s="50"/>
      <c r="J50" s="50"/>
      <c r="K50" s="52">
        <v>550.79999999999995</v>
      </c>
      <c r="L50" s="52"/>
      <c r="N50" s="182">
        <f t="shared" si="0"/>
        <v>1</v>
      </c>
    </row>
    <row r="51" spans="1:14" ht="22.5" customHeight="1" x14ac:dyDescent="0.25">
      <c r="A51" s="78"/>
      <c r="B51" s="79"/>
      <c r="C51" s="80"/>
      <c r="D51" s="50" t="s">
        <v>94</v>
      </c>
      <c r="E51" s="50"/>
      <c r="F51" s="50"/>
      <c r="G51" s="51"/>
      <c r="H51" s="50"/>
      <c r="I51" s="50"/>
      <c r="J51" s="50"/>
      <c r="K51" s="52">
        <v>0</v>
      </c>
      <c r="L51" s="52"/>
      <c r="N51" s="182">
        <f t="shared" si="0"/>
        <v>1</v>
      </c>
    </row>
    <row r="52" spans="1:14" ht="22.5" customHeight="1" x14ac:dyDescent="0.25">
      <c r="A52" s="78"/>
      <c r="B52" s="79"/>
      <c r="C52" s="80"/>
      <c r="D52" s="50" t="s">
        <v>95</v>
      </c>
      <c r="E52" s="50"/>
      <c r="F52" s="50"/>
      <c r="G52" s="51"/>
      <c r="H52" s="50"/>
      <c r="I52" s="50"/>
      <c r="J52" s="50"/>
      <c r="K52" s="52">
        <v>1115.3958327631155</v>
      </c>
      <c r="L52" s="52"/>
      <c r="N52" s="182">
        <f t="shared" si="0"/>
        <v>1</v>
      </c>
    </row>
    <row r="53" spans="1:14" ht="22.5" customHeight="1" x14ac:dyDescent="0.25">
      <c r="A53" s="78"/>
      <c r="B53" s="79"/>
      <c r="C53" s="80"/>
      <c r="D53" s="50" t="s">
        <v>96</v>
      </c>
      <c r="E53" s="50"/>
      <c r="F53" s="50"/>
      <c r="G53" s="51"/>
      <c r="H53" s="50"/>
      <c r="I53" s="50"/>
      <c r="J53" s="50"/>
      <c r="K53" s="52">
        <v>3282.0604530409569</v>
      </c>
      <c r="L53" s="52"/>
      <c r="N53" s="182">
        <f t="shared" si="0"/>
        <v>1</v>
      </c>
    </row>
    <row r="54" spans="1:14" ht="22.5" customHeight="1" outlineLevel="1" x14ac:dyDescent="0.25">
      <c r="A54" s="78"/>
      <c r="B54" s="79"/>
      <c r="C54" s="80"/>
      <c r="D54" s="50" t="s">
        <v>97</v>
      </c>
      <c r="E54" s="50"/>
      <c r="F54" s="50"/>
      <c r="G54" s="51"/>
      <c r="H54" s="50"/>
      <c r="I54" s="50"/>
      <c r="J54" s="50"/>
      <c r="K54" s="52">
        <v>0</v>
      </c>
      <c r="L54" s="52"/>
      <c r="N54" s="182">
        <f t="shared" si="0"/>
        <v>1</v>
      </c>
    </row>
    <row r="55" spans="1:14" ht="22.5" customHeight="1" outlineLevel="1" x14ac:dyDescent="0.25">
      <c r="A55" s="78"/>
      <c r="B55" s="79"/>
      <c r="C55" s="80"/>
      <c r="D55" s="50" t="s">
        <v>98</v>
      </c>
      <c r="E55" s="50"/>
      <c r="F55" s="50"/>
      <c r="G55" s="51"/>
      <c r="H55" s="50"/>
      <c r="I55" s="50"/>
      <c r="J55" s="50"/>
      <c r="K55" s="52">
        <v>282.45245902676538</v>
      </c>
      <c r="L55" s="52"/>
      <c r="N55" s="182">
        <f t="shared" si="0"/>
        <v>1</v>
      </c>
    </row>
    <row r="56" spans="1:14" ht="22.5" customHeight="1" outlineLevel="1" x14ac:dyDescent="0.25">
      <c r="A56" s="81"/>
      <c r="B56" s="82"/>
      <c r="C56" s="83"/>
      <c r="D56" s="50" t="s">
        <v>99</v>
      </c>
      <c r="E56" s="50"/>
      <c r="F56" s="50"/>
      <c r="G56" s="51"/>
      <c r="H56" s="50"/>
      <c r="I56" s="50"/>
      <c r="J56" s="50"/>
      <c r="K56" s="52">
        <v>2133.9075261324042</v>
      </c>
      <c r="L56" s="52"/>
      <c r="N56" s="182">
        <f t="shared" si="0"/>
        <v>1</v>
      </c>
    </row>
    <row r="57" spans="1:14" ht="18.75" hidden="1" customHeight="1" outlineLevel="1" x14ac:dyDescent="0.25">
      <c r="A57" s="49" t="s">
        <v>64</v>
      </c>
      <c r="B57" s="49"/>
      <c r="C57" s="49"/>
      <c r="D57" s="50" t="s">
        <v>64</v>
      </c>
      <c r="E57" s="50"/>
      <c r="F57" s="50"/>
      <c r="G57" s="51"/>
      <c r="H57" s="50"/>
      <c r="I57" s="50"/>
      <c r="J57" s="50"/>
      <c r="K57" s="52">
        <v>0</v>
      </c>
      <c r="L57" s="52"/>
      <c r="N57" s="182">
        <f t="shared" si="0"/>
        <v>0</v>
      </c>
    </row>
    <row r="58" spans="1:14" ht="18.75" hidden="1" customHeight="1" outlineLevel="1" x14ac:dyDescent="0.25">
      <c r="A58" s="49" t="s">
        <v>64</v>
      </c>
      <c r="B58" s="49"/>
      <c r="C58" s="49"/>
      <c r="D58" s="50" t="s">
        <v>64</v>
      </c>
      <c r="E58" s="50"/>
      <c r="F58" s="50"/>
      <c r="G58" s="51"/>
      <c r="H58" s="50"/>
      <c r="I58" s="50"/>
      <c r="J58" s="50"/>
      <c r="K58" s="52">
        <v>0</v>
      </c>
      <c r="L58" s="52"/>
      <c r="N58" s="182">
        <f t="shared" si="0"/>
        <v>0</v>
      </c>
    </row>
    <row r="59" spans="1:14" ht="18.75" hidden="1" customHeight="1" outlineLevel="1" x14ac:dyDescent="0.25">
      <c r="A59" s="49" t="s">
        <v>64</v>
      </c>
      <c r="B59" s="49"/>
      <c r="C59" s="49"/>
      <c r="D59" s="50" t="s">
        <v>64</v>
      </c>
      <c r="E59" s="50"/>
      <c r="F59" s="50"/>
      <c r="G59" s="51"/>
      <c r="H59" s="50"/>
      <c r="I59" s="50"/>
      <c r="J59" s="50"/>
      <c r="K59" s="52">
        <v>0</v>
      </c>
      <c r="L59" s="52"/>
      <c r="N59" s="182">
        <f t="shared" si="0"/>
        <v>0</v>
      </c>
    </row>
    <row r="60" spans="1:14" ht="18.75" hidden="1" customHeight="1" outlineLevel="1" x14ac:dyDescent="0.25">
      <c r="A60" s="49" t="s">
        <v>64</v>
      </c>
      <c r="B60" s="49"/>
      <c r="C60" s="49"/>
      <c r="D60" s="50" t="s">
        <v>64</v>
      </c>
      <c r="E60" s="50"/>
      <c r="F60" s="50"/>
      <c r="G60" s="51"/>
      <c r="H60" s="50"/>
      <c r="I60" s="50"/>
      <c r="J60" s="50"/>
      <c r="K60" s="52">
        <v>0</v>
      </c>
      <c r="L60" s="52"/>
      <c r="N60" s="182">
        <f t="shared" si="0"/>
        <v>0</v>
      </c>
    </row>
    <row r="61" spans="1:14" ht="18.75" hidden="1" customHeight="1" outlineLevel="1" x14ac:dyDescent="0.25">
      <c r="A61" s="49" t="s">
        <v>64</v>
      </c>
      <c r="B61" s="49"/>
      <c r="C61" s="49"/>
      <c r="D61" s="50" t="s">
        <v>64</v>
      </c>
      <c r="E61" s="50"/>
      <c r="F61" s="50"/>
      <c r="G61" s="51"/>
      <c r="H61" s="50"/>
      <c r="I61" s="50"/>
      <c r="J61" s="50"/>
      <c r="K61" s="52">
        <v>0</v>
      </c>
      <c r="L61" s="52"/>
      <c r="N61" s="182">
        <f t="shared" si="0"/>
        <v>0</v>
      </c>
    </row>
    <row r="62" spans="1:14" ht="18.75" hidden="1" customHeight="1" outlineLevel="1" x14ac:dyDescent="0.25">
      <c r="A62" s="49" t="s">
        <v>64</v>
      </c>
      <c r="B62" s="49"/>
      <c r="C62" s="49"/>
      <c r="D62" s="50" t="s">
        <v>64</v>
      </c>
      <c r="E62" s="50"/>
      <c r="F62" s="50"/>
      <c r="G62" s="51"/>
      <c r="H62" s="50"/>
      <c r="I62" s="50"/>
      <c r="J62" s="50"/>
      <c r="K62" s="52">
        <v>0</v>
      </c>
      <c r="L62" s="52"/>
      <c r="N62" s="182">
        <f t="shared" si="0"/>
        <v>0</v>
      </c>
    </row>
    <row r="63" spans="1:14" ht="18.75" hidden="1" customHeight="1" outlineLevel="1" x14ac:dyDescent="0.25">
      <c r="A63" s="49" t="s">
        <v>64</v>
      </c>
      <c r="B63" s="49"/>
      <c r="C63" s="49"/>
      <c r="D63" s="50" t="s">
        <v>64</v>
      </c>
      <c r="E63" s="50"/>
      <c r="F63" s="50"/>
      <c r="G63" s="51"/>
      <c r="H63" s="50"/>
      <c r="I63" s="50"/>
      <c r="J63" s="50"/>
      <c r="K63" s="52">
        <v>0</v>
      </c>
      <c r="L63" s="52"/>
      <c r="N63" s="182">
        <f t="shared" si="0"/>
        <v>0</v>
      </c>
    </row>
    <row r="64" spans="1:14" ht="18.75" hidden="1" customHeight="1" outlineLevel="1" x14ac:dyDescent="0.25">
      <c r="A64" s="49" t="s">
        <v>64</v>
      </c>
      <c r="B64" s="49"/>
      <c r="C64" s="49"/>
      <c r="D64" s="50" t="s">
        <v>64</v>
      </c>
      <c r="E64" s="50"/>
      <c r="F64" s="50"/>
      <c r="G64" s="51"/>
      <c r="H64" s="50"/>
      <c r="I64" s="50"/>
      <c r="J64" s="50"/>
      <c r="K64" s="52">
        <v>0</v>
      </c>
      <c r="L64" s="52"/>
      <c r="N64" s="182">
        <f t="shared" si="0"/>
        <v>0</v>
      </c>
    </row>
    <row r="65" spans="1:14" ht="18.75" hidden="1" customHeight="1" outlineLevel="1" x14ac:dyDescent="0.25">
      <c r="A65" s="49" t="s">
        <v>64</v>
      </c>
      <c r="B65" s="49"/>
      <c r="C65" s="49"/>
      <c r="D65" s="50" t="s">
        <v>64</v>
      </c>
      <c r="E65" s="50"/>
      <c r="F65" s="50"/>
      <c r="G65" s="51"/>
      <c r="H65" s="50"/>
      <c r="I65" s="50"/>
      <c r="J65" s="50"/>
      <c r="K65" s="52">
        <v>0</v>
      </c>
      <c r="L65" s="52"/>
      <c r="N65" s="182">
        <f t="shared" si="0"/>
        <v>0</v>
      </c>
    </row>
    <row r="66" spans="1:14" ht="18.75" hidden="1" customHeight="1" outlineLevel="1" x14ac:dyDescent="0.25">
      <c r="A66" s="49" t="s">
        <v>64</v>
      </c>
      <c r="B66" s="49"/>
      <c r="C66" s="49"/>
      <c r="D66" s="50" t="s">
        <v>64</v>
      </c>
      <c r="E66" s="50"/>
      <c r="F66" s="50"/>
      <c r="G66" s="51"/>
      <c r="H66" s="50"/>
      <c r="I66" s="50"/>
      <c r="J66" s="50"/>
      <c r="K66" s="52">
        <v>0</v>
      </c>
      <c r="L66" s="52"/>
      <c r="N66" s="182">
        <f t="shared" si="0"/>
        <v>0</v>
      </c>
    </row>
    <row r="67" spans="1:14" ht="18.75" hidden="1" customHeight="1" outlineLevel="1" x14ac:dyDescent="0.25">
      <c r="A67" s="49" t="s">
        <v>64</v>
      </c>
      <c r="B67" s="49"/>
      <c r="C67" s="49"/>
      <c r="D67" s="50" t="s">
        <v>64</v>
      </c>
      <c r="E67" s="50"/>
      <c r="F67" s="50"/>
      <c r="G67" s="51"/>
      <c r="H67" s="50"/>
      <c r="I67" s="50"/>
      <c r="J67" s="50"/>
      <c r="K67" s="52">
        <v>0</v>
      </c>
      <c r="L67" s="52"/>
      <c r="N67" s="182">
        <f t="shared" si="0"/>
        <v>0</v>
      </c>
    </row>
    <row r="68" spans="1:14" ht="18.75" hidden="1" customHeight="1" outlineLevel="1" x14ac:dyDescent="0.25">
      <c r="A68" s="49" t="s">
        <v>64</v>
      </c>
      <c r="B68" s="49"/>
      <c r="C68" s="49"/>
      <c r="D68" s="50" t="s">
        <v>64</v>
      </c>
      <c r="E68" s="50"/>
      <c r="F68" s="50"/>
      <c r="G68" s="51"/>
      <c r="H68" s="50"/>
      <c r="I68" s="50"/>
      <c r="J68" s="50"/>
      <c r="K68" s="52">
        <v>0</v>
      </c>
      <c r="L68" s="52"/>
      <c r="N68" s="182">
        <f t="shared" si="0"/>
        <v>0</v>
      </c>
    </row>
    <row r="69" spans="1:14" ht="18.75" hidden="1" customHeight="1" outlineLevel="1" x14ac:dyDescent="0.25">
      <c r="A69" s="49" t="s">
        <v>64</v>
      </c>
      <c r="B69" s="49"/>
      <c r="C69" s="49"/>
      <c r="D69" s="50" t="s">
        <v>64</v>
      </c>
      <c r="E69" s="50"/>
      <c r="F69" s="50"/>
      <c r="G69" s="51"/>
      <c r="H69" s="50"/>
      <c r="I69" s="50"/>
      <c r="J69" s="50"/>
      <c r="K69" s="52">
        <v>0</v>
      </c>
      <c r="L69" s="52"/>
      <c r="N69" s="182">
        <f t="shared" si="0"/>
        <v>0</v>
      </c>
    </row>
    <row r="70" spans="1:14" ht="18.75" hidden="1" customHeight="1" outlineLevel="1" x14ac:dyDescent="0.25">
      <c r="A70" s="49" t="s">
        <v>64</v>
      </c>
      <c r="B70" s="49"/>
      <c r="C70" s="49"/>
      <c r="D70" s="50" t="s">
        <v>64</v>
      </c>
      <c r="E70" s="50"/>
      <c r="F70" s="50"/>
      <c r="G70" s="51"/>
      <c r="H70" s="50"/>
      <c r="I70" s="50"/>
      <c r="J70" s="50"/>
      <c r="K70" s="52">
        <v>0</v>
      </c>
      <c r="L70" s="52"/>
      <c r="N70" s="182">
        <f t="shared" si="0"/>
        <v>0</v>
      </c>
    </row>
    <row r="71" spans="1:14" ht="18.75" hidden="1" customHeight="1" outlineLevel="1" x14ac:dyDescent="0.25">
      <c r="A71" s="49" t="s">
        <v>64</v>
      </c>
      <c r="B71" s="49"/>
      <c r="C71" s="49"/>
      <c r="D71" s="50" t="s">
        <v>64</v>
      </c>
      <c r="E71" s="50"/>
      <c r="F71" s="50"/>
      <c r="G71" s="51"/>
      <c r="H71" s="50"/>
      <c r="I71" s="50"/>
      <c r="J71" s="50"/>
      <c r="K71" s="52">
        <v>0</v>
      </c>
      <c r="L71" s="52"/>
      <c r="N71" s="182">
        <f t="shared" si="0"/>
        <v>0</v>
      </c>
    </row>
    <row r="72" spans="1:14" ht="18.75" hidden="1" customHeight="1" outlineLevel="1" x14ac:dyDescent="0.25">
      <c r="A72" s="49" t="s">
        <v>64</v>
      </c>
      <c r="B72" s="49"/>
      <c r="C72" s="49"/>
      <c r="D72" s="50" t="s">
        <v>64</v>
      </c>
      <c r="E72" s="50"/>
      <c r="F72" s="50"/>
      <c r="G72" s="51"/>
      <c r="H72" s="50"/>
      <c r="I72" s="50"/>
      <c r="J72" s="50"/>
      <c r="K72" s="52">
        <v>0</v>
      </c>
      <c r="L72" s="52"/>
      <c r="N72" s="182">
        <f t="shared" si="0"/>
        <v>0</v>
      </c>
    </row>
    <row r="73" spans="1:14" ht="18.75" hidden="1" customHeight="1" outlineLevel="1" x14ac:dyDescent="0.25">
      <c r="A73" s="49" t="s">
        <v>64</v>
      </c>
      <c r="B73" s="49"/>
      <c r="C73" s="49"/>
      <c r="D73" s="50" t="s">
        <v>64</v>
      </c>
      <c r="E73" s="50"/>
      <c r="F73" s="50"/>
      <c r="G73" s="51"/>
      <c r="H73" s="50"/>
      <c r="I73" s="50"/>
      <c r="J73" s="50"/>
      <c r="K73" s="52">
        <v>0</v>
      </c>
      <c r="L73" s="52"/>
      <c r="N73" s="182">
        <f t="shared" si="0"/>
        <v>0</v>
      </c>
    </row>
    <row r="74" spans="1:14" ht="18.75" hidden="1" customHeight="1" outlineLevel="1" x14ac:dyDescent="0.25">
      <c r="A74" s="49" t="s">
        <v>64</v>
      </c>
      <c r="B74" s="49"/>
      <c r="C74" s="49"/>
      <c r="D74" s="50" t="s">
        <v>64</v>
      </c>
      <c r="E74" s="50"/>
      <c r="F74" s="50"/>
      <c r="G74" s="51"/>
      <c r="H74" s="50"/>
      <c r="I74" s="50"/>
      <c r="J74" s="50"/>
      <c r="K74" s="52">
        <v>0</v>
      </c>
      <c r="L74" s="52"/>
      <c r="N74" s="182">
        <f t="shared" si="0"/>
        <v>0</v>
      </c>
    </row>
    <row r="75" spans="1:14" ht="18.75" hidden="1" customHeight="1" outlineLevel="1" x14ac:dyDescent="0.25">
      <c r="A75" s="49" t="s">
        <v>64</v>
      </c>
      <c r="B75" s="49"/>
      <c r="C75" s="49"/>
      <c r="D75" s="50" t="s">
        <v>64</v>
      </c>
      <c r="E75" s="50"/>
      <c r="F75" s="50"/>
      <c r="G75" s="51"/>
      <c r="H75" s="50"/>
      <c r="I75" s="50"/>
      <c r="J75" s="50"/>
      <c r="K75" s="52">
        <v>0</v>
      </c>
      <c r="L75" s="52"/>
      <c r="N75" s="182">
        <f t="shared" si="0"/>
        <v>0</v>
      </c>
    </row>
    <row r="76" spans="1:14" ht="18.75" hidden="1" customHeight="1" outlineLevel="1" x14ac:dyDescent="0.25">
      <c r="A76" s="49" t="s">
        <v>64</v>
      </c>
      <c r="B76" s="49"/>
      <c r="C76" s="49"/>
      <c r="D76" s="50" t="s">
        <v>64</v>
      </c>
      <c r="E76" s="50"/>
      <c r="F76" s="50"/>
      <c r="G76" s="51"/>
      <c r="H76" s="50"/>
      <c r="I76" s="50"/>
      <c r="J76" s="50"/>
      <c r="K76" s="52">
        <v>0</v>
      </c>
      <c r="L76" s="52"/>
      <c r="N76" s="182">
        <f t="shared" si="0"/>
        <v>0</v>
      </c>
    </row>
    <row r="77" spans="1:14" ht="18.75" hidden="1" customHeight="1" outlineLevel="1" x14ac:dyDescent="0.25">
      <c r="A77" s="49" t="s">
        <v>64</v>
      </c>
      <c r="B77" s="49"/>
      <c r="C77" s="49"/>
      <c r="D77" s="50" t="s">
        <v>64</v>
      </c>
      <c r="E77" s="50"/>
      <c r="F77" s="50"/>
      <c r="G77" s="51"/>
      <c r="H77" s="50"/>
      <c r="I77" s="50"/>
      <c r="J77" s="50"/>
      <c r="K77" s="52">
        <v>0</v>
      </c>
      <c r="L77" s="52"/>
      <c r="N77" s="182">
        <f t="shared" si="0"/>
        <v>0</v>
      </c>
    </row>
    <row r="78" spans="1:14" ht="18.75" hidden="1" customHeight="1" outlineLevel="1" x14ac:dyDescent="0.25">
      <c r="A78" s="49" t="s">
        <v>64</v>
      </c>
      <c r="B78" s="49"/>
      <c r="C78" s="49"/>
      <c r="D78" s="50" t="s">
        <v>64</v>
      </c>
      <c r="E78" s="50"/>
      <c r="F78" s="50"/>
      <c r="G78" s="51"/>
      <c r="H78" s="50"/>
      <c r="I78" s="50"/>
      <c r="J78" s="50"/>
      <c r="K78" s="52">
        <v>0</v>
      </c>
      <c r="L78" s="52"/>
      <c r="N78" s="182">
        <f t="shared" si="0"/>
        <v>0</v>
      </c>
    </row>
    <row r="79" spans="1:14" ht="18.75" hidden="1" customHeight="1" outlineLevel="1" x14ac:dyDescent="0.25">
      <c r="A79" s="49" t="s">
        <v>64</v>
      </c>
      <c r="B79" s="49"/>
      <c r="C79" s="49"/>
      <c r="D79" s="50" t="s">
        <v>64</v>
      </c>
      <c r="E79" s="50"/>
      <c r="F79" s="50"/>
      <c r="G79" s="51"/>
      <c r="H79" s="50"/>
      <c r="I79" s="50"/>
      <c r="J79" s="50"/>
      <c r="K79" s="52">
        <v>0</v>
      </c>
      <c r="L79" s="52"/>
      <c r="N79" s="182">
        <f t="shared" si="0"/>
        <v>0</v>
      </c>
    </row>
    <row r="80" spans="1:14" ht="18.75" hidden="1" customHeight="1" outlineLevel="1" x14ac:dyDescent="0.25">
      <c r="A80" s="49" t="s">
        <v>64</v>
      </c>
      <c r="B80" s="49"/>
      <c r="C80" s="49"/>
      <c r="D80" s="50" t="s">
        <v>64</v>
      </c>
      <c r="E80" s="50"/>
      <c r="F80" s="50"/>
      <c r="G80" s="51"/>
      <c r="H80" s="50"/>
      <c r="I80" s="50"/>
      <c r="J80" s="50"/>
      <c r="K80" s="52">
        <v>0</v>
      </c>
      <c r="L80" s="52"/>
      <c r="N80" s="182">
        <f t="shared" si="0"/>
        <v>0</v>
      </c>
    </row>
    <row r="81" spans="1:14" ht="18.75" hidden="1" customHeight="1" outlineLevel="1" x14ac:dyDescent="0.25">
      <c r="A81" s="49" t="s">
        <v>64</v>
      </c>
      <c r="B81" s="49"/>
      <c r="C81" s="49"/>
      <c r="D81" s="50" t="s">
        <v>64</v>
      </c>
      <c r="E81" s="50"/>
      <c r="F81" s="50"/>
      <c r="G81" s="51"/>
      <c r="H81" s="50"/>
      <c r="I81" s="50"/>
      <c r="J81" s="50"/>
      <c r="K81" s="52">
        <v>0</v>
      </c>
      <c r="L81" s="52"/>
      <c r="N81" s="182">
        <f t="shared" si="0"/>
        <v>0</v>
      </c>
    </row>
    <row r="82" spans="1:14" ht="18.75" hidden="1" customHeight="1" outlineLevel="1" x14ac:dyDescent="0.25">
      <c r="A82" s="49" t="s">
        <v>64</v>
      </c>
      <c r="B82" s="49"/>
      <c r="C82" s="49"/>
      <c r="D82" s="50" t="s">
        <v>64</v>
      </c>
      <c r="E82" s="50"/>
      <c r="F82" s="50"/>
      <c r="G82" s="51"/>
      <c r="H82" s="50"/>
      <c r="I82" s="50"/>
      <c r="J82" s="50"/>
      <c r="K82" s="52">
        <v>0</v>
      </c>
      <c r="L82" s="52"/>
      <c r="N82" s="182">
        <f t="shared" si="0"/>
        <v>0</v>
      </c>
    </row>
    <row r="83" spans="1:14" ht="18.75" hidden="1" customHeight="1" outlineLevel="1" x14ac:dyDescent="0.25">
      <c r="A83" s="49" t="s">
        <v>64</v>
      </c>
      <c r="B83" s="49"/>
      <c r="C83" s="49"/>
      <c r="D83" s="50" t="s">
        <v>64</v>
      </c>
      <c r="E83" s="50"/>
      <c r="F83" s="50"/>
      <c r="G83" s="51"/>
      <c r="H83" s="50"/>
      <c r="I83" s="50"/>
      <c r="J83" s="50"/>
      <c r="K83" s="52">
        <v>0</v>
      </c>
      <c r="L83" s="52"/>
      <c r="N83" s="182">
        <f t="shared" si="0"/>
        <v>0</v>
      </c>
    </row>
    <row r="84" spans="1:14" ht="18.75" hidden="1" customHeight="1" outlineLevel="1" x14ac:dyDescent="0.25">
      <c r="A84" s="49" t="s">
        <v>64</v>
      </c>
      <c r="B84" s="49"/>
      <c r="C84" s="49"/>
      <c r="D84" s="50" t="s">
        <v>64</v>
      </c>
      <c r="E84" s="50"/>
      <c r="F84" s="50"/>
      <c r="G84" s="51"/>
      <c r="H84" s="50"/>
      <c r="I84" s="50"/>
      <c r="J84" s="50"/>
      <c r="K84" s="52">
        <v>0</v>
      </c>
      <c r="L84" s="52"/>
      <c r="N84" s="182">
        <f t="shared" si="0"/>
        <v>0</v>
      </c>
    </row>
    <row r="85" spans="1:14" ht="18.75" hidden="1" customHeight="1" outlineLevel="1" x14ac:dyDescent="0.25">
      <c r="A85" s="49" t="s">
        <v>64</v>
      </c>
      <c r="B85" s="49"/>
      <c r="C85" s="49"/>
      <c r="D85" s="50" t="s">
        <v>64</v>
      </c>
      <c r="E85" s="50"/>
      <c r="F85" s="50"/>
      <c r="G85" s="51"/>
      <c r="H85" s="50"/>
      <c r="I85" s="50"/>
      <c r="J85" s="50"/>
      <c r="K85" s="52">
        <v>0</v>
      </c>
      <c r="L85" s="52"/>
      <c r="N85" s="182">
        <f t="shared" si="0"/>
        <v>0</v>
      </c>
    </row>
    <row r="86" spans="1:14" ht="18.75" hidden="1" customHeight="1" outlineLevel="1" x14ac:dyDescent="0.25">
      <c r="A86" s="49" t="s">
        <v>64</v>
      </c>
      <c r="B86" s="49"/>
      <c r="C86" s="49"/>
      <c r="D86" s="50" t="s">
        <v>64</v>
      </c>
      <c r="E86" s="50"/>
      <c r="F86" s="50"/>
      <c r="G86" s="51"/>
      <c r="H86" s="50"/>
      <c r="I86" s="50"/>
      <c r="J86" s="50"/>
      <c r="K86" s="52">
        <v>0</v>
      </c>
      <c r="L86" s="52"/>
      <c r="N86" s="182">
        <f t="shared" si="0"/>
        <v>0</v>
      </c>
    </row>
    <row r="87" spans="1:14" ht="18.75" hidden="1" customHeight="1" outlineLevel="1" x14ac:dyDescent="0.25">
      <c r="A87" s="49" t="s">
        <v>64</v>
      </c>
      <c r="B87" s="49"/>
      <c r="C87" s="49"/>
      <c r="D87" s="50" t="s">
        <v>64</v>
      </c>
      <c r="E87" s="50"/>
      <c r="F87" s="50"/>
      <c r="G87" s="51"/>
      <c r="H87" s="50"/>
      <c r="I87" s="50"/>
      <c r="J87" s="50"/>
      <c r="K87" s="52">
        <v>0</v>
      </c>
      <c r="L87" s="52"/>
      <c r="N87" s="182">
        <f t="shared" si="0"/>
        <v>0</v>
      </c>
    </row>
    <row r="88" spans="1:14" ht="18.75" hidden="1" customHeight="1" outlineLevel="1" x14ac:dyDescent="0.25">
      <c r="A88" s="49" t="s">
        <v>64</v>
      </c>
      <c r="B88" s="49"/>
      <c r="C88" s="49"/>
      <c r="D88" s="50" t="s">
        <v>64</v>
      </c>
      <c r="E88" s="50"/>
      <c r="F88" s="50"/>
      <c r="G88" s="51"/>
      <c r="H88" s="50"/>
      <c r="I88" s="50"/>
      <c r="J88" s="50"/>
      <c r="K88" s="52">
        <v>0</v>
      </c>
      <c r="L88" s="52"/>
      <c r="N88" s="182">
        <f t="shared" si="0"/>
        <v>0</v>
      </c>
    </row>
    <row r="89" spans="1:14" ht="18.75" hidden="1" customHeight="1" outlineLevel="1" x14ac:dyDescent="0.25">
      <c r="A89" s="49" t="s">
        <v>64</v>
      </c>
      <c r="B89" s="49"/>
      <c r="C89" s="49"/>
      <c r="D89" s="50" t="s">
        <v>64</v>
      </c>
      <c r="E89" s="50"/>
      <c r="F89" s="50"/>
      <c r="G89" s="51"/>
      <c r="H89" s="50"/>
      <c r="I89" s="50"/>
      <c r="J89" s="50"/>
      <c r="K89" s="52">
        <v>0</v>
      </c>
      <c r="L89" s="52"/>
      <c r="N89" s="182">
        <f t="shared" si="0"/>
        <v>0</v>
      </c>
    </row>
    <row r="90" spans="1:14" ht="18.75" hidden="1" customHeight="1" outlineLevel="1" x14ac:dyDescent="0.25">
      <c r="A90" s="49" t="s">
        <v>64</v>
      </c>
      <c r="B90" s="49"/>
      <c r="C90" s="49"/>
      <c r="D90" s="50" t="s">
        <v>64</v>
      </c>
      <c r="E90" s="50"/>
      <c r="F90" s="50"/>
      <c r="G90" s="51"/>
      <c r="H90" s="50"/>
      <c r="I90" s="50"/>
      <c r="J90" s="50"/>
      <c r="K90" s="52">
        <v>0</v>
      </c>
      <c r="L90" s="52"/>
      <c r="N90" s="182">
        <f t="shared" si="0"/>
        <v>0</v>
      </c>
    </row>
    <row r="91" spans="1:14" ht="18.75" hidden="1" customHeight="1" outlineLevel="1" x14ac:dyDescent="0.25">
      <c r="A91" s="49" t="s">
        <v>64</v>
      </c>
      <c r="B91" s="49"/>
      <c r="C91" s="49"/>
      <c r="D91" s="50" t="s">
        <v>64</v>
      </c>
      <c r="E91" s="50"/>
      <c r="F91" s="50"/>
      <c r="G91" s="51"/>
      <c r="H91" s="50"/>
      <c r="I91" s="50"/>
      <c r="J91" s="50"/>
      <c r="K91" s="52">
        <v>0</v>
      </c>
      <c r="L91" s="52"/>
      <c r="N91" s="182">
        <f t="shared" si="0"/>
        <v>0</v>
      </c>
    </row>
    <row r="92" spans="1:14" ht="18.75" hidden="1" customHeight="1" outlineLevel="1" x14ac:dyDescent="0.25">
      <c r="A92" s="49" t="s">
        <v>64</v>
      </c>
      <c r="B92" s="49"/>
      <c r="C92" s="49"/>
      <c r="D92" s="50" t="s">
        <v>64</v>
      </c>
      <c r="E92" s="50"/>
      <c r="F92" s="50"/>
      <c r="G92" s="51"/>
      <c r="H92" s="50"/>
      <c r="I92" s="50"/>
      <c r="J92" s="50"/>
      <c r="K92" s="52">
        <v>0</v>
      </c>
      <c r="L92" s="52"/>
      <c r="N92" s="182">
        <f t="shared" si="0"/>
        <v>0</v>
      </c>
    </row>
    <row r="93" spans="1:14" ht="18.75" hidden="1" customHeight="1" outlineLevel="1" x14ac:dyDescent="0.25">
      <c r="A93" s="49" t="s">
        <v>64</v>
      </c>
      <c r="B93" s="49"/>
      <c r="C93" s="49"/>
      <c r="D93" s="50" t="s">
        <v>64</v>
      </c>
      <c r="E93" s="50"/>
      <c r="F93" s="50"/>
      <c r="G93" s="51"/>
      <c r="H93" s="50"/>
      <c r="I93" s="50"/>
      <c r="J93" s="50"/>
      <c r="K93" s="52">
        <v>0</v>
      </c>
      <c r="L93" s="52"/>
      <c r="N93" s="182">
        <f t="shared" si="0"/>
        <v>0</v>
      </c>
    </row>
    <row r="94" spans="1:14" ht="18.75" hidden="1" customHeight="1" outlineLevel="1" x14ac:dyDescent="0.25">
      <c r="A94" s="49" t="s">
        <v>64</v>
      </c>
      <c r="B94" s="49"/>
      <c r="C94" s="49"/>
      <c r="D94" s="50" t="s">
        <v>64</v>
      </c>
      <c r="E94" s="50"/>
      <c r="F94" s="50"/>
      <c r="G94" s="51"/>
      <c r="H94" s="50"/>
      <c r="I94" s="50"/>
      <c r="J94" s="50"/>
      <c r="K94" s="52">
        <v>0</v>
      </c>
      <c r="L94" s="52"/>
      <c r="N94" s="182">
        <f t="shared" ref="N94:N125" si="1">IF(AND(A94="",D94=""),0,1)</f>
        <v>0</v>
      </c>
    </row>
    <row r="95" spans="1:14" ht="18.75" hidden="1" customHeight="1" outlineLevel="1" x14ac:dyDescent="0.25">
      <c r="A95" s="49" t="s">
        <v>64</v>
      </c>
      <c r="B95" s="49"/>
      <c r="C95" s="49"/>
      <c r="D95" s="50" t="s">
        <v>64</v>
      </c>
      <c r="E95" s="50"/>
      <c r="F95" s="50"/>
      <c r="G95" s="51"/>
      <c r="H95" s="50"/>
      <c r="I95" s="50"/>
      <c r="J95" s="50"/>
      <c r="K95" s="52">
        <v>0</v>
      </c>
      <c r="L95" s="52"/>
      <c r="N95" s="182">
        <f t="shared" si="1"/>
        <v>0</v>
      </c>
    </row>
    <row r="96" spans="1:14" ht="18.75" hidden="1" customHeight="1" outlineLevel="1" x14ac:dyDescent="0.25">
      <c r="A96" s="49" t="s">
        <v>64</v>
      </c>
      <c r="B96" s="49"/>
      <c r="C96" s="49"/>
      <c r="D96" s="50" t="s">
        <v>64</v>
      </c>
      <c r="E96" s="50"/>
      <c r="F96" s="50"/>
      <c r="G96" s="51"/>
      <c r="H96" s="50"/>
      <c r="I96" s="50"/>
      <c r="J96" s="50"/>
      <c r="K96" s="52">
        <v>0</v>
      </c>
      <c r="L96" s="52"/>
      <c r="N96" s="182">
        <f t="shared" si="1"/>
        <v>0</v>
      </c>
    </row>
    <row r="97" spans="1:14" ht="18.75" hidden="1" customHeight="1" outlineLevel="1" x14ac:dyDescent="0.25">
      <c r="A97" s="49" t="s">
        <v>64</v>
      </c>
      <c r="B97" s="49"/>
      <c r="C97" s="49"/>
      <c r="D97" s="50" t="s">
        <v>64</v>
      </c>
      <c r="E97" s="50"/>
      <c r="F97" s="50"/>
      <c r="G97" s="51"/>
      <c r="H97" s="50"/>
      <c r="I97" s="50"/>
      <c r="J97" s="50"/>
      <c r="K97" s="52">
        <v>0</v>
      </c>
      <c r="L97" s="52"/>
      <c r="N97" s="182">
        <f t="shared" si="1"/>
        <v>0</v>
      </c>
    </row>
    <row r="98" spans="1:14" ht="18.75" hidden="1" customHeight="1" outlineLevel="1" x14ac:dyDescent="0.25">
      <c r="A98" s="49" t="s">
        <v>64</v>
      </c>
      <c r="B98" s="49"/>
      <c r="C98" s="49"/>
      <c r="D98" s="50" t="s">
        <v>64</v>
      </c>
      <c r="E98" s="50"/>
      <c r="F98" s="50"/>
      <c r="G98" s="51"/>
      <c r="H98" s="50"/>
      <c r="I98" s="50"/>
      <c r="J98" s="50"/>
      <c r="K98" s="52">
        <v>0</v>
      </c>
      <c r="L98" s="52"/>
      <c r="N98" s="182">
        <f t="shared" si="1"/>
        <v>0</v>
      </c>
    </row>
    <row r="99" spans="1:14" ht="18.75" hidden="1" customHeight="1" outlineLevel="1" x14ac:dyDescent="0.25">
      <c r="A99" s="49" t="s">
        <v>64</v>
      </c>
      <c r="B99" s="49"/>
      <c r="C99" s="49"/>
      <c r="D99" s="50" t="s">
        <v>64</v>
      </c>
      <c r="E99" s="50"/>
      <c r="F99" s="50"/>
      <c r="G99" s="51"/>
      <c r="H99" s="50"/>
      <c r="I99" s="50"/>
      <c r="J99" s="50"/>
      <c r="K99" s="52">
        <v>0</v>
      </c>
      <c r="L99" s="52"/>
      <c r="N99" s="182">
        <f t="shared" si="1"/>
        <v>0</v>
      </c>
    </row>
    <row r="100" spans="1:14" ht="18.75" hidden="1" customHeight="1" outlineLevel="1" x14ac:dyDescent="0.25">
      <c r="A100" s="49" t="s">
        <v>64</v>
      </c>
      <c r="B100" s="49"/>
      <c r="C100" s="49"/>
      <c r="D100" s="50" t="s">
        <v>64</v>
      </c>
      <c r="E100" s="50"/>
      <c r="F100" s="50"/>
      <c r="G100" s="51"/>
      <c r="H100" s="50"/>
      <c r="I100" s="50"/>
      <c r="J100" s="50"/>
      <c r="K100" s="52">
        <v>0</v>
      </c>
      <c r="L100" s="52"/>
      <c r="N100" s="182">
        <f t="shared" si="1"/>
        <v>0</v>
      </c>
    </row>
    <row r="101" spans="1:14" ht="18.75" hidden="1" customHeight="1" outlineLevel="1" x14ac:dyDescent="0.25">
      <c r="A101" s="49" t="s">
        <v>64</v>
      </c>
      <c r="B101" s="49"/>
      <c r="C101" s="49"/>
      <c r="D101" s="50" t="s">
        <v>64</v>
      </c>
      <c r="E101" s="50"/>
      <c r="F101" s="50"/>
      <c r="G101" s="51"/>
      <c r="H101" s="50"/>
      <c r="I101" s="50"/>
      <c r="J101" s="50"/>
      <c r="K101" s="52">
        <v>0</v>
      </c>
      <c r="L101" s="52"/>
      <c r="N101" s="182">
        <f t="shared" si="1"/>
        <v>0</v>
      </c>
    </row>
    <row r="102" spans="1:14" ht="18.75" hidden="1" customHeight="1" outlineLevel="1" x14ac:dyDescent="0.25">
      <c r="A102" s="49" t="s">
        <v>64</v>
      </c>
      <c r="B102" s="49"/>
      <c r="C102" s="49"/>
      <c r="D102" s="50" t="s">
        <v>64</v>
      </c>
      <c r="E102" s="50"/>
      <c r="F102" s="50"/>
      <c r="G102" s="51"/>
      <c r="H102" s="50"/>
      <c r="I102" s="50"/>
      <c r="J102" s="50"/>
      <c r="K102" s="52">
        <v>0</v>
      </c>
      <c r="L102" s="52"/>
      <c r="N102" s="182">
        <f t="shared" si="1"/>
        <v>0</v>
      </c>
    </row>
    <row r="103" spans="1:14" ht="18.75" hidden="1" customHeight="1" outlineLevel="1" x14ac:dyDescent="0.25">
      <c r="A103" s="49" t="s">
        <v>64</v>
      </c>
      <c r="B103" s="49"/>
      <c r="C103" s="49"/>
      <c r="D103" s="50" t="s">
        <v>64</v>
      </c>
      <c r="E103" s="50"/>
      <c r="F103" s="50"/>
      <c r="G103" s="51"/>
      <c r="H103" s="50"/>
      <c r="I103" s="50"/>
      <c r="J103" s="50"/>
      <c r="K103" s="52">
        <v>0</v>
      </c>
      <c r="L103" s="52"/>
      <c r="N103" s="182">
        <f t="shared" si="1"/>
        <v>0</v>
      </c>
    </row>
    <row r="104" spans="1:14" ht="18.75" hidden="1" customHeight="1" outlineLevel="1" x14ac:dyDescent="0.25">
      <c r="A104" s="49" t="s">
        <v>64</v>
      </c>
      <c r="B104" s="49"/>
      <c r="C104" s="49"/>
      <c r="D104" s="50" t="s">
        <v>64</v>
      </c>
      <c r="E104" s="50"/>
      <c r="F104" s="50"/>
      <c r="G104" s="51"/>
      <c r="H104" s="50"/>
      <c r="I104" s="50"/>
      <c r="J104" s="50"/>
      <c r="K104" s="52">
        <v>0</v>
      </c>
      <c r="L104" s="52"/>
      <c r="N104" s="182">
        <f t="shared" si="1"/>
        <v>0</v>
      </c>
    </row>
    <row r="105" spans="1:14" ht="18.75" hidden="1" customHeight="1" outlineLevel="1" x14ac:dyDescent="0.25">
      <c r="A105" s="49" t="s">
        <v>64</v>
      </c>
      <c r="B105" s="49"/>
      <c r="C105" s="49"/>
      <c r="D105" s="50" t="s">
        <v>64</v>
      </c>
      <c r="E105" s="50"/>
      <c r="F105" s="50"/>
      <c r="G105" s="51"/>
      <c r="H105" s="50"/>
      <c r="I105" s="50"/>
      <c r="J105" s="50"/>
      <c r="K105" s="52">
        <v>0</v>
      </c>
      <c r="L105" s="52"/>
      <c r="N105" s="182">
        <f t="shared" si="1"/>
        <v>0</v>
      </c>
    </row>
    <row r="106" spans="1:14" ht="18.75" hidden="1" customHeight="1" outlineLevel="1" x14ac:dyDescent="0.25">
      <c r="A106" s="49" t="s">
        <v>64</v>
      </c>
      <c r="B106" s="49"/>
      <c r="C106" s="49"/>
      <c r="D106" s="50" t="s">
        <v>64</v>
      </c>
      <c r="E106" s="50"/>
      <c r="F106" s="50"/>
      <c r="G106" s="51"/>
      <c r="H106" s="50"/>
      <c r="I106" s="50"/>
      <c r="J106" s="50"/>
      <c r="K106" s="52">
        <v>0</v>
      </c>
      <c r="L106" s="52"/>
      <c r="N106" s="182">
        <f t="shared" si="1"/>
        <v>0</v>
      </c>
    </row>
    <row r="107" spans="1:14" ht="18.75" hidden="1" customHeight="1" outlineLevel="1" x14ac:dyDescent="0.25">
      <c r="A107" s="49" t="s">
        <v>64</v>
      </c>
      <c r="B107" s="49"/>
      <c r="C107" s="49"/>
      <c r="D107" s="50" t="s">
        <v>64</v>
      </c>
      <c r="E107" s="50"/>
      <c r="F107" s="50"/>
      <c r="G107" s="51"/>
      <c r="H107" s="50"/>
      <c r="I107" s="50"/>
      <c r="J107" s="50"/>
      <c r="K107" s="52">
        <v>0</v>
      </c>
      <c r="L107" s="52"/>
      <c r="N107" s="182">
        <f t="shared" si="1"/>
        <v>0</v>
      </c>
    </row>
    <row r="108" spans="1:14" ht="18.75" hidden="1" customHeight="1" outlineLevel="1" x14ac:dyDescent="0.25">
      <c r="A108" s="49" t="s">
        <v>64</v>
      </c>
      <c r="B108" s="49"/>
      <c r="C108" s="49"/>
      <c r="D108" s="50" t="s">
        <v>64</v>
      </c>
      <c r="E108" s="50"/>
      <c r="F108" s="50"/>
      <c r="G108" s="51"/>
      <c r="H108" s="50"/>
      <c r="I108" s="50"/>
      <c r="J108" s="50"/>
      <c r="K108" s="52">
        <v>0</v>
      </c>
      <c r="L108" s="52"/>
      <c r="N108" s="182">
        <f t="shared" si="1"/>
        <v>0</v>
      </c>
    </row>
    <row r="109" spans="1:14" ht="18.75" hidden="1" customHeight="1" outlineLevel="1" x14ac:dyDescent="0.25">
      <c r="A109" s="49" t="s">
        <v>64</v>
      </c>
      <c r="B109" s="49"/>
      <c r="C109" s="49"/>
      <c r="D109" s="50" t="s">
        <v>64</v>
      </c>
      <c r="E109" s="50"/>
      <c r="F109" s="50"/>
      <c r="G109" s="51"/>
      <c r="H109" s="50"/>
      <c r="I109" s="50"/>
      <c r="J109" s="50"/>
      <c r="K109" s="52">
        <v>0</v>
      </c>
      <c r="L109" s="52"/>
      <c r="N109" s="182">
        <f t="shared" si="1"/>
        <v>0</v>
      </c>
    </row>
    <row r="110" spans="1:14" ht="18.75" hidden="1" customHeight="1" outlineLevel="1" x14ac:dyDescent="0.25">
      <c r="A110" s="49" t="s">
        <v>64</v>
      </c>
      <c r="B110" s="49"/>
      <c r="C110" s="49"/>
      <c r="D110" s="50" t="s">
        <v>64</v>
      </c>
      <c r="E110" s="50"/>
      <c r="F110" s="50"/>
      <c r="G110" s="51"/>
      <c r="H110" s="50"/>
      <c r="I110" s="50"/>
      <c r="J110" s="50"/>
      <c r="K110" s="52">
        <v>0</v>
      </c>
      <c r="L110" s="52"/>
      <c r="N110" s="182">
        <f t="shared" si="1"/>
        <v>0</v>
      </c>
    </row>
    <row r="111" spans="1:14" ht="18.75" hidden="1" customHeight="1" outlineLevel="1" x14ac:dyDescent="0.25">
      <c r="A111" s="49" t="s">
        <v>64</v>
      </c>
      <c r="B111" s="49"/>
      <c r="C111" s="49"/>
      <c r="D111" s="50" t="s">
        <v>64</v>
      </c>
      <c r="E111" s="50"/>
      <c r="F111" s="50"/>
      <c r="G111" s="51"/>
      <c r="H111" s="50"/>
      <c r="I111" s="50"/>
      <c r="J111" s="50"/>
      <c r="K111" s="52">
        <v>0</v>
      </c>
      <c r="L111" s="52"/>
      <c r="N111" s="182">
        <f t="shared" si="1"/>
        <v>0</v>
      </c>
    </row>
    <row r="112" spans="1:14" ht="18.75" hidden="1" customHeight="1" outlineLevel="1" x14ac:dyDescent="0.25">
      <c r="A112" s="49" t="s">
        <v>64</v>
      </c>
      <c r="B112" s="49"/>
      <c r="C112" s="49"/>
      <c r="D112" s="50" t="s">
        <v>64</v>
      </c>
      <c r="E112" s="50"/>
      <c r="F112" s="50"/>
      <c r="G112" s="51"/>
      <c r="H112" s="50"/>
      <c r="I112" s="50"/>
      <c r="J112" s="50"/>
      <c r="K112" s="52">
        <v>0</v>
      </c>
      <c r="L112" s="52"/>
      <c r="N112" s="182">
        <f t="shared" si="1"/>
        <v>0</v>
      </c>
    </row>
    <row r="113" spans="1:14" ht="18.75" hidden="1" customHeight="1" outlineLevel="1" x14ac:dyDescent="0.25">
      <c r="A113" s="49" t="s">
        <v>64</v>
      </c>
      <c r="B113" s="49"/>
      <c r="C113" s="49"/>
      <c r="D113" s="50" t="s">
        <v>64</v>
      </c>
      <c r="E113" s="50"/>
      <c r="F113" s="50"/>
      <c r="G113" s="51"/>
      <c r="H113" s="50"/>
      <c r="I113" s="50"/>
      <c r="J113" s="50"/>
      <c r="K113" s="52">
        <v>0</v>
      </c>
      <c r="L113" s="52"/>
      <c r="N113" s="182">
        <f t="shared" si="1"/>
        <v>0</v>
      </c>
    </row>
    <row r="114" spans="1:14" ht="18.75" hidden="1" customHeight="1" outlineLevel="1" x14ac:dyDescent="0.25">
      <c r="A114" s="49" t="s">
        <v>64</v>
      </c>
      <c r="B114" s="49"/>
      <c r="C114" s="49"/>
      <c r="D114" s="50" t="s">
        <v>64</v>
      </c>
      <c r="E114" s="50"/>
      <c r="F114" s="50"/>
      <c r="G114" s="51"/>
      <c r="H114" s="50"/>
      <c r="I114" s="50"/>
      <c r="J114" s="50"/>
      <c r="K114" s="52">
        <v>0</v>
      </c>
      <c r="L114" s="52"/>
      <c r="N114" s="182">
        <f t="shared" si="1"/>
        <v>0</v>
      </c>
    </row>
    <row r="115" spans="1:14" ht="18.75" hidden="1" customHeight="1" outlineLevel="1" x14ac:dyDescent="0.25">
      <c r="A115" s="49" t="s">
        <v>64</v>
      </c>
      <c r="B115" s="49"/>
      <c r="C115" s="49"/>
      <c r="D115" s="50" t="s">
        <v>64</v>
      </c>
      <c r="E115" s="50"/>
      <c r="F115" s="50"/>
      <c r="G115" s="51"/>
      <c r="H115" s="50"/>
      <c r="I115" s="50"/>
      <c r="J115" s="50"/>
      <c r="K115" s="52">
        <v>0</v>
      </c>
      <c r="L115" s="52"/>
      <c r="N115" s="182">
        <f t="shared" si="1"/>
        <v>0</v>
      </c>
    </row>
    <row r="116" spans="1:14" ht="18.75" hidden="1" customHeight="1" outlineLevel="1" x14ac:dyDescent="0.25">
      <c r="A116" s="49" t="s">
        <v>64</v>
      </c>
      <c r="B116" s="49"/>
      <c r="C116" s="49"/>
      <c r="D116" s="50" t="s">
        <v>64</v>
      </c>
      <c r="E116" s="50"/>
      <c r="F116" s="50"/>
      <c r="G116" s="51"/>
      <c r="H116" s="50"/>
      <c r="I116" s="50"/>
      <c r="J116" s="50"/>
      <c r="K116" s="52">
        <v>0</v>
      </c>
      <c r="L116" s="52"/>
      <c r="N116" s="182">
        <f t="shared" si="1"/>
        <v>0</v>
      </c>
    </row>
    <row r="117" spans="1:14" ht="18.75" hidden="1" customHeight="1" outlineLevel="1" x14ac:dyDescent="0.25">
      <c r="A117" s="49" t="s">
        <v>64</v>
      </c>
      <c r="B117" s="49"/>
      <c r="C117" s="49"/>
      <c r="D117" s="50" t="s">
        <v>64</v>
      </c>
      <c r="E117" s="50"/>
      <c r="F117" s="50"/>
      <c r="G117" s="51"/>
      <c r="H117" s="50"/>
      <c r="I117" s="50"/>
      <c r="J117" s="50"/>
      <c r="K117" s="52">
        <v>0</v>
      </c>
      <c r="L117" s="52"/>
      <c r="N117" s="182">
        <f t="shared" si="1"/>
        <v>0</v>
      </c>
    </row>
    <row r="118" spans="1:14" ht="18.75" hidden="1" customHeight="1" outlineLevel="1" x14ac:dyDescent="0.25">
      <c r="A118" s="49" t="s">
        <v>64</v>
      </c>
      <c r="B118" s="49"/>
      <c r="C118" s="49"/>
      <c r="D118" s="50" t="s">
        <v>64</v>
      </c>
      <c r="E118" s="50"/>
      <c r="F118" s="50"/>
      <c r="G118" s="51"/>
      <c r="H118" s="50"/>
      <c r="I118" s="50"/>
      <c r="J118" s="50"/>
      <c r="K118" s="52">
        <v>0</v>
      </c>
      <c r="L118" s="52"/>
      <c r="N118" s="182">
        <f t="shared" si="1"/>
        <v>0</v>
      </c>
    </row>
    <row r="119" spans="1:14" ht="18.75" hidden="1" customHeight="1" outlineLevel="1" x14ac:dyDescent="0.25">
      <c r="A119" s="49" t="s">
        <v>64</v>
      </c>
      <c r="B119" s="49"/>
      <c r="C119" s="49"/>
      <c r="D119" s="50" t="s">
        <v>64</v>
      </c>
      <c r="E119" s="50"/>
      <c r="F119" s="50"/>
      <c r="G119" s="51"/>
      <c r="H119" s="50"/>
      <c r="I119" s="50"/>
      <c r="J119" s="50"/>
      <c r="K119" s="52">
        <v>0</v>
      </c>
      <c r="L119" s="52"/>
      <c r="N119" s="182">
        <f t="shared" si="1"/>
        <v>0</v>
      </c>
    </row>
    <row r="120" spans="1:14" ht="18.75" hidden="1" customHeight="1" outlineLevel="1" x14ac:dyDescent="0.25">
      <c r="A120" s="49" t="s">
        <v>64</v>
      </c>
      <c r="B120" s="49"/>
      <c r="C120" s="49"/>
      <c r="D120" s="50" t="s">
        <v>64</v>
      </c>
      <c r="E120" s="50"/>
      <c r="F120" s="50"/>
      <c r="G120" s="51"/>
      <c r="H120" s="50"/>
      <c r="I120" s="50"/>
      <c r="J120" s="50"/>
      <c r="K120" s="52">
        <v>0</v>
      </c>
      <c r="L120" s="52"/>
      <c r="N120" s="182">
        <f t="shared" si="1"/>
        <v>0</v>
      </c>
    </row>
    <row r="121" spans="1:14" ht="18.75" hidden="1" x14ac:dyDescent="0.25">
      <c r="A121" s="49" t="str">
        <f>'[1]Récap général'!C122</f>
        <v>Installation sur site</v>
      </c>
      <c r="B121" s="49"/>
      <c r="C121" s="49"/>
      <c r="D121" s="50" t="s">
        <v>64</v>
      </c>
      <c r="E121" s="50"/>
      <c r="F121" s="50"/>
      <c r="G121" s="50"/>
      <c r="H121" s="50"/>
      <c r="I121" s="50"/>
      <c r="J121" s="50"/>
      <c r="K121" s="52">
        <f ca="1">'[1]Récap général'!Q127</f>
        <v>0</v>
      </c>
      <c r="L121" s="52"/>
      <c r="N121" s="182">
        <f t="shared" si="1"/>
        <v>1</v>
      </c>
    </row>
    <row r="122" spans="1:14" ht="18.75" hidden="1" x14ac:dyDescent="0.25">
      <c r="A122" s="49" t="str">
        <f>'[1]Récap général'!D128</f>
        <v>Electricité et automatisme</v>
      </c>
      <c r="B122" s="49"/>
      <c r="C122" s="49"/>
      <c r="D122" s="50" t="s">
        <v>64</v>
      </c>
      <c r="E122" s="50"/>
      <c r="F122" s="50"/>
      <c r="G122" s="50"/>
      <c r="H122" s="50"/>
      <c r="I122" s="50"/>
      <c r="J122" s="50"/>
      <c r="K122" s="52">
        <f ca="1">'[1]Récap général'!Q128</f>
        <v>0</v>
      </c>
      <c r="L122" s="52"/>
      <c r="N122" s="182">
        <f t="shared" si="1"/>
        <v>1</v>
      </c>
    </row>
    <row r="123" spans="1:14" ht="18.75" hidden="1" x14ac:dyDescent="0.25">
      <c r="A123" s="49" t="s">
        <v>65</v>
      </c>
      <c r="B123" s="49"/>
      <c r="C123" s="49"/>
      <c r="D123" s="50" t="e">
        <f>"MCTM → "&amp;VLOOKUP(En_tête!I6,'[1]Import clients'!B:H,4,FALSE)&amp;" "&amp;VLOOKUP(En_tête!I6,'[1]Import clients'!B:H,5,FALSE)</f>
        <v>#N/A</v>
      </c>
      <c r="E123" s="50"/>
      <c r="F123" s="50"/>
      <c r="G123" s="50"/>
      <c r="H123" s="50"/>
      <c r="I123" s="50"/>
      <c r="J123" s="50"/>
      <c r="K123" s="52">
        <f ca="1">'[1]Récap général'!Q129</f>
        <v>0</v>
      </c>
      <c r="L123" s="52"/>
      <c r="N123" s="182" t="e">
        <f t="shared" si="1"/>
        <v>#N/A</v>
      </c>
    </row>
    <row r="124" spans="1:14" ht="18.75" x14ac:dyDescent="0.25">
      <c r="A124" s="49" t="str">
        <f>'[1]Récap général'!D130</f>
        <v>Etudes et gestion</v>
      </c>
      <c r="B124" s="49"/>
      <c r="C124" s="49"/>
      <c r="D124" s="50" t="s">
        <v>64</v>
      </c>
      <c r="E124" s="50"/>
      <c r="F124" s="50"/>
      <c r="G124" s="50"/>
      <c r="H124" s="50"/>
      <c r="I124" s="50"/>
      <c r="J124" s="50"/>
      <c r="K124" s="52">
        <f ca="1">'[1]Récap général'!Q130</f>
        <v>1750.8965623809527</v>
      </c>
      <c r="L124" s="52"/>
      <c r="N124" s="182">
        <f t="shared" si="1"/>
        <v>1</v>
      </c>
    </row>
    <row r="125" spans="1:14" ht="21" x14ac:dyDescent="0.25">
      <c r="A125" s="85" t="s">
        <v>64</v>
      </c>
      <c r="B125" s="85"/>
      <c r="C125" s="85"/>
      <c r="D125" s="86" t="s">
        <v>66</v>
      </c>
      <c r="E125" s="86"/>
      <c r="F125" s="86"/>
      <c r="G125" s="86"/>
      <c r="H125" s="86"/>
      <c r="I125" s="86"/>
      <c r="J125" s="86"/>
      <c r="K125" s="87">
        <f ca="1">SUM(K29:L124)</f>
        <v>31538.650649944575</v>
      </c>
      <c r="L125" s="87"/>
      <c r="N125" s="182">
        <f t="shared" si="1"/>
        <v>1</v>
      </c>
    </row>
    <row r="126" spans="1:14" ht="21" hidden="1" x14ac:dyDescent="0.25">
      <c r="A126" s="85"/>
      <c r="B126" s="85"/>
      <c r="C126" s="85"/>
      <c r="D126" s="86"/>
      <c r="E126" s="86"/>
      <c r="F126" s="86"/>
      <c r="G126" s="86"/>
      <c r="H126" s="86"/>
      <c r="I126" s="86"/>
      <c r="J126" s="86"/>
      <c r="K126" s="87"/>
      <c r="L126" s="87"/>
      <c r="N126" s="182">
        <f t="shared" ref="N126:N133" si="2">IF(AND(A126="",D126=""),0,1)</f>
        <v>0</v>
      </c>
    </row>
    <row r="127" spans="1:14" hidden="1" x14ac:dyDescent="0.25">
      <c r="N127" s="182">
        <f t="shared" si="2"/>
        <v>0</v>
      </c>
    </row>
    <row r="128" spans="1:14" hidden="1" x14ac:dyDescent="0.25">
      <c r="N128" s="182">
        <f t="shared" si="2"/>
        <v>0</v>
      </c>
    </row>
    <row r="129" spans="14:14" hidden="1" x14ac:dyDescent="0.25">
      <c r="N129" s="182">
        <f t="shared" si="2"/>
        <v>0</v>
      </c>
    </row>
    <row r="130" spans="14:14" hidden="1" x14ac:dyDescent="0.25">
      <c r="N130" s="182">
        <f t="shared" si="2"/>
        <v>0</v>
      </c>
    </row>
    <row r="131" spans="14:14" hidden="1" x14ac:dyDescent="0.25">
      <c r="N131" s="182">
        <f t="shared" si="2"/>
        <v>0</v>
      </c>
    </row>
    <row r="132" spans="14:14" hidden="1" x14ac:dyDescent="0.25">
      <c r="N132" s="182">
        <f t="shared" si="2"/>
        <v>0</v>
      </c>
    </row>
    <row r="133" spans="14:14" hidden="1" x14ac:dyDescent="0.25">
      <c r="N133" s="182">
        <f t="shared" si="2"/>
        <v>0</v>
      </c>
    </row>
    <row r="164" spans="1:3" x14ac:dyDescent="0.25">
      <c r="A164" s="13"/>
      <c r="B164" s="13"/>
      <c r="C164" s="13"/>
    </row>
    <row r="165" spans="1:3" x14ac:dyDescent="0.25">
      <c r="A165" s="13"/>
      <c r="B165" s="13"/>
      <c r="C165" s="13"/>
    </row>
    <row r="166" spans="1:3" x14ac:dyDescent="0.25">
      <c r="A166" s="13"/>
      <c r="B166" s="13"/>
      <c r="C166" s="13"/>
    </row>
    <row r="167" spans="1:3" x14ac:dyDescent="0.25">
      <c r="A167" s="13"/>
      <c r="B167" s="13"/>
      <c r="C167" s="13"/>
    </row>
    <row r="168" spans="1:3" x14ac:dyDescent="0.25">
      <c r="A168" s="13"/>
      <c r="B168" s="13"/>
      <c r="C168" s="13"/>
    </row>
    <row r="169" spans="1:3" x14ac:dyDescent="0.25">
      <c r="A169" s="13"/>
      <c r="B169" s="13"/>
      <c r="C169" s="13"/>
    </row>
    <row r="170" spans="1:3" x14ac:dyDescent="0.25">
      <c r="A170" s="13"/>
      <c r="B170" s="13"/>
      <c r="C170" s="13"/>
    </row>
    <row r="171" spans="1:3" x14ac:dyDescent="0.25">
      <c r="A171" s="13"/>
      <c r="B171" s="13"/>
      <c r="C171" s="13"/>
    </row>
    <row r="172" spans="1:3" x14ac:dyDescent="0.25">
      <c r="A172" s="13"/>
      <c r="B172" s="13"/>
      <c r="C172" s="13"/>
    </row>
    <row r="173" spans="1:3" x14ac:dyDescent="0.25">
      <c r="A173" s="13"/>
      <c r="B173" s="13"/>
      <c r="C173" s="13"/>
    </row>
    <row r="174" spans="1:3" x14ac:dyDescent="0.25">
      <c r="A174" s="13"/>
      <c r="B174" s="13"/>
      <c r="C174" s="13"/>
    </row>
    <row r="175" spans="1:3" x14ac:dyDescent="0.25">
      <c r="A175" s="13"/>
      <c r="B175" s="13"/>
      <c r="C175" s="13"/>
    </row>
    <row r="176" spans="1:3" x14ac:dyDescent="0.25">
      <c r="A176" s="13"/>
      <c r="B176" s="13"/>
      <c r="C176" s="13"/>
    </row>
    <row r="177" spans="1:3" x14ac:dyDescent="0.25">
      <c r="A177" s="13"/>
      <c r="B177" s="13"/>
      <c r="C177" s="13"/>
    </row>
    <row r="178" spans="1:3" x14ac:dyDescent="0.25">
      <c r="A178" s="13"/>
      <c r="B178" s="13"/>
      <c r="C178" s="13"/>
    </row>
  </sheetData>
  <mergeCells count="294">
    <mergeCell ref="A38:C46"/>
    <mergeCell ref="A47:C56"/>
    <mergeCell ref="O1:V1"/>
    <mergeCell ref="A125:C125"/>
    <mergeCell ref="D125:J125"/>
    <mergeCell ref="K125:L125"/>
    <mergeCell ref="A126:C126"/>
    <mergeCell ref="D126:J126"/>
    <mergeCell ref="K126:L126"/>
    <mergeCell ref="A123:C123"/>
    <mergeCell ref="D123:J123"/>
    <mergeCell ref="K123:L123"/>
    <mergeCell ref="A124:C124"/>
    <mergeCell ref="D124:J124"/>
    <mergeCell ref="K124:L124"/>
    <mergeCell ref="A121:C121"/>
    <mergeCell ref="D121:J121"/>
    <mergeCell ref="K121:L121"/>
    <mergeCell ref="A122:C122"/>
    <mergeCell ref="D122:J122"/>
    <mergeCell ref="K122:L122"/>
    <mergeCell ref="A119:C119"/>
    <mergeCell ref="D119:J119"/>
    <mergeCell ref="K119:L119"/>
    <mergeCell ref="A120:C120"/>
    <mergeCell ref="D120:J120"/>
    <mergeCell ref="K120:L120"/>
    <mergeCell ref="A117:C117"/>
    <mergeCell ref="D117:J117"/>
    <mergeCell ref="K117:L117"/>
    <mergeCell ref="A118:C118"/>
    <mergeCell ref="D118:J118"/>
    <mergeCell ref="K118:L118"/>
    <mergeCell ref="A115:C115"/>
    <mergeCell ref="D115:J115"/>
    <mergeCell ref="K115:L115"/>
    <mergeCell ref="A116:C116"/>
    <mergeCell ref="D116:J116"/>
    <mergeCell ref="K116:L116"/>
    <mergeCell ref="A113:C113"/>
    <mergeCell ref="D113:J113"/>
    <mergeCell ref="K113:L113"/>
    <mergeCell ref="A114:C114"/>
    <mergeCell ref="D114:J114"/>
    <mergeCell ref="K114:L114"/>
    <mergeCell ref="A111:C111"/>
    <mergeCell ref="D111:J111"/>
    <mergeCell ref="K111:L111"/>
    <mergeCell ref="A112:C112"/>
    <mergeCell ref="D112:J112"/>
    <mergeCell ref="K112:L112"/>
    <mergeCell ref="A109:C109"/>
    <mergeCell ref="D109:J109"/>
    <mergeCell ref="K109:L109"/>
    <mergeCell ref="A110:C110"/>
    <mergeCell ref="D110:J110"/>
    <mergeCell ref="K110:L110"/>
    <mergeCell ref="A107:C107"/>
    <mergeCell ref="D107:J107"/>
    <mergeCell ref="K107:L107"/>
    <mergeCell ref="A108:C108"/>
    <mergeCell ref="D108:J108"/>
    <mergeCell ref="K108:L108"/>
    <mergeCell ref="A105:C105"/>
    <mergeCell ref="D105:J105"/>
    <mergeCell ref="K105:L105"/>
    <mergeCell ref="A106:C106"/>
    <mergeCell ref="D106:J106"/>
    <mergeCell ref="K106:L106"/>
    <mergeCell ref="A103:C103"/>
    <mergeCell ref="D103:J103"/>
    <mergeCell ref="K103:L103"/>
    <mergeCell ref="A104:C104"/>
    <mergeCell ref="D104:J104"/>
    <mergeCell ref="K104:L104"/>
    <mergeCell ref="A101:C101"/>
    <mergeCell ref="D101:J101"/>
    <mergeCell ref="K101:L101"/>
    <mergeCell ref="A102:C102"/>
    <mergeCell ref="D102:J102"/>
    <mergeCell ref="K102:L102"/>
    <mergeCell ref="A99:C99"/>
    <mergeCell ref="D99:J99"/>
    <mergeCell ref="K99:L99"/>
    <mergeCell ref="A100:C100"/>
    <mergeCell ref="D100:J100"/>
    <mergeCell ref="K100:L100"/>
    <mergeCell ref="A97:C97"/>
    <mergeCell ref="D97:J97"/>
    <mergeCell ref="K97:L97"/>
    <mergeCell ref="A98:C98"/>
    <mergeCell ref="D98:J98"/>
    <mergeCell ref="K98:L98"/>
    <mergeCell ref="A95:C95"/>
    <mergeCell ref="D95:J95"/>
    <mergeCell ref="K95:L95"/>
    <mergeCell ref="A96:C96"/>
    <mergeCell ref="D96:J96"/>
    <mergeCell ref="K96:L96"/>
    <mergeCell ref="A93:C93"/>
    <mergeCell ref="D93:J93"/>
    <mergeCell ref="K93:L93"/>
    <mergeCell ref="A94:C94"/>
    <mergeCell ref="D94:J94"/>
    <mergeCell ref="K94:L94"/>
    <mergeCell ref="A91:C91"/>
    <mergeCell ref="D91:J91"/>
    <mergeCell ref="K91:L91"/>
    <mergeCell ref="A92:C92"/>
    <mergeCell ref="D92:J92"/>
    <mergeCell ref="K92:L92"/>
    <mergeCell ref="A89:C89"/>
    <mergeCell ref="D89:J89"/>
    <mergeCell ref="K89:L89"/>
    <mergeCell ref="A90:C90"/>
    <mergeCell ref="D90:J90"/>
    <mergeCell ref="K90:L90"/>
    <mergeCell ref="A87:C87"/>
    <mergeCell ref="D87:J87"/>
    <mergeCell ref="K87:L87"/>
    <mergeCell ref="A88:C88"/>
    <mergeCell ref="D88:J88"/>
    <mergeCell ref="K88:L88"/>
    <mergeCell ref="A85:C85"/>
    <mergeCell ref="D85:J85"/>
    <mergeCell ref="K85:L85"/>
    <mergeCell ref="A86:C86"/>
    <mergeCell ref="D86:J86"/>
    <mergeCell ref="K86:L86"/>
    <mergeCell ref="A83:C83"/>
    <mergeCell ref="D83:J83"/>
    <mergeCell ref="K83:L83"/>
    <mergeCell ref="A84:C84"/>
    <mergeCell ref="D84:J84"/>
    <mergeCell ref="K84:L84"/>
    <mergeCell ref="A81:C81"/>
    <mergeCell ref="D81:J81"/>
    <mergeCell ref="K81:L81"/>
    <mergeCell ref="A82:C82"/>
    <mergeCell ref="D82:J82"/>
    <mergeCell ref="K82:L82"/>
    <mergeCell ref="A79:C79"/>
    <mergeCell ref="D79:J79"/>
    <mergeCell ref="K79:L79"/>
    <mergeCell ref="A80:C80"/>
    <mergeCell ref="D80:J80"/>
    <mergeCell ref="K80:L80"/>
    <mergeCell ref="A77:C77"/>
    <mergeCell ref="D77:J77"/>
    <mergeCell ref="K77:L77"/>
    <mergeCell ref="A78:C78"/>
    <mergeCell ref="D78:J78"/>
    <mergeCell ref="K78:L78"/>
    <mergeCell ref="A75:C75"/>
    <mergeCell ref="D75:J75"/>
    <mergeCell ref="K75:L75"/>
    <mergeCell ref="A76:C76"/>
    <mergeCell ref="D76:J76"/>
    <mergeCell ref="K76:L76"/>
    <mergeCell ref="A73:C73"/>
    <mergeCell ref="D73:J73"/>
    <mergeCell ref="K73:L73"/>
    <mergeCell ref="A74:C74"/>
    <mergeCell ref="D74:J74"/>
    <mergeCell ref="K74:L74"/>
    <mergeCell ref="A71:C71"/>
    <mergeCell ref="D71:J71"/>
    <mergeCell ref="K71:L71"/>
    <mergeCell ref="A72:C72"/>
    <mergeCell ref="D72:J72"/>
    <mergeCell ref="K72:L72"/>
    <mergeCell ref="A69:C69"/>
    <mergeCell ref="D69:J69"/>
    <mergeCell ref="K69:L69"/>
    <mergeCell ref="A70:C70"/>
    <mergeCell ref="D70:J70"/>
    <mergeCell ref="K70:L70"/>
    <mergeCell ref="A67:C67"/>
    <mergeCell ref="D67:J67"/>
    <mergeCell ref="K67:L67"/>
    <mergeCell ref="A68:C68"/>
    <mergeCell ref="D68:J68"/>
    <mergeCell ref="K68:L68"/>
    <mergeCell ref="A65:C65"/>
    <mergeCell ref="D65:J65"/>
    <mergeCell ref="K65:L65"/>
    <mergeCell ref="A66:C66"/>
    <mergeCell ref="D66:J66"/>
    <mergeCell ref="K66:L66"/>
    <mergeCell ref="A63:C63"/>
    <mergeCell ref="D63:J63"/>
    <mergeCell ref="K63:L63"/>
    <mergeCell ref="A64:C64"/>
    <mergeCell ref="D64:J64"/>
    <mergeCell ref="K64:L64"/>
    <mergeCell ref="A61:C61"/>
    <mergeCell ref="D61:J61"/>
    <mergeCell ref="K61:L61"/>
    <mergeCell ref="A62:C62"/>
    <mergeCell ref="D62:J62"/>
    <mergeCell ref="K62:L62"/>
    <mergeCell ref="A59:C59"/>
    <mergeCell ref="D59:J59"/>
    <mergeCell ref="K59:L59"/>
    <mergeCell ref="A60:C60"/>
    <mergeCell ref="D60:J60"/>
    <mergeCell ref="K60:L60"/>
    <mergeCell ref="A57:C57"/>
    <mergeCell ref="D57:J57"/>
    <mergeCell ref="K57:L57"/>
    <mergeCell ref="A58:C58"/>
    <mergeCell ref="D58:J58"/>
    <mergeCell ref="K58:L58"/>
    <mergeCell ref="D55:J55"/>
    <mergeCell ref="K55:L55"/>
    <mergeCell ref="D56:J56"/>
    <mergeCell ref="K56:L56"/>
    <mergeCell ref="D53:J53"/>
    <mergeCell ref="K53:L53"/>
    <mergeCell ref="D54:J54"/>
    <mergeCell ref="K54:L54"/>
    <mergeCell ref="D50:J50"/>
    <mergeCell ref="K50:L50"/>
    <mergeCell ref="D51:J51"/>
    <mergeCell ref="K51:L51"/>
    <mergeCell ref="D52:J52"/>
    <mergeCell ref="K52:L52"/>
    <mergeCell ref="D47:J47"/>
    <mergeCell ref="K47:L47"/>
    <mergeCell ref="D48:J48"/>
    <mergeCell ref="K48:L48"/>
    <mergeCell ref="D49:J49"/>
    <mergeCell ref="K49:L49"/>
    <mergeCell ref="D44:J44"/>
    <mergeCell ref="K44:L44"/>
    <mergeCell ref="D45:J45"/>
    <mergeCell ref="K45:L45"/>
    <mergeCell ref="D46:J46"/>
    <mergeCell ref="K46:L46"/>
    <mergeCell ref="D41:J41"/>
    <mergeCell ref="K41:L41"/>
    <mergeCell ref="D42:J42"/>
    <mergeCell ref="K42:L42"/>
    <mergeCell ref="D43:J43"/>
    <mergeCell ref="K43:L43"/>
    <mergeCell ref="D38:J38"/>
    <mergeCell ref="K38:L38"/>
    <mergeCell ref="D39:J39"/>
    <mergeCell ref="K39:L39"/>
    <mergeCell ref="D40:J40"/>
    <mergeCell ref="K40:L40"/>
    <mergeCell ref="D35:J35"/>
    <mergeCell ref="K35:L35"/>
    <mergeCell ref="D36:J36"/>
    <mergeCell ref="K36:L36"/>
    <mergeCell ref="D37:J37"/>
    <mergeCell ref="K37:L37"/>
    <mergeCell ref="D32:J32"/>
    <mergeCell ref="K32:L32"/>
    <mergeCell ref="D33:J33"/>
    <mergeCell ref="K33:L33"/>
    <mergeCell ref="D34:J34"/>
    <mergeCell ref="K34:L34"/>
    <mergeCell ref="A28:C28"/>
    <mergeCell ref="D28:J28"/>
    <mergeCell ref="K28:L28"/>
    <mergeCell ref="D29:J29"/>
    <mergeCell ref="K29:L29"/>
    <mergeCell ref="D30:J30"/>
    <mergeCell ref="K30:L30"/>
    <mergeCell ref="D31:J31"/>
    <mergeCell ref="K31:L31"/>
    <mergeCell ref="A29:C37"/>
    <mergeCell ref="AA22:AC22"/>
    <mergeCell ref="AD22:AJ22"/>
    <mergeCell ref="AK22:AL22"/>
    <mergeCell ref="A27:C27"/>
    <mergeCell ref="D27:J27"/>
    <mergeCell ref="K27:L27"/>
    <mergeCell ref="B13:C14"/>
    <mergeCell ref="D13:I14"/>
    <mergeCell ref="J13:K14"/>
    <mergeCell ref="I15:J16"/>
    <mergeCell ref="K15:K16"/>
    <mergeCell ref="A16:D17"/>
    <mergeCell ref="I6:K6"/>
    <mergeCell ref="O6:O7"/>
    <mergeCell ref="I7:K7"/>
    <mergeCell ref="I8:K8"/>
    <mergeCell ref="I9:K9"/>
    <mergeCell ref="B12:C12"/>
    <mergeCell ref="D12:I12"/>
    <mergeCell ref="J12:K12"/>
    <mergeCell ref="A19:L26"/>
  </mergeCells>
  <phoneticPr fontId="29" type="noConversion"/>
  <conditionalFormatting sqref="I8">
    <cfRule type="expression" dxfId="0" priority="1">
      <formula>$I$9=""</formula>
    </cfRule>
  </conditionalFormatting>
  <dataValidations count="1">
    <dataValidation type="list" allowBlank="1" showInputMessage="1" sqref="Q5" xr:uid="{1A5573F3-5E99-4638-8449-DB07FE2427C4}">
      <formula1>IF(Q5&lt;&gt;"",OFFSET(CLIENT_F,MATCH(Q5&amp;"*",CLIENT_F,0)-1,,COUNTIF(CLIENT_F,Q5&amp;"*"),1),CLIENT_F)</formula1>
    </dataValidation>
  </dataValidations>
  <pageMargins left="0.7" right="0.7" top="0.75" bottom="0.75" header="0.3" footer="0.3"/>
  <pageSetup paperSize="9" scale="70" fitToHeight="0" orientation="portrait" r:id="rId1"/>
  <rowBreaks count="1" manualBreakCount="1">
    <brk id="54" max="12" man="1"/>
  </rowBreaks>
  <drawing r:id="rId2"/>
  <legacyDrawing r:id="rId3"/>
  <controls>
    <mc:AlternateContent xmlns:mc="http://schemas.openxmlformats.org/markup-compatibility/2006">
      <mc:Choice Requires="x14">
        <control shapeId="2050" r:id="rId4" name="ToggleButton2">
          <controlPr defaultSize="0" autoLine="0" r:id="rId5">
            <anchor moveWithCells="1">
              <from>
                <xdr:col>13</xdr:col>
                <xdr:colOff>638175</xdr:colOff>
                <xdr:row>8</xdr:row>
                <xdr:rowOff>190500</xdr:rowOff>
              </from>
              <to>
                <xdr:col>15</xdr:col>
                <xdr:colOff>1647825</xdr:colOff>
                <xdr:row>13</xdr:row>
                <xdr:rowOff>104775</xdr:rowOff>
              </to>
            </anchor>
          </controlPr>
        </control>
      </mc:Choice>
      <mc:Fallback>
        <control shapeId="2050" r:id="rId4" name="ToggleButton2"/>
      </mc:Fallback>
    </mc:AlternateContent>
    <mc:AlternateContent xmlns:mc="http://schemas.openxmlformats.org/markup-compatibility/2006">
      <mc:Choice Requires="x14">
        <control shapeId="2051" r:id="rId6" name="Button 3">
          <controlPr defaultSize="0" print="0" autoFill="0" autoPict="0" macro="[0]!test">
            <anchor moveWithCells="1" sizeWithCells="1">
              <from>
                <xdr:col>18</xdr:col>
                <xdr:colOff>628650</xdr:colOff>
                <xdr:row>10</xdr:row>
                <xdr:rowOff>66675</xdr:rowOff>
              </from>
              <to>
                <xdr:col>21</xdr:col>
                <xdr:colOff>695325</xdr:colOff>
                <xdr:row>17</xdr:row>
                <xdr:rowOff>57150</xdr:rowOff>
              </to>
            </anchor>
          </controlPr>
        </control>
      </mc:Choice>
    </mc:AlternateContent>
    <mc:AlternateContent xmlns:mc="http://schemas.openxmlformats.org/markup-compatibility/2006">
      <mc:Choice Requires="x14">
        <control shapeId="2124" r:id="rId7" name="Button 76">
          <controlPr defaultSize="0" print="0" autoFill="0" autoPict="0" macro="[0]!export_excel_to_word">
            <anchor moveWithCells="1" sizeWithCells="1">
              <from>
                <xdr:col>15</xdr:col>
                <xdr:colOff>676275</xdr:colOff>
                <xdr:row>19</xdr:row>
                <xdr:rowOff>180975</xdr:rowOff>
              </from>
              <to>
                <xdr:col>18</xdr:col>
                <xdr:colOff>200025</xdr:colOff>
                <xdr:row>28</xdr:row>
                <xdr:rowOff>171450</xdr:rowOff>
              </to>
            </anchor>
          </controlPr>
        </control>
      </mc:Choice>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r:uid="{12C305DB-7F17-4E7A-A1F7-1D039F70582C}">
          <x14:formula1>
            <xm:f>'[Devis - D19-0023-01.xlsm]Param'!#REF!</xm:f>
          </x14:formula1>
          <xm:sqref>Q6</xm:sqref>
        </x14:dataValidation>
        <x14:dataValidation type="list" allowBlank="1" showInputMessage="1" xr:uid="{6046E015-0E8F-409A-A933-C505323C3FC3}">
          <x14:formula1>
            <xm:f>'[Devis - D19-0023-01.xlsm]Param'!#REF!</xm:f>
          </x14:formula1>
          <xm:sqref>B13:C14 Q4 R3:R4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6621C-C6D9-457E-B622-210B76EE3A41}">
  <sheetPr codeName="Feuil2">
    <tabColor rgb="FFCCFF66"/>
  </sheetPr>
  <dimension ref="A1:AQ160"/>
  <sheetViews>
    <sheetView zoomScale="80" zoomScaleNormal="80" workbookViewId="0">
      <selection activeCell="X140" sqref="X140"/>
    </sheetView>
  </sheetViews>
  <sheetFormatPr baseColWidth="10" defaultRowHeight="18.75" x14ac:dyDescent="0.3"/>
  <cols>
    <col min="13" max="13" width="1.7109375" customWidth="1"/>
    <col min="14" max="14" width="12.42578125" style="9" bestFit="1" customWidth="1"/>
    <col min="15" max="27" width="6.7109375" customWidth="1"/>
    <col min="28" max="28" width="15.5703125" customWidth="1"/>
    <col min="29" max="34" width="5.140625" customWidth="1"/>
    <col min="35" max="37" width="5.5703125" customWidth="1"/>
    <col min="38" max="40" width="4.85546875" customWidth="1"/>
    <col min="41" max="43" width="5.5703125" customWidth="1"/>
  </cols>
  <sheetData>
    <row r="1" spans="1:31" s="4" customFormat="1" ht="21" x14ac:dyDescent="0.25">
      <c r="A1" s="88" t="s">
        <v>101</v>
      </c>
      <c r="B1" s="88"/>
      <c r="C1" s="88"/>
      <c r="D1" s="88"/>
      <c r="E1" s="88"/>
      <c r="F1" s="88"/>
      <c r="G1" s="88"/>
      <c r="H1" s="88"/>
      <c r="I1" s="88"/>
      <c r="J1" s="88"/>
      <c r="K1" s="88"/>
      <c r="L1" s="88"/>
      <c r="M1" s="1"/>
      <c r="N1" s="2" t="s">
        <v>0</v>
      </c>
      <c r="O1" s="3"/>
      <c r="P1" s="3"/>
      <c r="Q1" s="3"/>
      <c r="R1" s="3"/>
      <c r="S1" s="3"/>
      <c r="T1" s="3"/>
      <c r="U1" s="3"/>
      <c r="V1" s="4">
        <v>1</v>
      </c>
      <c r="W1" s="3"/>
      <c r="X1" s="3"/>
      <c r="Y1" s="3"/>
      <c r="Z1" s="3"/>
      <c r="AA1" s="3"/>
    </row>
    <row r="2" spans="1:31" s="4" customFormat="1" x14ac:dyDescent="0.25">
      <c r="A2" s="89"/>
      <c r="B2" s="89"/>
      <c r="C2" s="89"/>
      <c r="D2" s="89" t="s">
        <v>1</v>
      </c>
      <c r="E2" s="89"/>
      <c r="F2" s="89"/>
      <c r="G2" s="89"/>
      <c r="H2" s="89"/>
      <c r="I2" s="89"/>
      <c r="J2" s="89"/>
      <c r="K2" s="89"/>
      <c r="L2" s="89"/>
      <c r="M2" s="1"/>
      <c r="N2" s="5"/>
      <c r="O2" s="133" t="s">
        <v>100</v>
      </c>
      <c r="P2" s="133"/>
      <c r="Q2" s="133"/>
      <c r="R2" s="133"/>
      <c r="S2" s="133"/>
      <c r="T2" s="133"/>
      <c r="U2" s="133"/>
      <c r="V2" s="133"/>
      <c r="W2" s="133"/>
      <c r="X2" s="133"/>
      <c r="Y2" s="133"/>
      <c r="Z2" s="133"/>
      <c r="AA2" s="133"/>
      <c r="AB2" s="133"/>
    </row>
    <row r="3" spans="1:31" s="4" customFormat="1" ht="197.25" customHeight="1" x14ac:dyDescent="0.25">
      <c r="A3" s="90"/>
      <c r="B3" s="90"/>
      <c r="C3" s="90"/>
      <c r="D3" s="91" t="s">
        <v>2</v>
      </c>
      <c r="E3" s="92"/>
      <c r="F3" s="92"/>
      <c r="G3" s="93"/>
      <c r="H3" s="92"/>
      <c r="I3" s="94"/>
      <c r="J3" s="94"/>
      <c r="K3" s="94"/>
      <c r="L3" s="95"/>
      <c r="M3" s="1"/>
      <c r="N3" s="5">
        <v>1</v>
      </c>
      <c r="O3" s="133"/>
      <c r="P3" s="133"/>
      <c r="Q3" s="133"/>
      <c r="R3" s="133"/>
      <c r="S3" s="133"/>
      <c r="T3" s="133"/>
      <c r="U3" s="133"/>
      <c r="V3" s="133"/>
      <c r="W3" s="133"/>
      <c r="X3" s="133"/>
      <c r="Y3" s="133"/>
      <c r="Z3" s="133"/>
      <c r="AA3" s="133"/>
      <c r="AB3" s="133"/>
      <c r="AE3" s="6"/>
    </row>
    <row r="4" spans="1:31" s="4" customFormat="1" ht="23.25" customHeight="1" x14ac:dyDescent="0.25">
      <c r="A4" s="90" t="s">
        <v>3</v>
      </c>
      <c r="B4" s="90"/>
      <c r="C4" s="90"/>
      <c r="D4" s="90" t="s">
        <v>4</v>
      </c>
      <c r="E4" s="90"/>
      <c r="F4" s="90"/>
      <c r="G4" s="104"/>
      <c r="H4" s="90"/>
      <c r="I4" s="105" t="s">
        <v>4</v>
      </c>
      <c r="J4" s="105"/>
      <c r="K4" s="105"/>
      <c r="L4" s="105"/>
      <c r="M4" s="1"/>
      <c r="N4" s="5">
        <v>1</v>
      </c>
      <c r="O4" s="133"/>
      <c r="P4" s="133"/>
      <c r="Q4" s="133"/>
      <c r="R4" s="133"/>
      <c r="S4" s="133"/>
      <c r="T4" s="133"/>
      <c r="U4" s="133"/>
      <c r="V4" s="133"/>
      <c r="W4" s="133"/>
      <c r="X4" s="133"/>
      <c r="Y4" s="133"/>
      <c r="Z4" s="133"/>
      <c r="AA4" s="133"/>
      <c r="AB4" s="133"/>
    </row>
    <row r="5" spans="1:31" s="4" customFormat="1" ht="100.5" customHeight="1" x14ac:dyDescent="0.25">
      <c r="A5" s="90" t="s">
        <v>5</v>
      </c>
      <c r="B5" s="90"/>
      <c r="C5" s="90"/>
      <c r="D5" s="106" t="s">
        <v>6</v>
      </c>
      <c r="E5" s="107"/>
      <c r="F5" s="107"/>
      <c r="G5" s="108"/>
      <c r="H5" s="107"/>
      <c r="I5" s="107"/>
      <c r="J5" s="107"/>
      <c r="K5" s="107"/>
      <c r="L5" s="109"/>
      <c r="M5" s="1"/>
      <c r="N5" s="5">
        <v>1</v>
      </c>
      <c r="O5" s="133"/>
      <c r="P5" s="133"/>
      <c r="Q5" s="133"/>
      <c r="R5" s="133"/>
      <c r="S5" s="133"/>
      <c r="T5" s="133"/>
      <c r="U5" s="133"/>
      <c r="V5" s="133"/>
      <c r="W5" s="133"/>
      <c r="X5" s="133"/>
      <c r="Y5" s="133"/>
      <c r="Z5" s="133"/>
      <c r="AA5" s="133"/>
      <c r="AB5" s="133"/>
    </row>
    <row r="6" spans="1:31" s="4" customFormat="1" x14ac:dyDescent="0.25">
      <c r="A6" s="90" t="s">
        <v>7</v>
      </c>
      <c r="B6" s="90"/>
      <c r="C6" s="90"/>
      <c r="D6" s="96">
        <v>8</v>
      </c>
      <c r="E6" s="97"/>
      <c r="F6" s="97"/>
      <c r="G6" s="98"/>
      <c r="H6" s="97"/>
      <c r="I6" s="97"/>
      <c r="J6" s="97"/>
      <c r="K6" s="97"/>
      <c r="L6" s="99"/>
      <c r="M6" s="1"/>
      <c r="N6" s="5">
        <v>1</v>
      </c>
      <c r="O6" s="133"/>
      <c r="P6" s="133"/>
      <c r="Q6" s="133"/>
      <c r="R6" s="133"/>
      <c r="S6" s="133"/>
      <c r="T6" s="133"/>
      <c r="U6" s="133"/>
      <c r="V6" s="133"/>
      <c r="W6" s="133"/>
      <c r="X6" s="133"/>
      <c r="Y6" s="133"/>
      <c r="Z6" s="133"/>
      <c r="AA6" s="133"/>
      <c r="AB6" s="133"/>
      <c r="AC6" s="7"/>
    </row>
    <row r="7" spans="1:31" s="4" customFormat="1" ht="18.75" hidden="1" customHeight="1" x14ac:dyDescent="0.25">
      <c r="A7" s="90" t="s">
        <v>8</v>
      </c>
      <c r="B7" s="90"/>
      <c r="C7" s="90"/>
      <c r="D7" s="96" t="s">
        <v>9</v>
      </c>
      <c r="E7" s="97"/>
      <c r="F7" s="97"/>
      <c r="G7" s="98"/>
      <c r="H7" s="97"/>
      <c r="I7" s="97"/>
      <c r="J7" s="97"/>
      <c r="K7" s="97"/>
      <c r="L7" s="99"/>
      <c r="M7" s="1"/>
      <c r="N7" s="5">
        <v>0</v>
      </c>
      <c r="O7" s="133"/>
      <c r="P7" s="133"/>
      <c r="Q7" s="133"/>
      <c r="R7" s="133"/>
      <c r="S7" s="133"/>
      <c r="T7" s="133"/>
      <c r="U7" s="133"/>
      <c r="V7" s="133"/>
      <c r="W7" s="133"/>
      <c r="X7" s="133"/>
      <c r="Y7" s="133"/>
      <c r="Z7" s="133"/>
      <c r="AA7" s="133"/>
      <c r="AB7" s="133"/>
    </row>
    <row r="8" spans="1:31" s="4" customFormat="1" x14ac:dyDescent="0.25">
      <c r="A8" s="90" t="s">
        <v>10</v>
      </c>
      <c r="B8" s="90"/>
      <c r="C8" s="90"/>
      <c r="D8" s="100">
        <v>32</v>
      </c>
      <c r="E8" s="101"/>
      <c r="F8" s="101"/>
      <c r="G8" s="102"/>
      <c r="H8" s="101"/>
      <c r="I8" s="103">
        <v>0</v>
      </c>
      <c r="J8" s="103"/>
      <c r="K8" s="103"/>
      <c r="L8" s="103"/>
      <c r="M8" s="1"/>
      <c r="N8" s="5">
        <v>1</v>
      </c>
      <c r="O8" s="133"/>
      <c r="P8" s="133"/>
      <c r="Q8" s="133"/>
      <c r="R8" s="133"/>
      <c r="S8" s="133"/>
      <c r="T8" s="133"/>
      <c r="U8" s="133"/>
      <c r="V8" s="133"/>
      <c r="W8" s="133"/>
      <c r="X8" s="133"/>
      <c r="Y8" s="133"/>
      <c r="Z8" s="133"/>
      <c r="AA8" s="133"/>
      <c r="AB8" s="133"/>
    </row>
    <row r="9" spans="1:31" s="4" customFormat="1" ht="18.75" hidden="1" customHeight="1" x14ac:dyDescent="0.25">
      <c r="A9" s="90" t="s">
        <v>11</v>
      </c>
      <c r="B9" s="90"/>
      <c r="C9" s="90"/>
      <c r="D9" s="96" t="s">
        <v>4</v>
      </c>
      <c r="E9" s="97"/>
      <c r="F9" s="97"/>
      <c r="G9" s="98"/>
      <c r="H9" s="97"/>
      <c r="I9" s="97"/>
      <c r="J9" s="97"/>
      <c r="K9" s="97"/>
      <c r="L9" s="99"/>
      <c r="M9" s="1"/>
      <c r="N9" s="5">
        <v>0</v>
      </c>
      <c r="O9" s="133"/>
      <c r="P9" s="133"/>
      <c r="Q9" s="133"/>
      <c r="R9" s="133"/>
      <c r="S9" s="133"/>
      <c r="T9" s="133"/>
      <c r="U9" s="133"/>
      <c r="V9" s="133"/>
      <c r="W9" s="133"/>
      <c r="X9" s="133"/>
      <c r="Y9" s="133"/>
      <c r="Z9" s="133"/>
      <c r="AA9" s="133"/>
      <c r="AB9" s="133"/>
    </row>
    <row r="10" spans="1:31" s="4" customFormat="1" ht="18.75" customHeight="1" x14ac:dyDescent="0.25">
      <c r="A10" s="113" t="s">
        <v>12</v>
      </c>
      <c r="B10" s="114"/>
      <c r="C10" s="115"/>
      <c r="D10" s="96" t="s">
        <v>4</v>
      </c>
      <c r="E10" s="97"/>
      <c r="F10" s="97"/>
      <c r="G10" s="98"/>
      <c r="H10" s="97"/>
      <c r="I10" s="97"/>
      <c r="J10" s="97"/>
      <c r="K10" s="97"/>
      <c r="L10" s="99"/>
      <c r="M10" s="1"/>
      <c r="N10" s="119">
        <v>1</v>
      </c>
      <c r="O10" s="133"/>
      <c r="P10" s="133"/>
      <c r="Q10" s="133"/>
      <c r="R10" s="133"/>
      <c r="S10" s="133"/>
      <c r="T10" s="133"/>
      <c r="U10" s="133"/>
      <c r="V10" s="133"/>
      <c r="W10" s="133"/>
      <c r="X10" s="133"/>
      <c r="Y10" s="133"/>
      <c r="Z10" s="133"/>
      <c r="AA10" s="133"/>
      <c r="AB10" s="133"/>
    </row>
    <row r="11" spans="1:31" s="4" customFormat="1" ht="18.75" customHeight="1" x14ac:dyDescent="0.25">
      <c r="A11" s="116"/>
      <c r="B11" s="117"/>
      <c r="C11" s="118"/>
      <c r="D11" s="120" t="s">
        <v>4</v>
      </c>
      <c r="E11" s="121"/>
      <c r="F11" s="121"/>
      <c r="G11" s="121"/>
      <c r="H11" s="121"/>
      <c r="I11" s="121"/>
      <c r="J11" s="121"/>
      <c r="K11" s="121"/>
      <c r="L11" s="122"/>
      <c r="M11" s="1"/>
      <c r="N11" s="119"/>
      <c r="O11" s="133"/>
      <c r="P11" s="133"/>
      <c r="Q11" s="133"/>
      <c r="R11" s="133"/>
      <c r="S11" s="133"/>
      <c r="T11" s="133"/>
      <c r="U11" s="133"/>
      <c r="V11" s="133"/>
      <c r="W11" s="133"/>
      <c r="X11" s="133"/>
      <c r="Y11" s="133"/>
      <c r="Z11" s="133"/>
      <c r="AA11" s="133"/>
      <c r="AB11" s="133"/>
    </row>
    <row r="12" spans="1:31" s="4" customFormat="1" ht="42" hidden="1" customHeight="1" x14ac:dyDescent="0.25">
      <c r="A12" s="123" t="s">
        <v>13</v>
      </c>
      <c r="B12" s="124"/>
      <c r="C12" s="125"/>
      <c r="D12" s="110" t="s">
        <v>14</v>
      </c>
      <c r="E12" s="107"/>
      <c r="F12" s="107"/>
      <c r="G12" s="107"/>
      <c r="H12" s="107"/>
      <c r="I12" s="107"/>
      <c r="J12" s="109"/>
      <c r="K12" s="111"/>
      <c r="L12" s="112"/>
      <c r="M12" s="1"/>
      <c r="N12" s="5">
        <f ca="1">IF(ISERROR(INDIRECT($N$1&amp;"A1")),0,INDIRECT($N$1&amp;AE12))</f>
        <v>0</v>
      </c>
      <c r="O12" s="133"/>
      <c r="P12" s="133"/>
      <c r="Q12" s="133"/>
      <c r="R12" s="133"/>
      <c r="S12" s="133"/>
      <c r="T12" s="133"/>
      <c r="U12" s="133"/>
      <c r="V12" s="133"/>
      <c r="W12" s="133"/>
      <c r="X12" s="133"/>
      <c r="Y12" s="133"/>
      <c r="Z12" s="133"/>
      <c r="AA12" s="133"/>
      <c r="AB12" s="133"/>
    </row>
    <row r="13" spans="1:31" s="4" customFormat="1" ht="42" hidden="1" customHeight="1" x14ac:dyDescent="0.25">
      <c r="A13" s="126"/>
      <c r="B13" s="127"/>
      <c r="C13" s="128"/>
      <c r="D13" s="110" t="s">
        <v>15</v>
      </c>
      <c r="E13" s="107"/>
      <c r="F13" s="107"/>
      <c r="G13" s="107"/>
      <c r="H13" s="107"/>
      <c r="I13" s="107"/>
      <c r="J13" s="109"/>
      <c r="K13" s="111"/>
      <c r="L13" s="112"/>
      <c r="M13" s="1"/>
      <c r="N13" s="5">
        <f t="shared" ref="N13:N24" ca="1" si="0">IF(ISERROR(INDIRECT($N$1&amp;"A1")),0,INDIRECT($N$1&amp;AE13))</f>
        <v>0</v>
      </c>
      <c r="O13" s="133"/>
      <c r="P13" s="133"/>
      <c r="Q13" s="133"/>
      <c r="R13" s="133"/>
      <c r="S13" s="133"/>
      <c r="T13" s="133"/>
      <c r="U13" s="133"/>
      <c r="V13" s="133"/>
      <c r="W13" s="133"/>
      <c r="X13" s="133"/>
      <c r="Y13" s="133"/>
      <c r="Z13" s="133"/>
      <c r="AA13" s="133"/>
      <c r="AB13" s="133"/>
    </row>
    <row r="14" spans="1:31" s="4" customFormat="1" ht="42" customHeight="1" x14ac:dyDescent="0.25">
      <c r="A14" s="126"/>
      <c r="B14" s="127"/>
      <c r="C14" s="128"/>
      <c r="D14" s="110" t="s">
        <v>16</v>
      </c>
      <c r="E14" s="107"/>
      <c r="F14" s="107"/>
      <c r="G14" s="107"/>
      <c r="H14" s="107"/>
      <c r="I14" s="107"/>
      <c r="J14" s="109"/>
      <c r="K14" s="111"/>
      <c r="L14" s="112"/>
      <c r="M14" s="1"/>
      <c r="N14" s="5">
        <v>1</v>
      </c>
      <c r="O14" s="133"/>
      <c r="P14" s="133"/>
      <c r="Q14" s="133"/>
      <c r="R14" s="133"/>
      <c r="S14" s="133"/>
      <c r="T14" s="133"/>
      <c r="U14" s="133"/>
      <c r="V14" s="133"/>
      <c r="W14" s="133"/>
      <c r="X14" s="133"/>
      <c r="Y14" s="133"/>
      <c r="Z14" s="133"/>
      <c r="AA14" s="133"/>
      <c r="AB14" s="133"/>
    </row>
    <row r="15" spans="1:31" s="4" customFormat="1" ht="42" hidden="1" customHeight="1" x14ac:dyDescent="0.25">
      <c r="A15" s="126"/>
      <c r="B15" s="127"/>
      <c r="C15" s="128"/>
      <c r="D15" s="110" t="s">
        <v>17</v>
      </c>
      <c r="E15" s="107"/>
      <c r="F15" s="107"/>
      <c r="G15" s="107"/>
      <c r="H15" s="107"/>
      <c r="I15" s="107"/>
      <c r="J15" s="109"/>
      <c r="K15" s="111"/>
      <c r="L15" s="112"/>
      <c r="M15" s="1"/>
      <c r="N15" s="5">
        <f t="shared" ca="1" si="0"/>
        <v>0</v>
      </c>
      <c r="O15" s="133"/>
      <c r="P15" s="133"/>
      <c r="Q15" s="133"/>
      <c r="R15" s="133"/>
      <c r="S15" s="133"/>
      <c r="T15" s="133"/>
      <c r="U15" s="133"/>
      <c r="V15" s="133"/>
      <c r="W15" s="133"/>
      <c r="X15" s="133"/>
      <c r="Y15" s="133"/>
      <c r="Z15" s="133"/>
      <c r="AA15" s="133"/>
      <c r="AB15" s="133"/>
    </row>
    <row r="16" spans="1:31" s="4" customFormat="1" ht="42" hidden="1" customHeight="1" x14ac:dyDescent="0.25">
      <c r="A16" s="126"/>
      <c r="B16" s="127"/>
      <c r="C16" s="128"/>
      <c r="D16" s="110" t="s">
        <v>18</v>
      </c>
      <c r="E16" s="107"/>
      <c r="F16" s="107"/>
      <c r="G16" s="107"/>
      <c r="H16" s="107"/>
      <c r="I16" s="107"/>
      <c r="J16" s="109"/>
      <c r="K16" s="111"/>
      <c r="L16" s="112"/>
      <c r="M16" s="1"/>
      <c r="N16" s="5">
        <f t="shared" ca="1" si="0"/>
        <v>0</v>
      </c>
      <c r="O16" s="133"/>
      <c r="P16" s="133"/>
      <c r="Q16" s="133"/>
      <c r="R16" s="133"/>
      <c r="S16" s="133"/>
      <c r="T16" s="133"/>
      <c r="U16" s="133"/>
      <c r="V16" s="133"/>
      <c r="W16" s="133"/>
      <c r="X16" s="133"/>
      <c r="Y16" s="133"/>
      <c r="Z16" s="133"/>
      <c r="AA16" s="133"/>
      <c r="AB16" s="133"/>
    </row>
    <row r="17" spans="1:43" s="4" customFormat="1" ht="42" hidden="1" customHeight="1" x14ac:dyDescent="0.25">
      <c r="A17" s="126"/>
      <c r="B17" s="127"/>
      <c r="C17" s="128"/>
      <c r="D17" s="110" t="s">
        <v>19</v>
      </c>
      <c r="E17" s="107"/>
      <c r="F17" s="107"/>
      <c r="G17" s="107"/>
      <c r="H17" s="107"/>
      <c r="I17" s="107"/>
      <c r="J17" s="109"/>
      <c r="K17" s="111"/>
      <c r="L17" s="112"/>
      <c r="M17" s="1"/>
      <c r="N17" s="5">
        <f t="shared" ca="1" si="0"/>
        <v>0</v>
      </c>
      <c r="O17" s="133"/>
      <c r="P17" s="133"/>
      <c r="Q17" s="133"/>
      <c r="R17" s="133"/>
      <c r="S17" s="133"/>
      <c r="T17" s="133"/>
      <c r="U17" s="133"/>
      <c r="V17" s="133"/>
      <c r="W17" s="133"/>
      <c r="X17" s="133"/>
      <c r="Y17" s="133"/>
      <c r="Z17" s="133"/>
      <c r="AA17" s="133"/>
      <c r="AB17" s="133"/>
    </row>
    <row r="18" spans="1:43" s="4" customFormat="1" ht="42" customHeight="1" x14ac:dyDescent="0.25">
      <c r="A18" s="126"/>
      <c r="B18" s="127"/>
      <c r="C18" s="128"/>
      <c r="D18" s="110" t="s">
        <v>20</v>
      </c>
      <c r="E18" s="107"/>
      <c r="F18" s="107"/>
      <c r="G18" s="107"/>
      <c r="H18" s="107"/>
      <c r="I18" s="107"/>
      <c r="J18" s="109"/>
      <c r="K18" s="111"/>
      <c r="L18" s="112"/>
      <c r="M18" s="1"/>
      <c r="N18" s="5">
        <v>1</v>
      </c>
      <c r="O18" s="133"/>
      <c r="P18" s="133"/>
      <c r="Q18" s="133"/>
      <c r="R18" s="133"/>
      <c r="S18" s="133"/>
      <c r="T18" s="133"/>
      <c r="U18" s="133"/>
      <c r="V18" s="133"/>
      <c r="W18" s="133"/>
      <c r="X18" s="133"/>
      <c r="Y18" s="133"/>
      <c r="Z18" s="133"/>
      <c r="AA18" s="133"/>
      <c r="AB18" s="133"/>
    </row>
    <row r="19" spans="1:43" s="4" customFormat="1" ht="71.25" hidden="1" customHeight="1" x14ac:dyDescent="0.25">
      <c r="A19" s="126"/>
      <c r="B19" s="127"/>
      <c r="C19" s="128"/>
      <c r="D19" s="110" t="s">
        <v>21</v>
      </c>
      <c r="E19" s="107"/>
      <c r="F19" s="107"/>
      <c r="G19" s="107"/>
      <c r="H19" s="107"/>
      <c r="I19" s="107"/>
      <c r="J19" s="109"/>
      <c r="K19" s="111"/>
      <c r="L19" s="112"/>
      <c r="M19" s="1"/>
      <c r="N19" s="5">
        <f t="shared" ca="1" si="0"/>
        <v>0</v>
      </c>
      <c r="O19" s="133"/>
      <c r="P19" s="133"/>
      <c r="Q19" s="133"/>
      <c r="R19" s="133"/>
      <c r="S19" s="133"/>
      <c r="T19" s="133"/>
      <c r="U19" s="133"/>
      <c r="V19" s="133"/>
      <c r="W19" s="133"/>
      <c r="X19" s="133"/>
      <c r="Y19" s="133"/>
      <c r="Z19" s="133"/>
      <c r="AA19" s="133"/>
      <c r="AB19" s="133"/>
    </row>
    <row r="20" spans="1:43" s="4" customFormat="1" ht="71.25" hidden="1" customHeight="1" x14ac:dyDescent="0.25">
      <c r="A20" s="126"/>
      <c r="B20" s="127"/>
      <c r="C20" s="128"/>
      <c r="D20" s="110" t="s">
        <v>22</v>
      </c>
      <c r="E20" s="107"/>
      <c r="F20" s="107"/>
      <c r="G20" s="107"/>
      <c r="H20" s="107"/>
      <c r="I20" s="107"/>
      <c r="J20" s="109"/>
      <c r="K20" s="111"/>
      <c r="L20" s="112"/>
      <c r="M20" s="1"/>
      <c r="N20" s="5">
        <f t="shared" ca="1" si="0"/>
        <v>0</v>
      </c>
      <c r="O20" s="133"/>
      <c r="P20" s="133"/>
      <c r="Q20" s="133"/>
      <c r="R20" s="133"/>
      <c r="S20" s="133"/>
      <c r="T20" s="133"/>
      <c r="U20" s="133"/>
      <c r="V20" s="133"/>
      <c r="W20" s="133"/>
      <c r="X20" s="133"/>
      <c r="Y20" s="133"/>
      <c r="Z20" s="133"/>
      <c r="AA20" s="133"/>
      <c r="AB20" s="133"/>
    </row>
    <row r="21" spans="1:43" s="4" customFormat="1" ht="81" hidden="1" customHeight="1" x14ac:dyDescent="0.25">
      <c r="A21" s="126"/>
      <c r="B21" s="127"/>
      <c r="C21" s="128"/>
      <c r="D21" s="110" t="s">
        <v>23</v>
      </c>
      <c r="E21" s="107"/>
      <c r="F21" s="107"/>
      <c r="G21" s="107"/>
      <c r="H21" s="107"/>
      <c r="I21" s="107"/>
      <c r="J21" s="109"/>
      <c r="K21" s="111"/>
      <c r="L21" s="112"/>
      <c r="M21" s="1"/>
      <c r="N21" s="5">
        <v>0</v>
      </c>
      <c r="O21" s="133"/>
      <c r="P21" s="133"/>
      <c r="Q21" s="133"/>
      <c r="R21" s="133"/>
      <c r="S21" s="133"/>
      <c r="T21" s="133"/>
      <c r="U21" s="133"/>
      <c r="V21" s="133"/>
      <c r="W21" s="133"/>
      <c r="X21" s="133"/>
      <c r="Y21" s="133"/>
      <c r="Z21" s="133"/>
      <c r="AA21" s="133"/>
      <c r="AB21" s="133"/>
    </row>
    <row r="22" spans="1:43" s="4" customFormat="1" ht="71.25" hidden="1" customHeight="1" x14ac:dyDescent="0.25">
      <c r="A22" s="126"/>
      <c r="B22" s="127"/>
      <c r="C22" s="128"/>
      <c r="D22" s="110" t="s">
        <v>24</v>
      </c>
      <c r="E22" s="107"/>
      <c r="F22" s="107"/>
      <c r="G22" s="107"/>
      <c r="H22" s="107"/>
      <c r="I22" s="107"/>
      <c r="J22" s="109"/>
      <c r="K22" s="111"/>
      <c r="L22" s="112"/>
      <c r="M22" s="1"/>
      <c r="N22" s="5">
        <f t="shared" ca="1" si="0"/>
        <v>0</v>
      </c>
      <c r="O22" s="133"/>
      <c r="P22" s="133"/>
      <c r="Q22" s="133"/>
      <c r="R22" s="133"/>
      <c r="S22" s="133"/>
      <c r="T22" s="133"/>
      <c r="U22" s="133"/>
      <c r="V22" s="133"/>
      <c r="W22" s="133"/>
      <c r="X22" s="133"/>
      <c r="Y22" s="133"/>
      <c r="Z22" s="133"/>
      <c r="AA22" s="133"/>
      <c r="AB22" s="133"/>
    </row>
    <row r="23" spans="1:43" s="4" customFormat="1" ht="71.25" hidden="1" customHeight="1" x14ac:dyDescent="0.25">
      <c r="A23" s="126"/>
      <c r="B23" s="127"/>
      <c r="C23" s="128"/>
      <c r="D23" s="110" t="s">
        <v>25</v>
      </c>
      <c r="E23" s="107"/>
      <c r="F23" s="107"/>
      <c r="G23" s="107"/>
      <c r="H23" s="107"/>
      <c r="I23" s="107"/>
      <c r="J23" s="109"/>
      <c r="K23" s="111"/>
      <c r="L23" s="112"/>
      <c r="M23" s="1"/>
      <c r="N23" s="5">
        <f t="shared" ca="1" si="0"/>
        <v>0</v>
      </c>
      <c r="O23" s="133"/>
      <c r="P23" s="133"/>
      <c r="Q23" s="133"/>
      <c r="R23" s="133"/>
      <c r="S23" s="133"/>
      <c r="T23" s="133"/>
      <c r="U23" s="133"/>
      <c r="V23" s="133"/>
      <c r="W23" s="133"/>
      <c r="X23" s="133"/>
      <c r="Y23" s="133"/>
      <c r="Z23" s="133"/>
      <c r="AA23" s="133"/>
      <c r="AB23" s="133"/>
    </row>
    <row r="24" spans="1:43" s="4" customFormat="1" ht="71.25" hidden="1" customHeight="1" x14ac:dyDescent="0.25">
      <c r="A24" s="126"/>
      <c r="B24" s="127"/>
      <c r="C24" s="128"/>
      <c r="D24" s="110" t="s">
        <v>26</v>
      </c>
      <c r="E24" s="107"/>
      <c r="F24" s="107"/>
      <c r="G24" s="107"/>
      <c r="H24" s="107"/>
      <c r="I24" s="107"/>
      <c r="J24" s="109"/>
      <c r="K24" s="111"/>
      <c r="L24" s="112"/>
      <c r="M24" s="1"/>
      <c r="N24" s="5">
        <f t="shared" ca="1" si="0"/>
        <v>0</v>
      </c>
      <c r="O24" s="133"/>
      <c r="P24" s="133"/>
      <c r="Q24" s="133"/>
      <c r="R24" s="133"/>
      <c r="S24" s="133"/>
      <c r="T24" s="133"/>
      <c r="U24" s="133"/>
      <c r="V24" s="133"/>
      <c r="W24" s="133"/>
      <c r="X24" s="133"/>
      <c r="Y24" s="133"/>
      <c r="Z24" s="133"/>
      <c r="AA24" s="133"/>
      <c r="AB24" s="133"/>
    </row>
    <row r="25" spans="1:43" s="4" customFormat="1" ht="66.75" hidden="1" customHeight="1" x14ac:dyDescent="0.25">
      <c r="A25" s="126"/>
      <c r="B25" s="127"/>
      <c r="C25" s="128"/>
      <c r="D25" s="110" t="s">
        <v>27</v>
      </c>
      <c r="E25" s="107"/>
      <c r="F25" s="107"/>
      <c r="G25" s="107"/>
      <c r="H25" s="107"/>
      <c r="I25" s="107"/>
      <c r="J25" s="109"/>
      <c r="K25" s="111"/>
      <c r="L25" s="112"/>
      <c r="M25" s="1"/>
      <c r="N25" s="5">
        <v>0</v>
      </c>
      <c r="O25" s="133"/>
      <c r="P25" s="133"/>
      <c r="Q25" s="133"/>
      <c r="R25" s="133"/>
      <c r="S25" s="133"/>
      <c r="T25" s="133"/>
      <c r="U25" s="133"/>
      <c r="V25" s="133"/>
      <c r="W25" s="133"/>
      <c r="X25" s="133"/>
      <c r="Y25" s="133"/>
      <c r="Z25" s="133"/>
      <c r="AA25" s="133"/>
      <c r="AB25" s="133"/>
    </row>
    <row r="26" spans="1:43" s="4" customFormat="1" ht="70.5" hidden="1" customHeight="1" x14ac:dyDescent="0.25">
      <c r="A26" s="126"/>
      <c r="B26" s="127"/>
      <c r="C26" s="128"/>
      <c r="D26" s="110" t="s">
        <v>28</v>
      </c>
      <c r="E26" s="107"/>
      <c r="F26" s="107"/>
      <c r="G26" s="107"/>
      <c r="H26" s="107"/>
      <c r="I26" s="107"/>
      <c r="J26" s="109"/>
      <c r="K26" s="111"/>
      <c r="L26" s="112"/>
      <c r="M26" s="1"/>
      <c r="N26" s="5">
        <v>0</v>
      </c>
      <c r="O26" s="133"/>
      <c r="P26" s="133"/>
      <c r="Q26" s="133"/>
      <c r="R26" s="133"/>
      <c r="S26" s="133"/>
      <c r="T26" s="133"/>
      <c r="U26" s="133"/>
      <c r="V26" s="133"/>
      <c r="W26" s="133"/>
      <c r="X26" s="133"/>
      <c r="Y26" s="133"/>
      <c r="Z26" s="133"/>
      <c r="AA26" s="133"/>
      <c r="AB26" s="133"/>
    </row>
    <row r="27" spans="1:43" s="4" customFormat="1" ht="70.5" hidden="1" customHeight="1" x14ac:dyDescent="0.25">
      <c r="A27" s="126"/>
      <c r="B27" s="127"/>
      <c r="C27" s="128"/>
      <c r="D27" s="110" t="s">
        <v>29</v>
      </c>
      <c r="E27" s="107"/>
      <c r="F27" s="107"/>
      <c r="G27" s="107"/>
      <c r="H27" s="107"/>
      <c r="I27" s="107"/>
      <c r="J27" s="109"/>
      <c r="K27" s="111"/>
      <c r="L27" s="112"/>
      <c r="M27" s="1"/>
      <c r="N27" s="5">
        <f ca="1">IF(ISERROR(INDIRECT($N$1&amp;"A1")),0,INDIRECT($N$1&amp;AE27))</f>
        <v>0</v>
      </c>
      <c r="O27" s="133"/>
      <c r="P27" s="133"/>
      <c r="Q27" s="133"/>
      <c r="R27" s="133"/>
      <c r="S27" s="133"/>
      <c r="T27" s="133"/>
      <c r="U27" s="133"/>
      <c r="V27" s="133"/>
      <c r="W27" s="133"/>
      <c r="X27" s="133"/>
      <c r="Y27" s="133"/>
      <c r="Z27" s="133"/>
      <c r="AA27" s="133"/>
      <c r="AB27" s="133"/>
      <c r="AN27" s="4" t="str">
        <f>IF(LEN(AM27)=0,"",IF(LEN(AM27)=LEN(SUBSTITUTE(AM27,"!","")),AM27,RIGHT(AM27,LEN(AM27)-SEARCH("µ",SUBSTITUTE(AM27,"!","µ",LEN(AM27)-LEN(SUBSTITUTE(AM27,"!",""))),1))))</f>
        <v/>
      </c>
      <c r="AO27" s="4">
        <f>'[1]EC (1)'!G190</f>
        <v>0</v>
      </c>
      <c r="AP27" s="4" t="str">
        <f ca="1">_xlfn.FORMULATEXT(AO27)</f>
        <v>='[Devis - D19-0023-01.xlsm]EC (1)'!G190</v>
      </c>
      <c r="AQ27" s="4" t="str">
        <f ca="1">IF(LEN(AP27)=0,"",IF(LEN(AP27)=LEN(SUBSTITUTE(AP27,"!","")),AP27,RIGHT(AP27,LEN(AP27)-SEARCH("µ",SUBSTITUTE(AP27,"!","µ",LEN(AP27)-LEN(SUBSTITUTE(AP27,"!",""))),1))))</f>
        <v>G190</v>
      </c>
    </row>
    <row r="28" spans="1:43" s="4" customFormat="1" ht="70.5" hidden="1" customHeight="1" x14ac:dyDescent="0.25">
      <c r="A28" s="126"/>
      <c r="B28" s="127"/>
      <c r="C28" s="128"/>
      <c r="D28" s="110" t="s">
        <v>30</v>
      </c>
      <c r="E28" s="107"/>
      <c r="F28" s="107"/>
      <c r="G28" s="107"/>
      <c r="H28" s="107"/>
      <c r="I28" s="107"/>
      <c r="J28" s="109"/>
      <c r="K28" s="111"/>
      <c r="L28" s="112"/>
      <c r="M28" s="1"/>
      <c r="N28" s="5">
        <f ca="1">IF(ISERROR(INDIRECT($N$1&amp;"A1")),0,INDIRECT($N$1&amp;AE28))</f>
        <v>0</v>
      </c>
      <c r="O28" s="133"/>
      <c r="P28" s="133"/>
      <c r="Q28" s="133"/>
      <c r="R28" s="133"/>
      <c r="S28" s="133"/>
      <c r="T28" s="133"/>
      <c r="U28" s="133"/>
      <c r="V28" s="133"/>
      <c r="W28" s="133"/>
      <c r="X28" s="133"/>
      <c r="Y28" s="133"/>
      <c r="Z28" s="133"/>
      <c r="AA28" s="133"/>
      <c r="AB28" s="133"/>
    </row>
    <row r="29" spans="1:43" s="4" customFormat="1" ht="70.5" hidden="1" customHeight="1" x14ac:dyDescent="0.25">
      <c r="A29" s="126"/>
      <c r="B29" s="127"/>
      <c r="C29" s="128"/>
      <c r="D29" s="110" t="s">
        <v>31</v>
      </c>
      <c r="E29" s="107"/>
      <c r="F29" s="107"/>
      <c r="G29" s="107"/>
      <c r="H29" s="107"/>
      <c r="I29" s="107"/>
      <c r="J29" s="109"/>
      <c r="K29" s="111"/>
      <c r="L29" s="112"/>
      <c r="M29" s="1"/>
      <c r="N29" s="5">
        <f ca="1">IF(ISERROR(INDIRECT($N$1&amp;"A1")),0,INDIRECT($N$1&amp;AE29))</f>
        <v>0</v>
      </c>
      <c r="O29" s="133"/>
      <c r="P29" s="133"/>
      <c r="Q29" s="133"/>
      <c r="R29" s="133"/>
      <c r="S29" s="133"/>
      <c r="T29" s="133"/>
      <c r="U29" s="133"/>
      <c r="V29" s="133"/>
      <c r="W29" s="133"/>
      <c r="X29" s="133"/>
      <c r="Y29" s="133"/>
      <c r="Z29" s="133"/>
      <c r="AA29" s="133"/>
      <c r="AB29" s="133"/>
    </row>
    <row r="30" spans="1:43" s="4" customFormat="1" ht="42" hidden="1" customHeight="1" x14ac:dyDescent="0.25">
      <c r="A30" s="126"/>
      <c r="B30" s="127"/>
      <c r="C30" s="128"/>
      <c r="D30" s="110" t="s">
        <v>32</v>
      </c>
      <c r="E30" s="107"/>
      <c r="F30" s="107"/>
      <c r="G30" s="107"/>
      <c r="H30" s="107"/>
      <c r="I30" s="107"/>
      <c r="J30" s="109"/>
      <c r="K30" s="111"/>
      <c r="L30" s="112"/>
      <c r="M30" s="1"/>
      <c r="N30" s="5">
        <v>0</v>
      </c>
      <c r="O30" s="133"/>
      <c r="P30" s="133"/>
      <c r="Q30" s="133"/>
      <c r="R30" s="133"/>
      <c r="S30" s="133"/>
      <c r="T30" s="133"/>
      <c r="U30" s="133"/>
      <c r="V30" s="133"/>
      <c r="W30" s="133"/>
      <c r="X30" s="133"/>
      <c r="Y30" s="133"/>
      <c r="Z30" s="133"/>
      <c r="AA30" s="133"/>
      <c r="AB30" s="133"/>
    </row>
    <row r="31" spans="1:43" s="4" customFormat="1" ht="42" hidden="1" customHeight="1" x14ac:dyDescent="0.25">
      <c r="A31" s="126"/>
      <c r="B31" s="127"/>
      <c r="C31" s="128"/>
      <c r="D31" s="110" t="s">
        <v>33</v>
      </c>
      <c r="E31" s="107"/>
      <c r="F31" s="107"/>
      <c r="G31" s="107"/>
      <c r="H31" s="107"/>
      <c r="I31" s="107"/>
      <c r="J31" s="109"/>
      <c r="K31" s="111"/>
      <c r="L31" s="112"/>
      <c r="M31" s="1"/>
      <c r="N31" s="5">
        <v>0</v>
      </c>
      <c r="O31" s="133"/>
      <c r="P31" s="133"/>
      <c r="Q31" s="133"/>
      <c r="R31" s="133"/>
      <c r="S31" s="133"/>
      <c r="T31" s="133"/>
      <c r="U31" s="133"/>
      <c r="V31" s="133"/>
      <c r="W31" s="133"/>
      <c r="X31" s="133"/>
      <c r="Y31" s="133"/>
      <c r="Z31" s="133"/>
      <c r="AA31" s="133"/>
      <c r="AB31" s="133"/>
    </row>
    <row r="32" spans="1:43" s="4" customFormat="1" ht="70.5" hidden="1" customHeight="1" x14ac:dyDescent="0.25">
      <c r="A32" s="126"/>
      <c r="B32" s="127"/>
      <c r="C32" s="128"/>
      <c r="D32" s="110" t="s">
        <v>34</v>
      </c>
      <c r="E32" s="107"/>
      <c r="F32" s="107"/>
      <c r="G32" s="107"/>
      <c r="H32" s="107"/>
      <c r="I32" s="107"/>
      <c r="J32" s="109"/>
      <c r="K32" s="111"/>
      <c r="L32" s="112"/>
      <c r="M32" s="1"/>
      <c r="N32" s="5">
        <v>0</v>
      </c>
      <c r="O32" s="133"/>
      <c r="P32" s="133"/>
      <c r="Q32" s="133"/>
      <c r="R32" s="133"/>
      <c r="S32" s="133"/>
      <c r="T32" s="133"/>
      <c r="U32" s="133"/>
      <c r="V32" s="133"/>
      <c r="W32" s="133"/>
      <c r="X32" s="133"/>
      <c r="Y32" s="133"/>
      <c r="Z32" s="133"/>
      <c r="AA32" s="133"/>
      <c r="AB32" s="133"/>
    </row>
    <row r="33" spans="1:31" s="4" customFormat="1" ht="70.5" hidden="1" customHeight="1" x14ac:dyDescent="0.25">
      <c r="A33" s="126"/>
      <c r="B33" s="127"/>
      <c r="C33" s="128"/>
      <c r="D33" s="110" t="s">
        <v>35</v>
      </c>
      <c r="E33" s="107"/>
      <c r="F33" s="107"/>
      <c r="G33" s="107"/>
      <c r="H33" s="107"/>
      <c r="I33" s="107"/>
      <c r="J33" s="109"/>
      <c r="K33" s="111"/>
      <c r="L33" s="112"/>
      <c r="M33" s="1"/>
      <c r="N33" s="5">
        <v>0</v>
      </c>
      <c r="O33" s="133"/>
      <c r="P33" s="133"/>
      <c r="Q33" s="133"/>
      <c r="R33" s="133"/>
      <c r="S33" s="133"/>
      <c r="T33" s="133"/>
      <c r="U33" s="133"/>
      <c r="V33" s="133"/>
      <c r="W33" s="133"/>
      <c r="X33" s="133"/>
      <c r="Y33" s="133"/>
      <c r="Z33" s="133"/>
      <c r="AA33" s="133"/>
      <c r="AB33" s="133"/>
    </row>
    <row r="34" spans="1:31" s="4" customFormat="1" ht="70.5" hidden="1" customHeight="1" x14ac:dyDescent="0.25">
      <c r="A34" s="126"/>
      <c r="B34" s="127"/>
      <c r="C34" s="128"/>
      <c r="D34" s="110" t="s">
        <v>36</v>
      </c>
      <c r="E34" s="107"/>
      <c r="F34" s="107"/>
      <c r="G34" s="107"/>
      <c r="H34" s="107"/>
      <c r="I34" s="107"/>
      <c r="J34" s="109"/>
      <c r="K34" s="111"/>
      <c r="L34" s="112"/>
      <c r="M34" s="1"/>
      <c r="N34" s="5">
        <v>0</v>
      </c>
      <c r="O34" s="133"/>
      <c r="P34" s="133"/>
      <c r="Q34" s="133"/>
      <c r="R34" s="133"/>
      <c r="S34" s="133"/>
      <c r="T34" s="133"/>
      <c r="U34" s="133"/>
      <c r="V34" s="133"/>
      <c r="W34" s="133"/>
      <c r="X34" s="133"/>
      <c r="Y34" s="133"/>
      <c r="Z34" s="133"/>
      <c r="AA34" s="133"/>
      <c r="AB34" s="133"/>
    </row>
    <row r="35" spans="1:31" s="4" customFormat="1" ht="70.5" customHeight="1" x14ac:dyDescent="0.25">
      <c r="A35" s="126"/>
      <c r="B35" s="127"/>
      <c r="C35" s="128"/>
      <c r="D35" s="110" t="s">
        <v>37</v>
      </c>
      <c r="E35" s="107"/>
      <c r="F35" s="107"/>
      <c r="G35" s="107"/>
      <c r="H35" s="107"/>
      <c r="I35" s="107"/>
      <c r="J35" s="109"/>
      <c r="K35" s="111"/>
      <c r="L35" s="112"/>
      <c r="M35" s="1"/>
      <c r="N35" s="5">
        <f t="shared" ref="N35:N40" si="1">IF(AND(A35="",D35=""),0,1)</f>
        <v>1</v>
      </c>
      <c r="O35" s="133"/>
      <c r="P35" s="133"/>
      <c r="Q35" s="133"/>
      <c r="R35" s="133"/>
      <c r="S35" s="133"/>
      <c r="T35" s="133"/>
      <c r="U35" s="133"/>
      <c r="V35" s="133"/>
      <c r="W35" s="133"/>
      <c r="X35" s="133"/>
      <c r="Y35" s="133"/>
      <c r="Z35" s="133"/>
      <c r="AA35" s="133"/>
      <c r="AB35" s="133"/>
    </row>
    <row r="36" spans="1:31" s="4" customFormat="1" ht="70.5" customHeight="1" x14ac:dyDescent="0.25">
      <c r="A36" s="126"/>
      <c r="B36" s="127"/>
      <c r="C36" s="128"/>
      <c r="D36" s="110" t="s">
        <v>38</v>
      </c>
      <c r="E36" s="107"/>
      <c r="F36" s="107"/>
      <c r="G36" s="107"/>
      <c r="H36" s="107"/>
      <c r="I36" s="107"/>
      <c r="J36" s="109"/>
      <c r="K36" s="111"/>
      <c r="L36" s="112"/>
      <c r="M36" s="1"/>
      <c r="N36" s="5">
        <f t="shared" si="1"/>
        <v>1</v>
      </c>
      <c r="O36" s="133"/>
      <c r="P36" s="133"/>
      <c r="Q36" s="133"/>
      <c r="R36" s="133"/>
      <c r="S36" s="133"/>
      <c r="T36" s="133"/>
      <c r="U36" s="133"/>
      <c r="V36" s="133"/>
      <c r="W36" s="133"/>
      <c r="X36" s="133"/>
      <c r="Y36" s="133"/>
      <c r="Z36" s="133"/>
      <c r="AA36" s="133"/>
      <c r="AB36" s="133"/>
    </row>
    <row r="37" spans="1:31" s="4" customFormat="1" ht="42" hidden="1" customHeight="1" x14ac:dyDescent="0.25">
      <c r="A37" s="126"/>
      <c r="B37" s="127"/>
      <c r="C37" s="128"/>
      <c r="D37" s="110" t="s">
        <v>39</v>
      </c>
      <c r="E37" s="107"/>
      <c r="F37" s="107"/>
      <c r="G37" s="107"/>
      <c r="H37" s="107"/>
      <c r="I37" s="107"/>
      <c r="J37" s="109"/>
      <c r="K37" s="111"/>
      <c r="L37" s="112"/>
      <c r="M37" s="1"/>
      <c r="N37" s="5">
        <v>0</v>
      </c>
      <c r="O37" s="133"/>
      <c r="P37" s="133"/>
      <c r="Q37" s="133"/>
      <c r="R37" s="133"/>
      <c r="S37" s="133"/>
      <c r="T37" s="133"/>
      <c r="U37" s="133"/>
      <c r="V37" s="133"/>
      <c r="W37" s="133"/>
      <c r="X37" s="133"/>
      <c r="Y37" s="133"/>
      <c r="Z37" s="133"/>
      <c r="AA37" s="133"/>
      <c r="AB37" s="133"/>
    </row>
    <row r="38" spans="1:31" s="4" customFormat="1" ht="42" hidden="1" customHeight="1" x14ac:dyDescent="0.25">
      <c r="A38" s="129"/>
      <c r="B38" s="130"/>
      <c r="C38" s="131"/>
      <c r="D38" s="110" t="s">
        <v>40</v>
      </c>
      <c r="E38" s="107"/>
      <c r="F38" s="107"/>
      <c r="G38" s="107"/>
      <c r="H38" s="107"/>
      <c r="I38" s="107"/>
      <c r="J38" s="109"/>
      <c r="K38" s="111"/>
      <c r="L38" s="112"/>
      <c r="M38" s="1"/>
      <c r="N38" s="5">
        <v>0</v>
      </c>
      <c r="O38" s="133"/>
      <c r="P38" s="133"/>
      <c r="Q38" s="133"/>
      <c r="R38" s="133"/>
      <c r="S38" s="133"/>
      <c r="T38" s="133"/>
      <c r="U38" s="133"/>
      <c r="V38" s="133"/>
      <c r="W38" s="133"/>
      <c r="X38" s="133"/>
      <c r="Y38" s="133"/>
      <c r="Z38" s="133"/>
      <c r="AA38" s="133"/>
      <c r="AB38" s="133"/>
    </row>
    <row r="39" spans="1:31" s="4" customFormat="1" ht="32.25" customHeight="1" x14ac:dyDescent="0.25">
      <c r="A39" s="96" t="s">
        <v>41</v>
      </c>
      <c r="B39" s="97"/>
      <c r="C39" s="99"/>
      <c r="D39" s="132" t="s">
        <v>42</v>
      </c>
      <c r="E39" s="97"/>
      <c r="F39" s="97"/>
      <c r="G39" s="98"/>
      <c r="H39" s="97"/>
      <c r="I39" s="97"/>
      <c r="J39" s="97"/>
      <c r="K39" s="97"/>
      <c r="L39" s="99"/>
      <c r="M39" s="1"/>
      <c r="N39" s="5">
        <f t="shared" si="1"/>
        <v>1</v>
      </c>
      <c r="O39" s="133"/>
      <c r="P39" s="133"/>
      <c r="Q39" s="133"/>
      <c r="R39" s="133"/>
      <c r="S39" s="133"/>
      <c r="T39" s="133"/>
      <c r="U39" s="133"/>
      <c r="V39" s="133"/>
      <c r="W39" s="133"/>
      <c r="X39" s="133"/>
      <c r="Y39" s="133"/>
      <c r="Z39" s="133"/>
      <c r="AA39" s="133"/>
      <c r="AB39" s="133"/>
    </row>
    <row r="40" spans="1:31" s="4" customFormat="1" x14ac:dyDescent="0.25">
      <c r="A40" s="96" t="s">
        <v>43</v>
      </c>
      <c r="B40" s="97"/>
      <c r="C40" s="99"/>
      <c r="D40" s="96" t="s">
        <v>44</v>
      </c>
      <c r="E40" s="97"/>
      <c r="F40" s="97"/>
      <c r="G40" s="98"/>
      <c r="H40" s="97"/>
      <c r="I40" s="97"/>
      <c r="J40" s="97"/>
      <c r="K40" s="97"/>
      <c r="L40" s="99"/>
      <c r="M40" s="1"/>
      <c r="N40" s="5">
        <f t="shared" si="1"/>
        <v>1</v>
      </c>
      <c r="O40" s="133"/>
      <c r="P40" s="133"/>
      <c r="Q40" s="133"/>
      <c r="R40" s="133"/>
      <c r="S40" s="133"/>
      <c r="T40" s="133"/>
      <c r="U40" s="133"/>
      <c r="V40" s="133"/>
      <c r="W40" s="133"/>
      <c r="X40" s="133"/>
      <c r="Y40" s="133"/>
      <c r="Z40" s="133"/>
      <c r="AA40" s="133"/>
      <c r="AB40" s="133"/>
    </row>
    <row r="41" spans="1:31" s="4" customFormat="1" ht="21" x14ac:dyDescent="0.25">
      <c r="A41" s="88" t="s">
        <v>102</v>
      </c>
      <c r="B41" s="88"/>
      <c r="C41" s="88"/>
      <c r="D41" s="88"/>
      <c r="E41" s="88"/>
      <c r="F41" s="88"/>
      <c r="G41" s="88"/>
      <c r="H41" s="88"/>
      <c r="I41" s="88"/>
      <c r="J41" s="88"/>
      <c r="K41" s="88"/>
      <c r="L41" s="88"/>
      <c r="M41" s="1"/>
      <c r="N41" s="2" t="s">
        <v>0</v>
      </c>
      <c r="O41" s="3"/>
      <c r="P41" s="3"/>
      <c r="Q41" s="3"/>
      <c r="R41" s="3"/>
      <c r="S41" s="3"/>
      <c r="T41" s="3"/>
      <c r="U41" s="3"/>
      <c r="V41" s="4">
        <v>1</v>
      </c>
      <c r="W41" s="3"/>
      <c r="X41" s="3"/>
      <c r="Y41" s="3"/>
      <c r="Z41" s="3"/>
      <c r="AA41" s="3"/>
    </row>
    <row r="42" spans="1:31" s="4" customFormat="1" x14ac:dyDescent="0.25">
      <c r="A42" s="89"/>
      <c r="B42" s="89"/>
      <c r="C42" s="89"/>
      <c r="D42" s="89" t="s">
        <v>1</v>
      </c>
      <c r="E42" s="89"/>
      <c r="F42" s="89"/>
      <c r="G42" s="89"/>
      <c r="H42" s="89"/>
      <c r="I42" s="89"/>
      <c r="J42" s="89"/>
      <c r="K42" s="89"/>
      <c r="L42" s="89"/>
      <c r="M42" s="1"/>
      <c r="N42" s="5"/>
      <c r="O42" s="133" t="s">
        <v>100</v>
      </c>
      <c r="P42" s="133"/>
      <c r="Q42" s="133"/>
      <c r="R42" s="133"/>
      <c r="S42" s="133"/>
      <c r="T42" s="133"/>
      <c r="U42" s="133"/>
      <c r="V42" s="133"/>
      <c r="W42" s="133"/>
      <c r="X42" s="133"/>
      <c r="Y42" s="133"/>
      <c r="Z42" s="133"/>
      <c r="AA42" s="133"/>
      <c r="AB42" s="133"/>
    </row>
    <row r="43" spans="1:31" s="4" customFormat="1" ht="197.25" customHeight="1" x14ac:dyDescent="0.25">
      <c r="A43" s="90"/>
      <c r="B43" s="90"/>
      <c r="C43" s="90"/>
      <c r="D43" s="91" t="s">
        <v>2</v>
      </c>
      <c r="E43" s="92"/>
      <c r="F43" s="92"/>
      <c r="G43" s="93"/>
      <c r="H43" s="92"/>
      <c r="I43" s="94"/>
      <c r="J43" s="94"/>
      <c r="K43" s="94"/>
      <c r="L43" s="95"/>
      <c r="M43" s="1"/>
      <c r="N43" s="5">
        <v>1</v>
      </c>
      <c r="O43" s="133"/>
      <c r="P43" s="133"/>
      <c r="Q43" s="133"/>
      <c r="R43" s="133"/>
      <c r="S43" s="133"/>
      <c r="T43" s="133"/>
      <c r="U43" s="133"/>
      <c r="V43" s="133"/>
      <c r="W43" s="133"/>
      <c r="X43" s="133"/>
      <c r="Y43" s="133"/>
      <c r="Z43" s="133"/>
      <c r="AA43" s="133"/>
      <c r="AB43" s="133"/>
      <c r="AE43" s="6"/>
    </row>
    <row r="44" spans="1:31" s="4" customFormat="1" ht="23.25" customHeight="1" x14ac:dyDescent="0.25">
      <c r="A44" s="90" t="s">
        <v>3</v>
      </c>
      <c r="B44" s="90"/>
      <c r="C44" s="90"/>
      <c r="D44" s="90" t="s">
        <v>4</v>
      </c>
      <c r="E44" s="90"/>
      <c r="F44" s="90"/>
      <c r="G44" s="104"/>
      <c r="H44" s="90"/>
      <c r="I44" s="105" t="s">
        <v>4</v>
      </c>
      <c r="J44" s="105"/>
      <c r="K44" s="105"/>
      <c r="L44" s="105"/>
      <c r="M44" s="1"/>
      <c r="N44" s="5">
        <v>1</v>
      </c>
      <c r="O44" s="133"/>
      <c r="P44" s="133"/>
      <c r="Q44" s="133"/>
      <c r="R44" s="133"/>
      <c r="S44" s="133"/>
      <c r="T44" s="133"/>
      <c r="U44" s="133"/>
      <c r="V44" s="133"/>
      <c r="W44" s="133"/>
      <c r="X44" s="133"/>
      <c r="Y44" s="133"/>
      <c r="Z44" s="133"/>
      <c r="AA44" s="133"/>
      <c r="AB44" s="133"/>
    </row>
    <row r="45" spans="1:31" s="4" customFormat="1" ht="100.5" customHeight="1" x14ac:dyDescent="0.25">
      <c r="A45" s="90" t="s">
        <v>5</v>
      </c>
      <c r="B45" s="90"/>
      <c r="C45" s="90"/>
      <c r="D45" s="106" t="s">
        <v>6</v>
      </c>
      <c r="E45" s="107"/>
      <c r="F45" s="107"/>
      <c r="G45" s="108"/>
      <c r="H45" s="107"/>
      <c r="I45" s="107"/>
      <c r="J45" s="107"/>
      <c r="K45" s="107"/>
      <c r="L45" s="109"/>
      <c r="M45" s="1"/>
      <c r="N45" s="5">
        <v>1</v>
      </c>
      <c r="O45" s="133"/>
      <c r="P45" s="133"/>
      <c r="Q45" s="133"/>
      <c r="R45" s="133"/>
      <c r="S45" s="133"/>
      <c r="T45" s="133"/>
      <c r="U45" s="133"/>
      <c r="V45" s="133"/>
      <c r="W45" s="133"/>
      <c r="X45" s="133"/>
      <c r="Y45" s="133"/>
      <c r="Z45" s="133"/>
      <c r="AA45" s="133"/>
      <c r="AB45" s="133"/>
    </row>
    <row r="46" spans="1:31" s="4" customFormat="1" x14ac:dyDescent="0.25">
      <c r="A46" s="90" t="s">
        <v>7</v>
      </c>
      <c r="B46" s="90"/>
      <c r="C46" s="90"/>
      <c r="D46" s="96">
        <v>8</v>
      </c>
      <c r="E46" s="97"/>
      <c r="F46" s="97"/>
      <c r="G46" s="98"/>
      <c r="H46" s="97"/>
      <c r="I46" s="97"/>
      <c r="J46" s="97"/>
      <c r="K46" s="97"/>
      <c r="L46" s="99"/>
      <c r="M46" s="1"/>
      <c r="N46" s="5">
        <v>1</v>
      </c>
      <c r="O46" s="133"/>
      <c r="P46" s="133"/>
      <c r="Q46" s="133"/>
      <c r="R46" s="133"/>
      <c r="S46" s="133"/>
      <c r="T46" s="133"/>
      <c r="U46" s="133"/>
      <c r="V46" s="133"/>
      <c r="W46" s="133"/>
      <c r="X46" s="133"/>
      <c r="Y46" s="133"/>
      <c r="Z46" s="133"/>
      <c r="AA46" s="133"/>
      <c r="AB46" s="133"/>
      <c r="AC46" s="7"/>
    </row>
    <row r="47" spans="1:31" s="4" customFormat="1" ht="18.75" hidden="1" customHeight="1" x14ac:dyDescent="0.25">
      <c r="A47" s="90" t="s">
        <v>8</v>
      </c>
      <c r="B47" s="90"/>
      <c r="C47" s="90"/>
      <c r="D47" s="96" t="s">
        <v>9</v>
      </c>
      <c r="E47" s="97"/>
      <c r="F47" s="97"/>
      <c r="G47" s="98"/>
      <c r="H47" s="97"/>
      <c r="I47" s="97"/>
      <c r="J47" s="97"/>
      <c r="K47" s="97"/>
      <c r="L47" s="99"/>
      <c r="M47" s="1"/>
      <c r="N47" s="5">
        <v>0</v>
      </c>
      <c r="O47" s="133"/>
      <c r="P47" s="133"/>
      <c r="Q47" s="133"/>
      <c r="R47" s="133"/>
      <c r="S47" s="133"/>
      <c r="T47" s="133"/>
      <c r="U47" s="133"/>
      <c r="V47" s="133"/>
      <c r="W47" s="133"/>
      <c r="X47" s="133"/>
      <c r="Y47" s="133"/>
      <c r="Z47" s="133"/>
      <c r="AA47" s="133"/>
      <c r="AB47" s="133"/>
    </row>
    <row r="48" spans="1:31" s="4" customFormat="1" x14ac:dyDescent="0.25">
      <c r="A48" s="90" t="s">
        <v>10</v>
      </c>
      <c r="B48" s="90"/>
      <c r="C48" s="90"/>
      <c r="D48" s="100">
        <v>32</v>
      </c>
      <c r="E48" s="101"/>
      <c r="F48" s="101"/>
      <c r="G48" s="102"/>
      <c r="H48" s="101"/>
      <c r="I48" s="103">
        <v>0</v>
      </c>
      <c r="J48" s="103"/>
      <c r="K48" s="103"/>
      <c r="L48" s="103"/>
      <c r="M48" s="1"/>
      <c r="N48" s="5">
        <v>1</v>
      </c>
      <c r="O48" s="133"/>
      <c r="P48" s="133"/>
      <c r="Q48" s="133"/>
      <c r="R48" s="133"/>
      <c r="S48" s="133"/>
      <c r="T48" s="133"/>
      <c r="U48" s="133"/>
      <c r="V48" s="133"/>
      <c r="W48" s="133"/>
      <c r="X48" s="133"/>
      <c r="Y48" s="133"/>
      <c r="Z48" s="133"/>
      <c r="AA48" s="133"/>
      <c r="AB48" s="133"/>
    </row>
    <row r="49" spans="1:28" s="4" customFormat="1" ht="18.75" hidden="1" customHeight="1" x14ac:dyDescent="0.25">
      <c r="A49" s="90" t="s">
        <v>11</v>
      </c>
      <c r="B49" s="90"/>
      <c r="C49" s="90"/>
      <c r="D49" s="96" t="s">
        <v>4</v>
      </c>
      <c r="E49" s="97"/>
      <c r="F49" s="97"/>
      <c r="G49" s="98"/>
      <c r="H49" s="97"/>
      <c r="I49" s="97"/>
      <c r="J49" s="97"/>
      <c r="K49" s="97"/>
      <c r="L49" s="99"/>
      <c r="M49" s="1"/>
      <c r="N49" s="5">
        <v>0</v>
      </c>
      <c r="O49" s="133"/>
      <c r="P49" s="133"/>
      <c r="Q49" s="133"/>
      <c r="R49" s="133"/>
      <c r="S49" s="133"/>
      <c r="T49" s="133"/>
      <c r="U49" s="133"/>
      <c r="V49" s="133"/>
      <c r="W49" s="133"/>
      <c r="X49" s="133"/>
      <c r="Y49" s="133"/>
      <c r="Z49" s="133"/>
      <c r="AA49" s="133"/>
      <c r="AB49" s="133"/>
    </row>
    <row r="50" spans="1:28" s="4" customFormat="1" ht="18.75" customHeight="1" x14ac:dyDescent="0.25">
      <c r="A50" s="113" t="s">
        <v>12</v>
      </c>
      <c r="B50" s="114"/>
      <c r="C50" s="115"/>
      <c r="D50" s="96" t="s">
        <v>4</v>
      </c>
      <c r="E50" s="97"/>
      <c r="F50" s="97"/>
      <c r="G50" s="98"/>
      <c r="H50" s="97"/>
      <c r="I50" s="97"/>
      <c r="J50" s="97"/>
      <c r="K50" s="97"/>
      <c r="L50" s="99"/>
      <c r="M50" s="1"/>
      <c r="N50" s="119">
        <v>1</v>
      </c>
      <c r="O50" s="133"/>
      <c r="P50" s="133"/>
      <c r="Q50" s="133"/>
      <c r="R50" s="133"/>
      <c r="S50" s="133"/>
      <c r="T50" s="133"/>
      <c r="U50" s="133"/>
      <c r="V50" s="133"/>
      <c r="W50" s="133"/>
      <c r="X50" s="133"/>
      <c r="Y50" s="133"/>
      <c r="Z50" s="133"/>
      <c r="AA50" s="133"/>
      <c r="AB50" s="133"/>
    </row>
    <row r="51" spans="1:28" s="4" customFormat="1" ht="18.75" customHeight="1" x14ac:dyDescent="0.25">
      <c r="A51" s="116"/>
      <c r="B51" s="117"/>
      <c r="C51" s="118"/>
      <c r="D51" s="120" t="s">
        <v>4</v>
      </c>
      <c r="E51" s="121"/>
      <c r="F51" s="121"/>
      <c r="G51" s="121"/>
      <c r="H51" s="121"/>
      <c r="I51" s="121"/>
      <c r="J51" s="121"/>
      <c r="K51" s="121"/>
      <c r="L51" s="122"/>
      <c r="M51" s="1"/>
      <c r="N51" s="119"/>
      <c r="O51" s="133"/>
      <c r="P51" s="133"/>
      <c r="Q51" s="133"/>
      <c r="R51" s="133"/>
      <c r="S51" s="133"/>
      <c r="T51" s="133"/>
      <c r="U51" s="133"/>
      <c r="V51" s="133"/>
      <c r="W51" s="133"/>
      <c r="X51" s="133"/>
      <c r="Y51" s="133"/>
      <c r="Z51" s="133"/>
      <c r="AA51" s="133"/>
      <c r="AB51" s="133"/>
    </row>
    <row r="52" spans="1:28" s="4" customFormat="1" ht="42" hidden="1" customHeight="1" x14ac:dyDescent="0.25">
      <c r="A52" s="123" t="s">
        <v>13</v>
      </c>
      <c r="B52" s="124"/>
      <c r="C52" s="125"/>
      <c r="D52" s="110" t="s">
        <v>14</v>
      </c>
      <c r="E52" s="107"/>
      <c r="F52" s="107"/>
      <c r="G52" s="107"/>
      <c r="H52" s="107"/>
      <c r="I52" s="107"/>
      <c r="J52" s="109"/>
      <c r="K52" s="111"/>
      <c r="L52" s="112"/>
      <c r="M52" s="1"/>
      <c r="N52" s="5">
        <f ca="1">IF(ISERROR(INDIRECT($N$1&amp;"A1")),0,INDIRECT($N$1&amp;AE52))</f>
        <v>0</v>
      </c>
      <c r="O52" s="133"/>
      <c r="P52" s="133"/>
      <c r="Q52" s="133"/>
      <c r="R52" s="133"/>
      <c r="S52" s="133"/>
      <c r="T52" s="133"/>
      <c r="U52" s="133"/>
      <c r="V52" s="133"/>
      <c r="W52" s="133"/>
      <c r="X52" s="133"/>
      <c r="Y52" s="133"/>
      <c r="Z52" s="133"/>
      <c r="AA52" s="133"/>
      <c r="AB52" s="133"/>
    </row>
    <row r="53" spans="1:28" s="4" customFormat="1" ht="42" hidden="1" customHeight="1" x14ac:dyDescent="0.25">
      <c r="A53" s="126"/>
      <c r="B53" s="127"/>
      <c r="C53" s="128"/>
      <c r="D53" s="110" t="s">
        <v>15</v>
      </c>
      <c r="E53" s="107"/>
      <c r="F53" s="107"/>
      <c r="G53" s="107"/>
      <c r="H53" s="107"/>
      <c r="I53" s="107"/>
      <c r="J53" s="109"/>
      <c r="K53" s="111"/>
      <c r="L53" s="112"/>
      <c r="M53" s="1"/>
      <c r="N53" s="5">
        <f t="shared" ref="N53" ca="1" si="2">IF(ISERROR(INDIRECT($N$1&amp;"A1")),0,INDIRECT($N$1&amp;AE53))</f>
        <v>0</v>
      </c>
      <c r="O53" s="133"/>
      <c r="P53" s="133"/>
      <c r="Q53" s="133"/>
      <c r="R53" s="133"/>
      <c r="S53" s="133"/>
      <c r="T53" s="133"/>
      <c r="U53" s="133"/>
      <c r="V53" s="133"/>
      <c r="W53" s="133"/>
      <c r="X53" s="133"/>
      <c r="Y53" s="133"/>
      <c r="Z53" s="133"/>
      <c r="AA53" s="133"/>
      <c r="AB53" s="133"/>
    </row>
    <row r="54" spans="1:28" s="4" customFormat="1" ht="42" customHeight="1" x14ac:dyDescent="0.25">
      <c r="A54" s="126"/>
      <c r="B54" s="127"/>
      <c r="C54" s="128"/>
      <c r="D54" s="110" t="s">
        <v>16</v>
      </c>
      <c r="E54" s="107"/>
      <c r="F54" s="107"/>
      <c r="G54" s="107"/>
      <c r="H54" s="107"/>
      <c r="I54" s="107"/>
      <c r="J54" s="109"/>
      <c r="K54" s="111"/>
      <c r="L54" s="112"/>
      <c r="M54" s="1"/>
      <c r="N54" s="5">
        <v>1</v>
      </c>
      <c r="O54" s="133"/>
      <c r="P54" s="133"/>
      <c r="Q54" s="133"/>
      <c r="R54" s="133"/>
      <c r="S54" s="133"/>
      <c r="T54" s="133"/>
      <c r="U54" s="133"/>
      <c r="V54" s="133"/>
      <c r="W54" s="133"/>
      <c r="X54" s="133"/>
      <c r="Y54" s="133"/>
      <c r="Z54" s="133"/>
      <c r="AA54" s="133"/>
      <c r="AB54" s="133"/>
    </row>
    <row r="55" spans="1:28" s="4" customFormat="1" ht="42" hidden="1" customHeight="1" x14ac:dyDescent="0.25">
      <c r="A55" s="126"/>
      <c r="B55" s="127"/>
      <c r="C55" s="128"/>
      <c r="D55" s="110" t="s">
        <v>17</v>
      </c>
      <c r="E55" s="107"/>
      <c r="F55" s="107"/>
      <c r="G55" s="107"/>
      <c r="H55" s="107"/>
      <c r="I55" s="107"/>
      <c r="J55" s="109"/>
      <c r="K55" s="111"/>
      <c r="L55" s="112"/>
      <c r="M55" s="1"/>
      <c r="N55" s="5">
        <f t="shared" ref="N55:N57" ca="1" si="3">IF(ISERROR(INDIRECT($N$1&amp;"A1")),0,INDIRECT($N$1&amp;AE55))</f>
        <v>0</v>
      </c>
      <c r="O55" s="133"/>
      <c r="P55" s="133"/>
      <c r="Q55" s="133"/>
      <c r="R55" s="133"/>
      <c r="S55" s="133"/>
      <c r="T55" s="133"/>
      <c r="U55" s="133"/>
      <c r="V55" s="133"/>
      <c r="W55" s="133"/>
      <c r="X55" s="133"/>
      <c r="Y55" s="133"/>
      <c r="Z55" s="133"/>
      <c r="AA55" s="133"/>
      <c r="AB55" s="133"/>
    </row>
    <row r="56" spans="1:28" s="4" customFormat="1" ht="42" hidden="1" customHeight="1" x14ac:dyDescent="0.25">
      <c r="A56" s="126"/>
      <c r="B56" s="127"/>
      <c r="C56" s="128"/>
      <c r="D56" s="110" t="s">
        <v>18</v>
      </c>
      <c r="E56" s="107"/>
      <c r="F56" s="107"/>
      <c r="G56" s="107"/>
      <c r="H56" s="107"/>
      <c r="I56" s="107"/>
      <c r="J56" s="109"/>
      <c r="K56" s="111"/>
      <c r="L56" s="112"/>
      <c r="M56" s="1"/>
      <c r="N56" s="5">
        <f t="shared" ca="1" si="3"/>
        <v>0</v>
      </c>
      <c r="O56" s="133"/>
      <c r="P56" s="133"/>
      <c r="Q56" s="133"/>
      <c r="R56" s="133"/>
      <c r="S56" s="133"/>
      <c r="T56" s="133"/>
      <c r="U56" s="133"/>
      <c r="V56" s="133"/>
      <c r="W56" s="133"/>
      <c r="X56" s="133"/>
      <c r="Y56" s="133"/>
      <c r="Z56" s="133"/>
      <c r="AA56" s="133"/>
      <c r="AB56" s="133"/>
    </row>
    <row r="57" spans="1:28" s="4" customFormat="1" ht="42" hidden="1" customHeight="1" x14ac:dyDescent="0.25">
      <c r="A57" s="126"/>
      <c r="B57" s="127"/>
      <c r="C57" s="128"/>
      <c r="D57" s="110" t="s">
        <v>19</v>
      </c>
      <c r="E57" s="107"/>
      <c r="F57" s="107"/>
      <c r="G57" s="107"/>
      <c r="H57" s="107"/>
      <c r="I57" s="107"/>
      <c r="J57" s="109"/>
      <c r="K57" s="111"/>
      <c r="L57" s="112"/>
      <c r="M57" s="1"/>
      <c r="N57" s="5">
        <f t="shared" ca="1" si="3"/>
        <v>0</v>
      </c>
      <c r="O57" s="133"/>
      <c r="P57" s="133"/>
      <c r="Q57" s="133"/>
      <c r="R57" s="133"/>
      <c r="S57" s="133"/>
      <c r="T57" s="133"/>
      <c r="U57" s="133"/>
      <c r="V57" s="133"/>
      <c r="W57" s="133"/>
      <c r="X57" s="133"/>
      <c r="Y57" s="133"/>
      <c r="Z57" s="133"/>
      <c r="AA57" s="133"/>
      <c r="AB57" s="133"/>
    </row>
    <row r="58" spans="1:28" s="4" customFormat="1" ht="42" customHeight="1" x14ac:dyDescent="0.25">
      <c r="A58" s="126"/>
      <c r="B58" s="127"/>
      <c r="C58" s="128"/>
      <c r="D58" s="110" t="s">
        <v>20</v>
      </c>
      <c r="E58" s="107"/>
      <c r="F58" s="107"/>
      <c r="G58" s="107"/>
      <c r="H58" s="107"/>
      <c r="I58" s="107"/>
      <c r="J58" s="109"/>
      <c r="K58" s="111"/>
      <c r="L58" s="112"/>
      <c r="M58" s="1"/>
      <c r="N58" s="5">
        <v>1</v>
      </c>
      <c r="O58" s="133"/>
      <c r="P58" s="133"/>
      <c r="Q58" s="133"/>
      <c r="R58" s="133"/>
      <c r="S58" s="133"/>
      <c r="T58" s="133"/>
      <c r="U58" s="133"/>
      <c r="V58" s="133"/>
      <c r="W58" s="133"/>
      <c r="X58" s="133"/>
      <c r="Y58" s="133"/>
      <c r="Z58" s="133"/>
      <c r="AA58" s="133"/>
      <c r="AB58" s="133"/>
    </row>
    <row r="59" spans="1:28" s="4" customFormat="1" ht="71.25" hidden="1" customHeight="1" x14ac:dyDescent="0.25">
      <c r="A59" s="126"/>
      <c r="B59" s="127"/>
      <c r="C59" s="128"/>
      <c r="D59" s="110" t="s">
        <v>21</v>
      </c>
      <c r="E59" s="107"/>
      <c r="F59" s="107"/>
      <c r="G59" s="107"/>
      <c r="H59" s="107"/>
      <c r="I59" s="107"/>
      <c r="J59" s="109"/>
      <c r="K59" s="111"/>
      <c r="L59" s="112"/>
      <c r="M59" s="1"/>
      <c r="N59" s="5">
        <f t="shared" ref="N59:N60" ca="1" si="4">IF(ISERROR(INDIRECT($N$1&amp;"A1")),0,INDIRECT($N$1&amp;AE59))</f>
        <v>0</v>
      </c>
      <c r="O59" s="133"/>
      <c r="P59" s="133"/>
      <c r="Q59" s="133"/>
      <c r="R59" s="133"/>
      <c r="S59" s="133"/>
      <c r="T59" s="133"/>
      <c r="U59" s="133"/>
      <c r="V59" s="133"/>
      <c r="W59" s="133"/>
      <c r="X59" s="133"/>
      <c r="Y59" s="133"/>
      <c r="Z59" s="133"/>
      <c r="AA59" s="133"/>
      <c r="AB59" s="133"/>
    </row>
    <row r="60" spans="1:28" s="4" customFormat="1" ht="71.25" hidden="1" customHeight="1" x14ac:dyDescent="0.25">
      <c r="A60" s="126"/>
      <c r="B60" s="127"/>
      <c r="C60" s="128"/>
      <c r="D60" s="110" t="s">
        <v>22</v>
      </c>
      <c r="E60" s="107"/>
      <c r="F60" s="107"/>
      <c r="G60" s="107"/>
      <c r="H60" s="107"/>
      <c r="I60" s="107"/>
      <c r="J60" s="109"/>
      <c r="K60" s="111"/>
      <c r="L60" s="112"/>
      <c r="M60" s="1"/>
      <c r="N60" s="5">
        <f t="shared" ca="1" si="4"/>
        <v>0</v>
      </c>
      <c r="O60" s="133"/>
      <c r="P60" s="133"/>
      <c r="Q60" s="133"/>
      <c r="R60" s="133"/>
      <c r="S60" s="133"/>
      <c r="T60" s="133"/>
      <c r="U60" s="133"/>
      <c r="V60" s="133"/>
      <c r="W60" s="133"/>
      <c r="X60" s="133"/>
      <c r="Y60" s="133"/>
      <c r="Z60" s="133"/>
      <c r="AA60" s="133"/>
      <c r="AB60" s="133"/>
    </row>
    <row r="61" spans="1:28" s="4" customFormat="1" ht="81" customHeight="1" x14ac:dyDescent="0.25">
      <c r="A61" s="126"/>
      <c r="B61" s="127"/>
      <c r="C61" s="128"/>
      <c r="D61" s="110" t="s">
        <v>23</v>
      </c>
      <c r="E61" s="107"/>
      <c r="F61" s="107"/>
      <c r="G61" s="107"/>
      <c r="H61" s="107"/>
      <c r="I61" s="107"/>
      <c r="J61" s="109"/>
      <c r="K61" s="111"/>
      <c r="L61" s="112"/>
      <c r="M61" s="1"/>
      <c r="N61" s="5">
        <v>1</v>
      </c>
      <c r="O61" s="133"/>
      <c r="P61" s="133"/>
      <c r="Q61" s="133"/>
      <c r="R61" s="133"/>
      <c r="S61" s="133"/>
      <c r="T61" s="133"/>
      <c r="U61" s="133"/>
      <c r="V61" s="133"/>
      <c r="W61" s="133"/>
      <c r="X61" s="133"/>
      <c r="Y61" s="133"/>
      <c r="Z61" s="133"/>
      <c r="AA61" s="133"/>
      <c r="AB61" s="133"/>
    </row>
    <row r="62" spans="1:28" s="4" customFormat="1" ht="71.25" hidden="1" customHeight="1" x14ac:dyDescent="0.25">
      <c r="A62" s="126"/>
      <c r="B62" s="127"/>
      <c r="C62" s="128"/>
      <c r="D62" s="110" t="s">
        <v>24</v>
      </c>
      <c r="E62" s="107"/>
      <c r="F62" s="107"/>
      <c r="G62" s="107"/>
      <c r="H62" s="107"/>
      <c r="I62" s="107"/>
      <c r="J62" s="109"/>
      <c r="K62" s="111"/>
      <c r="L62" s="112"/>
      <c r="M62" s="1"/>
      <c r="N62" s="5">
        <f t="shared" ref="N62:N64" ca="1" si="5">IF(ISERROR(INDIRECT($N$1&amp;"A1")),0,INDIRECT($N$1&amp;AE62))</f>
        <v>0</v>
      </c>
      <c r="O62" s="133"/>
      <c r="P62" s="133"/>
      <c r="Q62" s="133"/>
      <c r="R62" s="133"/>
      <c r="S62" s="133"/>
      <c r="T62" s="133"/>
      <c r="U62" s="133"/>
      <c r="V62" s="133"/>
      <c r="W62" s="133"/>
      <c r="X62" s="133"/>
      <c r="Y62" s="133"/>
      <c r="Z62" s="133"/>
      <c r="AA62" s="133"/>
      <c r="AB62" s="133"/>
    </row>
    <row r="63" spans="1:28" s="4" customFormat="1" ht="71.25" hidden="1" customHeight="1" x14ac:dyDescent="0.25">
      <c r="A63" s="126"/>
      <c r="B63" s="127"/>
      <c r="C63" s="128"/>
      <c r="D63" s="110" t="s">
        <v>25</v>
      </c>
      <c r="E63" s="107"/>
      <c r="F63" s="107"/>
      <c r="G63" s="107"/>
      <c r="H63" s="107"/>
      <c r="I63" s="107"/>
      <c r="J63" s="109"/>
      <c r="K63" s="111"/>
      <c r="L63" s="112"/>
      <c r="M63" s="1"/>
      <c r="N63" s="5">
        <f t="shared" ca="1" si="5"/>
        <v>0</v>
      </c>
      <c r="O63" s="133"/>
      <c r="P63" s="133"/>
      <c r="Q63" s="133"/>
      <c r="R63" s="133"/>
      <c r="S63" s="133"/>
      <c r="T63" s="133"/>
      <c r="U63" s="133"/>
      <c r="V63" s="133"/>
      <c r="W63" s="133"/>
      <c r="X63" s="133"/>
      <c r="Y63" s="133"/>
      <c r="Z63" s="133"/>
      <c r="AA63" s="133"/>
      <c r="AB63" s="133"/>
    </row>
    <row r="64" spans="1:28" s="4" customFormat="1" ht="71.25" hidden="1" customHeight="1" x14ac:dyDescent="0.25">
      <c r="A64" s="126"/>
      <c r="B64" s="127"/>
      <c r="C64" s="128"/>
      <c r="D64" s="110" t="s">
        <v>26</v>
      </c>
      <c r="E64" s="107"/>
      <c r="F64" s="107"/>
      <c r="G64" s="107"/>
      <c r="H64" s="107"/>
      <c r="I64" s="107"/>
      <c r="J64" s="109"/>
      <c r="K64" s="111"/>
      <c r="L64" s="112"/>
      <c r="M64" s="1"/>
      <c r="N64" s="5">
        <f t="shared" ca="1" si="5"/>
        <v>0</v>
      </c>
      <c r="O64" s="133"/>
      <c r="P64" s="133"/>
      <c r="Q64" s="133"/>
      <c r="R64" s="133"/>
      <c r="S64" s="133"/>
      <c r="T64" s="133"/>
      <c r="U64" s="133"/>
      <c r="V64" s="133"/>
      <c r="W64" s="133"/>
      <c r="X64" s="133"/>
      <c r="Y64" s="133"/>
      <c r="Z64" s="133"/>
      <c r="AA64" s="133"/>
      <c r="AB64" s="133"/>
    </row>
    <row r="65" spans="1:43" s="4" customFormat="1" ht="66.75" hidden="1" customHeight="1" x14ac:dyDescent="0.25">
      <c r="A65" s="126"/>
      <c r="B65" s="127"/>
      <c r="C65" s="128"/>
      <c r="D65" s="110" t="s">
        <v>27</v>
      </c>
      <c r="E65" s="107"/>
      <c r="F65" s="107"/>
      <c r="G65" s="107"/>
      <c r="H65" s="107"/>
      <c r="I65" s="107"/>
      <c r="J65" s="109"/>
      <c r="K65" s="111"/>
      <c r="L65" s="112"/>
      <c r="M65" s="1"/>
      <c r="N65" s="5">
        <v>0</v>
      </c>
      <c r="O65" s="133"/>
      <c r="P65" s="133"/>
      <c r="Q65" s="133"/>
      <c r="R65" s="133"/>
      <c r="S65" s="133"/>
      <c r="T65" s="133"/>
      <c r="U65" s="133"/>
      <c r="V65" s="133"/>
      <c r="W65" s="133"/>
      <c r="X65" s="133"/>
      <c r="Y65" s="133"/>
      <c r="Z65" s="133"/>
      <c r="AA65" s="133"/>
      <c r="AB65" s="133"/>
    </row>
    <row r="66" spans="1:43" s="4" customFormat="1" ht="70.5" hidden="1" customHeight="1" x14ac:dyDescent="0.25">
      <c r="A66" s="126"/>
      <c r="B66" s="127"/>
      <c r="C66" s="128"/>
      <c r="D66" s="110" t="s">
        <v>28</v>
      </c>
      <c r="E66" s="107"/>
      <c r="F66" s="107"/>
      <c r="G66" s="107"/>
      <c r="H66" s="107"/>
      <c r="I66" s="107"/>
      <c r="J66" s="109"/>
      <c r="K66" s="111"/>
      <c r="L66" s="112"/>
      <c r="M66" s="1"/>
      <c r="N66" s="5">
        <v>0</v>
      </c>
      <c r="O66" s="133"/>
      <c r="P66" s="133"/>
      <c r="Q66" s="133"/>
      <c r="R66" s="133"/>
      <c r="S66" s="133"/>
      <c r="T66" s="133"/>
      <c r="U66" s="133"/>
      <c r="V66" s="133"/>
      <c r="W66" s="133"/>
      <c r="X66" s="133"/>
      <c r="Y66" s="133"/>
      <c r="Z66" s="133"/>
      <c r="AA66" s="133"/>
      <c r="AB66" s="133"/>
    </row>
    <row r="67" spans="1:43" s="4" customFormat="1" ht="70.5" hidden="1" customHeight="1" x14ac:dyDescent="0.25">
      <c r="A67" s="126"/>
      <c r="B67" s="127"/>
      <c r="C67" s="128"/>
      <c r="D67" s="110" t="s">
        <v>29</v>
      </c>
      <c r="E67" s="107"/>
      <c r="F67" s="107"/>
      <c r="G67" s="107"/>
      <c r="H67" s="107"/>
      <c r="I67" s="107"/>
      <c r="J67" s="109"/>
      <c r="K67" s="111"/>
      <c r="L67" s="112"/>
      <c r="M67" s="1"/>
      <c r="N67" s="5">
        <f ca="1">IF(ISERROR(INDIRECT($N$1&amp;"A1")),0,INDIRECT($N$1&amp;AE67))</f>
        <v>0</v>
      </c>
      <c r="O67" s="133"/>
      <c r="P67" s="133"/>
      <c r="Q67" s="133"/>
      <c r="R67" s="133"/>
      <c r="S67" s="133"/>
      <c r="T67" s="133"/>
      <c r="U67" s="133"/>
      <c r="V67" s="133"/>
      <c r="W67" s="133"/>
      <c r="X67" s="133"/>
      <c r="Y67" s="133"/>
      <c r="Z67" s="133"/>
      <c r="AA67" s="133"/>
      <c r="AB67" s="133"/>
      <c r="AN67" s="4" t="str">
        <f>IF(LEN(AM67)=0,"",IF(LEN(AM67)=LEN(SUBSTITUTE(AM67,"!","")),AM67,RIGHT(AM67,LEN(AM67)-SEARCH("µ",SUBSTITUTE(AM67,"!","µ",LEN(AM67)-LEN(SUBSTITUTE(AM67,"!",""))),1))))</f>
        <v/>
      </c>
      <c r="AO67" s="4">
        <f>'[1]EC (1)'!G230</f>
        <v>0</v>
      </c>
      <c r="AP67" s="4" t="str">
        <f ca="1">_xlfn.FORMULATEXT(AO67)</f>
        <v>='[Devis - D19-0023-01.xlsm]EC (1)'!G230</v>
      </c>
      <c r="AQ67" s="4" t="str">
        <f ca="1">IF(LEN(AP67)=0,"",IF(LEN(AP67)=LEN(SUBSTITUTE(AP67,"!","")),AP67,RIGHT(AP67,LEN(AP67)-SEARCH("µ",SUBSTITUTE(AP67,"!","µ",LEN(AP67)-LEN(SUBSTITUTE(AP67,"!",""))),1))))</f>
        <v>G230</v>
      </c>
    </row>
    <row r="68" spans="1:43" s="4" customFormat="1" ht="70.5" hidden="1" customHeight="1" x14ac:dyDescent="0.25">
      <c r="A68" s="126"/>
      <c r="B68" s="127"/>
      <c r="C68" s="128"/>
      <c r="D68" s="110" t="s">
        <v>30</v>
      </c>
      <c r="E68" s="107"/>
      <c r="F68" s="107"/>
      <c r="G68" s="107"/>
      <c r="H68" s="107"/>
      <c r="I68" s="107"/>
      <c r="J68" s="109"/>
      <c r="K68" s="111"/>
      <c r="L68" s="112"/>
      <c r="M68" s="1"/>
      <c r="N68" s="5">
        <f ca="1">IF(ISERROR(INDIRECT($N$1&amp;"A1")),0,INDIRECT($N$1&amp;AE68))</f>
        <v>0</v>
      </c>
      <c r="O68" s="133"/>
      <c r="P68" s="133"/>
      <c r="Q68" s="133"/>
      <c r="R68" s="133"/>
      <c r="S68" s="133"/>
      <c r="T68" s="133"/>
      <c r="U68" s="133"/>
      <c r="V68" s="133"/>
      <c r="W68" s="133"/>
      <c r="X68" s="133"/>
      <c r="Y68" s="133"/>
      <c r="Z68" s="133"/>
      <c r="AA68" s="133"/>
      <c r="AB68" s="133"/>
    </row>
    <row r="69" spans="1:43" s="4" customFormat="1" ht="70.5" hidden="1" customHeight="1" x14ac:dyDescent="0.25">
      <c r="A69" s="126"/>
      <c r="B69" s="127"/>
      <c r="C69" s="128"/>
      <c r="D69" s="110" t="s">
        <v>31</v>
      </c>
      <c r="E69" s="107"/>
      <c r="F69" s="107"/>
      <c r="G69" s="107"/>
      <c r="H69" s="107"/>
      <c r="I69" s="107"/>
      <c r="J69" s="109"/>
      <c r="K69" s="111"/>
      <c r="L69" s="112"/>
      <c r="M69" s="1"/>
      <c r="N69" s="5">
        <f ca="1">IF(ISERROR(INDIRECT($N$1&amp;"A1")),0,INDIRECT($N$1&amp;AE69))</f>
        <v>0</v>
      </c>
      <c r="O69" s="133"/>
      <c r="P69" s="133"/>
      <c r="Q69" s="133"/>
      <c r="R69" s="133"/>
      <c r="S69" s="133"/>
      <c r="T69" s="133"/>
      <c r="U69" s="133"/>
      <c r="V69" s="133"/>
      <c r="W69" s="133"/>
      <c r="X69" s="133"/>
      <c r="Y69" s="133"/>
      <c r="Z69" s="133"/>
      <c r="AA69" s="133"/>
      <c r="AB69" s="133"/>
    </row>
    <row r="70" spans="1:43" s="4" customFormat="1" ht="42" customHeight="1" x14ac:dyDescent="0.25">
      <c r="A70" s="126"/>
      <c r="B70" s="127"/>
      <c r="C70" s="128"/>
      <c r="D70" s="110" t="s">
        <v>32</v>
      </c>
      <c r="E70" s="107"/>
      <c r="F70" s="107"/>
      <c r="G70" s="107"/>
      <c r="H70" s="107"/>
      <c r="I70" s="107"/>
      <c r="J70" s="109"/>
      <c r="K70" s="111"/>
      <c r="L70" s="112"/>
      <c r="M70" s="1"/>
      <c r="N70" s="5">
        <f t="shared" ref="N70:N76" si="6">IF(AND(A70="",D70=""),0,1)</f>
        <v>1</v>
      </c>
      <c r="O70" s="133"/>
      <c r="P70" s="133"/>
      <c r="Q70" s="133"/>
      <c r="R70" s="133"/>
      <c r="S70" s="133"/>
      <c r="T70" s="133"/>
      <c r="U70" s="133"/>
      <c r="V70" s="133"/>
      <c r="W70" s="133"/>
      <c r="X70" s="133"/>
      <c r="Y70" s="133"/>
      <c r="Z70" s="133"/>
      <c r="AA70" s="133"/>
      <c r="AB70" s="133"/>
    </row>
    <row r="71" spans="1:43" s="4" customFormat="1" ht="42" customHeight="1" x14ac:dyDescent="0.25">
      <c r="A71" s="126"/>
      <c r="B71" s="127"/>
      <c r="C71" s="128"/>
      <c r="D71" s="110" t="s">
        <v>33</v>
      </c>
      <c r="E71" s="107"/>
      <c r="F71" s="107"/>
      <c r="G71" s="107"/>
      <c r="H71" s="107"/>
      <c r="I71" s="107"/>
      <c r="J71" s="109"/>
      <c r="K71" s="111"/>
      <c r="L71" s="112"/>
      <c r="M71" s="1"/>
      <c r="N71" s="5">
        <f t="shared" si="6"/>
        <v>1</v>
      </c>
      <c r="O71" s="133"/>
      <c r="P71" s="133"/>
      <c r="Q71" s="133"/>
      <c r="R71" s="133"/>
      <c r="S71" s="133"/>
      <c r="T71" s="133"/>
      <c r="U71" s="133"/>
      <c r="V71" s="133"/>
      <c r="W71" s="133"/>
      <c r="X71" s="133"/>
      <c r="Y71" s="133"/>
      <c r="Z71" s="133"/>
      <c r="AA71" s="133"/>
      <c r="AB71" s="133"/>
    </row>
    <row r="72" spans="1:43" s="4" customFormat="1" ht="70.5" customHeight="1" x14ac:dyDescent="0.25">
      <c r="A72" s="126"/>
      <c r="B72" s="127"/>
      <c r="C72" s="128"/>
      <c r="D72" s="110" t="s">
        <v>34</v>
      </c>
      <c r="E72" s="107"/>
      <c r="F72" s="107"/>
      <c r="G72" s="107"/>
      <c r="H72" s="107"/>
      <c r="I72" s="107"/>
      <c r="J72" s="109"/>
      <c r="K72" s="111"/>
      <c r="L72" s="112"/>
      <c r="M72" s="1"/>
      <c r="N72" s="5">
        <f t="shared" si="6"/>
        <v>1</v>
      </c>
      <c r="O72" s="133"/>
      <c r="P72" s="133"/>
      <c r="Q72" s="133"/>
      <c r="R72" s="133"/>
      <c r="S72" s="133"/>
      <c r="T72" s="133"/>
      <c r="U72" s="133"/>
      <c r="V72" s="133"/>
      <c r="W72" s="133"/>
      <c r="X72" s="133"/>
      <c r="Y72" s="133"/>
      <c r="Z72" s="133"/>
      <c r="AA72" s="133"/>
      <c r="AB72" s="133"/>
    </row>
    <row r="73" spans="1:43" s="4" customFormat="1" ht="70.5" customHeight="1" x14ac:dyDescent="0.25">
      <c r="A73" s="126"/>
      <c r="B73" s="127"/>
      <c r="C73" s="128"/>
      <c r="D73" s="110" t="s">
        <v>35</v>
      </c>
      <c r="E73" s="107"/>
      <c r="F73" s="107"/>
      <c r="G73" s="107"/>
      <c r="H73" s="107"/>
      <c r="I73" s="107"/>
      <c r="J73" s="109"/>
      <c r="K73" s="111"/>
      <c r="L73" s="112"/>
      <c r="M73" s="1"/>
      <c r="N73" s="5">
        <f t="shared" si="6"/>
        <v>1</v>
      </c>
      <c r="O73" s="133"/>
      <c r="P73" s="133"/>
      <c r="Q73" s="133"/>
      <c r="R73" s="133"/>
      <c r="S73" s="133"/>
      <c r="T73" s="133"/>
      <c r="U73" s="133"/>
      <c r="V73" s="133"/>
      <c r="W73" s="133"/>
      <c r="X73" s="133"/>
      <c r="Y73" s="133"/>
      <c r="Z73" s="133"/>
      <c r="AA73" s="133"/>
      <c r="AB73" s="133"/>
    </row>
    <row r="74" spans="1:43" s="4" customFormat="1" ht="70.5" customHeight="1" x14ac:dyDescent="0.25">
      <c r="A74" s="126"/>
      <c r="B74" s="127"/>
      <c r="C74" s="128"/>
      <c r="D74" s="110" t="s">
        <v>36</v>
      </c>
      <c r="E74" s="107"/>
      <c r="F74" s="107"/>
      <c r="G74" s="107"/>
      <c r="H74" s="107"/>
      <c r="I74" s="107"/>
      <c r="J74" s="109"/>
      <c r="K74" s="111"/>
      <c r="L74" s="112"/>
      <c r="M74" s="1"/>
      <c r="N74" s="5">
        <f t="shared" si="6"/>
        <v>1</v>
      </c>
      <c r="O74" s="133"/>
      <c r="P74" s="133"/>
      <c r="Q74" s="133"/>
      <c r="R74" s="133"/>
      <c r="S74" s="133"/>
      <c r="T74" s="133"/>
      <c r="U74" s="133"/>
      <c r="V74" s="133"/>
      <c r="W74" s="133"/>
      <c r="X74" s="133"/>
      <c r="Y74" s="133"/>
      <c r="Z74" s="133"/>
      <c r="AA74" s="133"/>
      <c r="AB74" s="133"/>
    </row>
    <row r="75" spans="1:43" s="4" customFormat="1" ht="70.5" customHeight="1" x14ac:dyDescent="0.25">
      <c r="A75" s="126"/>
      <c r="B75" s="127"/>
      <c r="C75" s="128"/>
      <c r="D75" s="110" t="s">
        <v>37</v>
      </c>
      <c r="E75" s="107"/>
      <c r="F75" s="107"/>
      <c r="G75" s="107"/>
      <c r="H75" s="107"/>
      <c r="I75" s="107"/>
      <c r="J75" s="109"/>
      <c r="K75" s="111"/>
      <c r="L75" s="112"/>
      <c r="M75" s="1"/>
      <c r="N75" s="5">
        <f t="shared" si="6"/>
        <v>1</v>
      </c>
      <c r="O75" s="133"/>
      <c r="P75" s="133"/>
      <c r="Q75" s="133"/>
      <c r="R75" s="133"/>
      <c r="S75" s="133"/>
      <c r="T75" s="133"/>
      <c r="U75" s="133"/>
      <c r="V75" s="133"/>
      <c r="W75" s="133"/>
      <c r="X75" s="133"/>
      <c r="Y75" s="133"/>
      <c r="Z75" s="133"/>
      <c r="AA75" s="133"/>
      <c r="AB75" s="133"/>
    </row>
    <row r="76" spans="1:43" s="4" customFormat="1" ht="70.5" customHeight="1" x14ac:dyDescent="0.25">
      <c r="A76" s="126"/>
      <c r="B76" s="127"/>
      <c r="C76" s="128"/>
      <c r="D76" s="110" t="s">
        <v>38</v>
      </c>
      <c r="E76" s="107"/>
      <c r="F76" s="107"/>
      <c r="G76" s="107"/>
      <c r="H76" s="107"/>
      <c r="I76" s="107"/>
      <c r="J76" s="109"/>
      <c r="K76" s="111"/>
      <c r="L76" s="112"/>
      <c r="M76" s="1"/>
      <c r="N76" s="5">
        <f t="shared" si="6"/>
        <v>1</v>
      </c>
      <c r="O76" s="133"/>
      <c r="P76" s="133"/>
      <c r="Q76" s="133"/>
      <c r="R76" s="133"/>
      <c r="S76" s="133"/>
      <c r="T76" s="133"/>
      <c r="U76" s="133"/>
      <c r="V76" s="133"/>
      <c r="W76" s="133"/>
      <c r="X76" s="133"/>
      <c r="Y76" s="133"/>
      <c r="Z76" s="133"/>
      <c r="AA76" s="133"/>
      <c r="AB76" s="133"/>
    </row>
    <row r="77" spans="1:43" s="4" customFormat="1" ht="42" hidden="1" customHeight="1" x14ac:dyDescent="0.25">
      <c r="A77" s="126"/>
      <c r="B77" s="127"/>
      <c r="C77" s="128"/>
      <c r="D77" s="110" t="s">
        <v>39</v>
      </c>
      <c r="E77" s="107"/>
      <c r="F77" s="107"/>
      <c r="G77" s="107"/>
      <c r="H77" s="107"/>
      <c r="I77" s="107"/>
      <c r="J77" s="109"/>
      <c r="K77" s="111"/>
      <c r="L77" s="112"/>
      <c r="M77" s="1"/>
      <c r="N77" s="5">
        <v>0</v>
      </c>
      <c r="O77" s="133"/>
      <c r="P77" s="133"/>
      <c r="Q77" s="133"/>
      <c r="R77" s="133"/>
      <c r="S77" s="133"/>
      <c r="T77" s="133"/>
      <c r="U77" s="133"/>
      <c r="V77" s="133"/>
      <c r="W77" s="133"/>
      <c r="X77" s="133"/>
      <c r="Y77" s="133"/>
      <c r="Z77" s="133"/>
      <c r="AA77" s="133"/>
      <c r="AB77" s="133"/>
    </row>
    <row r="78" spans="1:43" s="4" customFormat="1" ht="42" hidden="1" customHeight="1" x14ac:dyDescent="0.25">
      <c r="A78" s="129"/>
      <c r="B78" s="130"/>
      <c r="C78" s="131"/>
      <c r="D78" s="110" t="s">
        <v>40</v>
      </c>
      <c r="E78" s="107"/>
      <c r="F78" s="107"/>
      <c r="G78" s="107"/>
      <c r="H78" s="107"/>
      <c r="I78" s="107"/>
      <c r="J78" s="109"/>
      <c r="K78" s="111"/>
      <c r="L78" s="112"/>
      <c r="M78" s="1"/>
      <c r="N78" s="5">
        <v>0</v>
      </c>
      <c r="O78" s="133"/>
      <c r="P78" s="133"/>
      <c r="Q78" s="133"/>
      <c r="R78" s="133"/>
      <c r="S78" s="133"/>
      <c r="T78" s="133"/>
      <c r="U78" s="133"/>
      <c r="V78" s="133"/>
      <c r="W78" s="133"/>
      <c r="X78" s="133"/>
      <c r="Y78" s="133"/>
      <c r="Z78" s="133"/>
      <c r="AA78" s="133"/>
      <c r="AB78" s="133"/>
    </row>
    <row r="79" spans="1:43" s="4" customFormat="1" ht="32.25" customHeight="1" x14ac:dyDescent="0.25">
      <c r="A79" s="96" t="s">
        <v>41</v>
      </c>
      <c r="B79" s="97"/>
      <c r="C79" s="99"/>
      <c r="D79" s="132" t="s">
        <v>42</v>
      </c>
      <c r="E79" s="97"/>
      <c r="F79" s="97"/>
      <c r="G79" s="98"/>
      <c r="H79" s="97"/>
      <c r="I79" s="97"/>
      <c r="J79" s="97"/>
      <c r="K79" s="97"/>
      <c r="L79" s="99"/>
      <c r="M79" s="1"/>
      <c r="N79" s="5">
        <f t="shared" ref="N79:N80" si="7">IF(AND(A79="",D79=""),0,1)</f>
        <v>1</v>
      </c>
      <c r="O79" s="133"/>
      <c r="P79" s="133"/>
      <c r="Q79" s="133"/>
      <c r="R79" s="133"/>
      <c r="S79" s="133"/>
      <c r="T79" s="133"/>
      <c r="U79" s="133"/>
      <c r="V79" s="133"/>
      <c r="W79" s="133"/>
      <c r="X79" s="133"/>
      <c r="Y79" s="133"/>
      <c r="Z79" s="133"/>
      <c r="AA79" s="133"/>
      <c r="AB79" s="133"/>
    </row>
    <row r="80" spans="1:43" s="4" customFormat="1" x14ac:dyDescent="0.25">
      <c r="A80" s="96" t="s">
        <v>43</v>
      </c>
      <c r="B80" s="97"/>
      <c r="C80" s="99"/>
      <c r="D80" s="96" t="s">
        <v>44</v>
      </c>
      <c r="E80" s="97"/>
      <c r="F80" s="97"/>
      <c r="G80" s="98"/>
      <c r="H80" s="97"/>
      <c r="I80" s="97"/>
      <c r="J80" s="97"/>
      <c r="K80" s="97"/>
      <c r="L80" s="99"/>
      <c r="M80" s="1"/>
      <c r="N80" s="5">
        <f t="shared" si="7"/>
        <v>1</v>
      </c>
      <c r="O80" s="133"/>
      <c r="P80" s="133"/>
      <c r="Q80" s="133"/>
      <c r="R80" s="133"/>
      <c r="S80" s="133"/>
      <c r="T80" s="133"/>
      <c r="U80" s="133"/>
      <c r="V80" s="133"/>
      <c r="W80" s="133"/>
      <c r="X80" s="133"/>
      <c r="Y80" s="133"/>
      <c r="Z80" s="133"/>
      <c r="AA80" s="133"/>
      <c r="AB80" s="133"/>
    </row>
    <row r="81" spans="1:31" s="4" customFormat="1" ht="21" x14ac:dyDescent="0.25">
      <c r="A81" s="88" t="s">
        <v>103</v>
      </c>
      <c r="B81" s="88"/>
      <c r="C81" s="88"/>
      <c r="D81" s="88"/>
      <c r="E81" s="88"/>
      <c r="F81" s="88"/>
      <c r="G81" s="88"/>
      <c r="H81" s="88"/>
      <c r="I81" s="88"/>
      <c r="J81" s="88"/>
      <c r="K81" s="88"/>
      <c r="L81" s="88"/>
      <c r="M81" s="1"/>
      <c r="N81" s="2" t="s">
        <v>0</v>
      </c>
      <c r="O81" s="3"/>
      <c r="P81" s="3"/>
      <c r="Q81" s="3"/>
      <c r="R81" s="3"/>
      <c r="S81" s="3"/>
      <c r="T81" s="3"/>
      <c r="U81" s="3"/>
      <c r="V81" s="4">
        <v>1</v>
      </c>
      <c r="W81" s="3"/>
      <c r="X81" s="3"/>
      <c r="Y81" s="3"/>
      <c r="Z81" s="3"/>
      <c r="AA81" s="3"/>
    </row>
    <row r="82" spans="1:31" s="4" customFormat="1" x14ac:dyDescent="0.25">
      <c r="A82" s="89"/>
      <c r="B82" s="89"/>
      <c r="C82" s="89"/>
      <c r="D82" s="89" t="s">
        <v>1</v>
      </c>
      <c r="E82" s="89"/>
      <c r="F82" s="89"/>
      <c r="G82" s="89"/>
      <c r="H82" s="89"/>
      <c r="I82" s="89"/>
      <c r="J82" s="89"/>
      <c r="K82" s="89"/>
      <c r="L82" s="89"/>
      <c r="M82" s="1"/>
      <c r="N82" s="5"/>
      <c r="O82" s="133" t="s">
        <v>100</v>
      </c>
      <c r="P82" s="133"/>
      <c r="Q82" s="133"/>
      <c r="R82" s="133"/>
      <c r="S82" s="133"/>
      <c r="T82" s="133"/>
      <c r="U82" s="133"/>
      <c r="V82" s="133"/>
      <c r="W82" s="133"/>
      <c r="X82" s="133"/>
      <c r="Y82" s="133"/>
      <c r="Z82" s="133"/>
      <c r="AA82" s="133"/>
      <c r="AB82" s="133"/>
    </row>
    <row r="83" spans="1:31" s="4" customFormat="1" ht="197.25" customHeight="1" x14ac:dyDescent="0.25">
      <c r="A83" s="90"/>
      <c r="B83" s="90"/>
      <c r="C83" s="90"/>
      <c r="D83" s="91" t="s">
        <v>2</v>
      </c>
      <c r="E83" s="92"/>
      <c r="F83" s="92"/>
      <c r="G83" s="93"/>
      <c r="H83" s="92"/>
      <c r="I83" s="94"/>
      <c r="J83" s="94"/>
      <c r="K83" s="94"/>
      <c r="L83" s="95"/>
      <c r="M83" s="1"/>
      <c r="N83" s="5">
        <v>1</v>
      </c>
      <c r="O83" s="133"/>
      <c r="P83" s="133"/>
      <c r="Q83" s="133"/>
      <c r="R83" s="133"/>
      <c r="S83" s="133"/>
      <c r="T83" s="133"/>
      <c r="U83" s="133"/>
      <c r="V83" s="133"/>
      <c r="W83" s="133"/>
      <c r="X83" s="133"/>
      <c r="Y83" s="133"/>
      <c r="Z83" s="133"/>
      <c r="AA83" s="133"/>
      <c r="AB83" s="133"/>
      <c r="AE83" s="6"/>
    </row>
    <row r="84" spans="1:31" s="4" customFormat="1" ht="23.25" customHeight="1" x14ac:dyDescent="0.25">
      <c r="A84" s="90" t="s">
        <v>3</v>
      </c>
      <c r="B84" s="90"/>
      <c r="C84" s="90"/>
      <c r="D84" s="90" t="s">
        <v>4</v>
      </c>
      <c r="E84" s="90"/>
      <c r="F84" s="90"/>
      <c r="G84" s="104"/>
      <c r="H84" s="90"/>
      <c r="I84" s="105" t="s">
        <v>4</v>
      </c>
      <c r="J84" s="105"/>
      <c r="K84" s="105"/>
      <c r="L84" s="105"/>
      <c r="M84" s="1"/>
      <c r="N84" s="5">
        <v>1</v>
      </c>
      <c r="O84" s="133"/>
      <c r="P84" s="133"/>
      <c r="Q84" s="133"/>
      <c r="R84" s="133"/>
      <c r="S84" s="133"/>
      <c r="T84" s="133"/>
      <c r="U84" s="133"/>
      <c r="V84" s="133"/>
      <c r="W84" s="133"/>
      <c r="X84" s="133"/>
      <c r="Y84" s="133"/>
      <c r="Z84" s="133"/>
      <c r="AA84" s="133"/>
      <c r="AB84" s="133"/>
    </row>
    <row r="85" spans="1:31" s="4" customFormat="1" ht="100.5" customHeight="1" x14ac:dyDescent="0.25">
      <c r="A85" s="90" t="s">
        <v>5</v>
      </c>
      <c r="B85" s="90"/>
      <c r="C85" s="90"/>
      <c r="D85" s="106" t="s">
        <v>6</v>
      </c>
      <c r="E85" s="107"/>
      <c r="F85" s="107"/>
      <c r="G85" s="108"/>
      <c r="H85" s="107"/>
      <c r="I85" s="107"/>
      <c r="J85" s="107"/>
      <c r="K85" s="107"/>
      <c r="L85" s="109"/>
      <c r="M85" s="1"/>
      <c r="N85" s="5">
        <v>1</v>
      </c>
      <c r="O85" s="133"/>
      <c r="P85" s="133"/>
      <c r="Q85" s="133"/>
      <c r="R85" s="133"/>
      <c r="S85" s="133"/>
      <c r="T85" s="133"/>
      <c r="U85" s="133"/>
      <c r="V85" s="133"/>
      <c r="W85" s="133"/>
      <c r="X85" s="133"/>
      <c r="Y85" s="133"/>
      <c r="Z85" s="133"/>
      <c r="AA85" s="133"/>
      <c r="AB85" s="133"/>
    </row>
    <row r="86" spans="1:31" s="4" customFormat="1" x14ac:dyDescent="0.25">
      <c r="A86" s="90" t="s">
        <v>7</v>
      </c>
      <c r="B86" s="90"/>
      <c r="C86" s="90"/>
      <c r="D86" s="96">
        <v>8</v>
      </c>
      <c r="E86" s="97"/>
      <c r="F86" s="97"/>
      <c r="G86" s="98"/>
      <c r="H86" s="97"/>
      <c r="I86" s="97"/>
      <c r="J86" s="97"/>
      <c r="K86" s="97"/>
      <c r="L86" s="99"/>
      <c r="M86" s="1"/>
      <c r="N86" s="5">
        <v>1</v>
      </c>
      <c r="O86" s="133"/>
      <c r="P86" s="133"/>
      <c r="Q86" s="133"/>
      <c r="R86" s="133"/>
      <c r="S86" s="133"/>
      <c r="T86" s="133"/>
      <c r="U86" s="133"/>
      <c r="V86" s="133"/>
      <c r="W86" s="133"/>
      <c r="X86" s="133"/>
      <c r="Y86" s="133"/>
      <c r="Z86" s="133"/>
      <c r="AA86" s="133"/>
      <c r="AB86" s="133"/>
      <c r="AC86" s="7"/>
    </row>
    <row r="87" spans="1:31" s="4" customFormat="1" ht="18.75" hidden="1" customHeight="1" x14ac:dyDescent="0.25">
      <c r="A87" s="90" t="s">
        <v>8</v>
      </c>
      <c r="B87" s="90"/>
      <c r="C87" s="90"/>
      <c r="D87" s="96" t="s">
        <v>9</v>
      </c>
      <c r="E87" s="97"/>
      <c r="F87" s="97"/>
      <c r="G87" s="98"/>
      <c r="H87" s="97"/>
      <c r="I87" s="97"/>
      <c r="J87" s="97"/>
      <c r="K87" s="97"/>
      <c r="L87" s="99"/>
      <c r="M87" s="1"/>
      <c r="N87" s="5">
        <v>0</v>
      </c>
      <c r="O87" s="133"/>
      <c r="P87" s="133"/>
      <c r="Q87" s="133"/>
      <c r="R87" s="133"/>
      <c r="S87" s="133"/>
      <c r="T87" s="133"/>
      <c r="U87" s="133"/>
      <c r="V87" s="133"/>
      <c r="W87" s="133"/>
      <c r="X87" s="133"/>
      <c r="Y87" s="133"/>
      <c r="Z87" s="133"/>
      <c r="AA87" s="133"/>
      <c r="AB87" s="133"/>
    </row>
    <row r="88" spans="1:31" s="4" customFormat="1" x14ac:dyDescent="0.25">
      <c r="A88" s="90" t="s">
        <v>10</v>
      </c>
      <c r="B88" s="90"/>
      <c r="C88" s="90"/>
      <c r="D88" s="100">
        <v>32</v>
      </c>
      <c r="E88" s="101"/>
      <c r="F88" s="101"/>
      <c r="G88" s="102"/>
      <c r="H88" s="101"/>
      <c r="I88" s="103">
        <v>0</v>
      </c>
      <c r="J88" s="103"/>
      <c r="K88" s="103"/>
      <c r="L88" s="103"/>
      <c r="M88" s="1"/>
      <c r="N88" s="5">
        <v>1</v>
      </c>
      <c r="O88" s="133"/>
      <c r="P88" s="133"/>
      <c r="Q88" s="133"/>
      <c r="R88" s="133"/>
      <c r="S88" s="133"/>
      <c r="T88" s="133"/>
      <c r="U88" s="133"/>
      <c r="V88" s="133"/>
      <c r="W88" s="133"/>
      <c r="X88" s="133"/>
      <c r="Y88" s="133"/>
      <c r="Z88" s="133"/>
      <c r="AA88" s="133"/>
      <c r="AB88" s="133"/>
    </row>
    <row r="89" spans="1:31" s="4" customFormat="1" ht="18.75" hidden="1" customHeight="1" x14ac:dyDescent="0.25">
      <c r="A89" s="90" t="s">
        <v>11</v>
      </c>
      <c r="B89" s="90"/>
      <c r="C89" s="90"/>
      <c r="D89" s="96" t="s">
        <v>4</v>
      </c>
      <c r="E89" s="97"/>
      <c r="F89" s="97"/>
      <c r="G89" s="98"/>
      <c r="H89" s="97"/>
      <c r="I89" s="97"/>
      <c r="J89" s="97"/>
      <c r="K89" s="97"/>
      <c r="L89" s="99"/>
      <c r="M89" s="1"/>
      <c r="N89" s="5">
        <v>0</v>
      </c>
      <c r="O89" s="133"/>
      <c r="P89" s="133"/>
      <c r="Q89" s="133"/>
      <c r="R89" s="133"/>
      <c r="S89" s="133"/>
      <c r="T89" s="133"/>
      <c r="U89" s="133"/>
      <c r="V89" s="133"/>
      <c r="W89" s="133"/>
      <c r="X89" s="133"/>
      <c r="Y89" s="133"/>
      <c r="Z89" s="133"/>
      <c r="AA89" s="133"/>
      <c r="AB89" s="133"/>
    </row>
    <row r="90" spans="1:31" s="4" customFormat="1" ht="18.75" customHeight="1" x14ac:dyDescent="0.25">
      <c r="A90" s="113" t="s">
        <v>12</v>
      </c>
      <c r="B90" s="114"/>
      <c r="C90" s="115"/>
      <c r="D90" s="96" t="s">
        <v>4</v>
      </c>
      <c r="E90" s="97"/>
      <c r="F90" s="97"/>
      <c r="G90" s="98"/>
      <c r="H90" s="97"/>
      <c r="I90" s="97"/>
      <c r="J90" s="97"/>
      <c r="K90" s="97"/>
      <c r="L90" s="99"/>
      <c r="M90" s="1"/>
      <c r="N90" s="119">
        <v>1</v>
      </c>
      <c r="O90" s="133"/>
      <c r="P90" s="133"/>
      <c r="Q90" s="133"/>
      <c r="R90" s="133"/>
      <c r="S90" s="133"/>
      <c r="T90" s="133"/>
      <c r="U90" s="133"/>
      <c r="V90" s="133"/>
      <c r="W90" s="133"/>
      <c r="X90" s="133"/>
      <c r="Y90" s="133"/>
      <c r="Z90" s="133"/>
      <c r="AA90" s="133"/>
      <c r="AB90" s="133"/>
    </row>
    <row r="91" spans="1:31" s="4" customFormat="1" ht="18.75" customHeight="1" x14ac:dyDescent="0.25">
      <c r="A91" s="116"/>
      <c r="B91" s="117"/>
      <c r="C91" s="118"/>
      <c r="D91" s="120" t="s">
        <v>4</v>
      </c>
      <c r="E91" s="121"/>
      <c r="F91" s="121"/>
      <c r="G91" s="121"/>
      <c r="H91" s="121"/>
      <c r="I91" s="121"/>
      <c r="J91" s="121"/>
      <c r="K91" s="121"/>
      <c r="L91" s="122"/>
      <c r="M91" s="1"/>
      <c r="N91" s="119"/>
      <c r="O91" s="133"/>
      <c r="P91" s="133"/>
      <c r="Q91" s="133"/>
      <c r="R91" s="133"/>
      <c r="S91" s="133"/>
      <c r="T91" s="133"/>
      <c r="U91" s="133"/>
      <c r="V91" s="133"/>
      <c r="W91" s="133"/>
      <c r="X91" s="133"/>
      <c r="Y91" s="133"/>
      <c r="Z91" s="133"/>
      <c r="AA91" s="133"/>
      <c r="AB91" s="133"/>
    </row>
    <row r="92" spans="1:31" s="4" customFormat="1" ht="42" hidden="1" customHeight="1" x14ac:dyDescent="0.25">
      <c r="A92" s="123" t="s">
        <v>13</v>
      </c>
      <c r="B92" s="124"/>
      <c r="C92" s="125"/>
      <c r="D92" s="110" t="s">
        <v>14</v>
      </c>
      <c r="E92" s="107"/>
      <c r="F92" s="107"/>
      <c r="G92" s="107"/>
      <c r="H92" s="107"/>
      <c r="I92" s="107"/>
      <c r="J92" s="109"/>
      <c r="K92" s="111"/>
      <c r="L92" s="112"/>
      <c r="M92" s="1"/>
      <c r="N92" s="5">
        <f ca="1">IF(ISERROR(INDIRECT($N$1&amp;"A1")),0,INDIRECT($N$1&amp;AE92))</f>
        <v>0</v>
      </c>
      <c r="O92" s="133"/>
      <c r="P92" s="133"/>
      <c r="Q92" s="133"/>
      <c r="R92" s="133"/>
      <c r="S92" s="133"/>
      <c r="T92" s="133"/>
      <c r="U92" s="133"/>
      <c r="V92" s="133"/>
      <c r="W92" s="133"/>
      <c r="X92" s="133"/>
      <c r="Y92" s="133"/>
      <c r="Z92" s="133"/>
      <c r="AA92" s="133"/>
      <c r="AB92" s="133"/>
    </row>
    <row r="93" spans="1:31" s="4" customFormat="1" ht="42" hidden="1" customHeight="1" x14ac:dyDescent="0.25">
      <c r="A93" s="126"/>
      <c r="B93" s="127"/>
      <c r="C93" s="128"/>
      <c r="D93" s="110" t="s">
        <v>15</v>
      </c>
      <c r="E93" s="107"/>
      <c r="F93" s="107"/>
      <c r="G93" s="107"/>
      <c r="H93" s="107"/>
      <c r="I93" s="107"/>
      <c r="J93" s="109"/>
      <c r="K93" s="111"/>
      <c r="L93" s="112"/>
      <c r="M93" s="1"/>
      <c r="N93" s="5">
        <f t="shared" ref="N93" ca="1" si="8">IF(ISERROR(INDIRECT($N$1&amp;"A1")),0,INDIRECT($N$1&amp;AE93))</f>
        <v>0</v>
      </c>
      <c r="O93" s="133"/>
      <c r="P93" s="133"/>
      <c r="Q93" s="133"/>
      <c r="R93" s="133"/>
      <c r="S93" s="133"/>
      <c r="T93" s="133"/>
      <c r="U93" s="133"/>
      <c r="V93" s="133"/>
      <c r="W93" s="133"/>
      <c r="X93" s="133"/>
      <c r="Y93" s="133"/>
      <c r="Z93" s="133"/>
      <c r="AA93" s="133"/>
      <c r="AB93" s="133"/>
    </row>
    <row r="94" spans="1:31" s="4" customFormat="1" ht="42" customHeight="1" x14ac:dyDescent="0.25">
      <c r="A94" s="126"/>
      <c r="B94" s="127"/>
      <c r="C94" s="128"/>
      <c r="D94" s="110" t="s">
        <v>16</v>
      </c>
      <c r="E94" s="107"/>
      <c r="F94" s="107"/>
      <c r="G94" s="107"/>
      <c r="H94" s="107"/>
      <c r="I94" s="107"/>
      <c r="J94" s="109"/>
      <c r="K94" s="111"/>
      <c r="L94" s="112"/>
      <c r="M94" s="1"/>
      <c r="N94" s="5">
        <v>1</v>
      </c>
      <c r="O94" s="133"/>
      <c r="P94" s="133"/>
      <c r="Q94" s="133"/>
      <c r="R94" s="133"/>
      <c r="S94" s="133"/>
      <c r="T94" s="133"/>
      <c r="U94" s="133"/>
      <c r="V94" s="133"/>
      <c r="W94" s="133"/>
      <c r="X94" s="133"/>
      <c r="Y94" s="133"/>
      <c r="Z94" s="133"/>
      <c r="AA94" s="133"/>
      <c r="AB94" s="133"/>
    </row>
    <row r="95" spans="1:31" s="4" customFormat="1" ht="42" hidden="1" customHeight="1" x14ac:dyDescent="0.25">
      <c r="A95" s="126"/>
      <c r="B95" s="127"/>
      <c r="C95" s="128"/>
      <c r="D95" s="110" t="s">
        <v>17</v>
      </c>
      <c r="E95" s="107"/>
      <c r="F95" s="107"/>
      <c r="G95" s="107"/>
      <c r="H95" s="107"/>
      <c r="I95" s="107"/>
      <c r="J95" s="109"/>
      <c r="K95" s="111"/>
      <c r="L95" s="112"/>
      <c r="M95" s="1"/>
      <c r="N95" s="5">
        <f t="shared" ref="N95:N97" ca="1" si="9">IF(ISERROR(INDIRECT($N$1&amp;"A1")),0,INDIRECT($N$1&amp;AE95))</f>
        <v>0</v>
      </c>
      <c r="O95" s="133"/>
      <c r="P95" s="133"/>
      <c r="Q95" s="133"/>
      <c r="R95" s="133"/>
      <c r="S95" s="133"/>
      <c r="T95" s="133"/>
      <c r="U95" s="133"/>
      <c r="V95" s="133"/>
      <c r="W95" s="133"/>
      <c r="X95" s="133"/>
      <c r="Y95" s="133"/>
      <c r="Z95" s="133"/>
      <c r="AA95" s="133"/>
      <c r="AB95" s="133"/>
    </row>
    <row r="96" spans="1:31" s="4" customFormat="1" ht="42" hidden="1" customHeight="1" x14ac:dyDescent="0.25">
      <c r="A96" s="126"/>
      <c r="B96" s="127"/>
      <c r="C96" s="128"/>
      <c r="D96" s="110" t="s">
        <v>18</v>
      </c>
      <c r="E96" s="107"/>
      <c r="F96" s="107"/>
      <c r="G96" s="107"/>
      <c r="H96" s="107"/>
      <c r="I96" s="107"/>
      <c r="J96" s="109"/>
      <c r="K96" s="111"/>
      <c r="L96" s="112"/>
      <c r="M96" s="1"/>
      <c r="N96" s="5">
        <f t="shared" ca="1" si="9"/>
        <v>0</v>
      </c>
      <c r="O96" s="133"/>
      <c r="P96" s="133"/>
      <c r="Q96" s="133"/>
      <c r="R96" s="133"/>
      <c r="S96" s="133"/>
      <c r="T96" s="133"/>
      <c r="U96" s="133"/>
      <c r="V96" s="133"/>
      <c r="W96" s="133"/>
      <c r="X96" s="133"/>
      <c r="Y96" s="133"/>
      <c r="Z96" s="133"/>
      <c r="AA96" s="133"/>
      <c r="AB96" s="133"/>
    </row>
    <row r="97" spans="1:43" s="4" customFormat="1" ht="42" hidden="1" customHeight="1" x14ac:dyDescent="0.25">
      <c r="A97" s="126"/>
      <c r="B97" s="127"/>
      <c r="C97" s="128"/>
      <c r="D97" s="110" t="s">
        <v>19</v>
      </c>
      <c r="E97" s="107"/>
      <c r="F97" s="107"/>
      <c r="G97" s="107"/>
      <c r="H97" s="107"/>
      <c r="I97" s="107"/>
      <c r="J97" s="109"/>
      <c r="K97" s="111"/>
      <c r="L97" s="112"/>
      <c r="M97" s="1"/>
      <c r="N97" s="5">
        <f t="shared" ca="1" si="9"/>
        <v>0</v>
      </c>
      <c r="O97" s="133"/>
      <c r="P97" s="133"/>
      <c r="Q97" s="133"/>
      <c r="R97" s="133"/>
      <c r="S97" s="133"/>
      <c r="T97" s="133"/>
      <c r="U97" s="133"/>
      <c r="V97" s="133"/>
      <c r="W97" s="133"/>
      <c r="X97" s="133"/>
      <c r="Y97" s="133"/>
      <c r="Z97" s="133"/>
      <c r="AA97" s="133"/>
      <c r="AB97" s="133"/>
    </row>
    <row r="98" spans="1:43" s="4" customFormat="1" ht="42" customHeight="1" x14ac:dyDescent="0.25">
      <c r="A98" s="126"/>
      <c r="B98" s="127"/>
      <c r="C98" s="128"/>
      <c r="D98" s="110" t="s">
        <v>20</v>
      </c>
      <c r="E98" s="107"/>
      <c r="F98" s="107"/>
      <c r="G98" s="107"/>
      <c r="H98" s="107"/>
      <c r="I98" s="107"/>
      <c r="J98" s="109"/>
      <c r="K98" s="111"/>
      <c r="L98" s="112"/>
      <c r="M98" s="1"/>
      <c r="N98" s="5">
        <v>1</v>
      </c>
      <c r="O98" s="133"/>
      <c r="P98" s="133"/>
      <c r="Q98" s="133"/>
      <c r="R98" s="133"/>
      <c r="S98" s="133"/>
      <c r="T98" s="133"/>
      <c r="U98" s="133"/>
      <c r="V98" s="133"/>
      <c r="W98" s="133"/>
      <c r="X98" s="133"/>
      <c r="Y98" s="133"/>
      <c r="Z98" s="133"/>
      <c r="AA98" s="133"/>
      <c r="AB98" s="133"/>
    </row>
    <row r="99" spans="1:43" s="4" customFormat="1" ht="71.25" hidden="1" customHeight="1" x14ac:dyDescent="0.25">
      <c r="A99" s="126"/>
      <c r="B99" s="127"/>
      <c r="C99" s="128"/>
      <c r="D99" s="110" t="s">
        <v>21</v>
      </c>
      <c r="E99" s="107"/>
      <c r="F99" s="107"/>
      <c r="G99" s="107"/>
      <c r="H99" s="107"/>
      <c r="I99" s="107"/>
      <c r="J99" s="109"/>
      <c r="K99" s="111"/>
      <c r="L99" s="112"/>
      <c r="M99" s="1"/>
      <c r="N99" s="5">
        <f t="shared" ref="N99:N100" ca="1" si="10">IF(ISERROR(INDIRECT($N$1&amp;"A1")),0,INDIRECT($N$1&amp;AE99))</f>
        <v>0</v>
      </c>
      <c r="O99" s="133"/>
      <c r="P99" s="133"/>
      <c r="Q99" s="133"/>
      <c r="R99" s="133"/>
      <c r="S99" s="133"/>
      <c r="T99" s="133"/>
      <c r="U99" s="133"/>
      <c r="V99" s="133"/>
      <c r="W99" s="133"/>
      <c r="X99" s="133"/>
      <c r="Y99" s="133"/>
      <c r="Z99" s="133"/>
      <c r="AA99" s="133"/>
      <c r="AB99" s="133"/>
    </row>
    <row r="100" spans="1:43" s="4" customFormat="1" ht="71.25" hidden="1" customHeight="1" x14ac:dyDescent="0.25">
      <c r="A100" s="126"/>
      <c r="B100" s="127"/>
      <c r="C100" s="128"/>
      <c r="D100" s="110" t="s">
        <v>22</v>
      </c>
      <c r="E100" s="107"/>
      <c r="F100" s="107"/>
      <c r="G100" s="107"/>
      <c r="H100" s="107"/>
      <c r="I100" s="107"/>
      <c r="J100" s="109"/>
      <c r="K100" s="111"/>
      <c r="L100" s="112"/>
      <c r="M100" s="1"/>
      <c r="N100" s="5">
        <f t="shared" ca="1" si="10"/>
        <v>0</v>
      </c>
      <c r="O100" s="133"/>
      <c r="P100" s="133"/>
      <c r="Q100" s="133"/>
      <c r="R100" s="133"/>
      <c r="S100" s="133"/>
      <c r="T100" s="133"/>
      <c r="U100" s="133"/>
      <c r="V100" s="133"/>
      <c r="W100" s="133"/>
      <c r="X100" s="133"/>
      <c r="Y100" s="133"/>
      <c r="Z100" s="133"/>
      <c r="AA100" s="133"/>
      <c r="AB100" s="133"/>
    </row>
    <row r="101" spans="1:43" s="4" customFormat="1" ht="81" customHeight="1" x14ac:dyDescent="0.25">
      <c r="A101" s="126"/>
      <c r="B101" s="127"/>
      <c r="C101" s="128"/>
      <c r="D101" s="110" t="s">
        <v>23</v>
      </c>
      <c r="E101" s="107"/>
      <c r="F101" s="107"/>
      <c r="G101" s="107"/>
      <c r="H101" s="107"/>
      <c r="I101" s="107"/>
      <c r="J101" s="109"/>
      <c r="K101" s="111"/>
      <c r="L101" s="112"/>
      <c r="M101" s="1"/>
      <c r="N101" s="5">
        <v>1</v>
      </c>
      <c r="O101" s="133"/>
      <c r="P101" s="133"/>
      <c r="Q101" s="133"/>
      <c r="R101" s="133"/>
      <c r="S101" s="133"/>
      <c r="T101" s="133"/>
      <c r="U101" s="133"/>
      <c r="V101" s="133"/>
      <c r="W101" s="133"/>
      <c r="X101" s="133"/>
      <c r="Y101" s="133"/>
      <c r="Z101" s="133"/>
      <c r="AA101" s="133"/>
      <c r="AB101" s="133"/>
    </row>
    <row r="102" spans="1:43" s="4" customFormat="1" ht="71.25" hidden="1" customHeight="1" x14ac:dyDescent="0.25">
      <c r="A102" s="126"/>
      <c r="B102" s="127"/>
      <c r="C102" s="128"/>
      <c r="D102" s="110" t="s">
        <v>24</v>
      </c>
      <c r="E102" s="107"/>
      <c r="F102" s="107"/>
      <c r="G102" s="107"/>
      <c r="H102" s="107"/>
      <c r="I102" s="107"/>
      <c r="J102" s="109"/>
      <c r="K102" s="111"/>
      <c r="L102" s="112"/>
      <c r="M102" s="1"/>
      <c r="N102" s="5">
        <f t="shared" ref="N102:N104" ca="1" si="11">IF(ISERROR(INDIRECT($N$1&amp;"A1")),0,INDIRECT($N$1&amp;AE102))</f>
        <v>0</v>
      </c>
      <c r="O102" s="133"/>
      <c r="P102" s="133"/>
      <c r="Q102" s="133"/>
      <c r="R102" s="133"/>
      <c r="S102" s="133"/>
      <c r="T102" s="133"/>
      <c r="U102" s="133"/>
      <c r="V102" s="133"/>
      <c r="W102" s="133"/>
      <c r="X102" s="133"/>
      <c r="Y102" s="133"/>
      <c r="Z102" s="133"/>
      <c r="AA102" s="133"/>
      <c r="AB102" s="133"/>
    </row>
    <row r="103" spans="1:43" s="4" customFormat="1" ht="71.25" hidden="1" customHeight="1" x14ac:dyDescent="0.25">
      <c r="A103" s="126"/>
      <c r="B103" s="127"/>
      <c r="C103" s="128"/>
      <c r="D103" s="110" t="s">
        <v>25</v>
      </c>
      <c r="E103" s="107"/>
      <c r="F103" s="107"/>
      <c r="G103" s="107"/>
      <c r="H103" s="107"/>
      <c r="I103" s="107"/>
      <c r="J103" s="109"/>
      <c r="K103" s="111"/>
      <c r="L103" s="112"/>
      <c r="M103" s="1"/>
      <c r="N103" s="5">
        <f t="shared" ca="1" si="11"/>
        <v>0</v>
      </c>
      <c r="O103" s="133"/>
      <c r="P103" s="133"/>
      <c r="Q103" s="133"/>
      <c r="R103" s="133"/>
      <c r="S103" s="133"/>
      <c r="T103" s="133"/>
      <c r="U103" s="133"/>
      <c r="V103" s="133"/>
      <c r="W103" s="133"/>
      <c r="X103" s="133"/>
      <c r="Y103" s="133"/>
      <c r="Z103" s="133"/>
      <c r="AA103" s="133"/>
      <c r="AB103" s="133"/>
    </row>
    <row r="104" spans="1:43" s="4" customFormat="1" ht="71.25" hidden="1" customHeight="1" x14ac:dyDescent="0.25">
      <c r="A104" s="126"/>
      <c r="B104" s="127"/>
      <c r="C104" s="128"/>
      <c r="D104" s="110" t="s">
        <v>26</v>
      </c>
      <c r="E104" s="107"/>
      <c r="F104" s="107"/>
      <c r="G104" s="107"/>
      <c r="H104" s="107"/>
      <c r="I104" s="107"/>
      <c r="J104" s="109"/>
      <c r="K104" s="111"/>
      <c r="L104" s="112"/>
      <c r="M104" s="1"/>
      <c r="N104" s="5">
        <f t="shared" ca="1" si="11"/>
        <v>0</v>
      </c>
      <c r="O104" s="133"/>
      <c r="P104" s="133"/>
      <c r="Q104" s="133"/>
      <c r="R104" s="133"/>
      <c r="S104" s="133"/>
      <c r="T104" s="133"/>
      <c r="U104" s="133"/>
      <c r="V104" s="133"/>
      <c r="W104" s="133"/>
      <c r="X104" s="133"/>
      <c r="Y104" s="133"/>
      <c r="Z104" s="133"/>
      <c r="AA104" s="133"/>
      <c r="AB104" s="133"/>
    </row>
    <row r="105" spans="1:43" s="4" customFormat="1" ht="66.75" hidden="1" customHeight="1" x14ac:dyDescent="0.25">
      <c r="A105" s="126"/>
      <c r="B105" s="127"/>
      <c r="C105" s="128"/>
      <c r="D105" s="110" t="s">
        <v>27</v>
      </c>
      <c r="E105" s="107"/>
      <c r="F105" s="107"/>
      <c r="G105" s="107"/>
      <c r="H105" s="107"/>
      <c r="I105" s="107"/>
      <c r="J105" s="109"/>
      <c r="K105" s="111"/>
      <c r="L105" s="112"/>
      <c r="M105" s="1"/>
      <c r="N105" s="5">
        <v>0</v>
      </c>
      <c r="O105" s="133"/>
      <c r="P105" s="133"/>
      <c r="Q105" s="133"/>
      <c r="R105" s="133"/>
      <c r="S105" s="133"/>
      <c r="T105" s="133"/>
      <c r="U105" s="133"/>
      <c r="V105" s="133"/>
      <c r="W105" s="133"/>
      <c r="X105" s="133"/>
      <c r="Y105" s="133"/>
      <c r="Z105" s="133"/>
      <c r="AA105" s="133"/>
      <c r="AB105" s="133"/>
    </row>
    <row r="106" spans="1:43" s="4" customFormat="1" ht="70.5" hidden="1" customHeight="1" x14ac:dyDescent="0.25">
      <c r="A106" s="126"/>
      <c r="B106" s="127"/>
      <c r="C106" s="128"/>
      <c r="D106" s="110" t="s">
        <v>28</v>
      </c>
      <c r="E106" s="107"/>
      <c r="F106" s="107"/>
      <c r="G106" s="107"/>
      <c r="H106" s="107"/>
      <c r="I106" s="107"/>
      <c r="J106" s="109"/>
      <c r="K106" s="111"/>
      <c r="L106" s="112"/>
      <c r="M106" s="1"/>
      <c r="N106" s="5">
        <v>0</v>
      </c>
      <c r="O106" s="133"/>
      <c r="P106" s="133"/>
      <c r="Q106" s="133"/>
      <c r="R106" s="133"/>
      <c r="S106" s="133"/>
      <c r="T106" s="133"/>
      <c r="U106" s="133"/>
      <c r="V106" s="133"/>
      <c r="W106" s="133"/>
      <c r="X106" s="133"/>
      <c r="Y106" s="133"/>
      <c r="Z106" s="133"/>
      <c r="AA106" s="133"/>
      <c r="AB106" s="133"/>
    </row>
    <row r="107" spans="1:43" s="4" customFormat="1" ht="70.5" hidden="1" customHeight="1" x14ac:dyDescent="0.25">
      <c r="A107" s="126"/>
      <c r="B107" s="127"/>
      <c r="C107" s="128"/>
      <c r="D107" s="110" t="s">
        <v>29</v>
      </c>
      <c r="E107" s="107"/>
      <c r="F107" s="107"/>
      <c r="G107" s="107"/>
      <c r="H107" s="107"/>
      <c r="I107" s="107"/>
      <c r="J107" s="109"/>
      <c r="K107" s="111"/>
      <c r="L107" s="112"/>
      <c r="M107" s="1"/>
      <c r="N107" s="5">
        <f ca="1">IF(ISERROR(INDIRECT($N$1&amp;"A1")),0,INDIRECT($N$1&amp;AE107))</f>
        <v>0</v>
      </c>
      <c r="O107" s="133"/>
      <c r="P107" s="133"/>
      <c r="Q107" s="133"/>
      <c r="R107" s="133"/>
      <c r="S107" s="133"/>
      <c r="T107" s="133"/>
      <c r="U107" s="133"/>
      <c r="V107" s="133"/>
      <c r="W107" s="133"/>
      <c r="X107" s="133"/>
      <c r="Y107" s="133"/>
      <c r="Z107" s="133"/>
      <c r="AA107" s="133"/>
      <c r="AB107" s="133"/>
      <c r="AN107" s="4" t="str">
        <f>IF(LEN(AM107)=0,"",IF(LEN(AM107)=LEN(SUBSTITUTE(AM107,"!","")),AM107,RIGHT(AM107,LEN(AM107)-SEARCH("µ",SUBSTITUTE(AM107,"!","µ",LEN(AM107)-LEN(SUBSTITUTE(AM107,"!",""))),1))))</f>
        <v/>
      </c>
      <c r="AO107" s="4">
        <f>'[1]EC (1)'!G270</f>
        <v>0</v>
      </c>
      <c r="AP107" s="4" t="str">
        <f ca="1">_xlfn.FORMULATEXT(AO107)</f>
        <v>='[Devis - D19-0023-01.xlsm]EC (1)'!G270</v>
      </c>
      <c r="AQ107" s="4" t="str">
        <f ca="1">IF(LEN(AP107)=0,"",IF(LEN(AP107)=LEN(SUBSTITUTE(AP107,"!","")),AP107,RIGHT(AP107,LEN(AP107)-SEARCH("µ",SUBSTITUTE(AP107,"!","µ",LEN(AP107)-LEN(SUBSTITUTE(AP107,"!",""))),1))))</f>
        <v>G270</v>
      </c>
    </row>
    <row r="108" spans="1:43" s="4" customFormat="1" ht="70.5" hidden="1" customHeight="1" x14ac:dyDescent="0.25">
      <c r="A108" s="126"/>
      <c r="B108" s="127"/>
      <c r="C108" s="128"/>
      <c r="D108" s="110" t="s">
        <v>30</v>
      </c>
      <c r="E108" s="107"/>
      <c r="F108" s="107"/>
      <c r="G108" s="107"/>
      <c r="H108" s="107"/>
      <c r="I108" s="107"/>
      <c r="J108" s="109"/>
      <c r="K108" s="111"/>
      <c r="L108" s="112"/>
      <c r="M108" s="1"/>
      <c r="N108" s="5">
        <f ca="1">IF(ISERROR(INDIRECT($N$1&amp;"A1")),0,INDIRECT($N$1&amp;AE108))</f>
        <v>0</v>
      </c>
      <c r="O108" s="133"/>
      <c r="P108" s="133"/>
      <c r="Q108" s="133"/>
      <c r="R108" s="133"/>
      <c r="S108" s="133"/>
      <c r="T108" s="133"/>
      <c r="U108" s="133"/>
      <c r="V108" s="133"/>
      <c r="W108" s="133"/>
      <c r="X108" s="133"/>
      <c r="Y108" s="133"/>
      <c r="Z108" s="133"/>
      <c r="AA108" s="133"/>
      <c r="AB108" s="133"/>
    </row>
    <row r="109" spans="1:43" s="4" customFormat="1" ht="70.5" hidden="1" customHeight="1" x14ac:dyDescent="0.25">
      <c r="A109" s="126"/>
      <c r="B109" s="127"/>
      <c r="C109" s="128"/>
      <c r="D109" s="110" t="s">
        <v>31</v>
      </c>
      <c r="E109" s="107"/>
      <c r="F109" s="107"/>
      <c r="G109" s="107"/>
      <c r="H109" s="107"/>
      <c r="I109" s="107"/>
      <c r="J109" s="109"/>
      <c r="K109" s="111"/>
      <c r="L109" s="112"/>
      <c r="M109" s="1"/>
      <c r="N109" s="5">
        <f ca="1">IF(ISERROR(INDIRECT($N$1&amp;"A1")),0,INDIRECT($N$1&amp;AE109))</f>
        <v>0</v>
      </c>
      <c r="O109" s="133"/>
      <c r="P109" s="133"/>
      <c r="Q109" s="133"/>
      <c r="R109" s="133"/>
      <c r="S109" s="133"/>
      <c r="T109" s="133"/>
      <c r="U109" s="133"/>
      <c r="V109" s="133"/>
      <c r="W109" s="133"/>
      <c r="X109" s="133"/>
      <c r="Y109" s="133"/>
      <c r="Z109" s="133"/>
      <c r="AA109" s="133"/>
      <c r="AB109" s="133"/>
    </row>
    <row r="110" spans="1:43" s="4" customFormat="1" ht="42" customHeight="1" x14ac:dyDescent="0.25">
      <c r="A110" s="126"/>
      <c r="B110" s="127"/>
      <c r="C110" s="128"/>
      <c r="D110" s="110" t="s">
        <v>32</v>
      </c>
      <c r="E110" s="107"/>
      <c r="F110" s="107"/>
      <c r="G110" s="107"/>
      <c r="H110" s="107"/>
      <c r="I110" s="107"/>
      <c r="J110" s="109"/>
      <c r="K110" s="111"/>
      <c r="L110" s="112"/>
      <c r="M110" s="1"/>
      <c r="N110" s="5">
        <f t="shared" ref="N110:N116" si="12">IF(AND(A110="",D110=""),0,1)</f>
        <v>1</v>
      </c>
      <c r="O110" s="133"/>
      <c r="P110" s="133"/>
      <c r="Q110" s="133"/>
      <c r="R110" s="133"/>
      <c r="S110" s="133"/>
      <c r="T110" s="133"/>
      <c r="U110" s="133"/>
      <c r="V110" s="133"/>
      <c r="W110" s="133"/>
      <c r="X110" s="133"/>
      <c r="Y110" s="133"/>
      <c r="Z110" s="133"/>
      <c r="AA110" s="133"/>
      <c r="AB110" s="133"/>
    </row>
    <row r="111" spans="1:43" s="4" customFormat="1" ht="42" customHeight="1" x14ac:dyDescent="0.25">
      <c r="A111" s="126"/>
      <c r="B111" s="127"/>
      <c r="C111" s="128"/>
      <c r="D111" s="110" t="s">
        <v>33</v>
      </c>
      <c r="E111" s="107"/>
      <c r="F111" s="107"/>
      <c r="G111" s="107"/>
      <c r="H111" s="107"/>
      <c r="I111" s="107"/>
      <c r="J111" s="109"/>
      <c r="K111" s="111"/>
      <c r="L111" s="112"/>
      <c r="M111" s="1"/>
      <c r="N111" s="5">
        <f t="shared" si="12"/>
        <v>1</v>
      </c>
      <c r="O111" s="133"/>
      <c r="P111" s="133"/>
      <c r="Q111" s="133"/>
      <c r="R111" s="133"/>
      <c r="S111" s="133"/>
      <c r="T111" s="133"/>
      <c r="U111" s="133"/>
      <c r="V111" s="133"/>
      <c r="W111" s="133"/>
      <c r="X111" s="133"/>
      <c r="Y111" s="133"/>
      <c r="Z111" s="133"/>
      <c r="AA111" s="133"/>
      <c r="AB111" s="133"/>
    </row>
    <row r="112" spans="1:43" s="4" customFormat="1" ht="70.5" customHeight="1" x14ac:dyDescent="0.25">
      <c r="A112" s="126"/>
      <c r="B112" s="127"/>
      <c r="C112" s="128"/>
      <c r="D112" s="110" t="s">
        <v>34</v>
      </c>
      <c r="E112" s="107"/>
      <c r="F112" s="107"/>
      <c r="G112" s="107"/>
      <c r="H112" s="107"/>
      <c r="I112" s="107"/>
      <c r="J112" s="109"/>
      <c r="K112" s="111"/>
      <c r="L112" s="112"/>
      <c r="M112" s="1"/>
      <c r="N112" s="5">
        <f t="shared" si="12"/>
        <v>1</v>
      </c>
      <c r="O112" s="133"/>
      <c r="P112" s="133"/>
      <c r="Q112" s="133"/>
      <c r="R112" s="133"/>
      <c r="S112" s="133"/>
      <c r="T112" s="133"/>
      <c r="U112" s="133"/>
      <c r="V112" s="133"/>
      <c r="W112" s="133"/>
      <c r="X112" s="133"/>
      <c r="Y112" s="133"/>
      <c r="Z112" s="133"/>
      <c r="AA112" s="133"/>
      <c r="AB112" s="133"/>
    </row>
    <row r="113" spans="1:28" s="4" customFormat="1" ht="70.5" customHeight="1" x14ac:dyDescent="0.25">
      <c r="A113" s="126"/>
      <c r="B113" s="127"/>
      <c r="C113" s="128"/>
      <c r="D113" s="110" t="s">
        <v>35</v>
      </c>
      <c r="E113" s="107"/>
      <c r="F113" s="107"/>
      <c r="G113" s="107"/>
      <c r="H113" s="107"/>
      <c r="I113" s="107"/>
      <c r="J113" s="109"/>
      <c r="K113" s="111"/>
      <c r="L113" s="112"/>
      <c r="M113" s="1"/>
      <c r="N113" s="5">
        <f t="shared" si="12"/>
        <v>1</v>
      </c>
      <c r="O113" s="133"/>
      <c r="P113" s="133"/>
      <c r="Q113" s="133"/>
      <c r="R113" s="133"/>
      <c r="S113" s="133"/>
      <c r="T113" s="133"/>
      <c r="U113" s="133"/>
      <c r="V113" s="133"/>
      <c r="W113" s="133"/>
      <c r="X113" s="133"/>
      <c r="Y113" s="133"/>
      <c r="Z113" s="133"/>
      <c r="AA113" s="133"/>
      <c r="AB113" s="133"/>
    </row>
    <row r="114" spans="1:28" s="4" customFormat="1" ht="70.5" customHeight="1" x14ac:dyDescent="0.25">
      <c r="A114" s="126"/>
      <c r="B114" s="127"/>
      <c r="C114" s="128"/>
      <c r="D114" s="110" t="s">
        <v>36</v>
      </c>
      <c r="E114" s="107"/>
      <c r="F114" s="107"/>
      <c r="G114" s="107"/>
      <c r="H114" s="107"/>
      <c r="I114" s="107"/>
      <c r="J114" s="109"/>
      <c r="K114" s="111"/>
      <c r="L114" s="112"/>
      <c r="M114" s="1"/>
      <c r="N114" s="5">
        <f t="shared" si="12"/>
        <v>1</v>
      </c>
      <c r="O114" s="133"/>
      <c r="P114" s="133"/>
      <c r="Q114" s="133"/>
      <c r="R114" s="133"/>
      <c r="S114" s="133"/>
      <c r="T114" s="133"/>
      <c r="U114" s="133"/>
      <c r="V114" s="133"/>
      <c r="W114" s="133"/>
      <c r="X114" s="133"/>
      <c r="Y114" s="133"/>
      <c r="Z114" s="133"/>
      <c r="AA114" s="133"/>
      <c r="AB114" s="133"/>
    </row>
    <row r="115" spans="1:28" s="4" customFormat="1" ht="70.5" customHeight="1" x14ac:dyDescent="0.25">
      <c r="A115" s="126"/>
      <c r="B115" s="127"/>
      <c r="C115" s="128"/>
      <c r="D115" s="110" t="s">
        <v>37</v>
      </c>
      <c r="E115" s="107"/>
      <c r="F115" s="107"/>
      <c r="G115" s="107"/>
      <c r="H115" s="107"/>
      <c r="I115" s="107"/>
      <c r="J115" s="109"/>
      <c r="K115" s="111"/>
      <c r="L115" s="112"/>
      <c r="M115" s="1"/>
      <c r="N115" s="5">
        <f t="shared" si="12"/>
        <v>1</v>
      </c>
      <c r="O115" s="133"/>
      <c r="P115" s="133"/>
      <c r="Q115" s="133"/>
      <c r="R115" s="133"/>
      <c r="S115" s="133"/>
      <c r="T115" s="133"/>
      <c r="U115" s="133"/>
      <c r="V115" s="133"/>
      <c r="W115" s="133"/>
      <c r="X115" s="133"/>
      <c r="Y115" s="133"/>
      <c r="Z115" s="133"/>
      <c r="AA115" s="133"/>
      <c r="AB115" s="133"/>
    </row>
    <row r="116" spans="1:28" s="4" customFormat="1" ht="70.5" customHeight="1" x14ac:dyDescent="0.25">
      <c r="A116" s="126"/>
      <c r="B116" s="127"/>
      <c r="C116" s="128"/>
      <c r="D116" s="110" t="s">
        <v>38</v>
      </c>
      <c r="E116" s="107"/>
      <c r="F116" s="107"/>
      <c r="G116" s="107"/>
      <c r="H116" s="107"/>
      <c r="I116" s="107"/>
      <c r="J116" s="109"/>
      <c r="K116" s="111"/>
      <c r="L116" s="112"/>
      <c r="M116" s="1"/>
      <c r="N116" s="5">
        <f t="shared" si="12"/>
        <v>1</v>
      </c>
      <c r="O116" s="133"/>
      <c r="P116" s="133"/>
      <c r="Q116" s="133"/>
      <c r="R116" s="133"/>
      <c r="S116" s="133"/>
      <c r="T116" s="133"/>
      <c r="U116" s="133"/>
      <c r="V116" s="133"/>
      <c r="W116" s="133"/>
      <c r="X116" s="133"/>
      <c r="Y116" s="133"/>
      <c r="Z116" s="133"/>
      <c r="AA116" s="133"/>
      <c r="AB116" s="133"/>
    </row>
    <row r="117" spans="1:28" s="4" customFormat="1" ht="42" hidden="1" customHeight="1" x14ac:dyDescent="0.25">
      <c r="A117" s="126"/>
      <c r="B117" s="127"/>
      <c r="C117" s="128"/>
      <c r="D117" s="110" t="s">
        <v>39</v>
      </c>
      <c r="E117" s="107"/>
      <c r="F117" s="107"/>
      <c r="G117" s="107"/>
      <c r="H117" s="107"/>
      <c r="I117" s="107"/>
      <c r="J117" s="109"/>
      <c r="K117" s="111"/>
      <c r="L117" s="112"/>
      <c r="M117" s="1"/>
      <c r="N117" s="5">
        <v>0</v>
      </c>
      <c r="O117" s="133"/>
      <c r="P117" s="133"/>
      <c r="Q117" s="133"/>
      <c r="R117" s="133"/>
      <c r="S117" s="133"/>
      <c r="T117" s="133"/>
      <c r="U117" s="133"/>
      <c r="V117" s="133"/>
      <c r="W117" s="133"/>
      <c r="X117" s="133"/>
      <c r="Y117" s="133"/>
      <c r="Z117" s="133"/>
      <c r="AA117" s="133"/>
      <c r="AB117" s="133"/>
    </row>
    <row r="118" spans="1:28" s="4" customFormat="1" ht="42" hidden="1" customHeight="1" x14ac:dyDescent="0.25">
      <c r="A118" s="129"/>
      <c r="B118" s="130"/>
      <c r="C118" s="131"/>
      <c r="D118" s="110" t="s">
        <v>40</v>
      </c>
      <c r="E118" s="107"/>
      <c r="F118" s="107"/>
      <c r="G118" s="107"/>
      <c r="H118" s="107"/>
      <c r="I118" s="107"/>
      <c r="J118" s="109"/>
      <c r="K118" s="111"/>
      <c r="L118" s="112"/>
      <c r="M118" s="1"/>
      <c r="N118" s="5">
        <v>0</v>
      </c>
      <c r="O118" s="133"/>
      <c r="P118" s="133"/>
      <c r="Q118" s="133"/>
      <c r="R118" s="133"/>
      <c r="S118" s="133"/>
      <c r="T118" s="133"/>
      <c r="U118" s="133"/>
      <c r="V118" s="133"/>
      <c r="W118" s="133"/>
      <c r="X118" s="133"/>
      <c r="Y118" s="133"/>
      <c r="Z118" s="133"/>
      <c r="AA118" s="133"/>
      <c r="AB118" s="133"/>
    </row>
    <row r="119" spans="1:28" s="4" customFormat="1" ht="32.25" customHeight="1" x14ac:dyDescent="0.25">
      <c r="A119" s="96" t="s">
        <v>41</v>
      </c>
      <c r="B119" s="97"/>
      <c r="C119" s="99"/>
      <c r="D119" s="132" t="s">
        <v>42</v>
      </c>
      <c r="E119" s="97"/>
      <c r="F119" s="97"/>
      <c r="G119" s="98"/>
      <c r="H119" s="97"/>
      <c r="I119" s="97"/>
      <c r="J119" s="97"/>
      <c r="K119" s="97"/>
      <c r="L119" s="99"/>
      <c r="M119" s="1"/>
      <c r="N119" s="5">
        <f t="shared" ref="N119:N120" si="13">IF(AND(A119="",D119=""),0,1)</f>
        <v>1</v>
      </c>
      <c r="O119" s="133"/>
      <c r="P119" s="133"/>
      <c r="Q119" s="133"/>
      <c r="R119" s="133"/>
      <c r="S119" s="133"/>
      <c r="T119" s="133"/>
      <c r="U119" s="133"/>
      <c r="V119" s="133"/>
      <c r="W119" s="133"/>
      <c r="X119" s="133"/>
      <c r="Y119" s="133"/>
      <c r="Z119" s="133"/>
      <c r="AA119" s="133"/>
      <c r="AB119" s="133"/>
    </row>
    <row r="120" spans="1:28" s="4" customFormat="1" x14ac:dyDescent="0.25">
      <c r="A120" s="96" t="s">
        <v>43</v>
      </c>
      <c r="B120" s="97"/>
      <c r="C120" s="99"/>
      <c r="D120" s="96" t="s">
        <v>44</v>
      </c>
      <c r="E120" s="97"/>
      <c r="F120" s="97"/>
      <c r="G120" s="98"/>
      <c r="H120" s="97"/>
      <c r="I120" s="97"/>
      <c r="J120" s="97"/>
      <c r="K120" s="97"/>
      <c r="L120" s="99"/>
      <c r="M120" s="1"/>
      <c r="N120" s="5">
        <f t="shared" si="13"/>
        <v>1</v>
      </c>
      <c r="O120" s="133"/>
      <c r="P120" s="133"/>
      <c r="Q120" s="133"/>
      <c r="R120" s="133"/>
      <c r="S120" s="133"/>
      <c r="T120" s="133"/>
      <c r="U120" s="133"/>
      <c r="V120" s="133"/>
      <c r="W120" s="133"/>
      <c r="X120" s="133"/>
      <c r="Y120" s="133"/>
      <c r="Z120" s="133"/>
      <c r="AA120" s="133"/>
      <c r="AB120" s="133"/>
    </row>
    <row r="121" spans="1:28" ht="30" customHeight="1" x14ac:dyDescent="0.3">
      <c r="A121" s="88" t="s">
        <v>103</v>
      </c>
      <c r="B121" s="88"/>
      <c r="C121" s="88"/>
      <c r="D121" s="88"/>
      <c r="E121" s="88"/>
      <c r="F121" s="88"/>
      <c r="G121" s="88"/>
      <c r="H121" s="88"/>
      <c r="I121" s="88"/>
      <c r="J121" s="88"/>
      <c r="K121" s="88"/>
      <c r="L121" s="88"/>
    </row>
    <row r="122" spans="1:28" ht="30" customHeight="1" x14ac:dyDescent="0.3">
      <c r="A122" s="89"/>
      <c r="B122" s="89"/>
      <c r="C122" s="89"/>
      <c r="D122" s="89" t="s">
        <v>1</v>
      </c>
      <c r="E122" s="89"/>
      <c r="F122" s="89"/>
      <c r="G122" s="89"/>
      <c r="H122" s="89"/>
      <c r="I122" s="89"/>
      <c r="J122" s="89"/>
      <c r="K122" s="89"/>
      <c r="L122" s="89"/>
    </row>
    <row r="123" spans="1:28" ht="30" customHeight="1" x14ac:dyDescent="0.3">
      <c r="A123" s="90"/>
      <c r="B123" s="90"/>
      <c r="C123" s="90"/>
      <c r="D123" s="91" t="s">
        <v>2</v>
      </c>
      <c r="E123" s="92"/>
      <c r="F123" s="92"/>
      <c r="G123" s="93"/>
      <c r="H123" s="92"/>
      <c r="I123" s="94"/>
      <c r="J123" s="94"/>
      <c r="K123" s="94"/>
      <c r="L123" s="95"/>
    </row>
    <row r="124" spans="1:28" ht="30" customHeight="1" x14ac:dyDescent="0.3">
      <c r="A124" s="90" t="s">
        <v>3</v>
      </c>
      <c r="B124" s="90"/>
      <c r="C124" s="90"/>
      <c r="D124" s="90" t="s">
        <v>4</v>
      </c>
      <c r="E124" s="90"/>
      <c r="F124" s="90"/>
      <c r="G124" s="104"/>
      <c r="H124" s="90"/>
      <c r="I124" s="105" t="s">
        <v>4</v>
      </c>
      <c r="J124" s="105"/>
      <c r="K124" s="105"/>
      <c r="L124" s="105"/>
    </row>
    <row r="125" spans="1:28" ht="30" customHeight="1" x14ac:dyDescent="0.3">
      <c r="A125" s="90" t="s">
        <v>5</v>
      </c>
      <c r="B125" s="90"/>
      <c r="C125" s="90"/>
      <c r="D125" s="106" t="s">
        <v>6</v>
      </c>
      <c r="E125" s="107"/>
      <c r="F125" s="107"/>
      <c r="G125" s="108"/>
      <c r="H125" s="107"/>
      <c r="I125" s="107"/>
      <c r="J125" s="107"/>
      <c r="K125" s="107"/>
      <c r="L125" s="109"/>
    </row>
    <row r="126" spans="1:28" ht="30" customHeight="1" x14ac:dyDescent="0.3">
      <c r="A126" s="90" t="s">
        <v>7</v>
      </c>
      <c r="B126" s="90"/>
      <c r="C126" s="90"/>
      <c r="D126" s="96">
        <v>8</v>
      </c>
      <c r="E126" s="97"/>
      <c r="F126" s="97"/>
      <c r="G126" s="98"/>
      <c r="H126" s="97"/>
      <c r="I126" s="97"/>
      <c r="J126" s="97"/>
      <c r="K126" s="97"/>
      <c r="L126" s="99"/>
    </row>
    <row r="127" spans="1:28" ht="30" customHeight="1" x14ac:dyDescent="0.3">
      <c r="A127" s="90" t="s">
        <v>8</v>
      </c>
      <c r="B127" s="90"/>
      <c r="C127" s="90"/>
      <c r="D127" s="96" t="s">
        <v>9</v>
      </c>
      <c r="E127" s="97"/>
      <c r="F127" s="97"/>
      <c r="G127" s="98"/>
      <c r="H127" s="97"/>
      <c r="I127" s="97"/>
      <c r="J127" s="97"/>
      <c r="K127" s="97"/>
      <c r="L127" s="99"/>
    </row>
    <row r="128" spans="1:28" ht="30" customHeight="1" x14ac:dyDescent="0.3">
      <c r="A128" s="90" t="s">
        <v>10</v>
      </c>
      <c r="B128" s="90"/>
      <c r="C128" s="90"/>
      <c r="D128" s="100">
        <v>32</v>
      </c>
      <c r="E128" s="101"/>
      <c r="F128" s="101"/>
      <c r="G128" s="102"/>
      <c r="H128" s="101"/>
      <c r="I128" s="103">
        <v>0</v>
      </c>
      <c r="J128" s="103"/>
      <c r="K128" s="103"/>
      <c r="L128" s="103"/>
    </row>
    <row r="129" spans="1:12" ht="30" customHeight="1" x14ac:dyDescent="0.3">
      <c r="A129" s="90" t="s">
        <v>11</v>
      </c>
      <c r="B129" s="90"/>
      <c r="C129" s="90"/>
      <c r="D129" s="96" t="s">
        <v>4</v>
      </c>
      <c r="E129" s="97"/>
      <c r="F129" s="97"/>
      <c r="G129" s="98"/>
      <c r="H129" s="97"/>
      <c r="I129" s="97"/>
      <c r="J129" s="97"/>
      <c r="K129" s="97"/>
      <c r="L129" s="99"/>
    </row>
    <row r="130" spans="1:12" ht="30" customHeight="1" x14ac:dyDescent="0.3">
      <c r="A130" s="113" t="s">
        <v>12</v>
      </c>
      <c r="B130" s="114"/>
      <c r="C130" s="115"/>
      <c r="D130" s="96" t="s">
        <v>4</v>
      </c>
      <c r="E130" s="97"/>
      <c r="F130" s="97"/>
      <c r="G130" s="98"/>
      <c r="H130" s="97"/>
      <c r="I130" s="97"/>
      <c r="J130" s="97"/>
      <c r="K130" s="97"/>
      <c r="L130" s="99"/>
    </row>
    <row r="131" spans="1:12" ht="30" customHeight="1" x14ac:dyDescent="0.3">
      <c r="A131" s="116"/>
      <c r="B131" s="117"/>
      <c r="C131" s="118"/>
      <c r="D131" s="120" t="s">
        <v>4</v>
      </c>
      <c r="E131" s="121"/>
      <c r="F131" s="121"/>
      <c r="G131" s="121"/>
      <c r="H131" s="121"/>
      <c r="I131" s="121"/>
      <c r="J131" s="121"/>
      <c r="K131" s="121"/>
      <c r="L131" s="122"/>
    </row>
    <row r="132" spans="1:12" ht="30" customHeight="1" x14ac:dyDescent="0.3">
      <c r="A132" s="123" t="s">
        <v>13</v>
      </c>
      <c r="B132" s="124"/>
      <c r="C132" s="125"/>
      <c r="D132" s="110" t="s">
        <v>14</v>
      </c>
      <c r="E132" s="107"/>
      <c r="F132" s="107"/>
      <c r="G132" s="107"/>
      <c r="H132" s="107"/>
      <c r="I132" s="107"/>
      <c r="J132" s="109"/>
      <c r="K132" s="111"/>
      <c r="L132" s="112"/>
    </row>
    <row r="133" spans="1:12" ht="30" customHeight="1" x14ac:dyDescent="0.3">
      <c r="A133" s="126"/>
      <c r="B133" s="127"/>
      <c r="C133" s="128"/>
      <c r="D133" s="110" t="s">
        <v>15</v>
      </c>
      <c r="E133" s="107"/>
      <c r="F133" s="107"/>
      <c r="G133" s="107"/>
      <c r="H133" s="107"/>
      <c r="I133" s="107"/>
      <c r="J133" s="109"/>
      <c r="K133" s="111"/>
      <c r="L133" s="112"/>
    </row>
    <row r="134" spans="1:12" ht="30" customHeight="1" x14ac:dyDescent="0.3">
      <c r="A134" s="126"/>
      <c r="B134" s="127"/>
      <c r="C134" s="128"/>
      <c r="D134" s="110" t="s">
        <v>16</v>
      </c>
      <c r="E134" s="107"/>
      <c r="F134" s="107"/>
      <c r="G134" s="107"/>
      <c r="H134" s="107"/>
      <c r="I134" s="107"/>
      <c r="J134" s="109"/>
      <c r="K134" s="111"/>
      <c r="L134" s="112"/>
    </row>
    <row r="135" spans="1:12" ht="30" customHeight="1" x14ac:dyDescent="0.3">
      <c r="A135" s="126"/>
      <c r="B135" s="127"/>
      <c r="C135" s="128"/>
      <c r="D135" s="110" t="s">
        <v>17</v>
      </c>
      <c r="E135" s="107"/>
      <c r="F135" s="107"/>
      <c r="G135" s="107"/>
      <c r="H135" s="107"/>
      <c r="I135" s="107"/>
      <c r="J135" s="109"/>
      <c r="K135" s="111"/>
      <c r="L135" s="112"/>
    </row>
    <row r="136" spans="1:12" ht="30" customHeight="1" x14ac:dyDescent="0.3">
      <c r="A136" s="126"/>
      <c r="B136" s="127"/>
      <c r="C136" s="128"/>
      <c r="D136" s="110" t="s">
        <v>18</v>
      </c>
      <c r="E136" s="107"/>
      <c r="F136" s="107"/>
      <c r="G136" s="107"/>
      <c r="H136" s="107"/>
      <c r="I136" s="107"/>
      <c r="J136" s="109"/>
      <c r="K136" s="111"/>
      <c r="L136" s="112"/>
    </row>
    <row r="137" spans="1:12" ht="30" customHeight="1" x14ac:dyDescent="0.3">
      <c r="A137" s="126"/>
      <c r="B137" s="127"/>
      <c r="C137" s="128"/>
      <c r="D137" s="110" t="s">
        <v>19</v>
      </c>
      <c r="E137" s="107"/>
      <c r="F137" s="107"/>
      <c r="G137" s="107"/>
      <c r="H137" s="107"/>
      <c r="I137" s="107"/>
      <c r="J137" s="109"/>
      <c r="K137" s="111"/>
      <c r="L137" s="112"/>
    </row>
    <row r="138" spans="1:12" ht="30" customHeight="1" x14ac:dyDescent="0.3">
      <c r="A138" s="126"/>
      <c r="B138" s="127"/>
      <c r="C138" s="128"/>
      <c r="D138" s="110" t="s">
        <v>20</v>
      </c>
      <c r="E138" s="107"/>
      <c r="F138" s="107"/>
      <c r="G138" s="107"/>
      <c r="H138" s="107"/>
      <c r="I138" s="107"/>
      <c r="J138" s="109"/>
      <c r="K138" s="111"/>
      <c r="L138" s="112"/>
    </row>
    <row r="139" spans="1:12" ht="30" customHeight="1" x14ac:dyDescent="0.3">
      <c r="A139" s="126"/>
      <c r="B139" s="127"/>
      <c r="C139" s="128"/>
      <c r="D139" s="110" t="s">
        <v>21</v>
      </c>
      <c r="E139" s="107"/>
      <c r="F139" s="107"/>
      <c r="G139" s="107"/>
      <c r="H139" s="107"/>
      <c r="I139" s="107"/>
      <c r="J139" s="109"/>
      <c r="K139" s="111"/>
      <c r="L139" s="112"/>
    </row>
    <row r="140" spans="1:12" ht="30" customHeight="1" x14ac:dyDescent="0.3">
      <c r="A140" s="126"/>
      <c r="B140" s="127"/>
      <c r="C140" s="128"/>
      <c r="D140" s="110" t="s">
        <v>22</v>
      </c>
      <c r="E140" s="107"/>
      <c r="F140" s="107"/>
      <c r="G140" s="107"/>
      <c r="H140" s="107"/>
      <c r="I140" s="107"/>
      <c r="J140" s="109"/>
      <c r="K140" s="111"/>
      <c r="L140" s="112"/>
    </row>
    <row r="141" spans="1:12" ht="30" customHeight="1" x14ac:dyDescent="0.3">
      <c r="A141" s="126"/>
      <c r="B141" s="127"/>
      <c r="C141" s="128"/>
      <c r="D141" s="110" t="s">
        <v>23</v>
      </c>
      <c r="E141" s="107"/>
      <c r="F141" s="107"/>
      <c r="G141" s="107"/>
      <c r="H141" s="107"/>
      <c r="I141" s="107"/>
      <c r="J141" s="109"/>
      <c r="K141" s="111"/>
      <c r="L141" s="112"/>
    </row>
    <row r="142" spans="1:12" ht="30" customHeight="1" x14ac:dyDescent="0.3">
      <c r="A142" s="126"/>
      <c r="B142" s="127"/>
      <c r="C142" s="128"/>
      <c r="D142" s="110" t="s">
        <v>24</v>
      </c>
      <c r="E142" s="107"/>
      <c r="F142" s="107"/>
      <c r="G142" s="107"/>
      <c r="H142" s="107"/>
      <c r="I142" s="107"/>
      <c r="J142" s="109"/>
      <c r="K142" s="111"/>
      <c r="L142" s="112"/>
    </row>
    <row r="143" spans="1:12" ht="30" customHeight="1" x14ac:dyDescent="0.3">
      <c r="A143" s="126"/>
      <c r="B143" s="127"/>
      <c r="C143" s="128"/>
      <c r="D143" s="110" t="s">
        <v>25</v>
      </c>
      <c r="E143" s="107"/>
      <c r="F143" s="107"/>
      <c r="G143" s="107"/>
      <c r="H143" s="107"/>
      <c r="I143" s="107"/>
      <c r="J143" s="109"/>
      <c r="K143" s="111"/>
      <c r="L143" s="112"/>
    </row>
    <row r="144" spans="1:12" ht="30" customHeight="1" x14ac:dyDescent="0.3">
      <c r="A144" s="126"/>
      <c r="B144" s="127"/>
      <c r="C144" s="128"/>
      <c r="D144" s="110" t="s">
        <v>26</v>
      </c>
      <c r="E144" s="107"/>
      <c r="F144" s="107"/>
      <c r="G144" s="107"/>
      <c r="H144" s="107"/>
      <c r="I144" s="107"/>
      <c r="J144" s="109"/>
      <c r="K144" s="111"/>
      <c r="L144" s="112"/>
    </row>
    <row r="145" spans="1:12" ht="30" customHeight="1" x14ac:dyDescent="0.3">
      <c r="A145" s="126"/>
      <c r="B145" s="127"/>
      <c r="C145" s="128"/>
      <c r="D145" s="110" t="s">
        <v>27</v>
      </c>
      <c r="E145" s="107"/>
      <c r="F145" s="107"/>
      <c r="G145" s="107"/>
      <c r="H145" s="107"/>
      <c r="I145" s="107"/>
      <c r="J145" s="109"/>
      <c r="K145" s="111"/>
      <c r="L145" s="112"/>
    </row>
    <row r="146" spans="1:12" ht="30" customHeight="1" x14ac:dyDescent="0.3">
      <c r="A146" s="126"/>
      <c r="B146" s="127"/>
      <c r="C146" s="128"/>
      <c r="D146" s="110" t="s">
        <v>28</v>
      </c>
      <c r="E146" s="107"/>
      <c r="F146" s="107"/>
      <c r="G146" s="107"/>
      <c r="H146" s="107"/>
      <c r="I146" s="107"/>
      <c r="J146" s="109"/>
      <c r="K146" s="111"/>
      <c r="L146" s="112"/>
    </row>
    <row r="147" spans="1:12" ht="30" customHeight="1" x14ac:dyDescent="0.3">
      <c r="A147" s="126"/>
      <c r="B147" s="127"/>
      <c r="C147" s="128"/>
      <c r="D147" s="110" t="s">
        <v>29</v>
      </c>
      <c r="E147" s="107"/>
      <c r="F147" s="107"/>
      <c r="G147" s="107"/>
      <c r="H147" s="107"/>
      <c r="I147" s="107"/>
      <c r="J147" s="109"/>
      <c r="K147" s="111"/>
      <c r="L147" s="112"/>
    </row>
    <row r="148" spans="1:12" ht="30" customHeight="1" x14ac:dyDescent="0.3">
      <c r="A148" s="126"/>
      <c r="B148" s="127"/>
      <c r="C148" s="128"/>
      <c r="D148" s="110" t="s">
        <v>30</v>
      </c>
      <c r="E148" s="107"/>
      <c r="F148" s="107"/>
      <c r="G148" s="107"/>
      <c r="H148" s="107"/>
      <c r="I148" s="107"/>
      <c r="J148" s="109"/>
      <c r="K148" s="111"/>
      <c r="L148" s="112"/>
    </row>
    <row r="149" spans="1:12" ht="30" customHeight="1" x14ac:dyDescent="0.3">
      <c r="A149" s="126"/>
      <c r="B149" s="127"/>
      <c r="C149" s="128"/>
      <c r="D149" s="110" t="s">
        <v>31</v>
      </c>
      <c r="E149" s="107"/>
      <c r="F149" s="107"/>
      <c r="G149" s="107"/>
      <c r="H149" s="107"/>
      <c r="I149" s="107"/>
      <c r="J149" s="109"/>
      <c r="K149" s="111"/>
      <c r="L149" s="112"/>
    </row>
    <row r="150" spans="1:12" ht="30" customHeight="1" x14ac:dyDescent="0.3">
      <c r="A150" s="126"/>
      <c r="B150" s="127"/>
      <c r="C150" s="128"/>
      <c r="D150" s="110" t="s">
        <v>32</v>
      </c>
      <c r="E150" s="107"/>
      <c r="F150" s="107"/>
      <c r="G150" s="107"/>
      <c r="H150" s="107"/>
      <c r="I150" s="107"/>
      <c r="J150" s="109"/>
      <c r="K150" s="111"/>
      <c r="L150" s="112"/>
    </row>
    <row r="151" spans="1:12" ht="30" customHeight="1" x14ac:dyDescent="0.3">
      <c r="A151" s="126"/>
      <c r="B151" s="127"/>
      <c r="C151" s="128"/>
      <c r="D151" s="110" t="s">
        <v>33</v>
      </c>
      <c r="E151" s="107"/>
      <c r="F151" s="107"/>
      <c r="G151" s="107"/>
      <c r="H151" s="107"/>
      <c r="I151" s="107"/>
      <c r="J151" s="109"/>
      <c r="K151" s="111"/>
      <c r="L151" s="112"/>
    </row>
    <row r="152" spans="1:12" ht="30" customHeight="1" x14ac:dyDescent="0.3">
      <c r="A152" s="126"/>
      <c r="B152" s="127"/>
      <c r="C152" s="128"/>
      <c r="D152" s="110" t="s">
        <v>34</v>
      </c>
      <c r="E152" s="107"/>
      <c r="F152" s="107"/>
      <c r="G152" s="107"/>
      <c r="H152" s="107"/>
      <c r="I152" s="107"/>
      <c r="J152" s="109"/>
      <c r="K152" s="111"/>
      <c r="L152" s="112"/>
    </row>
    <row r="153" spans="1:12" ht="30" customHeight="1" x14ac:dyDescent="0.3">
      <c r="A153" s="126"/>
      <c r="B153" s="127"/>
      <c r="C153" s="128"/>
      <c r="D153" s="110" t="s">
        <v>35</v>
      </c>
      <c r="E153" s="107"/>
      <c r="F153" s="107"/>
      <c r="G153" s="107"/>
      <c r="H153" s="107"/>
      <c r="I153" s="107"/>
      <c r="J153" s="109"/>
      <c r="K153" s="111"/>
      <c r="L153" s="112"/>
    </row>
    <row r="154" spans="1:12" ht="30" customHeight="1" x14ac:dyDescent="0.3">
      <c r="A154" s="126"/>
      <c r="B154" s="127"/>
      <c r="C154" s="128"/>
      <c r="D154" s="110" t="s">
        <v>36</v>
      </c>
      <c r="E154" s="107"/>
      <c r="F154" s="107"/>
      <c r="G154" s="107"/>
      <c r="H154" s="107"/>
      <c r="I154" s="107"/>
      <c r="J154" s="109"/>
      <c r="K154" s="111"/>
      <c r="L154" s="112"/>
    </row>
    <row r="155" spans="1:12" ht="30" customHeight="1" x14ac:dyDescent="0.3">
      <c r="A155" s="126"/>
      <c r="B155" s="127"/>
      <c r="C155" s="128"/>
      <c r="D155" s="110" t="s">
        <v>37</v>
      </c>
      <c r="E155" s="107"/>
      <c r="F155" s="107"/>
      <c r="G155" s="107"/>
      <c r="H155" s="107"/>
      <c r="I155" s="107"/>
      <c r="J155" s="109"/>
      <c r="K155" s="111"/>
      <c r="L155" s="112"/>
    </row>
    <row r="156" spans="1:12" ht="30" customHeight="1" x14ac:dyDescent="0.3">
      <c r="A156" s="126"/>
      <c r="B156" s="127"/>
      <c r="C156" s="128"/>
      <c r="D156" s="110" t="s">
        <v>38</v>
      </c>
      <c r="E156" s="107"/>
      <c r="F156" s="107"/>
      <c r="G156" s="107"/>
      <c r="H156" s="107"/>
      <c r="I156" s="107"/>
      <c r="J156" s="109"/>
      <c r="K156" s="111"/>
      <c r="L156" s="112"/>
    </row>
    <row r="157" spans="1:12" ht="30" customHeight="1" x14ac:dyDescent="0.3">
      <c r="A157" s="126"/>
      <c r="B157" s="127"/>
      <c r="C157" s="128"/>
      <c r="D157" s="110" t="s">
        <v>39</v>
      </c>
      <c r="E157" s="107"/>
      <c r="F157" s="107"/>
      <c r="G157" s="107"/>
      <c r="H157" s="107"/>
      <c r="I157" s="107"/>
      <c r="J157" s="109"/>
      <c r="K157" s="111"/>
      <c r="L157" s="112"/>
    </row>
    <row r="158" spans="1:12" ht="30" customHeight="1" x14ac:dyDescent="0.3">
      <c r="A158" s="129"/>
      <c r="B158" s="130"/>
      <c r="C158" s="131"/>
      <c r="D158" s="110" t="s">
        <v>40</v>
      </c>
      <c r="E158" s="107"/>
      <c r="F158" s="107"/>
      <c r="G158" s="107"/>
      <c r="H158" s="107"/>
      <c r="I158" s="107"/>
      <c r="J158" s="109"/>
      <c r="K158" s="111"/>
      <c r="L158" s="112"/>
    </row>
    <row r="159" spans="1:12" ht="30" customHeight="1" x14ac:dyDescent="0.3">
      <c r="A159" s="96" t="s">
        <v>41</v>
      </c>
      <c r="B159" s="97"/>
      <c r="C159" s="99"/>
      <c r="D159" s="132" t="s">
        <v>42</v>
      </c>
      <c r="E159" s="97"/>
      <c r="F159" s="97"/>
      <c r="G159" s="98"/>
      <c r="H159" s="97"/>
      <c r="I159" s="97"/>
      <c r="J159" s="97"/>
      <c r="K159" s="97"/>
      <c r="L159" s="99"/>
    </row>
    <row r="160" spans="1:12" ht="30" customHeight="1" x14ac:dyDescent="0.3">
      <c r="A160" s="96" t="s">
        <v>43</v>
      </c>
      <c r="B160" s="97"/>
      <c r="C160" s="99"/>
      <c r="D160" s="96" t="s">
        <v>44</v>
      </c>
      <c r="E160" s="97"/>
      <c r="F160" s="97"/>
      <c r="G160" s="98"/>
      <c r="H160" s="97"/>
      <c r="I160" s="97"/>
      <c r="J160" s="97"/>
      <c r="K160" s="97"/>
      <c r="L160" s="99"/>
    </row>
  </sheetData>
  <mergeCells count="334">
    <mergeCell ref="D156:J156"/>
    <mergeCell ref="K156:L156"/>
    <mergeCell ref="D157:J157"/>
    <mergeCell ref="K157:L157"/>
    <mergeCell ref="D158:J158"/>
    <mergeCell ref="K158:L158"/>
    <mergeCell ref="A159:C159"/>
    <mergeCell ref="D159:L159"/>
    <mergeCell ref="A160:C160"/>
    <mergeCell ref="D160:L160"/>
    <mergeCell ref="D151:J151"/>
    <mergeCell ref="K151:L151"/>
    <mergeCell ref="D152:J152"/>
    <mergeCell ref="K152:L152"/>
    <mergeCell ref="D153:J153"/>
    <mergeCell ref="K153:L153"/>
    <mergeCell ref="D154:J154"/>
    <mergeCell ref="K154:L154"/>
    <mergeCell ref="D155:J155"/>
    <mergeCell ref="K155:L155"/>
    <mergeCell ref="D146:J146"/>
    <mergeCell ref="K146:L146"/>
    <mergeCell ref="D147:J147"/>
    <mergeCell ref="K147:L147"/>
    <mergeCell ref="D148:J148"/>
    <mergeCell ref="K148:L148"/>
    <mergeCell ref="D149:J149"/>
    <mergeCell ref="K149:L149"/>
    <mergeCell ref="D150:J150"/>
    <mergeCell ref="K150:L150"/>
    <mergeCell ref="D141:J141"/>
    <mergeCell ref="K141:L141"/>
    <mergeCell ref="D142:J142"/>
    <mergeCell ref="K142:L142"/>
    <mergeCell ref="D143:J143"/>
    <mergeCell ref="K143:L143"/>
    <mergeCell ref="D144:J144"/>
    <mergeCell ref="K144:L144"/>
    <mergeCell ref="D145:J145"/>
    <mergeCell ref="K145:L145"/>
    <mergeCell ref="A129:C129"/>
    <mergeCell ref="D129:L129"/>
    <mergeCell ref="A130:C131"/>
    <mergeCell ref="D130:L130"/>
    <mergeCell ref="D131:L131"/>
    <mergeCell ref="A132:C158"/>
    <mergeCell ref="D132:J132"/>
    <mergeCell ref="K132:L132"/>
    <mergeCell ref="D133:J133"/>
    <mergeCell ref="K133:L133"/>
    <mergeCell ref="D134:J134"/>
    <mergeCell ref="K134:L134"/>
    <mergeCell ref="D135:J135"/>
    <mergeCell ref="K135:L135"/>
    <mergeCell ref="D136:J136"/>
    <mergeCell ref="K136:L136"/>
    <mergeCell ref="D137:J137"/>
    <mergeCell ref="K137:L137"/>
    <mergeCell ref="D138:J138"/>
    <mergeCell ref="K138:L138"/>
    <mergeCell ref="D139:J139"/>
    <mergeCell ref="K139:L139"/>
    <mergeCell ref="D140:J140"/>
    <mergeCell ref="K140:L140"/>
    <mergeCell ref="A125:C125"/>
    <mergeCell ref="D125:L125"/>
    <mergeCell ref="A126:C126"/>
    <mergeCell ref="D126:L126"/>
    <mergeCell ref="A127:C127"/>
    <mergeCell ref="D127:L127"/>
    <mergeCell ref="A128:C128"/>
    <mergeCell ref="D128:H128"/>
    <mergeCell ref="I128:L128"/>
    <mergeCell ref="A121:L121"/>
    <mergeCell ref="A122:C122"/>
    <mergeCell ref="D122:L122"/>
    <mergeCell ref="A123:C123"/>
    <mergeCell ref="D123:H123"/>
    <mergeCell ref="I123:L123"/>
    <mergeCell ref="A124:C124"/>
    <mergeCell ref="D124:H124"/>
    <mergeCell ref="I124:L124"/>
    <mergeCell ref="A120:C120"/>
    <mergeCell ref="D120:L120"/>
    <mergeCell ref="D117:J117"/>
    <mergeCell ref="K117:L117"/>
    <mergeCell ref="D118:J118"/>
    <mergeCell ref="K118:L118"/>
    <mergeCell ref="A119:C119"/>
    <mergeCell ref="D119:L119"/>
    <mergeCell ref="D114:J114"/>
    <mergeCell ref="K114:L114"/>
    <mergeCell ref="D115:J115"/>
    <mergeCell ref="K115:L115"/>
    <mergeCell ref="D116:J116"/>
    <mergeCell ref="K116:L116"/>
    <mergeCell ref="D111:J111"/>
    <mergeCell ref="K111:L111"/>
    <mergeCell ref="D112:J112"/>
    <mergeCell ref="K112:L112"/>
    <mergeCell ref="D113:J113"/>
    <mergeCell ref="K113:L113"/>
    <mergeCell ref="D108:J108"/>
    <mergeCell ref="K108:L108"/>
    <mergeCell ref="D109:J109"/>
    <mergeCell ref="K109:L109"/>
    <mergeCell ref="D110:J110"/>
    <mergeCell ref="K110:L110"/>
    <mergeCell ref="D106:J106"/>
    <mergeCell ref="K106:L106"/>
    <mergeCell ref="D107:J107"/>
    <mergeCell ref="K107:L107"/>
    <mergeCell ref="D102:J102"/>
    <mergeCell ref="K102:L102"/>
    <mergeCell ref="D103:J103"/>
    <mergeCell ref="K103:L103"/>
    <mergeCell ref="D104:J104"/>
    <mergeCell ref="K104:L104"/>
    <mergeCell ref="D91:L91"/>
    <mergeCell ref="A92:C118"/>
    <mergeCell ref="D92:J92"/>
    <mergeCell ref="K92:L92"/>
    <mergeCell ref="D93:J93"/>
    <mergeCell ref="K93:L93"/>
    <mergeCell ref="D94:J94"/>
    <mergeCell ref="K94:L94"/>
    <mergeCell ref="D95:J95"/>
    <mergeCell ref="D99:J99"/>
    <mergeCell ref="K99:L99"/>
    <mergeCell ref="D100:J100"/>
    <mergeCell ref="K100:L100"/>
    <mergeCell ref="D101:J101"/>
    <mergeCell ref="K101:L101"/>
    <mergeCell ref="K95:L95"/>
    <mergeCell ref="D96:J96"/>
    <mergeCell ref="K96:L96"/>
    <mergeCell ref="D97:J97"/>
    <mergeCell ref="K97:L97"/>
    <mergeCell ref="D98:J98"/>
    <mergeCell ref="K98:L98"/>
    <mergeCell ref="D105:J105"/>
    <mergeCell ref="K105:L105"/>
    <mergeCell ref="A81:L81"/>
    <mergeCell ref="A82:C82"/>
    <mergeCell ref="D82:L82"/>
    <mergeCell ref="O82:AB120"/>
    <mergeCell ref="A83:C83"/>
    <mergeCell ref="D83:H83"/>
    <mergeCell ref="I83:L83"/>
    <mergeCell ref="A84:C84"/>
    <mergeCell ref="D84:H84"/>
    <mergeCell ref="I84:L84"/>
    <mergeCell ref="A88:C88"/>
    <mergeCell ref="D88:H88"/>
    <mergeCell ref="I88:L88"/>
    <mergeCell ref="A89:C89"/>
    <mergeCell ref="D89:L89"/>
    <mergeCell ref="A90:C91"/>
    <mergeCell ref="D90:L90"/>
    <mergeCell ref="A85:C85"/>
    <mergeCell ref="D85:L85"/>
    <mergeCell ref="A86:C86"/>
    <mergeCell ref="D86:L86"/>
    <mergeCell ref="A87:C87"/>
    <mergeCell ref="D87:L87"/>
    <mergeCell ref="N90:N91"/>
    <mergeCell ref="D78:J78"/>
    <mergeCell ref="K78:L78"/>
    <mergeCell ref="A79:C79"/>
    <mergeCell ref="D79:L79"/>
    <mergeCell ref="A80:C80"/>
    <mergeCell ref="D80:L80"/>
    <mergeCell ref="D75:J75"/>
    <mergeCell ref="K75:L75"/>
    <mergeCell ref="D76:J76"/>
    <mergeCell ref="K76:L76"/>
    <mergeCell ref="D77:J77"/>
    <mergeCell ref="K77:L77"/>
    <mergeCell ref="A52:C78"/>
    <mergeCell ref="D52:J52"/>
    <mergeCell ref="K52:L52"/>
    <mergeCell ref="D53:J53"/>
    <mergeCell ref="K53:L53"/>
    <mergeCell ref="D54:J54"/>
    <mergeCell ref="K54:L54"/>
    <mergeCell ref="D55:J55"/>
    <mergeCell ref="K55:L55"/>
    <mergeCell ref="D72:J72"/>
    <mergeCell ref="K72:L72"/>
    <mergeCell ref="D73:J73"/>
    <mergeCell ref="K73:L73"/>
    <mergeCell ref="D74:J74"/>
    <mergeCell ref="K74:L74"/>
    <mergeCell ref="D69:J69"/>
    <mergeCell ref="K69:L69"/>
    <mergeCell ref="D70:J70"/>
    <mergeCell ref="K70:L70"/>
    <mergeCell ref="D71:J71"/>
    <mergeCell ref="K71:L71"/>
    <mergeCell ref="D66:J66"/>
    <mergeCell ref="K66:L66"/>
    <mergeCell ref="D67:J67"/>
    <mergeCell ref="K67:L67"/>
    <mergeCell ref="D68:J68"/>
    <mergeCell ref="K68:L68"/>
    <mergeCell ref="D63:J63"/>
    <mergeCell ref="K63:L63"/>
    <mergeCell ref="D64:J64"/>
    <mergeCell ref="K64:L64"/>
    <mergeCell ref="D65:J65"/>
    <mergeCell ref="K65:L65"/>
    <mergeCell ref="D60:J60"/>
    <mergeCell ref="K60:L60"/>
    <mergeCell ref="D61:J61"/>
    <mergeCell ref="K61:L61"/>
    <mergeCell ref="D62:J62"/>
    <mergeCell ref="K62:L62"/>
    <mergeCell ref="K56:L56"/>
    <mergeCell ref="D57:J57"/>
    <mergeCell ref="K57:L57"/>
    <mergeCell ref="D58:J58"/>
    <mergeCell ref="K58:L58"/>
    <mergeCell ref="D59:J59"/>
    <mergeCell ref="K59:L59"/>
    <mergeCell ref="D56:J56"/>
    <mergeCell ref="A42:C42"/>
    <mergeCell ref="D42:L42"/>
    <mergeCell ref="O42:AB80"/>
    <mergeCell ref="A43:C43"/>
    <mergeCell ref="D43:H43"/>
    <mergeCell ref="I43:L43"/>
    <mergeCell ref="A44:C44"/>
    <mergeCell ref="D44:H44"/>
    <mergeCell ref="I44:L44"/>
    <mergeCell ref="A45:C45"/>
    <mergeCell ref="A49:C49"/>
    <mergeCell ref="D49:L49"/>
    <mergeCell ref="A50:C51"/>
    <mergeCell ref="D50:L50"/>
    <mergeCell ref="N50:N51"/>
    <mergeCell ref="D51:L51"/>
    <mergeCell ref="D45:L45"/>
    <mergeCell ref="A46:C46"/>
    <mergeCell ref="D46:L46"/>
    <mergeCell ref="A47:C47"/>
    <mergeCell ref="D47:L47"/>
    <mergeCell ref="A48:C48"/>
    <mergeCell ref="D48:H48"/>
    <mergeCell ref="I48:L48"/>
    <mergeCell ref="A40:C40"/>
    <mergeCell ref="D40:L40"/>
    <mergeCell ref="O2:AB40"/>
    <mergeCell ref="A41:L41"/>
    <mergeCell ref="D36:J36"/>
    <mergeCell ref="K36:L36"/>
    <mergeCell ref="D37:J37"/>
    <mergeCell ref="K37:L37"/>
    <mergeCell ref="D38:J38"/>
    <mergeCell ref="K38:L38"/>
    <mergeCell ref="D33:J33"/>
    <mergeCell ref="K33:L33"/>
    <mergeCell ref="D34:J34"/>
    <mergeCell ref="K34:L34"/>
    <mergeCell ref="D35:J35"/>
    <mergeCell ref="K35:L35"/>
    <mergeCell ref="D30:J30"/>
    <mergeCell ref="K30:L30"/>
    <mergeCell ref="D31:J31"/>
    <mergeCell ref="K31:L31"/>
    <mergeCell ref="D32:J32"/>
    <mergeCell ref="K32:L32"/>
    <mergeCell ref="D29:J29"/>
    <mergeCell ref="K29:L29"/>
    <mergeCell ref="D24:J24"/>
    <mergeCell ref="K24:L24"/>
    <mergeCell ref="D25:J25"/>
    <mergeCell ref="K25:L25"/>
    <mergeCell ref="D26:J26"/>
    <mergeCell ref="K26:L26"/>
    <mergeCell ref="A39:C39"/>
    <mergeCell ref="D39:L39"/>
    <mergeCell ref="K18:L18"/>
    <mergeCell ref="D19:J19"/>
    <mergeCell ref="K19:L19"/>
    <mergeCell ref="D20:J20"/>
    <mergeCell ref="K20:L20"/>
    <mergeCell ref="D27:J27"/>
    <mergeCell ref="K27:L27"/>
    <mergeCell ref="D28:J28"/>
    <mergeCell ref="K28:L28"/>
    <mergeCell ref="D13:J13"/>
    <mergeCell ref="K13:L13"/>
    <mergeCell ref="D14:J14"/>
    <mergeCell ref="K14:L14"/>
    <mergeCell ref="D15:J15"/>
    <mergeCell ref="K15:L15"/>
    <mergeCell ref="A10:C11"/>
    <mergeCell ref="D10:L10"/>
    <mergeCell ref="N10:N11"/>
    <mergeCell ref="D11:L11"/>
    <mergeCell ref="A12:C38"/>
    <mergeCell ref="D12:J12"/>
    <mergeCell ref="K12:L12"/>
    <mergeCell ref="D16:J16"/>
    <mergeCell ref="K16:L16"/>
    <mergeCell ref="D17:J17"/>
    <mergeCell ref="D21:J21"/>
    <mergeCell ref="K21:L21"/>
    <mergeCell ref="D22:J22"/>
    <mergeCell ref="K22:L22"/>
    <mergeCell ref="D23:J23"/>
    <mergeCell ref="K23:L23"/>
    <mergeCell ref="K17:L17"/>
    <mergeCell ref="D18:J18"/>
    <mergeCell ref="A9:C9"/>
    <mergeCell ref="D9:L9"/>
    <mergeCell ref="A4:C4"/>
    <mergeCell ref="D4:H4"/>
    <mergeCell ref="I4:L4"/>
    <mergeCell ref="A5:C5"/>
    <mergeCell ref="D5:L5"/>
    <mergeCell ref="A6:C6"/>
    <mergeCell ref="D6:L6"/>
    <mergeCell ref="A1:L1"/>
    <mergeCell ref="A2:C2"/>
    <mergeCell ref="D2:L2"/>
    <mergeCell ref="A3:C3"/>
    <mergeCell ref="D3:H3"/>
    <mergeCell ref="I3:L3"/>
    <mergeCell ref="A7:C7"/>
    <mergeCell ref="D7:L7"/>
    <mergeCell ref="A8:C8"/>
    <mergeCell ref="D8:H8"/>
    <mergeCell ref="I8:L8"/>
  </mergeCells>
  <pageMargins left="0.7" right="0.7" top="0.75" bottom="0.75" header="0.3" footer="0.3"/>
  <pageSetup paperSize="9" scale="63" fitToHeight="0" orientation="portrait" horizontalDpi="4294967293" r:id="rId1"/>
  <rowBreaks count="3" manualBreakCount="3">
    <brk id="40" max="11" man="1"/>
    <brk id="80" max="11" man="1"/>
    <brk id="120" max="11" man="1"/>
  </rowBreaks>
  <colBreaks count="2" manualBreakCount="2">
    <brk id="12" max="1048575" man="1"/>
    <brk id="1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anchor moveWithCells="1">
                  <from>
                    <xdr:col>17</xdr:col>
                    <xdr:colOff>76200</xdr:colOff>
                    <xdr:row>2</xdr:row>
                    <xdr:rowOff>628650</xdr:rowOff>
                  </from>
                  <to>
                    <xdr:col>20</xdr:col>
                    <xdr:colOff>304800</xdr:colOff>
                    <xdr:row>2</xdr:row>
                    <xdr:rowOff>1209675</xdr:rowOff>
                  </to>
                </anchor>
              </controlPr>
            </control>
          </mc:Choice>
        </mc:AlternateContent>
        <mc:AlternateContent xmlns:mc="http://schemas.openxmlformats.org/markup-compatibility/2006">
          <mc:Choice Requires="x14">
            <control shapeId="1026" r:id="rId5" name="Button 2">
              <controlPr defaultSize="0" print="0" autoFill="0" autoPict="0">
                <anchor moveWithCells="1" sizeWithCells="1">
                  <from>
                    <xdr:col>16</xdr:col>
                    <xdr:colOff>161925</xdr:colOff>
                    <xdr:row>2</xdr:row>
                    <xdr:rowOff>57150</xdr:rowOff>
                  </from>
                  <to>
                    <xdr:col>22</xdr:col>
                    <xdr:colOff>171450</xdr:colOff>
                    <xdr:row>2</xdr:row>
                    <xdr:rowOff>457200</xdr:rowOff>
                  </to>
                </anchor>
              </controlPr>
            </control>
          </mc:Choice>
        </mc:AlternateContent>
        <mc:AlternateContent xmlns:mc="http://schemas.openxmlformats.org/markup-compatibility/2006">
          <mc:Choice Requires="x14">
            <control shapeId="1027" r:id="rId6" name="Button 3">
              <controlPr defaultSize="0" print="0" autoFill="0" autoPict="0" macro="[0]!test">
                <anchor moveWithCells="1" sizeWithCells="1">
                  <from>
                    <xdr:col>32</xdr:col>
                    <xdr:colOff>19050</xdr:colOff>
                    <xdr:row>17</xdr:row>
                    <xdr:rowOff>247650</xdr:rowOff>
                  </from>
                  <to>
                    <xdr:col>42</xdr:col>
                    <xdr:colOff>333375</xdr:colOff>
                    <xdr:row>35</xdr:row>
                    <xdr:rowOff>504825</xdr:rowOff>
                  </to>
                </anchor>
              </controlPr>
            </control>
          </mc:Choice>
        </mc:AlternateContent>
        <mc:AlternateContent xmlns:mc="http://schemas.openxmlformats.org/markup-compatibility/2006">
          <mc:Choice Requires="x14">
            <control shapeId="1028" r:id="rId7" name="Button 4">
              <controlPr defaultSize="0" print="0" autoFill="0" autoPict="0" macro="[0]!nommerPages">
                <anchor moveWithCells="1" sizeWithCells="1">
                  <from>
                    <xdr:col>33</xdr:col>
                    <xdr:colOff>161925</xdr:colOff>
                    <xdr:row>2</xdr:row>
                    <xdr:rowOff>2009775</xdr:rowOff>
                  </from>
                  <to>
                    <xdr:col>43</xdr:col>
                    <xdr:colOff>438150</xdr:colOff>
                    <xdr:row>4</xdr:row>
                    <xdr:rowOff>876300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0807F-04F0-4A2B-8B90-76A07CABCABB}">
  <sheetPr codeName="Feuil5">
    <tabColor rgb="FFCCFF66"/>
  </sheetPr>
  <dimension ref="B1:Z75"/>
  <sheetViews>
    <sheetView showGridLines="0" zoomScale="80" zoomScaleNormal="80" workbookViewId="0">
      <selection activeCell="J26" sqref="J26"/>
    </sheetView>
  </sheetViews>
  <sheetFormatPr baseColWidth="10" defaultRowHeight="15" x14ac:dyDescent="0.25"/>
  <cols>
    <col min="1" max="1" width="11.42578125" style="23"/>
    <col min="2" max="2" width="28.85546875" style="23" customWidth="1"/>
    <col min="3" max="3" width="36" style="23" customWidth="1"/>
    <col min="4" max="4" width="28.85546875" style="23" customWidth="1"/>
    <col min="5" max="5" width="51.28515625" style="23" customWidth="1"/>
    <col min="6" max="9" width="11.42578125" style="23"/>
    <col min="10" max="10" width="17.42578125" style="23" customWidth="1"/>
    <col min="11" max="16384" width="11.42578125" style="23"/>
  </cols>
  <sheetData>
    <row r="1" spans="2:26" ht="15.75" thickBot="1" x14ac:dyDescent="0.3">
      <c r="Z1" s="23">
        <v>1</v>
      </c>
    </row>
    <row r="2" spans="2:26" x14ac:dyDescent="0.25">
      <c r="B2" s="138" t="s">
        <v>67</v>
      </c>
      <c r="C2" s="139"/>
      <c r="D2" s="139"/>
      <c r="E2" s="140"/>
    </row>
    <row r="3" spans="2:26" ht="15.75" thickBot="1" x14ac:dyDescent="0.3">
      <c r="B3" s="141" t="s">
        <v>68</v>
      </c>
      <c r="C3" s="142"/>
      <c r="D3" s="33" t="s">
        <v>69</v>
      </c>
      <c r="E3" s="34" t="s">
        <v>70</v>
      </c>
      <c r="G3" s="24"/>
      <c r="H3" s="3" t="s">
        <v>71</v>
      </c>
    </row>
    <row r="4" spans="2:26" ht="16.5" customHeight="1" x14ac:dyDescent="0.25">
      <c r="B4" s="143" t="s">
        <v>106</v>
      </c>
      <c r="C4" s="146"/>
      <c r="D4" s="135" t="s">
        <v>114</v>
      </c>
      <c r="E4" s="25" t="s">
        <v>116</v>
      </c>
      <c r="G4" s="24"/>
      <c r="H4" s="149">
        <v>1</v>
      </c>
      <c r="J4" s="134"/>
    </row>
    <row r="5" spans="2:26" x14ac:dyDescent="0.25">
      <c r="B5" s="144"/>
      <c r="C5" s="147"/>
      <c r="D5" s="136"/>
      <c r="E5" s="26" t="s">
        <v>116</v>
      </c>
      <c r="G5" s="24"/>
      <c r="H5" s="149"/>
      <c r="J5" s="134"/>
    </row>
    <row r="6" spans="2:26" x14ac:dyDescent="0.25">
      <c r="B6" s="144"/>
      <c r="C6" s="147"/>
      <c r="D6" s="136"/>
      <c r="E6" s="26" t="s">
        <v>116</v>
      </c>
      <c r="G6" s="24"/>
      <c r="H6" s="149"/>
      <c r="J6" s="134"/>
    </row>
    <row r="7" spans="2:26" x14ac:dyDescent="0.25">
      <c r="B7" s="144"/>
      <c r="C7" s="147"/>
      <c r="D7" s="136"/>
      <c r="E7" s="26" t="s">
        <v>116</v>
      </c>
      <c r="G7" s="24"/>
      <c r="H7" s="149"/>
      <c r="J7" s="134"/>
    </row>
    <row r="8" spans="2:26" ht="66" customHeight="1" thickBot="1" x14ac:dyDescent="0.3">
      <c r="B8" s="145"/>
      <c r="C8" s="148"/>
      <c r="D8" s="137"/>
      <c r="E8" s="27" t="s">
        <v>116</v>
      </c>
      <c r="G8" s="24"/>
      <c r="H8" s="149"/>
    </row>
    <row r="9" spans="2:26" x14ac:dyDescent="0.25">
      <c r="B9" s="143" t="s">
        <v>107</v>
      </c>
      <c r="C9" s="150"/>
      <c r="D9" s="156" t="s">
        <v>114</v>
      </c>
      <c r="E9" s="25" t="s">
        <v>116</v>
      </c>
      <c r="G9" s="24"/>
      <c r="H9" s="149">
        <v>1</v>
      </c>
    </row>
    <row r="10" spans="2:26" x14ac:dyDescent="0.25">
      <c r="B10" s="144"/>
      <c r="C10" s="151"/>
      <c r="D10" s="157"/>
      <c r="E10" s="26" t="s">
        <v>116</v>
      </c>
      <c r="G10" s="24"/>
      <c r="H10" s="149"/>
    </row>
    <row r="11" spans="2:26" x14ac:dyDescent="0.25">
      <c r="B11" s="144"/>
      <c r="C11" s="151"/>
      <c r="D11" s="157"/>
      <c r="E11" s="26" t="s">
        <v>116</v>
      </c>
      <c r="G11" s="24"/>
      <c r="H11" s="149"/>
    </row>
    <row r="12" spans="2:26" ht="15.75" thickBot="1" x14ac:dyDescent="0.3">
      <c r="B12" s="145"/>
      <c r="C12" s="152"/>
      <c r="D12" s="158"/>
      <c r="E12" s="27" t="s">
        <v>116</v>
      </c>
      <c r="G12" s="24"/>
      <c r="H12" s="149"/>
    </row>
    <row r="13" spans="2:26" hidden="1" x14ac:dyDescent="0.25">
      <c r="B13" s="143" t="s">
        <v>108</v>
      </c>
      <c r="C13" s="150"/>
      <c r="D13" s="156" t="s">
        <v>114</v>
      </c>
      <c r="E13" s="25" t="s">
        <v>116</v>
      </c>
      <c r="G13" s="24"/>
      <c r="H13" s="149">
        <v>0</v>
      </c>
    </row>
    <row r="14" spans="2:26" hidden="1" x14ac:dyDescent="0.25">
      <c r="B14" s="144"/>
      <c r="C14" s="151"/>
      <c r="D14" s="157"/>
      <c r="E14" s="26" t="s">
        <v>116</v>
      </c>
      <c r="G14" s="24"/>
      <c r="H14" s="149"/>
    </row>
    <row r="15" spans="2:26" hidden="1" x14ac:dyDescent="0.25">
      <c r="B15" s="144"/>
      <c r="C15" s="151"/>
      <c r="D15" s="157"/>
      <c r="E15" s="26" t="s">
        <v>116</v>
      </c>
      <c r="G15" s="24"/>
      <c r="H15" s="149"/>
    </row>
    <row r="16" spans="2:26" ht="15.75" hidden="1" thickBot="1" x14ac:dyDescent="0.3">
      <c r="B16" s="145"/>
      <c r="C16" s="152"/>
      <c r="D16" s="158"/>
      <c r="E16" s="27" t="s">
        <v>116</v>
      </c>
      <c r="G16" s="24"/>
      <c r="H16" s="149"/>
    </row>
    <row r="17" spans="2:8" ht="15" customHeight="1" x14ac:dyDescent="0.25">
      <c r="B17" s="153" t="s">
        <v>109</v>
      </c>
      <c r="C17" s="150"/>
      <c r="D17" s="156" t="s">
        <v>114</v>
      </c>
      <c r="E17" s="25" t="s">
        <v>116</v>
      </c>
      <c r="G17" s="24"/>
      <c r="H17" s="159">
        <v>1</v>
      </c>
    </row>
    <row r="18" spans="2:8" ht="35.25" customHeight="1" x14ac:dyDescent="0.25">
      <c r="B18" s="154"/>
      <c r="C18" s="151"/>
      <c r="D18" s="157"/>
      <c r="E18" s="26" t="s">
        <v>116</v>
      </c>
      <c r="G18" s="24"/>
      <c r="H18" s="159"/>
    </row>
    <row r="19" spans="2:8" ht="35.25" customHeight="1" thickBot="1" x14ac:dyDescent="0.3">
      <c r="B19" s="155"/>
      <c r="C19" s="152"/>
      <c r="D19" s="158"/>
      <c r="E19" s="27" t="s">
        <v>116</v>
      </c>
      <c r="G19" s="24"/>
      <c r="H19" s="159"/>
    </row>
    <row r="20" spans="2:8" ht="15" customHeight="1" x14ac:dyDescent="0.25">
      <c r="B20" s="153" t="s">
        <v>110</v>
      </c>
      <c r="C20" s="150"/>
      <c r="D20" s="156" t="s">
        <v>114</v>
      </c>
      <c r="E20" s="25" t="s">
        <v>116</v>
      </c>
      <c r="G20" s="24"/>
      <c r="H20" s="159">
        <v>1</v>
      </c>
    </row>
    <row r="21" spans="2:8" ht="38.25" customHeight="1" x14ac:dyDescent="0.25">
      <c r="B21" s="154"/>
      <c r="C21" s="151"/>
      <c r="D21" s="157"/>
      <c r="E21" s="26" t="s">
        <v>116</v>
      </c>
      <c r="G21" s="24"/>
      <c r="H21" s="159"/>
    </row>
    <row r="22" spans="2:8" ht="38.25" customHeight="1" thickBot="1" x14ac:dyDescent="0.3">
      <c r="B22" s="155"/>
      <c r="C22" s="152"/>
      <c r="D22" s="158"/>
      <c r="E22" s="27" t="s">
        <v>116</v>
      </c>
      <c r="G22" s="24"/>
      <c r="H22" s="159"/>
    </row>
    <row r="23" spans="2:8" hidden="1" x14ac:dyDescent="0.25">
      <c r="B23" s="153" t="s">
        <v>111</v>
      </c>
      <c r="C23" s="150"/>
      <c r="D23" s="156" t="s">
        <v>114</v>
      </c>
      <c r="E23" s="25" t="s">
        <v>116</v>
      </c>
      <c r="G23" s="24"/>
      <c r="H23" s="149">
        <v>0</v>
      </c>
    </row>
    <row r="24" spans="2:8" hidden="1" x14ac:dyDescent="0.25">
      <c r="B24" s="154"/>
      <c r="C24" s="151"/>
      <c r="D24" s="157"/>
      <c r="E24" s="26" t="s">
        <v>116</v>
      </c>
      <c r="G24" s="24"/>
      <c r="H24" s="149"/>
    </row>
    <row r="25" spans="2:8" ht="15.75" hidden="1" thickBot="1" x14ac:dyDescent="0.3">
      <c r="B25" s="155"/>
      <c r="C25" s="152"/>
      <c r="D25" s="158"/>
      <c r="E25" s="27" t="s">
        <v>116</v>
      </c>
      <c r="G25" s="24"/>
      <c r="H25" s="149"/>
    </row>
    <row r="26" spans="2:8" x14ac:dyDescent="0.25">
      <c r="B26" s="143" t="s">
        <v>112</v>
      </c>
      <c r="C26" s="150"/>
      <c r="D26" s="156" t="s">
        <v>114</v>
      </c>
      <c r="E26" s="25" t="s">
        <v>116</v>
      </c>
      <c r="G26" s="24"/>
      <c r="H26" s="149">
        <v>1</v>
      </c>
    </row>
    <row r="27" spans="2:8" ht="52.5" customHeight="1" thickBot="1" x14ac:dyDescent="0.3">
      <c r="B27" s="145"/>
      <c r="C27" s="152"/>
      <c r="D27" s="158"/>
      <c r="E27" s="27" t="s">
        <v>116</v>
      </c>
      <c r="G27" s="24"/>
      <c r="H27" s="149"/>
    </row>
    <row r="28" spans="2:8" x14ac:dyDescent="0.25">
      <c r="B28" s="171" t="s">
        <v>113</v>
      </c>
      <c r="C28" s="174"/>
      <c r="D28" s="156" t="s">
        <v>114</v>
      </c>
      <c r="E28" s="25" t="s">
        <v>116</v>
      </c>
      <c r="G28" s="24"/>
      <c r="H28" s="160">
        <v>1</v>
      </c>
    </row>
    <row r="29" spans="2:8" ht="33.75" customHeight="1" x14ac:dyDescent="0.25">
      <c r="B29" s="172"/>
      <c r="C29" s="175"/>
      <c r="D29" s="157"/>
      <c r="E29" s="26" t="s">
        <v>116</v>
      </c>
      <c r="G29" s="24"/>
      <c r="H29" s="160"/>
    </row>
    <row r="30" spans="2:8" ht="33.75" customHeight="1" thickBot="1" x14ac:dyDescent="0.3">
      <c r="B30" s="173"/>
      <c r="C30" s="176"/>
      <c r="D30" s="158"/>
      <c r="E30" s="27" t="s">
        <v>116</v>
      </c>
      <c r="G30" s="24"/>
      <c r="H30" s="160"/>
    </row>
    <row r="31" spans="2:8" ht="15" customHeight="1" x14ac:dyDescent="0.25">
      <c r="B31" s="171" t="s">
        <v>117</v>
      </c>
      <c r="C31" s="174"/>
      <c r="D31" s="181" t="s">
        <v>114</v>
      </c>
      <c r="E31" s="35" t="s">
        <v>116</v>
      </c>
      <c r="G31" s="24"/>
      <c r="H31" s="160">
        <v>1</v>
      </c>
    </row>
    <row r="32" spans="2:8" ht="33.75" customHeight="1" x14ac:dyDescent="0.25">
      <c r="B32" s="172"/>
      <c r="C32" s="175"/>
      <c r="D32" s="157"/>
      <c r="E32" s="26" t="s">
        <v>116</v>
      </c>
      <c r="G32" s="24"/>
      <c r="H32" s="160"/>
    </row>
    <row r="33" spans="2:8" ht="33.75" customHeight="1" thickBot="1" x14ac:dyDescent="0.3">
      <c r="B33" s="173"/>
      <c r="C33" s="176"/>
      <c r="D33" s="158"/>
      <c r="E33" s="27" t="s">
        <v>116</v>
      </c>
      <c r="G33" s="24"/>
      <c r="H33" s="160"/>
    </row>
    <row r="34" spans="2:8" ht="15" customHeight="1" x14ac:dyDescent="0.25">
      <c r="B34" s="171" t="s">
        <v>118</v>
      </c>
      <c r="C34" s="174"/>
      <c r="D34" s="156" t="s">
        <v>114</v>
      </c>
      <c r="E34" s="25" t="s">
        <v>116</v>
      </c>
      <c r="G34" s="24"/>
      <c r="H34" s="160">
        <v>1</v>
      </c>
    </row>
    <row r="35" spans="2:8" ht="33.75" customHeight="1" x14ac:dyDescent="0.25">
      <c r="B35" s="172"/>
      <c r="C35" s="175"/>
      <c r="D35" s="157"/>
      <c r="E35" s="26" t="s">
        <v>116</v>
      </c>
      <c r="G35" s="24"/>
      <c r="H35" s="160"/>
    </row>
    <row r="36" spans="2:8" ht="33.75" customHeight="1" thickBot="1" x14ac:dyDescent="0.3">
      <c r="B36" s="173"/>
      <c r="C36" s="176"/>
      <c r="D36" s="158"/>
      <c r="E36" s="27" t="s">
        <v>116</v>
      </c>
      <c r="G36" s="24"/>
      <c r="H36" s="160"/>
    </row>
    <row r="37" spans="2:8" ht="15" customHeight="1" x14ac:dyDescent="0.25">
      <c r="B37" s="171" t="s">
        <v>119</v>
      </c>
      <c r="C37" s="174"/>
      <c r="D37" s="156" t="s">
        <v>114</v>
      </c>
      <c r="E37" s="25" t="s">
        <v>116</v>
      </c>
      <c r="G37" s="24"/>
      <c r="H37" s="160">
        <v>1</v>
      </c>
    </row>
    <row r="38" spans="2:8" ht="33.75" customHeight="1" x14ac:dyDescent="0.25">
      <c r="B38" s="172"/>
      <c r="C38" s="175"/>
      <c r="D38" s="157"/>
      <c r="E38" s="26" t="s">
        <v>116</v>
      </c>
      <c r="G38" s="24"/>
      <c r="H38" s="160"/>
    </row>
    <row r="39" spans="2:8" ht="33.75" customHeight="1" thickBot="1" x14ac:dyDescent="0.3">
      <c r="B39" s="173"/>
      <c r="C39" s="176"/>
      <c r="D39" s="158"/>
      <c r="E39" s="27" t="s">
        <v>116</v>
      </c>
      <c r="G39" s="24"/>
      <c r="H39" s="160"/>
    </row>
    <row r="40" spans="2:8" ht="15" customHeight="1" x14ac:dyDescent="0.25">
      <c r="B40" s="171" t="s">
        <v>120</v>
      </c>
      <c r="C40" s="174"/>
      <c r="D40" s="156" t="s">
        <v>114</v>
      </c>
      <c r="E40" s="25" t="s">
        <v>116</v>
      </c>
      <c r="G40" s="24"/>
      <c r="H40" s="160">
        <v>1</v>
      </c>
    </row>
    <row r="41" spans="2:8" ht="33.75" customHeight="1" x14ac:dyDescent="0.25">
      <c r="B41" s="172"/>
      <c r="C41" s="175"/>
      <c r="D41" s="157"/>
      <c r="E41" s="26" t="s">
        <v>116</v>
      </c>
      <c r="G41" s="24"/>
      <c r="H41" s="160"/>
    </row>
    <row r="42" spans="2:8" ht="33.75" customHeight="1" thickBot="1" x14ac:dyDescent="0.3">
      <c r="B42" s="173"/>
      <c r="C42" s="176"/>
      <c r="D42" s="158"/>
      <c r="E42" s="27" t="s">
        <v>116</v>
      </c>
      <c r="G42" s="24"/>
      <c r="H42" s="160"/>
    </row>
    <row r="43" spans="2:8" ht="15" customHeight="1" x14ac:dyDescent="0.25">
      <c r="B43" s="171" t="s">
        <v>121</v>
      </c>
      <c r="C43" s="174"/>
      <c r="D43" s="156" t="s">
        <v>114</v>
      </c>
      <c r="E43" s="25" t="s">
        <v>116</v>
      </c>
      <c r="G43" s="24"/>
      <c r="H43" s="160">
        <v>1</v>
      </c>
    </row>
    <row r="44" spans="2:8" ht="33.75" customHeight="1" x14ac:dyDescent="0.25">
      <c r="B44" s="172"/>
      <c r="C44" s="175"/>
      <c r="D44" s="157"/>
      <c r="E44" s="26" t="s">
        <v>116</v>
      </c>
      <c r="G44" s="24"/>
      <c r="H44" s="160"/>
    </row>
    <row r="45" spans="2:8" ht="33.75" customHeight="1" thickBot="1" x14ac:dyDescent="0.3">
      <c r="B45" s="173"/>
      <c r="C45" s="176"/>
      <c r="D45" s="158"/>
      <c r="E45" s="27" t="s">
        <v>116</v>
      </c>
      <c r="G45" s="24"/>
      <c r="H45" s="160"/>
    </row>
    <row r="46" spans="2:8" ht="15" customHeight="1" x14ac:dyDescent="0.25">
      <c r="B46" s="171" t="s">
        <v>122</v>
      </c>
      <c r="C46" s="174"/>
      <c r="D46" s="156" t="s">
        <v>114</v>
      </c>
      <c r="E46" s="25" t="s">
        <v>116</v>
      </c>
      <c r="G46" s="24"/>
      <c r="H46" s="160">
        <v>1</v>
      </c>
    </row>
    <row r="47" spans="2:8" ht="33.75" customHeight="1" x14ac:dyDescent="0.25">
      <c r="B47" s="172"/>
      <c r="C47" s="175"/>
      <c r="D47" s="157"/>
      <c r="E47" s="26" t="s">
        <v>116</v>
      </c>
      <c r="G47" s="24"/>
      <c r="H47" s="160"/>
    </row>
    <row r="48" spans="2:8" ht="33.75" customHeight="1" thickBot="1" x14ac:dyDescent="0.3">
      <c r="B48" s="173"/>
      <c r="C48" s="176"/>
      <c r="D48" s="158"/>
      <c r="E48" s="27" t="s">
        <v>116</v>
      </c>
      <c r="G48" s="24"/>
      <c r="H48" s="160"/>
    </row>
    <row r="49" spans="2:8" ht="15" customHeight="1" x14ac:dyDescent="0.25">
      <c r="B49" s="171" t="s">
        <v>123</v>
      </c>
      <c r="C49" s="174"/>
      <c r="D49" s="156" t="s">
        <v>114</v>
      </c>
      <c r="E49" s="25" t="s">
        <v>116</v>
      </c>
      <c r="G49" s="24"/>
      <c r="H49" s="160">
        <v>1</v>
      </c>
    </row>
    <row r="50" spans="2:8" ht="33.75" customHeight="1" x14ac:dyDescent="0.25">
      <c r="B50" s="172"/>
      <c r="C50" s="175"/>
      <c r="D50" s="157"/>
      <c r="E50" s="26" t="s">
        <v>116</v>
      </c>
      <c r="G50" s="24"/>
      <c r="H50" s="160"/>
    </row>
    <row r="51" spans="2:8" ht="33.75" customHeight="1" thickBot="1" x14ac:dyDescent="0.3">
      <c r="B51" s="173"/>
      <c r="C51" s="176"/>
      <c r="D51" s="158"/>
      <c r="E51" s="27" t="s">
        <v>116</v>
      </c>
      <c r="G51" s="24"/>
      <c r="H51" s="160"/>
    </row>
    <row r="52" spans="2:8" ht="22.5" customHeight="1" x14ac:dyDescent="0.25">
      <c r="B52" s="143" t="s">
        <v>72</v>
      </c>
      <c r="C52" s="150"/>
      <c r="D52" s="32" t="s">
        <v>73</v>
      </c>
      <c r="E52" s="25" t="s">
        <v>116</v>
      </c>
      <c r="G52" s="24"/>
      <c r="H52" s="149">
        <v>1</v>
      </c>
    </row>
    <row r="53" spans="2:8" ht="22.5" customHeight="1" x14ac:dyDescent="0.25">
      <c r="B53" s="144"/>
      <c r="C53" s="151"/>
      <c r="D53" s="157" t="s">
        <v>74</v>
      </c>
      <c r="E53" s="26" t="s">
        <v>116</v>
      </c>
      <c r="G53" s="24"/>
      <c r="H53" s="149"/>
    </row>
    <row r="54" spans="2:8" ht="22.5" customHeight="1" x14ac:dyDescent="0.25">
      <c r="B54" s="144"/>
      <c r="C54" s="151"/>
      <c r="D54" s="157"/>
      <c r="E54" s="26" t="s">
        <v>116</v>
      </c>
      <c r="G54" s="24"/>
      <c r="H54" s="149"/>
    </row>
    <row r="55" spans="2:8" ht="22.5" customHeight="1" x14ac:dyDescent="0.25">
      <c r="B55" s="144"/>
      <c r="C55" s="151"/>
      <c r="D55" s="157" t="s">
        <v>115</v>
      </c>
      <c r="E55" s="26" t="s">
        <v>116</v>
      </c>
      <c r="G55" s="24"/>
      <c r="H55" s="149"/>
    </row>
    <row r="56" spans="2:8" ht="22.5" customHeight="1" thickBot="1" x14ac:dyDescent="0.3">
      <c r="B56" s="145"/>
      <c r="C56" s="152"/>
      <c r="D56" s="158"/>
      <c r="E56" s="27" t="s">
        <v>116</v>
      </c>
      <c r="G56" s="24"/>
      <c r="H56" s="149"/>
    </row>
    <row r="57" spans="2:8" ht="64.5" customHeight="1" x14ac:dyDescent="0.25">
      <c r="B57" s="161" t="s">
        <v>75</v>
      </c>
      <c r="C57" s="162"/>
      <c r="D57" s="177" t="s">
        <v>124</v>
      </c>
      <c r="E57" s="178"/>
      <c r="G57" s="24"/>
      <c r="H57" s="149">
        <v>1</v>
      </c>
    </row>
    <row r="58" spans="2:8" ht="34.5" customHeight="1" x14ac:dyDescent="0.25">
      <c r="B58" s="161"/>
      <c r="C58" s="162"/>
      <c r="D58" s="179"/>
      <c r="E58" s="178"/>
      <c r="G58" s="24"/>
      <c r="H58" s="149"/>
    </row>
    <row r="59" spans="2:8" ht="34.5" customHeight="1" x14ac:dyDescent="0.25">
      <c r="B59" s="161"/>
      <c r="C59" s="162"/>
      <c r="D59" s="179"/>
      <c r="E59" s="178"/>
      <c r="G59" s="24"/>
      <c r="H59" s="149"/>
    </row>
    <row r="60" spans="2:8" ht="34.5" customHeight="1" x14ac:dyDescent="0.25">
      <c r="B60" s="161"/>
      <c r="C60" s="162"/>
      <c r="D60" s="179"/>
      <c r="E60" s="178"/>
      <c r="G60" s="24"/>
      <c r="H60" s="149"/>
    </row>
    <row r="61" spans="2:8" ht="36.75" customHeight="1" thickBot="1" x14ac:dyDescent="0.3">
      <c r="B61" s="163"/>
      <c r="C61" s="164"/>
      <c r="D61" s="180"/>
      <c r="E61" s="168"/>
      <c r="G61" s="24"/>
      <c r="H61" s="149"/>
    </row>
    <row r="62" spans="2:8" ht="36" customHeight="1" x14ac:dyDescent="0.25">
      <c r="B62" s="161" t="s">
        <v>76</v>
      </c>
      <c r="C62" s="162"/>
      <c r="D62" s="165" t="s">
        <v>105</v>
      </c>
      <c r="E62" s="166"/>
      <c r="G62" s="24"/>
      <c r="H62" s="149">
        <v>1</v>
      </c>
    </row>
    <row r="63" spans="2:8" ht="28.5" customHeight="1" x14ac:dyDescent="0.25">
      <c r="B63" s="161"/>
      <c r="C63" s="162"/>
      <c r="D63" s="165" t="s">
        <v>77</v>
      </c>
      <c r="E63" s="166"/>
      <c r="G63" s="24"/>
      <c r="H63" s="149"/>
    </row>
    <row r="64" spans="2:8" ht="28.5" customHeight="1" x14ac:dyDescent="0.25">
      <c r="B64" s="161"/>
      <c r="C64" s="162"/>
      <c r="D64" s="165" t="s">
        <v>78</v>
      </c>
      <c r="E64" s="166"/>
      <c r="G64" s="24"/>
      <c r="H64" s="149"/>
    </row>
    <row r="65" spans="2:8" ht="28.5" customHeight="1" x14ac:dyDescent="0.25">
      <c r="B65" s="161"/>
      <c r="C65" s="162"/>
      <c r="D65" s="165" t="s">
        <v>104</v>
      </c>
      <c r="E65" s="166"/>
      <c r="G65" s="24"/>
      <c r="H65" s="149"/>
    </row>
    <row r="66" spans="2:8" ht="28.5" customHeight="1" thickBot="1" x14ac:dyDescent="0.3">
      <c r="B66" s="163"/>
      <c r="C66" s="164"/>
      <c r="D66" s="167" t="str">
        <f>"Site d’installation : totode 48050 ville client"</f>
        <v>Site d’installation : totode 48050 ville client</v>
      </c>
      <c r="E66" s="168"/>
      <c r="G66" s="24"/>
      <c r="H66" s="149"/>
    </row>
    <row r="67" spans="2:8" x14ac:dyDescent="0.25">
      <c r="G67" s="24"/>
    </row>
    <row r="68" spans="2:8" x14ac:dyDescent="0.25">
      <c r="G68" s="24"/>
    </row>
    <row r="69" spans="2:8" ht="48" customHeight="1" x14ac:dyDescent="0.25">
      <c r="B69" s="169" t="s">
        <v>79</v>
      </c>
      <c r="C69" s="169"/>
      <c r="D69" s="169"/>
      <c r="E69" s="169"/>
      <c r="G69" s="24"/>
    </row>
    <row r="70" spans="2:8" ht="48.75" customHeight="1" x14ac:dyDescent="0.25">
      <c r="B70" s="28" t="s">
        <v>80</v>
      </c>
      <c r="C70" s="85" t="s">
        <v>81</v>
      </c>
      <c r="D70" s="85"/>
      <c r="E70" s="85"/>
      <c r="G70" s="8"/>
    </row>
    <row r="71" spans="2:8" ht="25.5" customHeight="1" x14ac:dyDescent="0.25">
      <c r="B71" s="29"/>
      <c r="C71" s="29"/>
      <c r="D71" s="29"/>
      <c r="E71" s="29"/>
      <c r="G71" s="8"/>
    </row>
    <row r="72" spans="2:8" ht="21" customHeight="1" x14ac:dyDescent="0.25">
      <c r="B72" s="170" t="s">
        <v>82</v>
      </c>
      <c r="C72" s="170"/>
      <c r="D72" s="170"/>
      <c r="E72" s="170"/>
    </row>
    <row r="74" spans="2:8" ht="15.75" x14ac:dyDescent="0.25">
      <c r="E74" s="30" t="s">
        <v>127</v>
      </c>
    </row>
    <row r="75" spans="2:8" ht="15.75" x14ac:dyDescent="0.25">
      <c r="E75" s="31" t="str">
        <f>En_tête!Q4</f>
        <v>Boris Jhonson</v>
      </c>
    </row>
  </sheetData>
  <mergeCells count="81">
    <mergeCell ref="B34:B36"/>
    <mergeCell ref="C34:C36"/>
    <mergeCell ref="D34:D36"/>
    <mergeCell ref="H34:H36"/>
    <mergeCell ref="B37:B39"/>
    <mergeCell ref="C37:C39"/>
    <mergeCell ref="D37:D39"/>
    <mergeCell ref="H37:H39"/>
    <mergeCell ref="B28:B30"/>
    <mergeCell ref="C28:C30"/>
    <mergeCell ref="D28:D30"/>
    <mergeCell ref="H28:H30"/>
    <mergeCell ref="B31:B33"/>
    <mergeCell ref="C31:C33"/>
    <mergeCell ref="D31:D33"/>
    <mergeCell ref="H31:H33"/>
    <mergeCell ref="C40:C42"/>
    <mergeCell ref="D40:D42"/>
    <mergeCell ref="H40:H42"/>
    <mergeCell ref="B43:B45"/>
    <mergeCell ref="C43:C45"/>
    <mergeCell ref="D43:D45"/>
    <mergeCell ref="H43:H45"/>
    <mergeCell ref="B69:E69"/>
    <mergeCell ref="C70:E70"/>
    <mergeCell ref="B72:E72"/>
    <mergeCell ref="D13:D16"/>
    <mergeCell ref="D9:D12"/>
    <mergeCell ref="B49:B51"/>
    <mergeCell ref="C49:C51"/>
    <mergeCell ref="D49:D51"/>
    <mergeCell ref="B40:B42"/>
    <mergeCell ref="B57:C61"/>
    <mergeCell ref="D57:E61"/>
    <mergeCell ref="B46:B48"/>
    <mergeCell ref="C46:C48"/>
    <mergeCell ref="D46:D48"/>
    <mergeCell ref="B23:B25"/>
    <mergeCell ref="C23:C25"/>
    <mergeCell ref="H57:H61"/>
    <mergeCell ref="B62:C66"/>
    <mergeCell ref="D62:E62"/>
    <mergeCell ref="D63:E63"/>
    <mergeCell ref="D64:E64"/>
    <mergeCell ref="D65:E65"/>
    <mergeCell ref="D66:E66"/>
    <mergeCell ref="H62:H66"/>
    <mergeCell ref="H46:H48"/>
    <mergeCell ref="B52:B56"/>
    <mergeCell ref="C52:C56"/>
    <mergeCell ref="H52:H56"/>
    <mergeCell ref="D53:D54"/>
    <mergeCell ref="D55:D56"/>
    <mergeCell ref="H49:H51"/>
    <mergeCell ref="D23:D25"/>
    <mergeCell ref="H23:H25"/>
    <mergeCell ref="B26:B27"/>
    <mergeCell ref="C26:C27"/>
    <mergeCell ref="D26:D27"/>
    <mergeCell ref="H26:H27"/>
    <mergeCell ref="B17:B19"/>
    <mergeCell ref="C17:C19"/>
    <mergeCell ref="D17:D19"/>
    <mergeCell ref="H17:H19"/>
    <mergeCell ref="B20:B22"/>
    <mergeCell ref="C20:C22"/>
    <mergeCell ref="D20:D22"/>
    <mergeCell ref="H20:H22"/>
    <mergeCell ref="B9:B12"/>
    <mergeCell ref="C9:C12"/>
    <mergeCell ref="H9:H12"/>
    <mergeCell ref="B13:B16"/>
    <mergeCell ref="C13:C16"/>
    <mergeCell ref="H13:H16"/>
    <mergeCell ref="J4:J7"/>
    <mergeCell ref="D4:D8"/>
    <mergeCell ref="B2:E2"/>
    <mergeCell ref="B3:C3"/>
    <mergeCell ref="B4:B8"/>
    <mergeCell ref="C4:C8"/>
    <mergeCell ref="H4:H8"/>
  </mergeCells>
  <phoneticPr fontId="29" type="noConversion"/>
  <pageMargins left="0.7" right="0.7" top="0.75" bottom="0.75" header="0.3" footer="0.3"/>
  <pageSetup paperSize="9" scale="60" fitToHeight="0" orientation="portrait" r:id="rId1"/>
  <rowBreaks count="1" manualBreakCount="1">
    <brk id="42" min="1" max="4" man="1"/>
  </rowBreaks>
  <drawing r:id="rId2"/>
  <legacyDrawing r:id="rId3"/>
  <controls>
    <mc:AlternateContent xmlns:mc="http://schemas.openxmlformats.org/markup-compatibility/2006">
      <mc:Choice Requires="x14">
        <control shapeId="3073" r:id="rId4" name="ToggleButton3">
          <controlPr defaultSize="0" autoLine="0" r:id="rId5">
            <anchor moveWithCells="1">
              <from>
                <xdr:col>5</xdr:col>
                <xdr:colOff>85725</xdr:colOff>
                <xdr:row>0</xdr:row>
                <xdr:rowOff>38100</xdr:rowOff>
              </from>
              <to>
                <xdr:col>8</xdr:col>
                <xdr:colOff>9525</xdr:colOff>
                <xdr:row>1</xdr:row>
                <xdr:rowOff>171450</xdr:rowOff>
              </to>
            </anchor>
          </controlPr>
        </control>
      </mc:Choice>
      <mc:Fallback>
        <control shapeId="3073" r:id="rId4" name="ToggleButton3"/>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EDE5D-9E31-4829-9604-CCD2A4604DC6}">
  <sheetPr codeName="Feuil1">
    <tabColor theme="4"/>
  </sheetPr>
  <dimension ref="A1"/>
  <sheetViews>
    <sheetView topLeftCell="A16" workbookViewId="0">
      <selection activeCell="F17" sqref="F17"/>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B6FDE-CF49-4993-B1EC-7405F2F16EC6}">
  <sheetPr codeName="Feuil4">
    <tabColor theme="4"/>
  </sheetPr>
  <dimension ref="A1"/>
  <sheetViews>
    <sheetView workbookViewId="0">
      <selection activeCell="I31" sqref="I31"/>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2E8C7-062B-4949-8D28-B177807F375D}">
  <sheetPr codeName="Feuil6">
    <tabColor theme="4"/>
  </sheetPr>
  <dimension ref="A1"/>
  <sheetViews>
    <sheetView workbookViewId="0">
      <selection activeCell="I31" sqref="I31"/>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2ECED-0867-4716-902B-3948C9EF8549}">
  <sheetPr codeName="Feuil7">
    <tabColor theme="4"/>
  </sheetPr>
  <dimension ref="A1"/>
  <sheetViews>
    <sheetView workbookViewId="0">
      <selection activeCell="I31" sqref="I3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11</vt:i4>
      </vt:variant>
    </vt:vector>
  </HeadingPairs>
  <TitlesOfParts>
    <vt:vector size="18" baseType="lpstr">
      <vt:lpstr>En_tête</vt:lpstr>
      <vt:lpstr>Descriptif</vt:lpstr>
      <vt:lpstr>Carac_tech</vt:lpstr>
      <vt:lpstr>Param</vt:lpstr>
      <vt:lpstr>Etude</vt:lpstr>
      <vt:lpstr>Archive</vt:lpstr>
      <vt:lpstr>Autres onglets</vt:lpstr>
      <vt:lpstr>Carac_tech!page_01</vt:lpstr>
      <vt:lpstr>Descriptif!page_01</vt:lpstr>
      <vt:lpstr>En_tête!page_01</vt:lpstr>
      <vt:lpstr>Carac_tech!page_02</vt:lpstr>
      <vt:lpstr>Descriptif!page_02</vt:lpstr>
      <vt:lpstr>En_tête!page_02</vt:lpstr>
      <vt:lpstr>Descriptif!page_03</vt:lpstr>
      <vt:lpstr>Descriptif!page_04</vt:lpstr>
      <vt:lpstr>Carac_tech!Zone_d_impression</vt:lpstr>
      <vt:lpstr>Descriptif!Zone_d_impression</vt:lpstr>
      <vt:lpstr>En_tête!Zone_d_impression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MULLER</dc:creator>
  <cp:lastModifiedBy>Anthony MULLER</cp:lastModifiedBy>
  <dcterms:created xsi:type="dcterms:W3CDTF">2019-07-25T12:10:05Z</dcterms:created>
  <dcterms:modified xsi:type="dcterms:W3CDTF">2019-08-08T11:50:54Z</dcterms:modified>
</cp:coreProperties>
</file>