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blasne\Desktop\"/>
    </mc:Choice>
  </mc:AlternateContent>
  <bookViews>
    <workbookView xWindow="0" yWindow="0" windowWidth="24000" windowHeight="9600"/>
  </bookViews>
  <sheets>
    <sheet name="Feuil1" sheetId="1" r:id="rId1"/>
    <sheet name="Relance" sheetId="2" r:id="rId2"/>
  </sheets>
  <definedNames>
    <definedName name="_xlnm._FilterDatabase" localSheetId="0" hidden="1">Feuil1!$A$1:$AD$2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2" l="1"/>
  <c r="D4" i="2"/>
  <c r="E4" i="2"/>
  <c r="G4" i="2" s="1"/>
  <c r="F4" i="2"/>
  <c r="I4" i="2"/>
  <c r="J4" i="2"/>
  <c r="K4" i="2"/>
  <c r="L4" i="2"/>
  <c r="U2" i="1" l="1"/>
  <c r="B4" i="2" l="1"/>
  <c r="H4" i="2" s="1"/>
  <c r="S2" i="1"/>
</calcChain>
</file>

<file path=xl/sharedStrings.xml><?xml version="1.0" encoding="utf-8"?>
<sst xmlns="http://schemas.openxmlformats.org/spreadsheetml/2006/main" count="56" uniqueCount="50">
  <si>
    <t>Nom prénom</t>
  </si>
  <si>
    <t>OTP</t>
  </si>
  <si>
    <t>Type</t>
  </si>
  <si>
    <t xml:space="preserve">Matricule </t>
  </si>
  <si>
    <t>FP</t>
  </si>
  <si>
    <t>TJM</t>
  </si>
  <si>
    <t>Commande</t>
  </si>
  <si>
    <t xml:space="preserve">Action </t>
  </si>
  <si>
    <t xml:space="preserve">Relance </t>
  </si>
  <si>
    <t>RC</t>
  </si>
  <si>
    <t>Acheteur</t>
  </si>
  <si>
    <t>Assistante</t>
  </si>
  <si>
    <t>CP</t>
  </si>
  <si>
    <t>N/A</t>
  </si>
  <si>
    <t>ok</t>
  </si>
  <si>
    <t>Commentaire Factu</t>
  </si>
  <si>
    <t>Infos</t>
  </si>
  <si>
    <t>x</t>
  </si>
  <si>
    <t>Mois à relancer</t>
  </si>
  <si>
    <t>Nom Ingé.</t>
  </si>
  <si>
    <t>Contact client</t>
  </si>
  <si>
    <t>FP numéros</t>
  </si>
  <si>
    <t>Ligne 1</t>
  </si>
  <si>
    <t>Ligne 2</t>
  </si>
  <si>
    <t>Ligne 3</t>
  </si>
  <si>
    <t>Ligne 4</t>
  </si>
  <si>
    <t>Signature1</t>
  </si>
  <si>
    <t>Signature 2</t>
  </si>
  <si>
    <t>Colonne1</t>
  </si>
  <si>
    <t>Montant EC</t>
  </si>
  <si>
    <t>Total EC</t>
  </si>
  <si>
    <t>Colonne2</t>
  </si>
  <si>
    <t>Colonne3</t>
  </si>
  <si>
    <t>Colonne4</t>
  </si>
  <si>
    <t>Colonne5</t>
  </si>
  <si>
    <t>Colonne6</t>
  </si>
  <si>
    <t>Colonne7</t>
  </si>
  <si>
    <t>nov.-18</t>
  </si>
  <si>
    <t>déc.-18</t>
  </si>
  <si>
    <t>janv.-19</t>
  </si>
  <si>
    <t>févr.-19</t>
  </si>
  <si>
    <t>mars-19</t>
  </si>
  <si>
    <t>avr.-19</t>
  </si>
  <si>
    <t>mai-19</t>
  </si>
  <si>
    <t>Ligne 5</t>
  </si>
  <si>
    <t>de mai</t>
  </si>
  <si>
    <t>responsablecommercial@x.com</t>
  </si>
  <si>
    <t>M Achat</t>
  </si>
  <si>
    <t>chefdeprojet@x.com</t>
  </si>
  <si>
    <t>M travail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</si>
</sst>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44" formatCode="_-* #,##0.00\ &quot;€&quot;_-;\-* #,##0.00\ &quot;€&quot;_-;_-* &quot;-&quot;??\ &quot;€&quot;_-;_-@_-"/>
    <numFmt numFmtId="164" formatCode="[$-40C]mmm\-yy;@"/>
    <numFmt numFmtId="165" formatCode="#,##0\ &quot;€&quot;"/>
    <numFmt numFmtId="166" formatCode="dd/mm/yy;@"/>
    <numFmt numFmtId="167" formatCode="#,##0.00\ &quot;€&quot;"/>
    <numFmt numFmtId="168" formatCode="0.0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9"/>
      <name val="Calibri"/>
      <family val="2"/>
      <scheme val="minor"/>
    </font>
    <font>
      <b/>
      <sz val="9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theme="4" tint="-0.499984740745262"/>
        <bgColor indexed="64"/>
      </patternFill>
    </fill>
    <fill>
      <patternFill patternType="solid">
        <fgColor rgb="FF1F4E7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rgb="FF00CCFF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0" fontId="2" fillId="2" borderId="0" applyNumberFormat="0" applyBorder="0" applyAlignment="0" applyProtection="0"/>
    <xf numFmtId="0" fontId="5" fillId="0" borderId="0" applyNumberFormat="0" applyFill="0" applyBorder="0" applyAlignment="0" applyProtection="0"/>
    <xf numFmtId="0" fontId="6" fillId="0" borderId="0"/>
  </cellStyleXfs>
  <cellXfs count="49">
    <xf numFmtId="0" fontId="0" fillId="0" borderId="0" xfId="0"/>
    <xf numFmtId="44" fontId="0" fillId="0" borderId="0" xfId="0" applyNumberFormat="1"/>
    <xf numFmtId="168" fontId="0" fillId="0" borderId="0" xfId="0" applyNumberFormat="1"/>
    <xf numFmtId="0" fontId="0" fillId="0" borderId="0" xfId="0" applyAlignment="1">
      <alignment horizontal="left"/>
    </xf>
    <xf numFmtId="0" fontId="9" fillId="0" borderId="1" xfId="0" applyFont="1" applyBorder="1" applyAlignment="1">
      <alignment horizontal="center" vertical="center"/>
    </xf>
    <xf numFmtId="168" fontId="8" fillId="0" borderId="1" xfId="2" applyNumberFormat="1" applyFont="1" applyFill="1" applyBorder="1" applyAlignment="1">
      <alignment horizontal="center" vertical="center"/>
    </xf>
    <xf numFmtId="165" fontId="8" fillId="0" borderId="1" xfId="2" applyNumberFormat="1" applyFont="1" applyFill="1" applyBorder="1" applyAlignment="1">
      <alignment horizontal="center" vertical="center"/>
    </xf>
    <xf numFmtId="44" fontId="8" fillId="0" borderId="1" xfId="2" applyNumberFormat="1" applyFont="1" applyFill="1" applyBorder="1" applyAlignment="1">
      <alignment horizontal="center" vertical="center"/>
    </xf>
    <xf numFmtId="166" fontId="8" fillId="0" borderId="1" xfId="2" applyNumberFormat="1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/>
    </xf>
    <xf numFmtId="0" fontId="9" fillId="0" borderId="0" xfId="0" applyFont="1"/>
    <xf numFmtId="167" fontId="8" fillId="0" borderId="1" xfId="2" applyNumberFormat="1" applyFont="1" applyFill="1" applyBorder="1" applyAlignment="1">
      <alignment horizontal="center" vertical="center"/>
    </xf>
    <xf numFmtId="14" fontId="8" fillId="5" borderId="1" xfId="1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44" fontId="8" fillId="5" borderId="1" xfId="2" applyNumberFormat="1" applyFont="1" applyFill="1" applyBorder="1" applyAlignment="1">
      <alignment horizontal="center" vertical="center"/>
    </xf>
    <xf numFmtId="44" fontId="8" fillId="5" borderId="1" xfId="1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6" borderId="3" xfId="0" applyFont="1" applyFill="1" applyBorder="1" applyAlignment="1">
      <alignment horizontal="center" vertical="center"/>
    </xf>
    <xf numFmtId="0" fontId="11" fillId="6" borderId="4" xfId="0" applyFont="1" applyFill="1" applyBorder="1" applyAlignment="1">
      <alignment horizontal="left" vertical="center"/>
    </xf>
    <xf numFmtId="0" fontId="11" fillId="6" borderId="5" xfId="0" applyFont="1" applyFill="1" applyBorder="1" applyAlignment="1">
      <alignment horizontal="left" vertical="center"/>
    </xf>
    <xf numFmtId="0" fontId="11" fillId="6" borderId="6" xfId="0" applyFont="1" applyFill="1" applyBorder="1" applyAlignment="1">
      <alignment horizontal="left" vertical="center"/>
    </xf>
    <xf numFmtId="0" fontId="12" fillId="6" borderId="2" xfId="0" applyFont="1" applyFill="1" applyBorder="1" applyAlignment="1">
      <alignment horizontal="center" vertical="center"/>
    </xf>
    <xf numFmtId="0" fontId="12" fillId="6" borderId="2" xfId="0" applyFont="1" applyFill="1" applyBorder="1" applyAlignment="1">
      <alignment horizontal="left" vertical="center"/>
    </xf>
    <xf numFmtId="0" fontId="5" fillId="0" borderId="0" xfId="3" applyFill="1" applyBorder="1" applyAlignment="1">
      <alignment horizontal="left" vertical="center"/>
    </xf>
    <xf numFmtId="0" fontId="0" fillId="0" borderId="0" xfId="0" applyNumberFormat="1" applyFill="1" applyBorder="1"/>
    <xf numFmtId="0" fontId="0" fillId="0" borderId="0" xfId="0" applyNumberFormat="1" applyBorder="1"/>
    <xf numFmtId="49" fontId="8" fillId="0" borderId="1" xfId="2" applyNumberFormat="1" applyFont="1" applyFill="1" applyBorder="1" applyAlignment="1">
      <alignment horizontal="center" vertical="center"/>
    </xf>
    <xf numFmtId="49" fontId="0" fillId="0" borderId="0" xfId="0" applyNumberFormat="1"/>
    <xf numFmtId="167" fontId="0" fillId="0" borderId="0" xfId="0" applyNumberFormat="1"/>
    <xf numFmtId="167" fontId="11" fillId="6" borderId="5" xfId="0" applyNumberFormat="1" applyFont="1" applyFill="1" applyBorder="1" applyAlignment="1">
      <alignment horizontal="left" vertical="center"/>
    </xf>
    <xf numFmtId="167" fontId="8" fillId="0" borderId="0" xfId="0" applyNumberFormat="1" applyFont="1" applyFill="1" applyBorder="1" applyAlignment="1">
      <alignment horizontal="left" vertical="center"/>
    </xf>
    <xf numFmtId="0" fontId="5" fillId="0" borderId="7" xfId="3" applyBorder="1" applyAlignment="1">
      <alignment horizontal="center" vertical="center"/>
    </xf>
    <xf numFmtId="0" fontId="3" fillId="3" borderId="8" xfId="0" applyFont="1" applyFill="1" applyBorder="1" applyAlignment="1">
      <alignment horizontal="left" vertical="center"/>
    </xf>
    <xf numFmtId="0" fontId="3" fillId="3" borderId="8" xfId="0" applyFont="1" applyFill="1" applyBorder="1" applyAlignment="1">
      <alignment horizontal="center" vertical="center"/>
    </xf>
    <xf numFmtId="168" fontId="3" fillId="3" borderId="8" xfId="0" applyNumberFormat="1" applyFont="1" applyFill="1" applyBorder="1" applyAlignment="1">
      <alignment horizontal="center" vertical="center"/>
    </xf>
    <xf numFmtId="164" fontId="3" fillId="3" borderId="8" xfId="0" applyNumberFormat="1" applyFont="1" applyFill="1" applyBorder="1" applyAlignment="1">
      <alignment horizontal="center" vertical="center"/>
    </xf>
    <xf numFmtId="49" fontId="3" fillId="3" borderId="8" xfId="0" applyNumberFormat="1" applyFont="1" applyFill="1" applyBorder="1" applyAlignment="1">
      <alignment horizontal="center" vertical="center"/>
    </xf>
    <xf numFmtId="2" fontId="3" fillId="3" borderId="8" xfId="0" applyNumberFormat="1" applyFont="1" applyFill="1" applyBorder="1" applyAlignment="1">
      <alignment horizontal="center" vertical="center"/>
    </xf>
    <xf numFmtId="0" fontId="4" fillId="4" borderId="8" xfId="0" applyFont="1" applyFill="1" applyBorder="1" applyAlignment="1">
      <alignment horizontal="center" vertical="center"/>
    </xf>
    <xf numFmtId="0" fontId="3" fillId="4" borderId="9" xfId="0" applyFont="1" applyFill="1" applyBorder="1" applyAlignment="1">
      <alignment horizontal="center" vertical="center"/>
    </xf>
    <xf numFmtId="0" fontId="11" fillId="6" borderId="2" xfId="0" applyFont="1" applyFill="1" applyBorder="1" applyAlignment="1">
      <alignment horizontal="left" vertical="center"/>
    </xf>
    <xf numFmtId="0" fontId="9" fillId="0" borderId="0" xfId="0" applyNumberFormat="1" applyFont="1" applyBorder="1" applyAlignment="1">
      <alignment horizontal="center" vertical="center"/>
    </xf>
    <xf numFmtId="0" fontId="5" fillId="0" borderId="0" xfId="3" applyNumberFormat="1" applyFill="1" applyBorder="1" applyAlignment="1">
      <alignment vertical="center"/>
    </xf>
    <xf numFmtId="0" fontId="8" fillId="5" borderId="1" xfId="0" applyFont="1" applyFill="1" applyBorder="1" applyAlignment="1">
      <alignment horizontal="left" vertical="center"/>
    </xf>
    <xf numFmtId="0" fontId="9" fillId="5" borderId="1" xfId="0" applyFont="1" applyFill="1" applyBorder="1" applyAlignment="1">
      <alignment horizontal="center" vertical="center"/>
    </xf>
    <xf numFmtId="0" fontId="8" fillId="5" borderId="1" xfId="0" applyFont="1" applyFill="1" applyBorder="1" applyAlignment="1">
      <alignment horizontal="center" vertical="center"/>
    </xf>
    <xf numFmtId="49" fontId="8" fillId="5" borderId="1" xfId="2" applyNumberFormat="1" applyFont="1" applyFill="1" applyBorder="1" applyAlignment="1">
      <alignment horizontal="center" vertical="center"/>
    </xf>
    <xf numFmtId="44" fontId="9" fillId="5" borderId="1" xfId="0" applyNumberFormat="1" applyFont="1" applyFill="1" applyBorder="1" applyAlignment="1">
      <alignment horizontal="center" vertical="center"/>
    </xf>
    <xf numFmtId="166" fontId="8" fillId="5" borderId="1" xfId="2" applyNumberFormat="1" applyFont="1" applyFill="1" applyBorder="1" applyAlignment="1">
      <alignment horizontal="center" vertical="center"/>
    </xf>
  </cellXfs>
  <cellStyles count="5">
    <cellStyle name="Insatisfaisant" xfId="2" builtinId="27"/>
    <cellStyle name="Lien hypertexte" xfId="3" builtinId="8"/>
    <cellStyle name="Monétaire" xfId="1" builtinId="4"/>
    <cellStyle name="Normal" xfId="0" builtinId="0"/>
    <cellStyle name="Normal 2" xfId="4"/>
  </cellStyles>
  <dxfs count="79"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rgb="FF000000"/>
        </left>
        <right/>
        <top style="thin">
          <color rgb="FF000000"/>
        </top>
        <bottom style="thin">
          <color rgb="FF000000"/>
        </bottom>
      </border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7" formatCode="#,##0.00\ &quot;€&quot;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</border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solid">
          <fgColor rgb="FF00CCFF"/>
          <bgColor theme="4" tint="0.3999755851924192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6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6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5" formatCode="#,##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0.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right style="thin">
          <color auto="1"/>
        </right>
        <top style="thin">
          <color auto="1"/>
        </top>
      </border>
    </dxf>
    <dxf>
      <border outline="0"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2</xdr:col>
          <xdr:colOff>1343025</xdr:colOff>
          <xdr:row>1</xdr:row>
          <xdr:rowOff>142875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Relances jalon 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3" name="Tableau4" displayName="Tableau4" ref="A1:AD2" totalsRowShown="0" headerRowBorderDxfId="78" tableBorderDxfId="77">
  <autoFilter ref="A1:AD2"/>
  <tableColumns count="30">
    <tableColumn id="1" name="Nom prénom" dataDxfId="76"/>
    <tableColumn id="2" name="OTP" dataDxfId="75"/>
    <tableColumn id="3" name="Type" dataDxfId="74"/>
    <tableColumn id="4" name="Matricule " dataDxfId="73"/>
    <tableColumn id="5" name="FP" dataDxfId="72"/>
    <tableColumn id="6" name="TJM" dataDxfId="71" dataCellStyle="Monétaire"/>
    <tableColumn id="7" name="Commande" dataDxfId="70" dataCellStyle="Monétaire"/>
    <tableColumn id="8" name="Colonne1" dataDxfId="69" dataCellStyle="Monétaire"/>
    <tableColumn id="9" name="nov.-18" dataDxfId="68" dataCellStyle="Insatisfaisant"/>
    <tableColumn id="10" name="Colonne2" dataDxfId="67" dataCellStyle="Monétaire"/>
    <tableColumn id="11" name="déc.-18"/>
    <tableColumn id="12" name="Colonne3" dataDxfId="66" dataCellStyle="Insatisfaisant"/>
    <tableColumn id="13" name="janv.-19"/>
    <tableColumn id="14" name="Colonne4" dataDxfId="65" dataCellStyle="Monétaire"/>
    <tableColumn id="15" name="févr.-19" dataDxfId="64" dataCellStyle="Monétaire"/>
    <tableColumn id="16" name="Colonne5" dataDxfId="63" dataCellStyle="Monétaire"/>
    <tableColumn id="17" name="mars-19" dataDxfId="62" dataCellStyle="Monétaire"/>
    <tableColumn id="18" name="Colonne6" dataDxfId="61" dataCellStyle="Monétaire"/>
    <tableColumn id="19" name="avr.-19" dataDxfId="60" dataCellStyle="Monétaire"/>
    <tableColumn id="20" name="Colonne7" dataDxfId="59" dataCellStyle="Monétaire"/>
    <tableColumn id="21" name="mai-19" dataDxfId="58" dataCellStyle="Monétaire"/>
    <tableColumn id="22" name="Action " dataDxfId="57"/>
    <tableColumn id="23" name="Total EC" dataDxfId="56"/>
    <tableColumn id="24" name="Relance " dataDxfId="55" dataCellStyle="Insatisfaisant"/>
    <tableColumn id="25" name="Infos" dataDxfId="54" dataCellStyle="Insatisfaisant"/>
    <tableColumn id="26" name="Commentaire Factu" dataDxfId="53"/>
    <tableColumn id="27" name="RC" dataDxfId="52" dataCellStyle="Lien hypertexte"/>
    <tableColumn id="28" name="Acheteur" dataDxfId="51"/>
    <tableColumn id="29" name="Assistante"/>
    <tableColumn id="30" name="CP" dataDxfId="50" dataCellStyle="Lien hypertexte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1" name="Tableau3" displayName="Tableau3" ref="A3:L4" totalsRowShown="0" headerRowDxfId="49" headerRowBorderDxfId="48" tableBorderDxfId="47">
  <autoFilter ref="A3:L4"/>
  <sortState ref="A4:L38">
    <sortCondition ref="D3:D38"/>
  </sortState>
  <tableColumns count="12">
    <tableColumn id="1" name="Nom Ingé." dataDxfId="46"/>
    <tableColumn id="11" name="Montant EC" dataDxfId="45">
      <calculatedColumnFormula>VLOOKUP(Tableau3[Nom Ingé.],Tableau4[#All],23,FALSE)</calculatedColumnFormula>
    </tableColumn>
    <tableColumn id="10" name="RC" dataDxfId="44" dataCellStyle="Lien hypertexte">
      <calculatedColumnFormula>VLOOKUP(Tableau3[Nom Ingé.],Tableau4[#All],27,FALSE)</calculatedColumnFormula>
    </tableColumn>
    <tableColumn id="2" name="Contact client" dataDxfId="43" dataCellStyle="Lien hypertexte">
      <calculatedColumnFormula>VLOOKUP(Tableau3[Nom Ingé.],Tableau4[#All],30,FALSE)</calculatedColumnFormula>
    </tableColumn>
    <tableColumn id="3" name="FP numéros" dataDxfId="42">
      <calculatedColumnFormula>VLOOKUP(Tableau3[Nom Ingé.],Tableau4[[#All],[Nom prénom]:[FP]],5,FALSE)</calculatedColumnFormula>
    </tableColumn>
    <tableColumn id="4" name="Ligne 1" dataDxfId="41">
      <calculatedColumnFormula>"Bonjour,"</calculatedColumnFormula>
    </tableColumn>
    <tableColumn id="5" name="Ligne 2" dataDxfId="40">
      <calculatedColumnFormula>"Pourriez-vous svp valider les jalons du mois "&amp;$E$1&amp;" pour "&amp;A4&amp;" (numéros FP "&amp;E4&amp;"),"</calculatedColumnFormula>
    </tableColumn>
    <tableColumn id="12" name="Ligne 3">
      <calculatedColumnFormula>"L'encours est aujourd'hui de "&amp;B4&amp;"€ ."</calculatedColumnFormula>
    </tableColumn>
    <tableColumn id="9" name="Ligne 4" dataDxfId="39">
      <calculatedColumnFormula>"Je vous remercie par avance,"</calculatedColumnFormula>
    </tableColumn>
    <tableColumn id="6" name="Ligne 5" dataDxfId="38">
      <calculatedColumnFormula>"Cordialement,"</calculatedColumnFormula>
    </tableColumn>
    <tableColumn id="7" name="Signature1" dataDxfId="37">
      <calculatedColumnFormula>"LASNE Benoit"</calculatedColumnFormula>
    </tableColumn>
    <tableColumn id="8" name="Signature 2" dataDxfId="36">
      <calculatedColumnFormula>"Administration des ventes ALTEN"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responsablecommercial@x.com" TargetMode="External"/><Relationship Id="rId1" Type="http://schemas.openxmlformats.org/officeDocument/2006/relationships/hyperlink" Target="mailto:chefdeprojet@x.com" TargetMode="Externa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J4"/>
  <sheetViews>
    <sheetView tabSelected="1" topLeftCell="A25" zoomScaleNormal="100" workbookViewId="0">
      <pane xSplit="1" topLeftCell="B1" activePane="topRight" state="frozen"/>
      <selection pane="topRight" activeCell="A6" sqref="A6"/>
    </sheetView>
  </sheetViews>
  <sheetFormatPr baseColWidth="10" defaultRowHeight="15" x14ac:dyDescent="0.25"/>
  <cols>
    <col min="1" max="1" width="32.140625" style="3" bestFit="1" customWidth="1"/>
    <col min="2" max="2" width="17.42578125" style="13" bestFit="1" customWidth="1"/>
    <col min="3" max="3" width="8.28515625" customWidth="1"/>
    <col min="4" max="4" width="14.28515625" customWidth="1"/>
    <col min="5" max="5" width="9" customWidth="1"/>
    <col min="6" max="6" width="11" bestFit="1" customWidth="1"/>
    <col min="7" max="7" width="14.28515625" bestFit="1" customWidth="1"/>
    <col min="8" max="8" width="6.85546875" style="2" hidden="1" customWidth="1"/>
    <col min="9" max="9" width="15.85546875" style="1" hidden="1" customWidth="1"/>
    <col min="10" max="10" width="11.5703125" style="27" hidden="1" customWidth="1"/>
    <col min="11" max="11" width="15.85546875" style="1" hidden="1" customWidth="1"/>
    <col min="12" max="12" width="11.5703125" style="27" hidden="1" customWidth="1"/>
    <col min="13" max="13" width="15.85546875" style="1" hidden="1" customWidth="1"/>
    <col min="14" max="14" width="11.5703125" style="27" hidden="1" customWidth="1"/>
    <col min="15" max="15" width="15.85546875" style="1" customWidth="1"/>
    <col min="16" max="16" width="11.5703125" style="27" customWidth="1"/>
    <col min="17" max="17" width="15.85546875" style="1" customWidth="1"/>
    <col min="18" max="18" width="11.5703125" style="27" customWidth="1"/>
    <col min="19" max="19" width="15.85546875" style="1" customWidth="1"/>
    <col min="20" max="20" width="11.5703125" style="27" customWidth="1"/>
    <col min="21" max="21" width="15.85546875" style="1" customWidth="1"/>
    <col min="22" max="22" width="9.7109375" customWidth="1"/>
    <col min="23" max="23" width="21.5703125" customWidth="1"/>
    <col min="24" max="24" width="18.28515625" customWidth="1"/>
    <col min="25" max="25" width="11.28515625" customWidth="1"/>
    <col min="26" max="26" width="27.42578125" customWidth="1"/>
    <col min="27" max="27" width="8.85546875" bestFit="1" customWidth="1"/>
    <col min="28" max="28" width="21.7109375" bestFit="1" customWidth="1"/>
    <col min="29" max="29" width="16.28515625" bestFit="1" customWidth="1"/>
    <col min="30" max="30" width="71.5703125" bestFit="1" customWidth="1"/>
  </cols>
  <sheetData>
    <row r="1" spans="1:36" x14ac:dyDescent="0.25">
      <c r="A1" s="32" t="s">
        <v>0</v>
      </c>
      <c r="B1" s="33" t="s">
        <v>1</v>
      </c>
      <c r="C1" s="33" t="s">
        <v>2</v>
      </c>
      <c r="D1" s="33" t="s">
        <v>3</v>
      </c>
      <c r="E1" s="33" t="s">
        <v>4</v>
      </c>
      <c r="F1" s="33" t="s">
        <v>5</v>
      </c>
      <c r="G1" s="33" t="s">
        <v>6</v>
      </c>
      <c r="H1" s="34" t="s">
        <v>28</v>
      </c>
      <c r="I1" s="35" t="s">
        <v>37</v>
      </c>
      <c r="J1" s="36" t="s">
        <v>31</v>
      </c>
      <c r="K1" s="35" t="s">
        <v>38</v>
      </c>
      <c r="L1" s="36" t="s">
        <v>32</v>
      </c>
      <c r="M1" s="35" t="s">
        <v>39</v>
      </c>
      <c r="N1" s="36" t="s">
        <v>33</v>
      </c>
      <c r="O1" s="35" t="s">
        <v>40</v>
      </c>
      <c r="P1" s="36" t="s">
        <v>34</v>
      </c>
      <c r="Q1" s="35" t="s">
        <v>41</v>
      </c>
      <c r="R1" s="36" t="s">
        <v>35</v>
      </c>
      <c r="S1" s="35" t="s">
        <v>42</v>
      </c>
      <c r="T1" s="36" t="s">
        <v>36</v>
      </c>
      <c r="U1" s="35" t="s">
        <v>43</v>
      </c>
      <c r="V1" s="37" t="s">
        <v>7</v>
      </c>
      <c r="W1" s="37" t="s">
        <v>30</v>
      </c>
      <c r="X1" s="35" t="s">
        <v>8</v>
      </c>
      <c r="Y1" s="35" t="s">
        <v>16</v>
      </c>
      <c r="Z1" s="35" t="s">
        <v>15</v>
      </c>
      <c r="AA1" s="38" t="s">
        <v>9</v>
      </c>
      <c r="AB1" s="33" t="s">
        <v>10</v>
      </c>
      <c r="AC1" s="33" t="s">
        <v>11</v>
      </c>
      <c r="AD1" s="39" t="s">
        <v>12</v>
      </c>
    </row>
    <row r="2" spans="1:36" s="10" customFormat="1" x14ac:dyDescent="0.25">
      <c r="A2" s="43" t="s">
        <v>49</v>
      </c>
      <c r="B2" s="44"/>
      <c r="C2" s="44"/>
      <c r="D2" s="45"/>
      <c r="E2" s="45">
        <v>1111</v>
      </c>
      <c r="F2" s="15">
        <v>350</v>
      </c>
      <c r="G2" s="12">
        <v>43555</v>
      </c>
      <c r="H2" s="5"/>
      <c r="I2" s="6" t="s">
        <v>13</v>
      </c>
      <c r="J2" s="26"/>
      <c r="K2" s="6" t="s">
        <v>13</v>
      </c>
      <c r="L2" s="26">
        <v>14</v>
      </c>
      <c r="M2" s="7" t="s">
        <v>14</v>
      </c>
      <c r="N2" s="26">
        <v>20</v>
      </c>
      <c r="O2" s="14" t="s">
        <v>14</v>
      </c>
      <c r="P2" s="46">
        <v>21</v>
      </c>
      <c r="Q2" s="14" t="s">
        <v>14</v>
      </c>
      <c r="R2" s="46">
        <v>15.5</v>
      </c>
      <c r="S2" s="14">
        <f>15.5*340</f>
        <v>5270</v>
      </c>
      <c r="T2" s="46">
        <v>17</v>
      </c>
      <c r="U2" s="14">
        <f>17*340</f>
        <v>5780</v>
      </c>
      <c r="V2" s="44" t="s">
        <v>9</v>
      </c>
      <c r="W2" s="47">
        <v>5000</v>
      </c>
      <c r="X2" s="48">
        <v>43623</v>
      </c>
      <c r="Y2" s="8"/>
      <c r="Z2" s="11"/>
      <c r="AA2" s="23" t="s">
        <v>46</v>
      </c>
      <c r="AB2" s="4" t="s">
        <v>47</v>
      </c>
      <c r="AC2" s="9" t="s">
        <v>17</v>
      </c>
      <c r="AD2" s="31" t="s">
        <v>48</v>
      </c>
      <c r="AE2"/>
      <c r="AF2"/>
    </row>
    <row r="3" spans="1:36" s="10" customFormat="1" x14ac:dyDescent="0.25">
      <c r="A3"/>
      <c r="B3"/>
      <c r="C3"/>
      <c r="D3"/>
      <c r="E3"/>
      <c r="F3"/>
      <c r="G3"/>
      <c r="H3"/>
      <c r="I3"/>
      <c r="J3"/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</row>
    <row r="4" spans="1:36" s="10" customFormat="1" x14ac:dyDescent="0.25">
      <c r="A4"/>
      <c r="B4"/>
      <c r="C4"/>
      <c r="D4"/>
      <c r="E4"/>
      <c r="F4"/>
      <c r="G4"/>
      <c r="H4"/>
      <c r="I4"/>
      <c r="J4"/>
      <c r="K4"/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</row>
  </sheetData>
  <conditionalFormatting sqref="H2:M2 O2:Q2">
    <cfRule type="cellIs" dxfId="35" priority="2555" operator="equal">
      <formula>"OK"</formula>
    </cfRule>
    <cfRule type="cellIs" dxfId="34" priority="2556" operator="equal">
      <formula>"N/A"</formula>
    </cfRule>
  </conditionalFormatting>
  <conditionalFormatting sqref="H2:M2 O2:Q2">
    <cfRule type="cellIs" dxfId="33" priority="2552" operator="equal">
      <formula>"A FAC"</formula>
    </cfRule>
  </conditionalFormatting>
  <conditionalFormatting sqref="H2:M2 O2:Q2">
    <cfRule type="cellIs" dxfId="32" priority="2551" operator="equal">
      <formula>"ok"</formula>
    </cfRule>
  </conditionalFormatting>
  <conditionalFormatting sqref="C2">
    <cfRule type="cellIs" dxfId="31" priority="1639" operator="equal">
      <formula>"OK"</formula>
    </cfRule>
    <cfRule type="cellIs" dxfId="30" priority="1640" operator="equal">
      <formula>"N/A"</formula>
    </cfRule>
  </conditionalFormatting>
  <conditionalFormatting sqref="C2">
    <cfRule type="cellIs" dxfId="29" priority="1638" operator="equal">
      <formula>"A FAC"</formula>
    </cfRule>
  </conditionalFormatting>
  <conditionalFormatting sqref="C2">
    <cfRule type="cellIs" dxfId="28" priority="1637" operator="equal">
      <formula>"ok"</formula>
    </cfRule>
  </conditionalFormatting>
  <conditionalFormatting sqref="X2:Y2">
    <cfRule type="cellIs" dxfId="27" priority="1455" operator="equal">
      <formula>"OK"</formula>
    </cfRule>
    <cfRule type="cellIs" dxfId="26" priority="1456" operator="equal">
      <formula>"N/A"</formula>
    </cfRule>
  </conditionalFormatting>
  <conditionalFormatting sqref="X2:Y2">
    <cfRule type="cellIs" dxfId="25" priority="1454" operator="equal">
      <formula>"A FAC"</formula>
    </cfRule>
  </conditionalFormatting>
  <conditionalFormatting sqref="X2:Y2">
    <cfRule type="cellIs" dxfId="24" priority="1453" operator="equal">
      <formula>"ok"</formula>
    </cfRule>
  </conditionalFormatting>
  <conditionalFormatting sqref="N2">
    <cfRule type="cellIs" dxfId="23" priority="963" operator="equal">
      <formula>"OK"</formula>
    </cfRule>
    <cfRule type="cellIs" dxfId="22" priority="964" operator="equal">
      <formula>"N/A"</formula>
    </cfRule>
  </conditionalFormatting>
  <conditionalFormatting sqref="N2">
    <cfRule type="cellIs" dxfId="21" priority="962" operator="equal">
      <formula>"A FAC"</formula>
    </cfRule>
  </conditionalFormatting>
  <conditionalFormatting sqref="N2">
    <cfRule type="cellIs" dxfId="20" priority="961" operator="equal">
      <formula>"ok"</formula>
    </cfRule>
  </conditionalFormatting>
  <conditionalFormatting sqref="Z2">
    <cfRule type="cellIs" dxfId="19" priority="907" operator="equal">
      <formula>"OK"</formula>
    </cfRule>
    <cfRule type="cellIs" dxfId="18" priority="908" operator="equal">
      <formula>"N/A"</formula>
    </cfRule>
  </conditionalFormatting>
  <conditionalFormatting sqref="Z2">
    <cfRule type="cellIs" dxfId="17" priority="906" operator="equal">
      <formula>"A FAC"</formula>
    </cfRule>
  </conditionalFormatting>
  <conditionalFormatting sqref="Z2">
    <cfRule type="cellIs" dxfId="16" priority="905" operator="equal">
      <formula>"ok"</formula>
    </cfRule>
  </conditionalFormatting>
  <conditionalFormatting sqref="S2">
    <cfRule type="cellIs" dxfId="15" priority="651" operator="equal">
      <formula>"OK"</formula>
    </cfRule>
    <cfRule type="cellIs" dxfId="14" priority="652" operator="equal">
      <formula>"N/A"</formula>
    </cfRule>
  </conditionalFormatting>
  <conditionalFormatting sqref="S2">
    <cfRule type="cellIs" dxfId="13" priority="650" operator="equal">
      <formula>"A FAC"</formula>
    </cfRule>
  </conditionalFormatting>
  <conditionalFormatting sqref="S2">
    <cfRule type="cellIs" dxfId="12" priority="649" operator="equal">
      <formula>"ok"</formula>
    </cfRule>
  </conditionalFormatting>
  <conditionalFormatting sqref="R2">
    <cfRule type="cellIs" dxfId="11" priority="559" operator="equal">
      <formula>"OK"</formula>
    </cfRule>
    <cfRule type="cellIs" dxfId="10" priority="560" operator="equal">
      <formula>"N/A"</formula>
    </cfRule>
  </conditionalFormatting>
  <conditionalFormatting sqref="R2">
    <cfRule type="cellIs" dxfId="9" priority="558" operator="equal">
      <formula>"A FAC"</formula>
    </cfRule>
  </conditionalFormatting>
  <conditionalFormatting sqref="R2">
    <cfRule type="cellIs" dxfId="8" priority="557" operator="equal">
      <formula>"ok"</formula>
    </cfRule>
  </conditionalFormatting>
  <conditionalFormatting sqref="T2">
    <cfRule type="cellIs" dxfId="7" priority="219" operator="equal">
      <formula>"OK"</formula>
    </cfRule>
    <cfRule type="cellIs" dxfId="6" priority="220" operator="equal">
      <formula>"N/A"</formula>
    </cfRule>
  </conditionalFormatting>
  <conditionalFormatting sqref="T2">
    <cfRule type="cellIs" dxfId="5" priority="218" operator="equal">
      <formula>"A FAC"</formula>
    </cfRule>
  </conditionalFormatting>
  <conditionalFormatting sqref="T2">
    <cfRule type="cellIs" dxfId="4" priority="217" operator="equal">
      <formula>"ok"</formula>
    </cfRule>
  </conditionalFormatting>
  <conditionalFormatting sqref="U2">
    <cfRule type="cellIs" dxfId="3" priority="183" operator="equal">
      <formula>"OK"</formula>
    </cfRule>
    <cfRule type="cellIs" dxfId="2" priority="184" operator="equal">
      <formula>"N/A"</formula>
    </cfRule>
  </conditionalFormatting>
  <conditionalFormatting sqref="U2">
    <cfRule type="cellIs" dxfId="1" priority="182" operator="equal">
      <formula>"A FAC"</formula>
    </cfRule>
  </conditionalFormatting>
  <conditionalFormatting sqref="U2">
    <cfRule type="cellIs" dxfId="0" priority="181" operator="equal">
      <formula>"ok"</formula>
    </cfRule>
  </conditionalFormatting>
  <dataValidations count="1">
    <dataValidation type="list" allowBlank="1" showInputMessage="1" showErrorMessage="1" sqref="Z2">
      <formula1>#REF!</formula1>
    </dataValidation>
  </dataValidations>
  <hyperlinks>
    <hyperlink ref="AD2" r:id="rId1"/>
    <hyperlink ref="AA2" r:id="rId2"/>
  </hyperlinks>
  <pageMargins left="0.70866141732283472" right="0.70866141732283472" top="0.74803149606299213" bottom="0.74803149606299213" header="0.31496062992125984" footer="0.31496062992125984"/>
  <pageSetup paperSize="9" scale="10" orientation="portrait"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L43"/>
  <sheetViews>
    <sheetView workbookViewId="0">
      <selection activeCell="B39" sqref="B39"/>
    </sheetView>
  </sheetViews>
  <sheetFormatPr baseColWidth="10" defaultRowHeight="15" x14ac:dyDescent="0.25"/>
  <cols>
    <col min="1" max="1" width="14.28515625" bestFit="1" customWidth="1"/>
    <col min="2" max="2" width="14.28515625" style="28" customWidth="1"/>
    <col min="3" max="3" width="26.85546875" bestFit="1" customWidth="1"/>
    <col min="4" max="4" width="35.140625" bestFit="1" customWidth="1"/>
    <col min="5" max="5" width="13.85546875" bestFit="1" customWidth="1"/>
    <col min="6" max="6" width="8.5703125" bestFit="1" customWidth="1"/>
    <col min="7" max="7" width="117" bestFit="1" customWidth="1"/>
    <col min="8" max="8" width="41.5703125" customWidth="1"/>
    <col min="9" max="9" width="26.7109375" bestFit="1" customWidth="1"/>
    <col min="10" max="10" width="13.7109375" bestFit="1" customWidth="1"/>
    <col min="11" max="11" width="12.85546875" bestFit="1" customWidth="1"/>
    <col min="12" max="12" width="30.7109375" bestFit="1" customWidth="1"/>
  </cols>
  <sheetData>
    <row r="1" spans="1:12" x14ac:dyDescent="0.25">
      <c r="D1" s="17" t="s">
        <v>18</v>
      </c>
      <c r="E1" s="16" t="s">
        <v>45</v>
      </c>
    </row>
    <row r="2" spans="1:12" x14ac:dyDescent="0.25">
      <c r="E2" s="16"/>
    </row>
    <row r="3" spans="1:12" x14ac:dyDescent="0.25">
      <c r="A3" s="18" t="s">
        <v>19</v>
      </c>
      <c r="B3" s="29" t="s">
        <v>29</v>
      </c>
      <c r="C3" s="19" t="s">
        <v>9</v>
      </c>
      <c r="D3" s="20" t="s">
        <v>20</v>
      </c>
      <c r="E3" s="21" t="s">
        <v>21</v>
      </c>
      <c r="F3" s="22" t="s">
        <v>22</v>
      </c>
      <c r="G3" s="22" t="s">
        <v>23</v>
      </c>
      <c r="H3" s="40" t="s">
        <v>24</v>
      </c>
      <c r="I3" s="40" t="s">
        <v>25</v>
      </c>
      <c r="J3" s="40" t="s">
        <v>44</v>
      </c>
      <c r="K3" s="22" t="s">
        <v>26</v>
      </c>
      <c r="L3" s="22" t="s">
        <v>27</v>
      </c>
    </row>
    <row r="4" spans="1:12" x14ac:dyDescent="0.25">
      <c r="A4" s="43" t="s">
        <v>49</v>
      </c>
      <c r="B4" s="30">
        <f>VLOOKUP(Tableau3[Nom Ingé.],Tableau4[#All],23,FALSE)</f>
        <v>5000</v>
      </c>
      <c r="C4" s="23" t="str">
        <f>VLOOKUP(Tableau3[Nom Ingé.],Tableau4[#All],27,FALSE)</f>
        <v>responsablecommercial@x.com</v>
      </c>
      <c r="D4" s="42" t="str">
        <f>VLOOKUP(Tableau3[Nom Ingé.],Tableau4[#All],30,FALSE)</f>
        <v>chefdeprojet@x.com</v>
      </c>
      <c r="E4" s="41">
        <f>VLOOKUP(Tableau3[Nom Ingé.],Tableau4[[#All],[Nom prénom]:[FP]],5,FALSE)</f>
        <v>1111</v>
      </c>
      <c r="F4" s="24" t="str">
        <f t="shared" ref="F4" si="0">"Bonjour,"</f>
        <v>Bonjour,</v>
      </c>
      <c r="G4" s="25" t="str">
        <f t="shared" ref="G4" si="1">"Pourriez-vous svp valider le jalon du mois "&amp;$E$1&amp;" pour "&amp;A4&amp;" (numéros FP "&amp;E4&amp;"),"</f>
        <v>Pourriez-vous svp valider le jalon du mois de mai pour M travail (numéros FP 1111),</v>
      </c>
      <c r="H4" s="25" t="str">
        <f t="shared" ref="H4" si="2">"L'encours est aujourd'hui de "&amp;B4&amp;"€ ."</f>
        <v>L'encours est aujourd'hui de 5000€ .</v>
      </c>
      <c r="I4" s="25" t="str">
        <f t="shared" ref="I4" si="3">"Je vous remercie par avance,"</f>
        <v>Je vous remercie par avance,</v>
      </c>
      <c r="J4" s="25" t="str">
        <f t="shared" ref="J4" si="4">"Cordialement,"</f>
        <v>Cordialement,</v>
      </c>
      <c r="K4" s="25" t="str">
        <f t="shared" ref="K4" si="5">"LASNE Benoit"</f>
        <v>LASNE Benoit</v>
      </c>
      <c r="L4" s="25" t="str">
        <f t="shared" ref="L4" si="6">"Administration des ventes ALTEN"</f>
        <v>Administration des ventes ALTEN</v>
      </c>
    </row>
    <row r="5" spans="1:12" x14ac:dyDescent="0.25">
      <c r="B5"/>
    </row>
    <row r="6" spans="1:12" x14ac:dyDescent="0.25">
      <c r="B6"/>
    </row>
    <row r="7" spans="1:12" x14ac:dyDescent="0.25">
      <c r="B7"/>
    </row>
    <row r="8" spans="1:12" x14ac:dyDescent="0.25">
      <c r="B8"/>
    </row>
    <row r="9" spans="1:12" x14ac:dyDescent="0.25">
      <c r="B9"/>
    </row>
    <row r="10" spans="1:12" x14ac:dyDescent="0.25">
      <c r="B10"/>
    </row>
    <row r="11" spans="1:12" x14ac:dyDescent="0.25">
      <c r="B11"/>
    </row>
    <row r="12" spans="1:12" x14ac:dyDescent="0.25">
      <c r="B12"/>
    </row>
    <row r="13" spans="1:12" x14ac:dyDescent="0.25">
      <c r="B13"/>
    </row>
    <row r="14" spans="1:12" x14ac:dyDescent="0.25">
      <c r="B14"/>
    </row>
    <row r="15" spans="1:12" x14ac:dyDescent="0.25">
      <c r="B15"/>
    </row>
    <row r="16" spans="1:12" x14ac:dyDescent="0.25">
      <c r="B16"/>
    </row>
    <row r="17" spans="2:2" x14ac:dyDescent="0.25">
      <c r="B17"/>
    </row>
    <row r="18" spans="2:2" x14ac:dyDescent="0.25">
      <c r="B18"/>
    </row>
    <row r="19" spans="2:2" x14ac:dyDescent="0.25">
      <c r="B19"/>
    </row>
    <row r="20" spans="2:2" x14ac:dyDescent="0.25">
      <c r="B20"/>
    </row>
    <row r="21" spans="2:2" x14ac:dyDescent="0.25">
      <c r="B21"/>
    </row>
    <row r="22" spans="2:2" x14ac:dyDescent="0.25">
      <c r="B22"/>
    </row>
    <row r="23" spans="2:2" x14ac:dyDescent="0.25">
      <c r="B23"/>
    </row>
    <row r="24" spans="2:2" x14ac:dyDescent="0.25">
      <c r="B24"/>
    </row>
    <row r="25" spans="2:2" x14ac:dyDescent="0.25">
      <c r="B25"/>
    </row>
    <row r="26" spans="2:2" x14ac:dyDescent="0.25">
      <c r="B26"/>
    </row>
    <row r="27" spans="2:2" x14ac:dyDescent="0.25">
      <c r="B27"/>
    </row>
    <row r="28" spans="2:2" x14ac:dyDescent="0.25">
      <c r="B28"/>
    </row>
    <row r="29" spans="2:2" x14ac:dyDescent="0.25">
      <c r="B29"/>
    </row>
    <row r="30" spans="2:2" x14ac:dyDescent="0.25">
      <c r="B30"/>
    </row>
    <row r="31" spans="2:2" x14ac:dyDescent="0.25">
      <c r="B31"/>
    </row>
    <row r="32" spans="2:2" x14ac:dyDescent="0.25">
      <c r="B32"/>
    </row>
    <row r="33" spans="2:2" x14ac:dyDescent="0.25">
      <c r="B33"/>
    </row>
    <row r="34" spans="2:2" x14ac:dyDescent="0.25">
      <c r="B34"/>
    </row>
    <row r="35" spans="2:2" x14ac:dyDescent="0.25">
      <c r="B35"/>
    </row>
    <row r="36" spans="2:2" x14ac:dyDescent="0.25">
      <c r="B36"/>
    </row>
    <row r="37" spans="2:2" x14ac:dyDescent="0.25">
      <c r="B37"/>
    </row>
    <row r="38" spans="2:2" x14ac:dyDescent="0.25">
      <c r="B38"/>
    </row>
    <row r="39" spans="2:2" x14ac:dyDescent="0.25">
      <c r="B39"/>
    </row>
    <row r="40" spans="2:2" x14ac:dyDescent="0.25">
      <c r="B40"/>
    </row>
    <row r="41" spans="2:2" x14ac:dyDescent="0.25">
      <c r="B41"/>
    </row>
    <row r="42" spans="2:2" x14ac:dyDescent="0.25">
      <c r="B42"/>
    </row>
    <row r="43" spans="2:2" x14ac:dyDescent="0.25">
      <c r="B43"/>
    </row>
  </sheetData>
  <dataValidations disablePrompts="1" count="1">
    <dataValidation type="list" allowBlank="1" showInputMessage="1" showErrorMessage="1" sqref="E1">
      <formula1>"de janvier,de février,de mars,d'avril,de mai,de juin,de juillet,d'août,de septembre,d'octobre,de novembre,de décembre"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Relance_BT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2</xdr:col>
                    <xdr:colOff>1343025</xdr:colOff>
                    <xdr:row>1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Relance</vt:lpstr>
    </vt:vector>
  </TitlesOfParts>
  <Company>Alten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Lolita SAINZ</dc:creator>
  <cp:lastModifiedBy>Benoit LASNE</cp:lastModifiedBy>
  <dcterms:created xsi:type="dcterms:W3CDTF">2018-11-29T13:43:08Z</dcterms:created>
  <dcterms:modified xsi:type="dcterms:W3CDTF">2019-06-17T08:47:57Z</dcterms:modified>
</cp:coreProperties>
</file>