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ise.marchoul\Desktop\"/>
    </mc:Choice>
  </mc:AlternateContent>
  <xr:revisionPtr revIDLastSave="0" documentId="13_ncr:1_{C72D988C-501F-4285-BAB8-5EABD2B538CE}" xr6:coauthVersionLast="45" xr6:coauthVersionMax="45" xr10:uidLastSave="{00000000-0000-0000-0000-000000000000}"/>
  <bookViews>
    <workbookView xWindow="28680" yWindow="-120" windowWidth="29040" windowHeight="15840" xr2:uid="{D4C3E207-7EE5-4D8B-A763-11E177DD4521}"/>
  </bookViews>
  <sheets>
    <sheet name="Sélection" sheetId="6" r:id="rId1"/>
    <sheet name="KD27600-11" sheetId="1" r:id="rId2"/>
    <sheet name="KF34600-00" sheetId="3" r:id="rId3"/>
    <sheet name="KH40600-00" sheetId="2" r:id="rId4"/>
    <sheet name="KH40700-00" sheetId="4" r:id="rId5"/>
    <sheet name="KJ15100-01" sheetId="5" r:id="rId6"/>
    <sheet name="KL99300-00" sheetId="7" r:id="rId7"/>
  </sheets>
  <definedNames>
    <definedName name="_xlnm.Print_Area" localSheetId="0">Sélection!$B$3:$O$41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4" i="6" l="1"/>
  <c r="S15" i="6" l="1"/>
  <c r="P33" i="6" l="1"/>
  <c r="AD21" i="6"/>
  <c r="AC21" i="6"/>
  <c r="R19" i="6"/>
  <c r="AB21" i="6" s="1"/>
  <c r="U21" i="6"/>
  <c r="C39" i="6" l="1"/>
  <c r="C90" i="6"/>
  <c r="E11" i="6" s="1"/>
  <c r="C72" i="6" l="1"/>
  <c r="AA21" i="6"/>
  <c r="C89" i="6"/>
  <c r="C81" i="6"/>
  <c r="C73" i="6"/>
  <c r="C88" i="6"/>
  <c r="C80" i="6"/>
  <c r="C83" i="6"/>
  <c r="C87" i="6"/>
  <c r="Q21" i="6" s="1"/>
  <c r="C79" i="6"/>
  <c r="C75" i="6"/>
  <c r="Y21" i="6" s="1"/>
  <c r="C86" i="6"/>
  <c r="C78" i="6"/>
  <c r="C76" i="6"/>
  <c r="C85" i="6"/>
  <c r="C77" i="6"/>
  <c r="C84" i="6"/>
  <c r="C82" i="6"/>
  <c r="M9" i="6" s="1"/>
  <c r="C74" i="6"/>
  <c r="Q23" i="6" s="1"/>
  <c r="Q22" i="6" l="1"/>
  <c r="D66" i="6"/>
  <c r="Z21" i="6" s="1"/>
  <c r="C41" i="6" s="1"/>
  <c r="L4" i="6"/>
  <c r="H12" i="6"/>
  <c r="N31" i="6"/>
  <c r="K6" i="6"/>
  <c r="I16" i="6"/>
  <c r="I23" i="6"/>
  <c r="G24" i="6"/>
  <c r="H32" i="6"/>
  <c r="H11" i="6"/>
  <c r="I9" i="6"/>
  <c r="G28" i="6"/>
  <c r="N6" i="6"/>
  <c r="H31" i="6"/>
  <c r="L15" i="6"/>
  <c r="N28" i="6"/>
  <c r="N24" i="6"/>
  <c r="E4" i="6" l="1"/>
  <c r="E3" i="6"/>
  <c r="F4" i="6"/>
  <c r="E6" i="6"/>
</calcChain>
</file>

<file path=xl/sharedStrings.xml><?xml version="1.0" encoding="utf-8"?>
<sst xmlns="http://schemas.openxmlformats.org/spreadsheetml/2006/main" count="2122" uniqueCount="480">
  <si>
    <t>APPA</t>
  </si>
  <si>
    <t>CODE_FONC</t>
  </si>
  <si>
    <t>NBR_DE_RANGS</t>
  </si>
  <si>
    <t>DN</t>
  </si>
  <si>
    <t>S</t>
  </si>
  <si>
    <t>A</t>
  </si>
  <si>
    <t>B</t>
  </si>
  <si>
    <t>C</t>
  </si>
  <si>
    <t>D</t>
  </si>
  <si>
    <t>E</t>
  </si>
  <si>
    <t>K</t>
  </si>
  <si>
    <t>L</t>
  </si>
  <si>
    <t>N</t>
  </si>
  <si>
    <t>R</t>
  </si>
  <si>
    <t>U</t>
  </si>
  <si>
    <t>V</t>
  </si>
  <si>
    <t>KD27601</t>
  </si>
  <si>
    <t>39SL 20</t>
  </si>
  <si>
    <t>442350</t>
  </si>
  <si>
    <t>8 Rgs</t>
  </si>
  <si>
    <t>DN25/DN32</t>
  </si>
  <si>
    <t>KD27602</t>
  </si>
  <si>
    <t>442450</t>
  </si>
  <si>
    <t>10 Rgs</t>
  </si>
  <si>
    <t>KD27603</t>
  </si>
  <si>
    <t>442550</t>
  </si>
  <si>
    <t>12 Rgs</t>
  </si>
  <si>
    <t>KD27604</t>
  </si>
  <si>
    <t>39SL 45</t>
  </si>
  <si>
    <t>KD27605</t>
  </si>
  <si>
    <t>KD27606</t>
  </si>
  <si>
    <t>KD27607</t>
  </si>
  <si>
    <t>39SL 65</t>
  </si>
  <si>
    <t>KD27608</t>
  </si>
  <si>
    <t>KD27609</t>
  </si>
  <si>
    <t>KD27610</t>
  </si>
  <si>
    <t>39SL 85</t>
  </si>
  <si>
    <t>KD27611</t>
  </si>
  <si>
    <t>KD27612</t>
  </si>
  <si>
    <t>KD27613</t>
  </si>
  <si>
    <t>39SL 120</t>
  </si>
  <si>
    <t>KD27614</t>
  </si>
  <si>
    <t>KD27615</t>
  </si>
  <si>
    <t>KD27616</t>
  </si>
  <si>
    <t>39SL 125</t>
  </si>
  <si>
    <t>KD27617</t>
  </si>
  <si>
    <t>KD27618</t>
  </si>
  <si>
    <t>KD27619</t>
  </si>
  <si>
    <t>442250</t>
  </si>
  <si>
    <t>6 Rgs</t>
  </si>
  <si>
    <t>KD27620</t>
  </si>
  <si>
    <t>KD27621</t>
  </si>
  <si>
    <t>KD27622</t>
  </si>
  <si>
    <t>KD27623</t>
  </si>
  <si>
    <t>KD27624</t>
  </si>
  <si>
    <t>KD27625</t>
  </si>
  <si>
    <t>39SL 170</t>
  </si>
  <si>
    <t>KD27626</t>
  </si>
  <si>
    <t>KD27627</t>
  </si>
  <si>
    <t>KD27628</t>
  </si>
  <si>
    <t>KD27629</t>
  </si>
  <si>
    <t>39SL 180</t>
  </si>
  <si>
    <t>KD27630</t>
  </si>
  <si>
    <t>KD27631</t>
  </si>
  <si>
    <t>KD27632</t>
  </si>
  <si>
    <t>KD27633</t>
  </si>
  <si>
    <t>39SL 210</t>
  </si>
  <si>
    <t>KD27634</t>
  </si>
  <si>
    <t>KD27635</t>
  </si>
  <si>
    <t>KD27636</t>
  </si>
  <si>
    <t>KD27637</t>
  </si>
  <si>
    <t>39SL 255</t>
  </si>
  <si>
    <t>KD27638</t>
  </si>
  <si>
    <t>KD27639</t>
  </si>
  <si>
    <t>KD27640</t>
  </si>
  <si>
    <t>KD27641</t>
  </si>
  <si>
    <t>39SL 295</t>
  </si>
  <si>
    <t>KD27642</t>
  </si>
  <si>
    <t>KD27643</t>
  </si>
  <si>
    <t>KD27644</t>
  </si>
  <si>
    <t>KD27645</t>
  </si>
  <si>
    <t>442650</t>
  </si>
  <si>
    <t>14 Rgs</t>
  </si>
  <si>
    <t>KD27646</t>
  </si>
  <si>
    <t>KD27647</t>
  </si>
  <si>
    <t>KD27648</t>
  </si>
  <si>
    <t>KD27649</t>
  </si>
  <si>
    <t>KD27650</t>
  </si>
  <si>
    <t>KD27651</t>
  </si>
  <si>
    <t>KD27652</t>
  </si>
  <si>
    <t>KD27653</t>
  </si>
  <si>
    <t>KD27654</t>
  </si>
  <si>
    <t>KD27655</t>
  </si>
  <si>
    <t>KD27656</t>
  </si>
  <si>
    <t>442750</t>
  </si>
  <si>
    <t>16 Rgs</t>
  </si>
  <si>
    <t>KD27657</t>
  </si>
  <si>
    <t>KD27658</t>
  </si>
  <si>
    <t>KD27659</t>
  </si>
  <si>
    <t>KD27660</t>
  </si>
  <si>
    <t>KD27661</t>
  </si>
  <si>
    <t>KD27662</t>
  </si>
  <si>
    <t>KD27663</t>
  </si>
  <si>
    <t>KD27664</t>
  </si>
  <si>
    <t>KD27665</t>
  </si>
  <si>
    <t>KD27666</t>
  </si>
  <si>
    <t>KD27667</t>
  </si>
  <si>
    <t>442850</t>
  </si>
  <si>
    <t>18 Rgs</t>
  </si>
  <si>
    <t>KD27668</t>
  </si>
  <si>
    <t>KD27669</t>
  </si>
  <si>
    <t>KD27670</t>
  </si>
  <si>
    <t>KD27671</t>
  </si>
  <si>
    <t>KD27672</t>
  </si>
  <si>
    <t>KD27673</t>
  </si>
  <si>
    <t>KD27674</t>
  </si>
  <si>
    <t>KD27675</t>
  </si>
  <si>
    <t>KD27676</t>
  </si>
  <si>
    <t>KD27677</t>
  </si>
  <si>
    <t>H</t>
  </si>
  <si>
    <t>N° code</t>
  </si>
  <si>
    <t>I</t>
  </si>
  <si>
    <t>J</t>
  </si>
  <si>
    <t>P</t>
  </si>
  <si>
    <t>F</t>
  </si>
  <si>
    <t>Q</t>
  </si>
  <si>
    <t>KH40601</t>
  </si>
  <si>
    <t>DN40</t>
  </si>
  <si>
    <t>KH40602</t>
  </si>
  <si>
    <t>KH40603</t>
  </si>
  <si>
    <t>KH40604</t>
  </si>
  <si>
    <t>KH40605</t>
  </si>
  <si>
    <t>KH40606</t>
  </si>
  <si>
    <t>KH40607</t>
  </si>
  <si>
    <t>KH40608</t>
  </si>
  <si>
    <t>KH40609</t>
  </si>
  <si>
    <t>KH40610</t>
  </si>
  <si>
    <t>KH40611</t>
  </si>
  <si>
    <t>KH40612</t>
  </si>
  <si>
    <t>KH40613</t>
  </si>
  <si>
    <t>KH40614</t>
  </si>
  <si>
    <t>KH40615</t>
  </si>
  <si>
    <t>KH40616</t>
  </si>
  <si>
    <t>KH40617</t>
  </si>
  <si>
    <t>KH40618</t>
  </si>
  <si>
    <t>KH40619</t>
  </si>
  <si>
    <t>KH40620</t>
  </si>
  <si>
    <t>KH40621</t>
  </si>
  <si>
    <t>KH40622</t>
  </si>
  <si>
    <t>KH40623</t>
  </si>
  <si>
    <t>KH40624</t>
  </si>
  <si>
    <t>KH40625</t>
  </si>
  <si>
    <t>KH40626</t>
  </si>
  <si>
    <t>KH40627</t>
  </si>
  <si>
    <t>KH40628</t>
  </si>
  <si>
    <t>KH40629</t>
  </si>
  <si>
    <t>KH40630</t>
  </si>
  <si>
    <t>KH40631</t>
  </si>
  <si>
    <t>KH40632</t>
  </si>
  <si>
    <t>KH40633</t>
  </si>
  <si>
    <t>KH40634</t>
  </si>
  <si>
    <t>KH40635</t>
  </si>
  <si>
    <t>KH40636</t>
  </si>
  <si>
    <t>KH40637</t>
  </si>
  <si>
    <t>KH40638</t>
  </si>
  <si>
    <t>KH40639</t>
  </si>
  <si>
    <t>KH40640</t>
  </si>
  <si>
    <t>KH40641</t>
  </si>
  <si>
    <t>KH40642</t>
  </si>
  <si>
    <t>KH40643</t>
  </si>
  <si>
    <t>KH40644</t>
  </si>
  <si>
    <t>KH40645</t>
  </si>
  <si>
    <t>KH4046</t>
  </si>
  <si>
    <t>KH4047</t>
  </si>
  <si>
    <t>KH40648</t>
  </si>
  <si>
    <t>KH40649</t>
  </si>
  <si>
    <t>KH40650</t>
  </si>
  <si>
    <t>KH40651</t>
  </si>
  <si>
    <t>KH40652</t>
  </si>
  <si>
    <t>KH40653</t>
  </si>
  <si>
    <t>KH40654</t>
  </si>
  <si>
    <t>KH40655</t>
  </si>
  <si>
    <t>KH40656</t>
  </si>
  <si>
    <t>KH40657</t>
  </si>
  <si>
    <t>KH40658</t>
  </si>
  <si>
    <t>KH40659</t>
  </si>
  <si>
    <t>KH40660</t>
  </si>
  <si>
    <t>KH40661</t>
  </si>
  <si>
    <t>KH40662</t>
  </si>
  <si>
    <t>KH40663</t>
  </si>
  <si>
    <t>KH40664</t>
  </si>
  <si>
    <t>KH40665</t>
  </si>
  <si>
    <t>KH40666</t>
  </si>
  <si>
    <t>KH40667</t>
  </si>
  <si>
    <t>KH40668</t>
  </si>
  <si>
    <t>KH40669</t>
  </si>
  <si>
    <t>KH40670</t>
  </si>
  <si>
    <t>KH40671</t>
  </si>
  <si>
    <t>KH40672</t>
  </si>
  <si>
    <t>KH40673</t>
  </si>
  <si>
    <t>KH40674</t>
  </si>
  <si>
    <t>KH40675</t>
  </si>
  <si>
    <t>KH40676</t>
  </si>
  <si>
    <t>KH40677</t>
  </si>
  <si>
    <t>KF34601</t>
  </si>
  <si>
    <t>AX'M 20</t>
  </si>
  <si>
    <t>KF34602</t>
  </si>
  <si>
    <t>KF34603</t>
  </si>
  <si>
    <t>KF34604</t>
  </si>
  <si>
    <t>AX'M 45</t>
  </si>
  <si>
    <t>KF34605</t>
  </si>
  <si>
    <t>KF34606</t>
  </si>
  <si>
    <t>KF34607</t>
  </si>
  <si>
    <t>AX'M 65</t>
  </si>
  <si>
    <t>KF34608</t>
  </si>
  <si>
    <t>KF34609</t>
  </si>
  <si>
    <t>KF34610</t>
  </si>
  <si>
    <t>AX'M 85</t>
  </si>
  <si>
    <t>KF34611</t>
  </si>
  <si>
    <t>KF34612</t>
  </si>
  <si>
    <t>KF34613</t>
  </si>
  <si>
    <t>AX'M 120</t>
  </si>
  <si>
    <t>KF34614</t>
  </si>
  <si>
    <t>KF34615</t>
  </si>
  <si>
    <t>KF34616</t>
  </si>
  <si>
    <t>AX'M 125</t>
  </si>
  <si>
    <t>KF34617</t>
  </si>
  <si>
    <t>KF34618</t>
  </si>
  <si>
    <t>KF34619</t>
  </si>
  <si>
    <t>KF34620</t>
  </si>
  <si>
    <t>KF34621</t>
  </si>
  <si>
    <t>KF34622</t>
  </si>
  <si>
    <t>KF34623</t>
  </si>
  <si>
    <t>KF34624</t>
  </si>
  <si>
    <t>KF34625</t>
  </si>
  <si>
    <t>AX'M 170</t>
  </si>
  <si>
    <t>KF34626</t>
  </si>
  <si>
    <t>KF34627</t>
  </si>
  <si>
    <t>KF34628</t>
  </si>
  <si>
    <t>KF34629</t>
  </si>
  <si>
    <t>AX'M 180</t>
  </si>
  <si>
    <t>KF34630</t>
  </si>
  <si>
    <t>KF34631</t>
  </si>
  <si>
    <t>KF34632</t>
  </si>
  <si>
    <t>KF34633</t>
  </si>
  <si>
    <t>AX'M 210</t>
  </si>
  <si>
    <t>KF34634</t>
  </si>
  <si>
    <t>KF34635</t>
  </si>
  <si>
    <t>KF34636</t>
  </si>
  <si>
    <t>KF34637</t>
  </si>
  <si>
    <t>AX'M 255</t>
  </si>
  <si>
    <t>KF34638</t>
  </si>
  <si>
    <t>KF34639</t>
  </si>
  <si>
    <t>KF34640</t>
  </si>
  <si>
    <t>KF34641</t>
  </si>
  <si>
    <t>AX'M 295</t>
  </si>
  <si>
    <t>KF34642</t>
  </si>
  <si>
    <t>KF34643</t>
  </si>
  <si>
    <t>KF34644</t>
  </si>
  <si>
    <t>KF34645</t>
  </si>
  <si>
    <t>KF34646</t>
  </si>
  <si>
    <t>KF34647</t>
  </si>
  <si>
    <t>KF34648</t>
  </si>
  <si>
    <t>KF34649</t>
  </si>
  <si>
    <t>KF34650</t>
  </si>
  <si>
    <t>KF34651</t>
  </si>
  <si>
    <t>KF34652</t>
  </si>
  <si>
    <t>KF34653</t>
  </si>
  <si>
    <t>KF34654</t>
  </si>
  <si>
    <t>KF34655</t>
  </si>
  <si>
    <t>KF34656</t>
  </si>
  <si>
    <t>KF34657</t>
  </si>
  <si>
    <t>KF34658</t>
  </si>
  <si>
    <t>KF34659</t>
  </si>
  <si>
    <t>KF34660</t>
  </si>
  <si>
    <t>KF34661</t>
  </si>
  <si>
    <t>KF34662</t>
  </si>
  <si>
    <t>KF34663</t>
  </si>
  <si>
    <t>KF34664</t>
  </si>
  <si>
    <t>KF34665</t>
  </si>
  <si>
    <t>KF34666</t>
  </si>
  <si>
    <t>KF34667</t>
  </si>
  <si>
    <t>KF34668</t>
  </si>
  <si>
    <t>KF34669</t>
  </si>
  <si>
    <t>KF34670</t>
  </si>
  <si>
    <t>KF34671</t>
  </si>
  <si>
    <t>KF34672</t>
  </si>
  <si>
    <t>KF34673</t>
  </si>
  <si>
    <t>KF34674</t>
  </si>
  <si>
    <t>KF34675</t>
  </si>
  <si>
    <t>KF34676</t>
  </si>
  <si>
    <t>KF34677</t>
  </si>
  <si>
    <t>KH40701</t>
  </si>
  <si>
    <t>KH40702</t>
  </si>
  <si>
    <t>KH40703</t>
  </si>
  <si>
    <t>KH40704</t>
  </si>
  <si>
    <t>KH40705</t>
  </si>
  <si>
    <t>KH40706</t>
  </si>
  <si>
    <t>KH40707</t>
  </si>
  <si>
    <t>KH40708</t>
  </si>
  <si>
    <t>KH40709</t>
  </si>
  <si>
    <t>KH40710</t>
  </si>
  <si>
    <t>KH40711</t>
  </si>
  <si>
    <t>KH40712</t>
  </si>
  <si>
    <t>KH40713</t>
  </si>
  <si>
    <t>KH40714</t>
  </si>
  <si>
    <t>KH40715</t>
  </si>
  <si>
    <t>KH40716</t>
  </si>
  <si>
    <t>KH40717</t>
  </si>
  <si>
    <t>KH40718</t>
  </si>
  <si>
    <t>KH40719</t>
  </si>
  <si>
    <t>KH40720</t>
  </si>
  <si>
    <t>KH40721</t>
  </si>
  <si>
    <t>KH40722</t>
  </si>
  <si>
    <t>KH40723</t>
  </si>
  <si>
    <t>KH40724</t>
  </si>
  <si>
    <t>KH40725</t>
  </si>
  <si>
    <t>KH40726</t>
  </si>
  <si>
    <t>KH40727</t>
  </si>
  <si>
    <t>KH40728</t>
  </si>
  <si>
    <t>KH40729</t>
  </si>
  <si>
    <t>KH40730</t>
  </si>
  <si>
    <t>KH40731</t>
  </si>
  <si>
    <t>KH40732</t>
  </si>
  <si>
    <t>KH40733</t>
  </si>
  <si>
    <t>KH40734</t>
  </si>
  <si>
    <t>KH40735</t>
  </si>
  <si>
    <t>KH40736</t>
  </si>
  <si>
    <t>KH40737</t>
  </si>
  <si>
    <t>KH40738</t>
  </si>
  <si>
    <t>KH40739</t>
  </si>
  <si>
    <t>KH40740</t>
  </si>
  <si>
    <t>KH40741</t>
  </si>
  <si>
    <t>KH40742</t>
  </si>
  <si>
    <t>KH40743</t>
  </si>
  <si>
    <t>KH40744</t>
  </si>
  <si>
    <t>KH40745</t>
  </si>
  <si>
    <t>KH40746</t>
  </si>
  <si>
    <t>KH40747</t>
  </si>
  <si>
    <t>KH40748</t>
  </si>
  <si>
    <t>KH40749</t>
  </si>
  <si>
    <t>KH40750</t>
  </si>
  <si>
    <t>KH40751</t>
  </si>
  <si>
    <t>KH40752</t>
  </si>
  <si>
    <t>KH40753</t>
  </si>
  <si>
    <t>KH40754</t>
  </si>
  <si>
    <t>KH40755</t>
  </si>
  <si>
    <t>KH40756</t>
  </si>
  <si>
    <t>KH40757</t>
  </si>
  <si>
    <t>KH40758</t>
  </si>
  <si>
    <t>KH40759</t>
  </si>
  <si>
    <t>KH40760</t>
  </si>
  <si>
    <t>KH40761</t>
  </si>
  <si>
    <t>KH40762</t>
  </si>
  <si>
    <t>KH40763</t>
  </si>
  <si>
    <t>KH40764</t>
  </si>
  <si>
    <t>KH40765</t>
  </si>
  <si>
    <t>KH40766</t>
  </si>
  <si>
    <t>KH40767</t>
  </si>
  <si>
    <t>KH40768</t>
  </si>
  <si>
    <t>KH40769</t>
  </si>
  <si>
    <t>KH40770</t>
  </si>
  <si>
    <t>KH40771</t>
  </si>
  <si>
    <t>KH40772</t>
  </si>
  <si>
    <t>KH40773</t>
  </si>
  <si>
    <t>KH40774</t>
  </si>
  <si>
    <t>KH40775</t>
  </si>
  <si>
    <t>KH40776</t>
  </si>
  <si>
    <t>KH40777</t>
  </si>
  <si>
    <t>KJ15101</t>
  </si>
  <si>
    <t>442355</t>
  </si>
  <si>
    <t>DN50</t>
  </si>
  <si>
    <t>KJ15102</t>
  </si>
  <si>
    <t>442455</t>
  </si>
  <si>
    <t>KJ15103</t>
  </si>
  <si>
    <t>442555</t>
  </si>
  <si>
    <t>KJ15104</t>
  </si>
  <si>
    <t>KJ15105</t>
  </si>
  <si>
    <t>KJ15106</t>
  </si>
  <si>
    <t>KJ15107</t>
  </si>
  <si>
    <t>KJ15108</t>
  </si>
  <si>
    <t>KJ15109</t>
  </si>
  <si>
    <t>KJ15110</t>
  </si>
  <si>
    <t>KJ15111</t>
  </si>
  <si>
    <t>KJ15112</t>
  </si>
  <si>
    <t>KJ15113</t>
  </si>
  <si>
    <t>KJ15114</t>
  </si>
  <si>
    <t>KJ15115</t>
  </si>
  <si>
    <t>KJ15116</t>
  </si>
  <si>
    <t>KJ15117</t>
  </si>
  <si>
    <t>KJ15118</t>
  </si>
  <si>
    <t>KJ15119</t>
  </si>
  <si>
    <t>442255</t>
  </si>
  <si>
    <t>KJ15120</t>
  </si>
  <si>
    <t>KJ15121</t>
  </si>
  <si>
    <t>KJ15122</t>
  </si>
  <si>
    <t>KJ15123</t>
  </si>
  <si>
    <t>KJ15124</t>
  </si>
  <si>
    <t>KJ15125</t>
  </si>
  <si>
    <t>KJ15126</t>
  </si>
  <si>
    <t>KJ15127</t>
  </si>
  <si>
    <t>KJ15128</t>
  </si>
  <si>
    <t>KJ15129</t>
  </si>
  <si>
    <t>KJ15130</t>
  </si>
  <si>
    <t>KJ15131</t>
  </si>
  <si>
    <t>KJ15132</t>
  </si>
  <si>
    <t>KJ15133</t>
  </si>
  <si>
    <t>KJ15134</t>
  </si>
  <si>
    <t>KJ15135</t>
  </si>
  <si>
    <t>KJ15136</t>
  </si>
  <si>
    <t>KJ15137</t>
  </si>
  <si>
    <t>KJ15138</t>
  </si>
  <si>
    <t>KJ15139</t>
  </si>
  <si>
    <t>KJ15140</t>
  </si>
  <si>
    <t>KJ15141</t>
  </si>
  <si>
    <t>KJ15142</t>
  </si>
  <si>
    <t>KJ15143</t>
  </si>
  <si>
    <t>KJ15144</t>
  </si>
  <si>
    <t>KJ15145</t>
  </si>
  <si>
    <t>442655</t>
  </si>
  <si>
    <t>KJ15148</t>
  </si>
  <si>
    <t>KJ15149</t>
  </si>
  <si>
    <t>KJ15150</t>
  </si>
  <si>
    <t>KJ15151</t>
  </si>
  <si>
    <t>KJ15152</t>
  </si>
  <si>
    <t>KJ15153</t>
  </si>
  <si>
    <t>KJ15154</t>
  </si>
  <si>
    <t>KJ15155</t>
  </si>
  <si>
    <t>KJ15156</t>
  </si>
  <si>
    <t>442755</t>
  </si>
  <si>
    <t>KJ15157</t>
  </si>
  <si>
    <t>KJ15158</t>
  </si>
  <si>
    <t>KJ15159</t>
  </si>
  <si>
    <t>KJ15160</t>
  </si>
  <si>
    <t>KJ15161</t>
  </si>
  <si>
    <t>KJ15162</t>
  </si>
  <si>
    <t>KJ15163</t>
  </si>
  <si>
    <t>KJ15164</t>
  </si>
  <si>
    <t>KJ15165</t>
  </si>
  <si>
    <t>KJ15166</t>
  </si>
  <si>
    <t>KJ15167</t>
  </si>
  <si>
    <t>442855</t>
  </si>
  <si>
    <t>KJ15168</t>
  </si>
  <si>
    <t>KJ15169</t>
  </si>
  <si>
    <t>KJ15170</t>
  </si>
  <si>
    <t>KJ15171</t>
  </si>
  <si>
    <t>KJ15172</t>
  </si>
  <si>
    <t>KJ15173</t>
  </si>
  <si>
    <t>KJ15174</t>
  </si>
  <si>
    <t>KJ15175</t>
  </si>
  <si>
    <t>KJ15176</t>
  </si>
  <si>
    <t>KJ15177</t>
  </si>
  <si>
    <t>Plan ref</t>
  </si>
  <si>
    <t>KD</t>
  </si>
  <si>
    <t>KK</t>
  </si>
  <si>
    <t>KJ</t>
  </si>
  <si>
    <t>KL</t>
  </si>
  <si>
    <t>KF</t>
  </si>
  <si>
    <t>Modèle</t>
  </si>
  <si>
    <t>KJ15178</t>
  </si>
  <si>
    <t>39SL 125/210</t>
  </si>
  <si>
    <t>Ø</t>
  </si>
  <si>
    <t>KH7</t>
  </si>
  <si>
    <t>KH6</t>
  </si>
  <si>
    <t>KL99364</t>
  </si>
  <si>
    <t>DN65</t>
  </si>
  <si>
    <t>Longueur</t>
  </si>
  <si>
    <t>Hauteur</t>
  </si>
  <si>
    <t>Epaisseur</t>
  </si>
  <si>
    <t>Projet</t>
  </si>
  <si>
    <t xml:space="preserve">Pos. </t>
  </si>
  <si>
    <t>50670</t>
  </si>
  <si>
    <t>2</t>
  </si>
  <si>
    <t>Batterie</t>
  </si>
  <si>
    <t>Chaude</t>
  </si>
  <si>
    <t>Froide</t>
  </si>
  <si>
    <t>G</t>
  </si>
  <si>
    <t>Pas d'ailettes</t>
  </si>
  <si>
    <t>Nbre entrées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</si>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</sst>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0&quot; mm&quot;"/>
    <numFmt numFmtId="165" formatCode="0.0"/>
  </numFmts>
  <fonts count="9" x14ac:knownFonts="1">
    <font>
      <sz val="11"/>
      <color theme="1"/>
      <name val="Calibri"/>
      <family val="2"/>
      <scheme val="minor"/>
    </font>
    <font>
      <sz val="11"/>
      <color indexed="12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49" fontId="1" fillId="0" borderId="0" xfId="0" applyNumberFormat="1" applyFont="1"/>
    <xf numFmtId="49" fontId="0" fillId="0" borderId="0" xfId="0" applyNumberFormat="1"/>
    <xf numFmtId="1" fontId="0" fillId="0" borderId="0" xfId="0" applyNumberFormat="1"/>
    <xf numFmtId="49" fontId="0" fillId="0" borderId="1" xfId="0" applyNumberFormat="1" applyBorder="1"/>
    <xf numFmtId="0" fontId="0" fillId="0" borderId="1" xfId="0" applyBorder="1"/>
    <xf numFmtId="1" fontId="0" fillId="0" borderId="1" xfId="0" applyNumberFormat="1" applyBorder="1"/>
    <xf numFmtId="49" fontId="0" fillId="0" borderId="2" xfId="0" applyNumberFormat="1" applyBorder="1"/>
    <xf numFmtId="0" fontId="0" fillId="0" borderId="2" xfId="0" applyBorder="1"/>
    <xf numFmtId="1" fontId="0" fillId="0" borderId="2" xfId="0" applyNumberFormat="1" applyBorder="1"/>
    <xf numFmtId="49" fontId="2" fillId="0" borderId="3" xfId="0" applyNumberFormat="1" applyFont="1" applyBorder="1"/>
    <xf numFmtId="49" fontId="2" fillId="0" borderId="4" xfId="0" applyNumberFormat="1" applyFont="1" applyBorder="1"/>
    <xf numFmtId="49" fontId="2" fillId="0" borderId="5" xfId="0" applyNumberFormat="1" applyFont="1" applyBorder="1"/>
    <xf numFmtId="49" fontId="1" fillId="0" borderId="6" xfId="0" applyNumberFormat="1" applyFont="1" applyBorder="1"/>
    <xf numFmtId="0" fontId="0" fillId="0" borderId="7" xfId="0" applyBorder="1"/>
    <xf numFmtId="49" fontId="1" fillId="0" borderId="8" xfId="0" applyNumberFormat="1" applyFont="1" applyBorder="1"/>
    <xf numFmtId="0" fontId="0" fillId="0" borderId="9" xfId="0" applyBorder="1"/>
    <xf numFmtId="49" fontId="1" fillId="0" borderId="10" xfId="0" applyNumberFormat="1" applyFont="1" applyBorder="1"/>
    <xf numFmtId="49" fontId="0" fillId="0" borderId="11" xfId="0" applyNumberFormat="1" applyBorder="1"/>
    <xf numFmtId="0" fontId="0" fillId="0" borderId="11" xfId="0" applyBorder="1"/>
    <xf numFmtId="1" fontId="0" fillId="0" borderId="11" xfId="0" applyNumberFormat="1" applyBorder="1"/>
    <xf numFmtId="0" fontId="0" fillId="0" borderId="12" xfId="0" applyBorder="1"/>
    <xf numFmtId="49" fontId="2" fillId="0" borderId="3" xfId="0" applyNumberFormat="1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1" fillId="0" borderId="10" xfId="0" applyNumberFormat="1" applyFon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1" fillId="0" borderId="6" xfId="0" applyNumberFormat="1" applyFon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1" fillId="0" borderId="14" xfId="0" applyNumberFormat="1" applyFon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textRotation="90"/>
    </xf>
    <xf numFmtId="0" fontId="3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4" fillId="0" borderId="0" xfId="0" applyFont="1" applyFill="1"/>
    <xf numFmtId="164" fontId="3" fillId="0" borderId="0" xfId="0" applyNumberFormat="1" applyFont="1" applyAlignment="1">
      <alignment horizontal="center"/>
    </xf>
    <xf numFmtId="49" fontId="3" fillId="2" borderId="13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right"/>
    </xf>
    <xf numFmtId="1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0" applyFont="1"/>
    <xf numFmtId="0" fontId="3" fillId="2" borderId="1" xfId="0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6" fillId="0" borderId="0" xfId="0" applyFont="1"/>
    <xf numFmtId="0" fontId="3" fillId="2" borderId="1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8" fillId="2" borderId="1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251123</xdr:colOff>
      <xdr:row>1</xdr:row>
      <xdr:rowOff>76537</xdr:rowOff>
    </xdr:from>
    <xdr:to>
      <xdr:col>12</xdr:col>
      <xdr:colOff>91452</xdr:colOff>
      <xdr:row>38</xdr:row>
      <xdr:rowOff>68130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alphaModFix/>
        </a:blip>
        <a:srcRect r="5945"/>
        <a:stretch/>
      </xdr:blipFill>
      <xdr:spPr>
        <a:xfrm>
          <a:off x="251123" y="76537"/>
          <a:ext cx="7549976" cy="6827181"/>
        </a:xfrm>
        <a:prstGeom prst="rect">
          <a:avLst/>
        </a:prstGeom>
      </xdr:spPr>
    </xdr:pic>
    <xdr:clientData/>
  </xdr:twoCellAnchor>
  <xdr:twoCellAnchor>
    <xdr:from>
      <xdr:col>7</xdr:col>
      <xdr:colOff>47625</xdr:colOff>
      <xdr:row>11</xdr:row>
      <xdr:rowOff>72390</xdr:rowOff>
    </xdr:from>
    <xdr:to>
      <xdr:col>7</xdr:col>
      <xdr:colOff>396240</xdr:colOff>
      <xdr:row>11</xdr:row>
      <xdr:rowOff>278130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000625" y="2044065"/>
          <a:ext cx="348615" cy="2057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A</a:t>
          </a:r>
        </a:p>
      </xdr:txBody>
    </xdr:sp>
    <xdr:clientData/>
  </xdr:twoCellAnchor>
  <xdr:twoCellAnchor>
    <xdr:from>
      <xdr:col>7</xdr:col>
      <xdr:colOff>20955</xdr:colOff>
      <xdr:row>9</xdr:row>
      <xdr:rowOff>116205</xdr:rowOff>
    </xdr:from>
    <xdr:to>
      <xdr:col>7</xdr:col>
      <xdr:colOff>369570</xdr:colOff>
      <xdr:row>11</xdr:row>
      <xdr:rowOff>59055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973955" y="1744980"/>
          <a:ext cx="348615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D</a:t>
          </a:r>
        </a:p>
      </xdr:txBody>
    </xdr:sp>
    <xdr:clientData/>
  </xdr:twoCellAnchor>
  <xdr:twoCellAnchor>
    <xdr:from>
      <xdr:col>8</xdr:col>
      <xdr:colOff>470758</xdr:colOff>
      <xdr:row>7</xdr:row>
      <xdr:rowOff>30256</xdr:rowOff>
    </xdr:from>
    <xdr:to>
      <xdr:col>8</xdr:col>
      <xdr:colOff>823183</xdr:colOff>
      <xdr:row>10</xdr:row>
      <xdr:rowOff>68356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5434964" y="1229285"/>
          <a:ext cx="352425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Q</a:t>
          </a:r>
        </a:p>
      </xdr:txBody>
    </xdr:sp>
    <xdr:clientData/>
  </xdr:twoCellAnchor>
  <xdr:twoCellAnchor>
    <xdr:from>
      <xdr:col>8</xdr:col>
      <xdr:colOff>390077</xdr:colOff>
      <xdr:row>14</xdr:row>
      <xdr:rowOff>174812</xdr:rowOff>
    </xdr:from>
    <xdr:to>
      <xdr:col>8</xdr:col>
      <xdr:colOff>757742</xdr:colOff>
      <xdr:row>16</xdr:row>
      <xdr:rowOff>89087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354283" y="2673724"/>
          <a:ext cx="367665" cy="30648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E</a:t>
          </a:r>
        </a:p>
      </xdr:txBody>
    </xdr:sp>
    <xdr:clientData/>
  </xdr:twoCellAnchor>
  <xdr:twoCellAnchor>
    <xdr:from>
      <xdr:col>10</xdr:col>
      <xdr:colOff>142650</xdr:colOff>
      <xdr:row>13</xdr:row>
      <xdr:rowOff>168872</xdr:rowOff>
    </xdr:from>
    <xdr:to>
      <xdr:col>11</xdr:col>
      <xdr:colOff>89310</xdr:colOff>
      <xdr:row>16</xdr:row>
      <xdr:rowOff>136487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6653268" y="2477284"/>
          <a:ext cx="350071" cy="55032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B</a:t>
          </a:r>
        </a:p>
      </xdr:txBody>
    </xdr:sp>
    <xdr:clientData/>
  </xdr:twoCellAnchor>
  <xdr:twoCellAnchor>
    <xdr:from>
      <xdr:col>9</xdr:col>
      <xdr:colOff>354330</xdr:colOff>
      <xdr:row>4</xdr:row>
      <xdr:rowOff>72390</xdr:rowOff>
    </xdr:from>
    <xdr:to>
      <xdr:col>10</xdr:col>
      <xdr:colOff>34290</xdr:colOff>
      <xdr:row>6</xdr:row>
      <xdr:rowOff>45720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6983730" y="929640"/>
          <a:ext cx="337185" cy="3067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N</a:t>
          </a:r>
        </a:p>
      </xdr:txBody>
    </xdr:sp>
    <xdr:clientData/>
  </xdr:twoCellAnchor>
  <xdr:twoCellAnchor>
    <xdr:from>
      <xdr:col>5</xdr:col>
      <xdr:colOff>258856</xdr:colOff>
      <xdr:row>3</xdr:row>
      <xdr:rowOff>76873</xdr:rowOff>
    </xdr:from>
    <xdr:to>
      <xdr:col>6</xdr:col>
      <xdr:colOff>64546</xdr:colOff>
      <xdr:row>4</xdr:row>
      <xdr:rowOff>38773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3295650" y="435461"/>
          <a:ext cx="410808" cy="28687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F</a:t>
          </a:r>
        </a:p>
      </xdr:txBody>
    </xdr:sp>
    <xdr:clientData/>
  </xdr:twoCellAnchor>
  <xdr:twoCellAnchor>
    <xdr:from>
      <xdr:col>4</xdr:col>
      <xdr:colOff>100965</xdr:colOff>
      <xdr:row>3</xdr:row>
      <xdr:rowOff>110490</xdr:rowOff>
    </xdr:from>
    <xdr:to>
      <xdr:col>4</xdr:col>
      <xdr:colOff>468630</xdr:colOff>
      <xdr:row>5</xdr:row>
      <xdr:rowOff>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3072765" y="643890"/>
          <a:ext cx="367665" cy="3276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K</a:t>
          </a:r>
        </a:p>
      </xdr:txBody>
    </xdr:sp>
    <xdr:clientData/>
  </xdr:twoCellAnchor>
  <xdr:twoCellAnchor>
    <xdr:from>
      <xdr:col>8</xdr:col>
      <xdr:colOff>490256</xdr:colOff>
      <xdr:row>21</xdr:row>
      <xdr:rowOff>167640</xdr:rowOff>
    </xdr:from>
    <xdr:to>
      <xdr:col>8</xdr:col>
      <xdr:colOff>845931</xdr:colOff>
      <xdr:row>23</xdr:row>
      <xdr:rowOff>53340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454462" y="3955228"/>
          <a:ext cx="355675" cy="27790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P</a:t>
          </a:r>
        </a:p>
      </xdr:txBody>
    </xdr:sp>
    <xdr:clientData/>
  </xdr:twoCellAnchor>
  <xdr:twoCellAnchor>
    <xdr:from>
      <xdr:col>5</xdr:col>
      <xdr:colOff>571500</xdr:colOff>
      <xdr:row>23</xdr:row>
      <xdr:rowOff>17145</xdr:rowOff>
    </xdr:from>
    <xdr:to>
      <xdr:col>6</xdr:col>
      <xdr:colOff>371475</xdr:colOff>
      <xdr:row>24</xdr:row>
      <xdr:rowOff>43815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4391025" y="4322445"/>
          <a:ext cx="409575" cy="2743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S</a:t>
          </a:r>
        </a:p>
      </xdr:txBody>
    </xdr:sp>
    <xdr:clientData/>
  </xdr:twoCellAnchor>
  <xdr:twoCellAnchor>
    <xdr:from>
      <xdr:col>5</xdr:col>
      <xdr:colOff>290008</xdr:colOff>
      <xdr:row>27</xdr:row>
      <xdr:rowOff>20955</xdr:rowOff>
    </xdr:from>
    <xdr:to>
      <xdr:col>6</xdr:col>
      <xdr:colOff>13783</xdr:colOff>
      <xdr:row>28</xdr:row>
      <xdr:rowOff>78104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3326802" y="4839484"/>
          <a:ext cx="328893" cy="2812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H</a:t>
          </a:r>
        </a:p>
      </xdr:txBody>
    </xdr:sp>
    <xdr:clientData/>
  </xdr:twoCellAnchor>
  <xdr:twoCellAnchor>
    <xdr:from>
      <xdr:col>5</xdr:col>
      <xdr:colOff>571500</xdr:colOff>
      <xdr:row>29</xdr:row>
      <xdr:rowOff>133350</xdr:rowOff>
    </xdr:from>
    <xdr:to>
      <xdr:col>7</xdr:col>
      <xdr:colOff>114300</xdr:colOff>
      <xdr:row>31</xdr:row>
      <xdr:rowOff>49530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4391025" y="5476875"/>
          <a:ext cx="676275" cy="2781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I</a:t>
          </a:r>
          <a:r>
            <a:rPr lang="fr-BE" sz="1100" baseline="0">
              <a:solidFill>
                <a:srgbClr val="0000FF"/>
              </a:solidFill>
            </a:rPr>
            <a:t> = NB = </a:t>
          </a:r>
          <a:endParaRPr lang="fr-BE" sz="1100">
            <a:solidFill>
              <a:srgbClr val="0000FF"/>
            </a:solidFill>
          </a:endParaRPr>
        </a:p>
      </xdr:txBody>
    </xdr:sp>
    <xdr:clientData/>
  </xdr:twoCellAnchor>
  <xdr:twoCellAnchor>
    <xdr:from>
      <xdr:col>5</xdr:col>
      <xdr:colOff>481965</xdr:colOff>
      <xdr:row>30</xdr:row>
      <xdr:rowOff>133350</xdr:rowOff>
    </xdr:from>
    <xdr:to>
      <xdr:col>7</xdr:col>
      <xdr:colOff>93345</xdr:colOff>
      <xdr:row>32</xdr:row>
      <xdr:rowOff>72390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4301490" y="5657850"/>
          <a:ext cx="744855" cy="30099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J</a:t>
          </a:r>
          <a:r>
            <a:rPr lang="fr-BE" sz="1100" baseline="0">
              <a:solidFill>
                <a:srgbClr val="0000FF"/>
              </a:solidFill>
            </a:rPr>
            <a:t> = E - A = </a:t>
          </a:r>
          <a:endParaRPr lang="fr-BE" sz="1100">
            <a:solidFill>
              <a:srgbClr val="0000FF"/>
            </a:solidFill>
          </a:endParaRPr>
        </a:p>
      </xdr:txBody>
    </xdr:sp>
    <xdr:clientData/>
  </xdr:twoCellAnchor>
  <xdr:twoCellAnchor>
    <xdr:from>
      <xdr:col>13</xdr:col>
      <xdr:colOff>102870</xdr:colOff>
      <xdr:row>27</xdr:row>
      <xdr:rowOff>9525</xdr:rowOff>
    </xdr:from>
    <xdr:to>
      <xdr:col>13</xdr:col>
      <xdr:colOff>457200</xdr:colOff>
      <xdr:row>28</xdr:row>
      <xdr:rowOff>91440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656445" y="4953000"/>
          <a:ext cx="354330" cy="30099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V</a:t>
          </a:r>
        </a:p>
      </xdr:txBody>
    </xdr:sp>
    <xdr:clientData/>
  </xdr:twoCellAnchor>
  <xdr:twoCellAnchor>
    <xdr:from>
      <xdr:col>13</xdr:col>
      <xdr:colOff>102870</xdr:colOff>
      <xdr:row>29</xdr:row>
      <xdr:rowOff>148590</xdr:rowOff>
    </xdr:from>
    <xdr:to>
      <xdr:col>13</xdr:col>
      <xdr:colOff>468630</xdr:colOff>
      <xdr:row>31</xdr:row>
      <xdr:rowOff>76200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656445" y="5492115"/>
          <a:ext cx="365760" cy="2895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U</a:t>
          </a:r>
        </a:p>
      </xdr:txBody>
    </xdr:sp>
    <xdr:clientData/>
  </xdr:twoCellAnchor>
  <xdr:twoCellAnchor>
    <xdr:from>
      <xdr:col>4</xdr:col>
      <xdr:colOff>340995</xdr:colOff>
      <xdr:row>14</xdr:row>
      <xdr:rowOff>125730</xdr:rowOff>
    </xdr:from>
    <xdr:to>
      <xdr:col>4</xdr:col>
      <xdr:colOff>790575</xdr:colOff>
      <xdr:row>16</xdr:row>
      <xdr:rowOff>59055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3312795" y="2773680"/>
          <a:ext cx="449580" cy="295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130</a:t>
          </a:r>
        </a:p>
      </xdr:txBody>
    </xdr:sp>
    <xdr:clientData/>
  </xdr:twoCellAnchor>
  <xdr:twoCellAnchor>
    <xdr:from>
      <xdr:col>13</xdr:col>
      <xdr:colOff>74295</xdr:colOff>
      <xdr:row>23</xdr:row>
      <xdr:rowOff>5715</xdr:rowOff>
    </xdr:from>
    <xdr:to>
      <xdr:col>13</xdr:col>
      <xdr:colOff>428625</xdr:colOff>
      <xdr:row>24</xdr:row>
      <xdr:rowOff>1905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627870" y="4311015"/>
          <a:ext cx="354330" cy="2438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C</a:t>
          </a:r>
        </a:p>
      </xdr:txBody>
    </xdr:sp>
    <xdr:clientData/>
  </xdr:twoCellAnchor>
  <xdr:twoCellAnchor>
    <xdr:from>
      <xdr:col>13</xdr:col>
      <xdr:colOff>64770</xdr:colOff>
      <xdr:row>4</xdr:row>
      <xdr:rowOff>106680</xdr:rowOff>
    </xdr:from>
    <xdr:to>
      <xdr:col>13</xdr:col>
      <xdr:colOff>430530</xdr:colOff>
      <xdr:row>6</xdr:row>
      <xdr:rowOff>87630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9618345" y="963930"/>
          <a:ext cx="36576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R</a:t>
          </a:r>
        </a:p>
      </xdr:txBody>
    </xdr:sp>
    <xdr:clientData/>
  </xdr:twoCellAnchor>
  <xdr:twoCellAnchor>
    <xdr:from>
      <xdr:col>12</xdr:col>
      <xdr:colOff>434340</xdr:colOff>
      <xdr:row>5</xdr:row>
      <xdr:rowOff>180975</xdr:rowOff>
    </xdr:from>
    <xdr:to>
      <xdr:col>12</xdr:col>
      <xdr:colOff>624840</xdr:colOff>
      <xdr:row>6</xdr:row>
      <xdr:rowOff>154305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8911590" y="1152525"/>
          <a:ext cx="190500" cy="1924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0000FF"/>
              </a:solidFill>
            </a:rPr>
            <a:t>L</a:t>
          </a:r>
        </a:p>
      </xdr:txBody>
    </xdr:sp>
    <xdr:clientData/>
  </xdr:twoCellAnchor>
  <xdr:twoCellAnchor editAs="oneCell">
    <xdr:from>
      <xdr:col>12</xdr:col>
      <xdr:colOff>480059</xdr:colOff>
      <xdr:row>4</xdr:row>
      <xdr:rowOff>104775</xdr:rowOff>
    </xdr:from>
    <xdr:to>
      <xdr:col>14</xdr:col>
      <xdr:colOff>438149</xdr:colOff>
      <xdr:row>24</xdr:row>
      <xdr:rowOff>53459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alphaModFix/>
        </a:blip>
        <a:stretch>
          <a:fillRect/>
        </a:stretch>
      </xdr:blipFill>
      <xdr:spPr>
        <a:xfrm>
          <a:off x="8189706" y="687481"/>
          <a:ext cx="1795855" cy="3702879"/>
        </a:xfrm>
        <a:prstGeom prst="rect">
          <a:avLst/>
        </a:prstGeom>
      </xdr:spPr>
    </xdr:pic>
    <xdr:clientData/>
  </xdr:twoCellAnchor>
  <xdr:twoCellAnchor editAs="oneCell">
    <xdr:from>
      <xdr:col>12</xdr:col>
      <xdr:colOff>434340</xdr:colOff>
      <xdr:row>26</xdr:row>
      <xdr:rowOff>95249</xdr:rowOff>
    </xdr:from>
    <xdr:to>
      <xdr:col>13</xdr:col>
      <xdr:colOff>264418</xdr:colOff>
      <xdr:row>31</xdr:row>
      <xdr:rowOff>1682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alphaModFix/>
        </a:blip>
        <a:srcRect l="12130" t="9443" r="22470" b="25724"/>
        <a:stretch/>
      </xdr:blipFill>
      <xdr:spPr>
        <a:xfrm>
          <a:off x="8911590" y="4867274"/>
          <a:ext cx="906403" cy="83439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26</xdr:row>
          <xdr:rowOff>7620</xdr:rowOff>
        </xdr:from>
        <xdr:to>
          <xdr:col>17</xdr:col>
          <xdr:colOff>777240</xdr:colOff>
          <xdr:row>29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Sauver le fichier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62D4C-B9FA-44FE-B6FA-B5D7E21B6526}">
  <sheetPr codeName="Feuil1">
    <pageSetUpPr fitToPage="1"/>
  </sheetPr>
  <dimension ref="B1:AE90"/>
  <sheetViews>
    <sheetView tabSelected="1" topLeftCell="B2" zoomScale="85" zoomScaleNormal="85" workbookViewId="0">
      <selection activeCell="M11" sqref="M11"/>
    </sheetView>
  </sheetViews>
  <sheetFormatPr baseColWidth="10" defaultRowHeight="14.4" x14ac:dyDescent="0.3"/>
  <cols>
    <col min="1" max="1" width="0" hidden="1" customWidth="1"/>
    <col min="3" max="3" width="9.21875" customWidth="1"/>
    <col min="4" max="4" width="11.109375" style="54" customWidth="1"/>
    <col min="5" max="5" width="12.33203125" style="44" customWidth="1"/>
    <col min="6" max="6" width="8.88671875" style="55" customWidth="1"/>
    <col min="7" max="7" width="7.6640625" style="54" customWidth="1"/>
    <col min="8" max="8" width="11.5546875" style="54"/>
    <col min="9" max="9" width="12.88671875" style="44" customWidth="1"/>
    <col min="10" max="10" width="9.5546875" style="44" customWidth="1"/>
    <col min="11" max="11" width="5.88671875" style="54" customWidth="1"/>
    <col min="12" max="12" width="11.5546875" style="44"/>
    <col min="13" max="13" width="15.6640625" style="55" customWidth="1"/>
    <col min="14" max="14" width="11.109375" style="55" customWidth="1"/>
    <col min="15" max="15" width="15.6640625" style="55" customWidth="1"/>
    <col min="16" max="16" width="13.33203125" bestFit="1" customWidth="1"/>
    <col min="20" max="20" width="2.33203125" hidden="1" customWidth="1"/>
    <col min="21" max="22" width="2.109375" hidden="1" customWidth="1"/>
    <col min="23" max="23" width="2.21875" hidden="1" customWidth="1"/>
    <col min="24" max="24" width="2.33203125" hidden="1" customWidth="1"/>
    <col min="25" max="25" width="6.21875" hidden="1" customWidth="1"/>
    <col min="26" max="26" width="4.77734375" hidden="1" customWidth="1"/>
    <col min="27" max="27" width="3.44140625" hidden="1" customWidth="1"/>
    <col min="28" max="28" width="4" hidden="1" customWidth="1"/>
    <col min="29" max="29" width="5.44140625" hidden="1" customWidth="1"/>
    <col min="30" max="30" width="5.6640625" hidden="1" customWidth="1"/>
    <col min="31" max="31" width="2.33203125" hidden="1" customWidth="1"/>
  </cols>
  <sheetData>
    <row r="1" spans="4:19" hidden="1" x14ac:dyDescent="0.3"/>
    <row r="2" spans="4:19" ht="7.8" customHeight="1" x14ac:dyDescent="0.3"/>
    <row r="3" spans="4:19" ht="20.399999999999999" customHeight="1" thickBot="1" x14ac:dyDescent="0.35">
      <c r="E3" s="45">
        <f>C81+C77</f>
        <v>460</v>
      </c>
    </row>
    <row r="4" spans="4:19" ht="25.8" customHeight="1" thickBot="1" x14ac:dyDescent="0.35">
      <c r="E4" s="45">
        <f>C81</f>
        <v>420</v>
      </c>
      <c r="F4" s="54">
        <f>C77</f>
        <v>40</v>
      </c>
      <c r="I4" s="58" t="str">
        <f>_xlfn.CONCAT(Q12,R12)</f>
        <v>506702</v>
      </c>
      <c r="L4" s="58" t="str">
        <f>S15</f>
        <v>KJ15178</v>
      </c>
    </row>
    <row r="5" spans="4:19" ht="9" customHeight="1" x14ac:dyDescent="0.3"/>
    <row r="6" spans="4:19" s="53" customFormat="1" ht="17.399999999999999" customHeight="1" x14ac:dyDescent="0.3">
      <c r="D6" s="54"/>
      <c r="E6" s="45">
        <f>C77+C81-130+10</f>
        <v>340</v>
      </c>
      <c r="F6" s="54"/>
      <c r="G6" s="54"/>
      <c r="H6" s="54"/>
      <c r="I6" s="54"/>
      <c r="J6" s="54"/>
      <c r="K6" s="55">
        <f>C83</f>
        <v>95</v>
      </c>
      <c r="L6" s="54"/>
      <c r="N6" s="45">
        <f>C86</f>
        <v>531</v>
      </c>
      <c r="O6" s="45"/>
    </row>
    <row r="8" spans="4:19" ht="2.4" customHeight="1" x14ac:dyDescent="0.3"/>
    <row r="9" spans="4:19" ht="17.399999999999999" customHeight="1" x14ac:dyDescent="0.3">
      <c r="I9" s="44">
        <f>C85</f>
        <v>34</v>
      </c>
      <c r="M9" s="45">
        <f>C82</f>
        <v>110</v>
      </c>
    </row>
    <row r="10" spans="4:19" s="46" customFormat="1" ht="9.6" customHeight="1" x14ac:dyDescent="0.3">
      <c r="D10" s="45"/>
      <c r="E10" s="45"/>
      <c r="F10" s="45"/>
      <c r="G10" s="54"/>
      <c r="H10" s="45"/>
      <c r="I10" s="45"/>
      <c r="J10" s="45"/>
      <c r="K10" s="54"/>
      <c r="L10" s="45"/>
      <c r="M10" s="55"/>
      <c r="N10" s="55"/>
      <c r="O10" s="55"/>
    </row>
    <row r="11" spans="4:19" s="53" customFormat="1" ht="17.399999999999999" customHeight="1" thickBot="1" x14ac:dyDescent="0.35">
      <c r="D11" s="54"/>
      <c r="E11" s="56">
        <f>C90</f>
        <v>54</v>
      </c>
      <c r="F11" s="54"/>
      <c r="G11" s="54"/>
      <c r="H11" s="45">
        <f>C75</f>
        <v>1487</v>
      </c>
      <c r="I11" s="54"/>
      <c r="J11" s="54"/>
      <c r="K11" s="54"/>
      <c r="L11" s="54"/>
      <c r="M11" s="55"/>
      <c r="N11" s="55"/>
      <c r="O11" s="55"/>
      <c r="P11" s="71" t="s">
        <v>479</v>
      </c>
      <c r="Q11" s="57" t="s">
        <v>469</v>
      </c>
      <c r="R11" s="57" t="s">
        <v>470</v>
      </c>
    </row>
    <row r="12" spans="4:19" s="46" customFormat="1" ht="22.8" customHeight="1" thickBot="1" x14ac:dyDescent="0.35">
      <c r="D12" s="45"/>
      <c r="E12" s="45"/>
      <c r="F12" s="45"/>
      <c r="G12" s="54"/>
      <c r="H12" s="45">
        <f>C72</f>
        <v>1622</v>
      </c>
      <c r="I12" s="45"/>
      <c r="J12" s="45"/>
      <c r="K12" s="54"/>
      <c r="L12" s="45"/>
      <c r="M12" s="55"/>
      <c r="N12" s="55"/>
      <c r="O12" s="55"/>
      <c r="P12" s="70">
        <v>21</v>
      </c>
      <c r="Q12" s="61" t="s">
        <v>471</v>
      </c>
      <c r="R12" s="61" t="s">
        <v>472</v>
      </c>
    </row>
    <row r="13" spans="4:19" s="53" customFormat="1" ht="16.2" customHeight="1" x14ac:dyDescent="0.3">
      <c r="D13" s="54"/>
      <c r="E13" s="54"/>
      <c r="F13" s="54"/>
      <c r="G13" s="54"/>
      <c r="H13" s="54"/>
      <c r="I13" s="54"/>
      <c r="J13" s="54"/>
      <c r="K13" s="54"/>
      <c r="L13" s="54"/>
      <c r="M13" s="55"/>
      <c r="N13" s="55"/>
      <c r="O13" s="55"/>
    </row>
    <row r="14" spans="4:19" ht="15" thickBot="1" x14ac:dyDescent="0.35">
      <c r="P14" s="45" t="s">
        <v>452</v>
      </c>
      <c r="Q14" s="45" t="s">
        <v>458</v>
      </c>
      <c r="R14" s="45" t="s">
        <v>3</v>
      </c>
    </row>
    <row r="15" spans="4:19" ht="16.2" thickBot="1" x14ac:dyDescent="0.35">
      <c r="L15" s="55">
        <f>C73</f>
        <v>1006</v>
      </c>
      <c r="P15" s="72" t="s">
        <v>455</v>
      </c>
      <c r="Q15" s="72">
        <v>15178</v>
      </c>
      <c r="R15" s="72">
        <v>50</v>
      </c>
      <c r="S15" t="str">
        <f>IF(OR(P15="KH6",P15="KH7"),"KH"&amp;Q15,P15&amp;Q15)</f>
        <v>KJ15178</v>
      </c>
    </row>
    <row r="16" spans="4:19" x14ac:dyDescent="0.3">
      <c r="I16" s="44">
        <f>C76</f>
        <v>938</v>
      </c>
    </row>
    <row r="17" spans="7:31" x14ac:dyDescent="0.3">
      <c r="P17" s="44" t="s">
        <v>473</v>
      </c>
      <c r="Q17" s="66" t="s">
        <v>474</v>
      </c>
    </row>
    <row r="18" spans="7:31" x14ac:dyDescent="0.3">
      <c r="P18" s="44" t="s">
        <v>477</v>
      </c>
      <c r="Q18" s="67">
        <v>2.5</v>
      </c>
    </row>
    <row r="19" spans="7:31" x14ac:dyDescent="0.3">
      <c r="P19" s="44" t="s">
        <v>478</v>
      </c>
      <c r="Q19" s="68">
        <v>13</v>
      </c>
      <c r="R19" s="65">
        <f>Q18*10</f>
        <v>25</v>
      </c>
    </row>
    <row r="21" spans="7:31" x14ac:dyDescent="0.3">
      <c r="P21" s="44" t="s">
        <v>466</v>
      </c>
      <c r="Q21" s="60">
        <f>C87</f>
        <v>1712</v>
      </c>
      <c r="T21" s="44" t="s">
        <v>119</v>
      </c>
      <c r="U21" s="44" t="str">
        <f>IF(Q17="Chaude","C","R")</f>
        <v>C</v>
      </c>
      <c r="V21" s="44" t="s">
        <v>7</v>
      </c>
      <c r="W21" s="44" t="s">
        <v>5</v>
      </c>
      <c r="X21" s="44" t="s">
        <v>476</v>
      </c>
      <c r="Y21" s="45">
        <f>C75</f>
        <v>1487</v>
      </c>
      <c r="Z21" s="44" t="str">
        <f>_xlfn.CONCAT("T",D66)</f>
        <v>T25</v>
      </c>
      <c r="AA21" s="44" t="str">
        <f>MID(IF(P15="KD",VLOOKUP(S15,'KD27600-11'!A2:W78,4,FALSE),IF(P15="KF",VLOOKUP(S15,'KF34600-00'!A2:W78,4,FALSE),IF(P15="KH6",VLOOKUP(S15,'KH40600-00'!A2:W78,4,FALSE),IF(P15="KH7",VLOOKUP(S15,'KH40700-00'!A2:W78,4,FALSE),IF(P15="KJ",VLOOKUP(S15,'KJ15100-01'!A2:W79,4,FALSE),IF(P15="KL",VLOOKUP(S15,'KL99300-00'!A2:W79,4,FALSE),"ERREUR")))))),1,2)</f>
        <v>16</v>
      </c>
      <c r="AB21" s="44" t="str">
        <f>_xlfn.CONCAT("F",R19)</f>
        <v>F25</v>
      </c>
      <c r="AC21" s="44" t="str">
        <f>_xlfn.CONCAT("E",Q19)</f>
        <v>E13</v>
      </c>
      <c r="AD21" s="44" t="str">
        <f>_xlfn.CONCAT("DN",R15)</f>
        <v>DN50</v>
      </c>
      <c r="AE21" s="44" t="s">
        <v>476</v>
      </c>
    </row>
    <row r="22" spans="7:31" ht="16.2" customHeight="1" x14ac:dyDescent="0.3">
      <c r="P22" s="44" t="s">
        <v>467</v>
      </c>
      <c r="Q22" s="60">
        <f>C73</f>
        <v>1006</v>
      </c>
    </row>
    <row r="23" spans="7:31" x14ac:dyDescent="0.3">
      <c r="I23" s="44">
        <f>C84</f>
        <v>34</v>
      </c>
      <c r="P23" s="44" t="s">
        <v>468</v>
      </c>
      <c r="Q23" s="60">
        <f>C74</f>
        <v>600</v>
      </c>
    </row>
    <row r="24" spans="7:31" ht="19.2" customHeight="1" x14ac:dyDescent="0.3">
      <c r="G24" s="54">
        <f>C87</f>
        <v>1712</v>
      </c>
      <c r="N24" s="57">
        <f>C74</f>
        <v>600</v>
      </c>
      <c r="O24" s="45"/>
      <c r="P24" s="44"/>
    </row>
    <row r="25" spans="7:31" ht="5.4" customHeight="1" x14ac:dyDescent="0.3"/>
    <row r="26" spans="7:31" ht="12" customHeight="1" x14ac:dyDescent="0.3"/>
    <row r="27" spans="7:31" ht="13.2" customHeight="1" x14ac:dyDescent="0.3"/>
    <row r="28" spans="7:31" ht="17.399999999999999" customHeight="1" x14ac:dyDescent="0.3">
      <c r="G28" s="55">
        <f>C78</f>
        <v>85</v>
      </c>
      <c r="N28" s="45">
        <f>C89</f>
        <v>35</v>
      </c>
    </row>
    <row r="31" spans="7:31" x14ac:dyDescent="0.3">
      <c r="H31" s="55">
        <f>C79</f>
        <v>2</v>
      </c>
      <c r="N31" s="45">
        <f>C88</f>
        <v>20</v>
      </c>
    </row>
    <row r="32" spans="7:31" x14ac:dyDescent="0.3">
      <c r="H32" s="55">
        <f>C80</f>
        <v>763</v>
      </c>
    </row>
    <row r="33" spans="3:16" s="52" customFormat="1" x14ac:dyDescent="0.3">
      <c r="D33" s="55"/>
      <c r="E33" s="55"/>
      <c r="F33" s="55"/>
      <c r="G33" s="54"/>
      <c r="I33" s="55"/>
      <c r="J33" s="55"/>
      <c r="K33" s="54"/>
      <c r="L33" s="55"/>
      <c r="M33" s="55"/>
      <c r="N33" s="55"/>
      <c r="O33" s="55"/>
      <c r="P33" s="25" t="str">
        <f>_xlfn.CONCAT(P12,".",Q12)</f>
        <v>21.50670</v>
      </c>
    </row>
    <row r="34" spans="3:16" s="52" customFormat="1" x14ac:dyDescent="0.3">
      <c r="D34" s="55"/>
      <c r="E34" s="55"/>
      <c r="F34" s="55"/>
      <c r="G34" s="54"/>
      <c r="I34" s="55"/>
      <c r="J34" s="55"/>
      <c r="K34" s="54"/>
      <c r="L34" s="55"/>
      <c r="M34" s="55"/>
      <c r="N34" s="55"/>
      <c r="O34" s="55"/>
    </row>
    <row r="39" spans="3:16" ht="18" x14ac:dyDescent="0.35">
      <c r="C39" s="59" t="str">
        <f>IF(P15="KJ","ATTENTION: pipes standard BTN = 151 + surdép. de 10 mm",IF(P15="KL","ATTENTION: pipes standard BTN = 151 sans surdép.","ATTENTION : pipes spéciales 153p"))</f>
        <v>ATTENTION: pipes standard BTN = 151 + surdép. de 10 mm</v>
      </c>
    </row>
    <row r="41" spans="3:16" ht="21" x14ac:dyDescent="0.4">
      <c r="C41" s="69" t="str">
        <f>_xlfn.CONCAT(T21,U21,V21,W21,X21," ",Y21," ",Z21," ",AA21," ",AB21," ",AC21," ",AD21," ",AE21)</f>
        <v>HCCAG 1487 T25 16 F25 E13 DN50 G</v>
      </c>
      <c r="D41" s="44"/>
      <c r="F41" s="44"/>
      <c r="G41" s="44"/>
      <c r="H41" s="44"/>
      <c r="K41" s="44"/>
      <c r="M41" s="44"/>
      <c r="N41" s="43"/>
    </row>
    <row r="42" spans="3:16" s="43" customFormat="1" x14ac:dyDescent="0.3">
      <c r="D42" s="54"/>
      <c r="E42" s="44"/>
      <c r="F42" s="55"/>
      <c r="G42" s="54"/>
      <c r="H42" s="54"/>
      <c r="I42" s="44"/>
      <c r="J42" s="44"/>
      <c r="K42" s="54"/>
      <c r="L42" s="44"/>
      <c r="M42" s="55"/>
      <c r="N42" s="55"/>
      <c r="O42" s="55"/>
    </row>
    <row r="43" spans="3:16" s="43" customFormat="1" x14ac:dyDescent="0.3">
      <c r="D43" s="54"/>
      <c r="E43" s="44"/>
      <c r="F43" s="55"/>
      <c r="G43" s="54"/>
      <c r="H43" s="54"/>
      <c r="I43" s="44"/>
      <c r="J43" s="44"/>
      <c r="K43" s="54"/>
      <c r="L43" s="44"/>
      <c r="M43" s="55"/>
      <c r="N43" s="55"/>
      <c r="O43" s="55"/>
    </row>
    <row r="44" spans="3:16" s="43" customFormat="1" x14ac:dyDescent="0.3">
      <c r="D44" s="54"/>
      <c r="E44" s="44"/>
      <c r="F44" s="55"/>
      <c r="G44" s="54"/>
      <c r="H44" s="54"/>
      <c r="I44" s="44"/>
      <c r="J44" s="44"/>
      <c r="K44" s="54"/>
      <c r="L44" s="44"/>
      <c r="M44" s="55"/>
      <c r="N44" s="55"/>
      <c r="O44" s="55"/>
    </row>
    <row r="45" spans="3:16" s="43" customFormat="1" x14ac:dyDescent="0.3">
      <c r="D45" s="54"/>
      <c r="E45" s="44"/>
      <c r="F45" s="55"/>
      <c r="G45" s="54"/>
      <c r="H45" s="54"/>
      <c r="I45" s="44"/>
      <c r="J45" s="44"/>
      <c r="K45" s="54"/>
      <c r="L45" s="44"/>
      <c r="M45" s="55"/>
      <c r="N45" s="55"/>
      <c r="O45" s="55"/>
    </row>
    <row r="46" spans="3:16" s="43" customFormat="1" x14ac:dyDescent="0.3">
      <c r="D46" s="54"/>
      <c r="E46" s="44"/>
      <c r="F46" s="55"/>
      <c r="G46" s="54"/>
      <c r="H46" s="54"/>
      <c r="I46" s="44"/>
      <c r="J46" s="44"/>
      <c r="K46" s="54"/>
      <c r="L46" s="44"/>
      <c r="M46" s="55"/>
      <c r="N46" s="55"/>
      <c r="O46" s="55"/>
    </row>
    <row r="47" spans="3:16" s="43" customFormat="1" x14ac:dyDescent="0.3">
      <c r="D47" s="54"/>
      <c r="E47" s="44"/>
      <c r="F47" s="55"/>
      <c r="G47" s="54"/>
      <c r="H47" s="54"/>
      <c r="I47" s="44"/>
      <c r="J47" s="44"/>
      <c r="K47" s="54"/>
      <c r="L47" s="44"/>
      <c r="M47" s="55"/>
      <c r="N47" s="55"/>
      <c r="O47" s="55"/>
    </row>
    <row r="48" spans="3:16" s="43" customFormat="1" x14ac:dyDescent="0.3">
      <c r="D48" s="54"/>
      <c r="E48" s="44"/>
      <c r="F48" s="55"/>
      <c r="G48" s="54"/>
      <c r="H48" s="54"/>
      <c r="I48" s="44"/>
      <c r="J48" s="44"/>
      <c r="K48" s="54"/>
      <c r="L48" s="44"/>
      <c r="M48" s="55"/>
      <c r="N48" s="55"/>
      <c r="O48" s="55"/>
    </row>
    <row r="49" spans="2:15" s="43" customFormat="1" x14ac:dyDescent="0.3">
      <c r="D49" s="54"/>
      <c r="E49" s="44"/>
      <c r="F49" s="55"/>
      <c r="G49" s="54"/>
      <c r="H49" s="54"/>
      <c r="I49" s="44"/>
      <c r="J49" s="44"/>
      <c r="K49" s="54"/>
      <c r="L49" s="44"/>
      <c r="M49" s="55"/>
      <c r="N49" s="55"/>
      <c r="O49" s="55"/>
    </row>
    <row r="50" spans="2:15" s="43" customFormat="1" x14ac:dyDescent="0.3">
      <c r="D50" s="54"/>
      <c r="E50" s="44"/>
      <c r="F50" s="55"/>
      <c r="G50" s="54"/>
      <c r="H50" s="54"/>
      <c r="I50" s="44"/>
      <c r="J50" s="44"/>
      <c r="K50" s="54"/>
      <c r="L50" s="44"/>
      <c r="M50" s="55"/>
      <c r="N50" s="55"/>
      <c r="O50" s="55"/>
    </row>
    <row r="51" spans="2:15" s="43" customFormat="1" x14ac:dyDescent="0.3">
      <c r="D51" s="54"/>
      <c r="E51" s="44"/>
      <c r="F51" s="55"/>
      <c r="G51" s="54"/>
      <c r="H51" s="54"/>
      <c r="I51" s="44"/>
      <c r="J51" s="44"/>
      <c r="K51" s="54"/>
      <c r="L51" s="44"/>
      <c r="M51" s="55"/>
      <c r="N51" s="55"/>
      <c r="O51" s="55"/>
    </row>
    <row r="52" spans="2:15" s="43" customFormat="1" x14ac:dyDescent="0.3">
      <c r="D52" s="54"/>
      <c r="E52" s="44"/>
      <c r="F52" s="55"/>
      <c r="G52" s="54"/>
      <c r="H52" s="54"/>
      <c r="I52" s="44"/>
      <c r="J52" s="44"/>
      <c r="K52" s="54"/>
      <c r="L52" s="44"/>
      <c r="M52" s="55"/>
      <c r="N52" s="55"/>
      <c r="O52" s="55"/>
    </row>
    <row r="53" spans="2:15" s="43" customFormat="1" x14ac:dyDescent="0.3">
      <c r="D53" s="54"/>
      <c r="E53" s="44"/>
      <c r="F53" s="55"/>
      <c r="G53" s="54"/>
      <c r="H53" s="54"/>
      <c r="I53" s="44"/>
      <c r="J53" s="44"/>
      <c r="K53" s="54"/>
      <c r="L53" s="44"/>
      <c r="M53" s="55"/>
      <c r="N53" s="55"/>
      <c r="O53" s="55"/>
    </row>
    <row r="54" spans="2:15" s="43" customFormat="1" x14ac:dyDescent="0.3">
      <c r="D54" s="54"/>
      <c r="E54" s="44"/>
      <c r="F54" s="55"/>
      <c r="G54" s="54"/>
      <c r="H54" s="54"/>
      <c r="I54" s="44"/>
      <c r="J54" s="44"/>
      <c r="K54" s="54"/>
      <c r="L54" s="44"/>
      <c r="M54" s="55"/>
      <c r="N54" s="55"/>
      <c r="O54" s="55"/>
    </row>
    <row r="55" spans="2:15" s="43" customFormat="1" x14ac:dyDescent="0.3">
      <c r="D55" s="54"/>
      <c r="E55" s="44"/>
      <c r="F55" s="55"/>
      <c r="G55" s="54"/>
      <c r="H55" s="54"/>
      <c r="I55" s="44"/>
      <c r="J55" s="44"/>
      <c r="K55" s="54"/>
      <c r="L55" s="44"/>
      <c r="M55" s="55"/>
      <c r="N55" s="55"/>
      <c r="O55" s="55"/>
    </row>
    <row r="56" spans="2:15" s="43" customFormat="1" x14ac:dyDescent="0.3">
      <c r="D56" s="54"/>
      <c r="E56" s="44"/>
      <c r="F56" s="55"/>
      <c r="G56" s="54"/>
      <c r="H56" s="54"/>
      <c r="I56" s="44"/>
      <c r="J56" s="44"/>
      <c r="K56" s="54"/>
      <c r="L56" s="44"/>
      <c r="M56" s="55"/>
      <c r="N56" s="55"/>
      <c r="O56" s="55"/>
    </row>
    <row r="57" spans="2:15" s="43" customFormat="1" x14ac:dyDescent="0.3">
      <c r="D57" s="54"/>
      <c r="E57" s="44"/>
      <c r="F57" s="55"/>
      <c r="G57" s="54"/>
      <c r="H57" s="54"/>
      <c r="I57" s="44"/>
      <c r="J57" s="44"/>
      <c r="K57" s="54"/>
      <c r="L57" s="44"/>
      <c r="M57" s="55"/>
      <c r="N57" s="55"/>
      <c r="O57" s="55"/>
    </row>
    <row r="58" spans="2:15" s="43" customFormat="1" x14ac:dyDescent="0.3">
      <c r="D58" s="54"/>
      <c r="E58" s="44"/>
      <c r="F58" s="55"/>
      <c r="G58" s="54"/>
      <c r="H58" s="54"/>
      <c r="I58" s="44"/>
      <c r="J58" s="44"/>
      <c r="K58" s="54"/>
      <c r="L58" s="44"/>
      <c r="M58" s="55"/>
      <c r="N58" s="55"/>
      <c r="O58" s="55"/>
    </row>
    <row r="63" spans="2:15" x14ac:dyDescent="0.3">
      <c r="B63" t="s">
        <v>453</v>
      </c>
      <c r="D63" s="62" t="s">
        <v>474</v>
      </c>
      <c r="F63" s="64">
        <v>1.8</v>
      </c>
    </row>
    <row r="64" spans="2:15" x14ac:dyDescent="0.3">
      <c r="B64" t="s">
        <v>457</v>
      </c>
      <c r="D64" s="62" t="s">
        <v>475</v>
      </c>
      <c r="F64" s="64">
        <v>2.1</v>
      </c>
    </row>
    <row r="65" spans="2:15" x14ac:dyDescent="0.3">
      <c r="B65" t="s">
        <v>463</v>
      </c>
      <c r="F65" s="64">
        <v>2.5</v>
      </c>
    </row>
    <row r="66" spans="2:15" s="43" customFormat="1" x14ac:dyDescent="0.3">
      <c r="B66" s="43" t="s">
        <v>462</v>
      </c>
      <c r="D66" s="63">
        <f>ROUND(((C73-C85-C84)/37.5),0)</f>
        <v>25</v>
      </c>
      <c r="E66" s="44"/>
      <c r="F66" s="64">
        <v>3</v>
      </c>
      <c r="G66" s="54"/>
      <c r="H66" s="54"/>
      <c r="I66" s="44"/>
      <c r="J66" s="44"/>
      <c r="K66" s="54"/>
      <c r="L66" s="44"/>
      <c r="M66" s="55"/>
      <c r="N66" s="55"/>
      <c r="O66" s="55"/>
    </row>
    <row r="67" spans="2:15" x14ac:dyDescent="0.3">
      <c r="B67" t="s">
        <v>455</v>
      </c>
      <c r="F67" s="64">
        <v>4</v>
      </c>
    </row>
    <row r="68" spans="2:15" x14ac:dyDescent="0.3">
      <c r="B68" t="s">
        <v>454</v>
      </c>
    </row>
    <row r="69" spans="2:15" x14ac:dyDescent="0.3">
      <c r="B69" t="s">
        <v>456</v>
      </c>
    </row>
    <row r="72" spans="2:15" x14ac:dyDescent="0.3">
      <c r="B72" t="s">
        <v>5</v>
      </c>
      <c r="C72">
        <f>IF(P15="KD",VLOOKUP(S15,'KD27600-11'!A2:W78,11,FALSE),IF(P15="KF",VLOOKUP(S15,'KF34600-00'!A2:W78,11,FALSE),IF(P15="KH6",VLOOKUP(S15,'KH40600-00'!A2:W78,11,FALSE),IF(P15="KH7",VLOOKUP(S15,'KH40700-00'!A2:W78,11,FALSE),IF(P15="KJ",VLOOKUP(S15,'KJ15100-01'!A2:W79,11,FALSE),IF(P15="KL",VLOOKUP(S15,'KL99300-00'!A2:W79,11,FALSE),"ERREUR"))))))</f>
        <v>1622</v>
      </c>
    </row>
    <row r="73" spans="2:15" x14ac:dyDescent="0.3">
      <c r="B73" t="s">
        <v>6</v>
      </c>
      <c r="C73">
        <f>IF(P15="KD",VLOOKUP(S15,'KD27600-11'!A2:W78,12,FALSE),IF(P15="KF",VLOOKUP(S15,'KF34600-00'!A2:W78,12,FALSE),IF(P15="KH6",VLOOKUP(S15,'KH40600-00'!A2:W78,12,FALSE),IF(P15="KH7",VLOOKUP(S15,'KH40700-00'!A2:W78,12,FALSE),IF(P15="KJ",VLOOKUP(S15,'KJ15100-01'!A2:W79,12,FALSE),IF(P15="KL",VLOOKUP(S15,'KL99300-00'!A2:W79,12,FALSE),"ERREUR"))))))</f>
        <v>1006</v>
      </c>
    </row>
    <row r="74" spans="2:15" x14ac:dyDescent="0.3">
      <c r="B74" t="s">
        <v>7</v>
      </c>
      <c r="C74">
        <f>IF(P15="KD",VLOOKUP(S15,'KD27600-11'!A2:W78,13,FALSE),IF(P15="KF",VLOOKUP(S15,'KF34600-00'!A2:W78,13,FALSE),IF(P15="KH6",VLOOKUP(S15,'KH40600-00'!A2:W78,13,FALSE),IF(P15="KH7",VLOOKUP(S15,'KH40700-00'!A2:W78,13,FALSE),IF(P15="KJ",VLOOKUP(S15,'KJ15100-01'!A2:W79,13,FALSE),IF(P15="KL",VLOOKUP(S15,'KL99300-00'!A2:W79,13,FALSE),"ERREUR"))))))</f>
        <v>600</v>
      </c>
    </row>
    <row r="75" spans="2:15" x14ac:dyDescent="0.3">
      <c r="B75" t="s">
        <v>8</v>
      </c>
      <c r="C75">
        <f>IF(P15="KD",VLOOKUP(S15,'KD27600-11'!A2:W78,14,FALSE),IF(P15="KF",VLOOKUP(S15,'KF34600-00'!A2:W78,14,FALSE),IF(P15="KH6",VLOOKUP(S15,'KH40600-00'!A2:W78,14,FALSE),IF(P15="KH7",VLOOKUP(S15,'KH40700-00'!A2:W78,14,FALSE),IF(P15="KJ",VLOOKUP(S15,'KJ15100-01'!A2:W79,14,FALSE),IF(P15="KL",VLOOKUP(S15,'KL99300-00'!A2:W79,14,FALSE),"ERREUR"))))))</f>
        <v>1487</v>
      </c>
    </row>
    <row r="76" spans="2:15" x14ac:dyDescent="0.3">
      <c r="B76" t="s">
        <v>9</v>
      </c>
      <c r="C76">
        <f>IF(P15="KD",VLOOKUP(S15,'KD27600-11'!A2:W78,15,FALSE),IF(P15="KF",VLOOKUP(S15,'KF34600-00'!A2:W78,15,FALSE),IF(P15="KH6",VLOOKUP(S15,'KH40600-00'!A2:W78,15,FALSE),IF(P15="KH7",VLOOKUP(S15,'KH40700-00'!A2:W78,15,FALSE),IF(P15="KJ",VLOOKUP(S15,'KJ15100-01'!A2:W79,15,FALSE),IF(P15="KL",VLOOKUP(S15,'KL99300-00'!A2:W79,15,FALSE),"ERREUR"))))))</f>
        <v>938</v>
      </c>
    </row>
    <row r="77" spans="2:15" x14ac:dyDescent="0.3">
      <c r="B77" t="s">
        <v>124</v>
      </c>
      <c r="C77">
        <f>IF(P15="KD",VLOOKUP(S15,'KD27600-11'!A2:W78,16,FALSE),IF(P15="KF",VLOOKUP(S15,'KF34600-00'!A2:W78,16,FALSE),IF(P15="KH6",VLOOKUP(S15,'KH40600-00'!A2:W78,16,FALSE),IF(P15="KH7",VLOOKUP(S15,'KH40700-00'!A2:W78,16,FALSE),IF(P15="KJ",VLOOKUP(S15,'KJ15100-01'!A2:W79,16,FALSE),IF(P15="KL",VLOOKUP(S15,'KL99300-00'!A2:W79,16,FALSE),"ERREUR"))))))</f>
        <v>40</v>
      </c>
    </row>
    <row r="78" spans="2:15" x14ac:dyDescent="0.3">
      <c r="B78" t="s">
        <v>119</v>
      </c>
      <c r="C78">
        <f>IF(P15="KD",VLOOKUP(S15,'KD27600-11'!A2:W78,7,FALSE),IF(P15="KF",VLOOKUP(S15,'KF34600-00'!A2:W78,7,FALSE),IF(P15="KH6",VLOOKUP(S15,'KH40600-00'!A2:W78,7,FALSE),IF(P15="KH7",VLOOKUP(S15,'KH40700-00'!A2:W78,7,FALSE),IF(P15="KJ",VLOOKUP(S15,'KJ15100-01'!A2:W79,7,FALSE),IF(P15="KL",VLOOKUP(S15,'KL99300-00'!A2:W79,7,FALSE),"ERREUR"))))))</f>
        <v>85</v>
      </c>
    </row>
    <row r="79" spans="2:15" x14ac:dyDescent="0.3">
      <c r="B79" t="s">
        <v>121</v>
      </c>
      <c r="C79">
        <f>IF(P15="KD",VLOOKUP(S15,'KD27600-11'!A2:W78,8,FALSE),IF(P15="KF",VLOOKUP(S15,'KF34600-00'!A2:W78,8,FALSE),IF(P15="KH6",VLOOKUP(S15,'KH40600-00'!A2:W78,8,FALSE),IF(P15="KH7",VLOOKUP(S15,'KH40700-00'!A2:W78,8,FALSE),IF(P15="KJ",VLOOKUP(S15,'KJ15100-01'!A2:W79,8,FALSE),IF(P15="KL",VLOOKUP(S15,'KL99300-00'!A2:W79,8,FALSE),"ERREUR"))))))</f>
        <v>2</v>
      </c>
    </row>
    <row r="80" spans="2:15" x14ac:dyDescent="0.3">
      <c r="B80" t="s">
        <v>122</v>
      </c>
      <c r="C80">
        <f>IF(P15="KD",VLOOKUP(S15,'KD27600-11'!A2:W78,9,FALSE),IF(P15="KF",VLOOKUP(S15,'KF34600-00'!A2:W78,9,FALSE),IF(P15="KH6",VLOOKUP(S15,'KH40600-00'!A2:W78,9,FALSE),IF(P15="KH7",VLOOKUP(S15,'KH40700-00'!A2:W78,9,FALSE),IF(P15="KJ",VLOOKUP(S15,'KJ15100-01'!A2:W79,9,FALSE),IF(P15="KL",VLOOKUP(S15,'KL99300-00'!A2:W79,9,FALSE),"ERREUR"))))))</f>
        <v>763</v>
      </c>
    </row>
    <row r="81" spans="2:3" x14ac:dyDescent="0.3">
      <c r="B81" t="s">
        <v>10</v>
      </c>
      <c r="C81">
        <f>IF(P15="KD",VLOOKUP(S15,'KD27600-11'!A2:W78,17,FALSE),IF(P15="KF",VLOOKUP(S15,'KF34600-00'!A2:W78,17,FALSE),IF(P15="KH6",VLOOKUP(S15,'KH40600-00'!A2:W78,17,FALSE),IF(P15="KH7",VLOOKUP(S15,'KH40700-00'!A2:W78,17,FALSE),IF(P15="KJ",VLOOKUP(S15,'KJ15100-01'!A2:W79,17,FALSE),IF(P15="KL",VLOOKUP(S15,'KL99300-00'!A2:W79,17,FALSE),"ERREUR"))))))</f>
        <v>420</v>
      </c>
    </row>
    <row r="82" spans="2:3" x14ac:dyDescent="0.3">
      <c r="B82" t="s">
        <v>11</v>
      </c>
      <c r="C82">
        <f>IF(P15="KD",VLOOKUP(S15,'KD27600-11'!A2:W78,18,FALSE),IF(P15="KF",VLOOKUP(S15,'KF34600-00'!A2:W78,18,FALSE),IF(P15="KH6",VLOOKUP(S15,'KH40600-00'!A2:W78,18,FALSE),IF(P15="KH7",VLOOKUP(S15,'KH40700-00'!A2:W78,18,FALSE),IF(P15="KJ",VLOOKUP(S15,'KJ15100-01'!A2:W79,18,FALSE),IF(P15="KL",VLOOKUP(S15,'KL99300-00'!A2:W79,18,FALSE),"ERREUR"))))))</f>
        <v>110</v>
      </c>
    </row>
    <row r="83" spans="2:3" x14ac:dyDescent="0.3">
      <c r="B83" t="s">
        <v>12</v>
      </c>
      <c r="C83">
        <f>IF(P15="KD",VLOOKUP(S15,'KD27600-11'!A2:W78,19,FALSE),IF(P15="KF",VLOOKUP(S15,'KF34600-00'!A2:W78,19,FALSE),IF(P15="KH6",VLOOKUP(S15,'KH40600-00'!A2:W78,19,FALSE),IF(P15="KH7",VLOOKUP(S15,'KH40700-00'!A2:W78,19,FALSE),IF(P15="KJ",VLOOKUP(S15,'KJ15100-01'!A2:W79,19,FALSE),IF(P15="KL",VLOOKUP(S15,'KL99300-00'!A2:W79,19,FALSE),"ERREUR"))))))</f>
        <v>95</v>
      </c>
    </row>
    <row r="84" spans="2:3" x14ac:dyDescent="0.3">
      <c r="B84" t="s">
        <v>123</v>
      </c>
      <c r="C84">
        <f>IF(P15="KD",VLOOKUP(S15,'KD27600-11'!A2:W78,10,FALSE),IF(P15="KF",VLOOKUP(S15,'KF34600-00'!A2:W78,10,FALSE),IF(P15="KH6",VLOOKUP(S15,'KH40600-00'!A2:W78,10,FALSE),IF(P15="KH7",VLOOKUP(S15,'KH40700-00'!A2:W78,10,FALSE),IF(P15="KJ",VLOOKUP(S15,'KJ15100-01'!A2:W79,10,FALSE),IF(P15="KL",VLOOKUP(S15,'KL99300-00'!A2:W79,10,FALSE),"ERREUR"))))))</f>
        <v>34</v>
      </c>
    </row>
    <row r="85" spans="2:3" x14ac:dyDescent="0.3">
      <c r="B85" t="s">
        <v>125</v>
      </c>
      <c r="C85">
        <f>IF(P15="KD",VLOOKUP(S15,'KD27600-11'!A2:W78,20,FALSE),IF(P15="KF",VLOOKUP(S15,'KF34600-00'!A2:W78,20,FALSE),IF(P15="KH6",VLOOKUP(S15,'KH40600-00'!A2:W78,20,FALSE),IF(P15="KH7",VLOOKUP(S15,'KH40700-00'!A2:W78,20,FALSE),IF(P15="KJ",VLOOKUP(S15,'KJ15100-01'!A2:W79,20,FALSE),IF(P15="KL",VLOOKUP(S15,'KL99300-00'!A2:W79,20,FALSE),"ERREUR"))))))</f>
        <v>34</v>
      </c>
    </row>
    <row r="86" spans="2:3" x14ac:dyDescent="0.3">
      <c r="B86" t="s">
        <v>13</v>
      </c>
      <c r="C86">
        <f>IF(P15="KD",VLOOKUP(S15,'KD27600-11'!A2:W78,21,FALSE),IF(P15="KF",VLOOKUP(S15,'KF34600-00'!A2:W78,21,FALSE),IF(P15="KH6",VLOOKUP(S15,'KH40600-00'!A2:W78,21,FALSE),IF(P15="KH7",VLOOKUP(S15,'KH40700-00'!A2:W78,21,FALSE),IF(P15="KJ",VLOOKUP(S15,'KJ15100-01'!A2:W79,21,FALSE),IF(P15="KL",VLOOKUP(S15,'KL99300-00'!A2:W79,21,FALSE),"ERREUR"))))))</f>
        <v>531</v>
      </c>
    </row>
    <row r="87" spans="2:3" x14ac:dyDescent="0.3">
      <c r="B87" t="s">
        <v>4</v>
      </c>
      <c r="C87">
        <f>IF(P15="KD",VLOOKUP(S15,'KD27600-11'!A2:W78,6,FALSE),IF(P15="KF",VLOOKUP(S15,'KF34600-00'!A2:W78,6,FALSE),IF(P15="KH6",VLOOKUP(S15,'KH40600-00'!A2:W78,6,FALSE),IF(P15="KH7",VLOOKUP(S15,'KH40700-00'!A2:W78,6,FALSE),IF(P15="KJ",VLOOKUP(S15,'KJ15100-01'!A2:W79,6,FALSE),IF(P15="KL",VLOOKUP(S15,'KL99300-00'!A2:W79,6,FALSE),"ERREUR"))))))</f>
        <v>1712</v>
      </c>
    </row>
    <row r="88" spans="2:3" x14ac:dyDescent="0.3">
      <c r="B88" t="s">
        <v>14</v>
      </c>
      <c r="C88">
        <f>IF(P15="KD",VLOOKUP(S15,'KD27600-11'!A2:W78,22,FALSE),IF(P15="KF",VLOOKUP(S15,'KF34600-00'!A2:W78,22,FALSE),IF(P15="KH6",VLOOKUP(S15,'KH40600-00'!A2:W78,22,FALSE),IF(P15="KH7",VLOOKUP(S15,'KH40700-00'!A2:W78,22,FALSE),IF(P15="KJ",VLOOKUP(S15,'KJ15100-01'!A2:W79,22,FALSE),IF(P15="KL",VLOOKUP(S15,'KL99300-00'!A2:W79,22,FALSE),"ERREUR"))))))</f>
        <v>20</v>
      </c>
    </row>
    <row r="89" spans="2:3" x14ac:dyDescent="0.3">
      <c r="B89" t="s">
        <v>15</v>
      </c>
      <c r="C89">
        <f>IF(P15="KD",VLOOKUP(S15,'KD27600-11'!A2:W78,23,FALSE),IF(P15="KF",VLOOKUP(S15,'KF34600-00'!A2:W78,23,FALSE),IF(P15="KH6",VLOOKUP(S15,'KH40600-00'!A2:W78,23,FALSE),IF(P15="KH7",VLOOKUP(S15,'KH40700-00'!A2:W78,23,FALSE),IF(P15="KJ",VLOOKUP(S15,'KJ15100-01'!A2:W79,23,FALSE),IF(P15="KL",VLOOKUP(S15,'KL99300-00'!A2:W79,23,FALSE),"ERREUR"))))))</f>
        <v>35</v>
      </c>
    </row>
    <row r="90" spans="2:3" x14ac:dyDescent="0.3">
      <c r="B90" t="s">
        <v>461</v>
      </c>
      <c r="C90" s="53">
        <f>IF(AND(P15="KD",R15=25),28,IF(AND(P15="KD",R15=32),35,IF(AND(P15="KF",R15=25),28,IF(AND(P15="KF",R15=32),35,IF(OR(AND(P15="KH6",R15=40),AND(P15="KH7",R15=40)),42,IF(AND(P15="KJ",R15=50),54,IF(AND(P15="KL",R15=65),66,"??")))))))</f>
        <v>54</v>
      </c>
    </row>
  </sheetData>
  <sortState xmlns:xlrd2="http://schemas.microsoft.com/office/spreadsheetml/2017/richdata2" ref="B63:B69">
    <sortCondition ref="B63"/>
  </sortState>
  <dataValidations disablePrompts="1" count="3">
    <dataValidation type="list" allowBlank="1" showInputMessage="1" showErrorMessage="1" sqref="P15" xr:uid="{4CDF9C9F-C00B-4DD2-88ED-443C78078C0B}">
      <formula1>$B$63:$B$69</formula1>
    </dataValidation>
    <dataValidation type="list" allowBlank="1" showInputMessage="1" showErrorMessage="1" sqref="Q17" xr:uid="{51E7AB72-4BC6-4CBD-8F36-54240D1FEA8A}">
      <formula1>$D$63:$D$64</formula1>
    </dataValidation>
    <dataValidation type="list" allowBlank="1" showInputMessage="1" showErrorMessage="1" sqref="Q18" xr:uid="{DE3E8BA7-A38D-45CA-98B3-F0FD7445BDB1}">
      <formula1>$F$63:$F$67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pdf">
                <anchor moveWithCells="1" sizeWithCells="1">
                  <from>
                    <xdr:col>15</xdr:col>
                    <xdr:colOff>0</xdr:colOff>
                    <xdr:row>26</xdr:row>
                    <xdr:rowOff>7620</xdr:rowOff>
                  </from>
                  <to>
                    <xdr:col>17</xdr:col>
                    <xdr:colOff>777240</xdr:colOff>
                    <xdr:row>29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389C9-670D-4D83-B5AE-33750CFC296C}">
  <sheetPr codeName="Feuil2">
    <pageSetUpPr fitToPage="1"/>
  </sheetPr>
  <dimension ref="A1:W78"/>
  <sheetViews>
    <sheetView zoomScaleNormal="100" workbookViewId="0">
      <selection activeCell="D8" sqref="D8"/>
    </sheetView>
  </sheetViews>
  <sheetFormatPr baseColWidth="10" defaultRowHeight="14.4" x14ac:dyDescent="0.3"/>
  <cols>
    <col min="1" max="1" width="11.44140625" style="1"/>
    <col min="2" max="2" width="11.44140625" style="2"/>
    <col min="3" max="3" width="14" style="2" customWidth="1"/>
    <col min="4" max="4" width="18.109375" style="2" bestFit="1" customWidth="1"/>
    <col min="5" max="5" width="14.109375" style="2" customWidth="1"/>
    <col min="8" max="8" width="11.44140625" style="3"/>
  </cols>
  <sheetData>
    <row r="1" spans="1:23" ht="15" thickBot="1" x14ac:dyDescent="0.35">
      <c r="A1" s="10" t="s">
        <v>120</v>
      </c>
      <c r="B1" s="11" t="s">
        <v>0</v>
      </c>
      <c r="C1" s="11" t="s">
        <v>1</v>
      </c>
      <c r="D1" s="11" t="s">
        <v>2</v>
      </c>
      <c r="E1" s="11" t="s">
        <v>3</v>
      </c>
      <c r="F1" s="11" t="s">
        <v>4</v>
      </c>
      <c r="G1" s="11" t="s">
        <v>119</v>
      </c>
      <c r="H1" s="11" t="s">
        <v>121</v>
      </c>
      <c r="I1" s="11" t="s">
        <v>122</v>
      </c>
      <c r="J1" s="11" t="s">
        <v>123</v>
      </c>
      <c r="K1" s="11" t="s">
        <v>5</v>
      </c>
      <c r="L1" s="11" t="s">
        <v>6</v>
      </c>
      <c r="M1" s="11" t="s">
        <v>7</v>
      </c>
      <c r="N1" s="11" t="s">
        <v>8</v>
      </c>
      <c r="O1" s="11" t="s">
        <v>9</v>
      </c>
      <c r="P1" s="11" t="s">
        <v>124</v>
      </c>
      <c r="Q1" s="11" t="s">
        <v>10</v>
      </c>
      <c r="R1" s="11" t="s">
        <v>11</v>
      </c>
      <c r="S1" s="11" t="s">
        <v>12</v>
      </c>
      <c r="T1" s="11" t="s">
        <v>125</v>
      </c>
      <c r="U1" s="11" t="s">
        <v>13</v>
      </c>
      <c r="V1" s="11" t="s">
        <v>14</v>
      </c>
      <c r="W1" s="12" t="s">
        <v>15</v>
      </c>
    </row>
    <row r="2" spans="1:23" x14ac:dyDescent="0.3">
      <c r="A2" s="13" t="s">
        <v>16</v>
      </c>
      <c r="B2" s="7" t="s">
        <v>17</v>
      </c>
      <c r="C2" s="7" t="s">
        <v>18</v>
      </c>
      <c r="D2" s="7" t="s">
        <v>19</v>
      </c>
      <c r="E2" s="7" t="s">
        <v>20</v>
      </c>
      <c r="F2" s="8">
        <v>760</v>
      </c>
      <c r="G2" s="8">
        <v>85</v>
      </c>
      <c r="H2" s="9">
        <v>2</v>
      </c>
      <c r="I2" s="8">
        <v>158</v>
      </c>
      <c r="J2" s="8">
        <v>22</v>
      </c>
      <c r="K2" s="8">
        <v>690</v>
      </c>
      <c r="L2" s="8">
        <v>382</v>
      </c>
      <c r="M2" s="8">
        <v>302</v>
      </c>
      <c r="N2" s="8">
        <v>570</v>
      </c>
      <c r="O2" s="8">
        <v>338</v>
      </c>
      <c r="P2" s="8">
        <v>60</v>
      </c>
      <c r="Q2" s="8">
        <v>359.99999999999983</v>
      </c>
      <c r="R2" s="8">
        <v>106</v>
      </c>
      <c r="S2" s="8">
        <v>60</v>
      </c>
      <c r="T2" s="8">
        <v>22</v>
      </c>
      <c r="U2" s="8">
        <v>246</v>
      </c>
      <c r="V2" s="8">
        <v>12</v>
      </c>
      <c r="W2" s="14">
        <v>20</v>
      </c>
    </row>
    <row r="3" spans="1:23" x14ac:dyDescent="0.3">
      <c r="A3" s="15" t="s">
        <v>21</v>
      </c>
      <c r="B3" s="4" t="s">
        <v>17</v>
      </c>
      <c r="C3" s="4" t="s">
        <v>22</v>
      </c>
      <c r="D3" s="4" t="s">
        <v>23</v>
      </c>
      <c r="E3" s="4" t="s">
        <v>20</v>
      </c>
      <c r="F3" s="5">
        <v>760</v>
      </c>
      <c r="G3" s="5">
        <v>85</v>
      </c>
      <c r="H3" s="6">
        <v>2</v>
      </c>
      <c r="I3" s="5">
        <v>158</v>
      </c>
      <c r="J3" s="5">
        <v>22</v>
      </c>
      <c r="K3" s="5">
        <v>690</v>
      </c>
      <c r="L3" s="5">
        <v>382</v>
      </c>
      <c r="M3" s="5">
        <v>369</v>
      </c>
      <c r="N3" s="5">
        <v>570</v>
      </c>
      <c r="O3" s="5">
        <v>338</v>
      </c>
      <c r="P3" s="5">
        <v>60</v>
      </c>
      <c r="Q3" s="5">
        <v>360</v>
      </c>
      <c r="R3" s="5">
        <v>106</v>
      </c>
      <c r="S3" s="5">
        <v>60</v>
      </c>
      <c r="T3" s="5">
        <v>22</v>
      </c>
      <c r="U3" s="5">
        <v>311</v>
      </c>
      <c r="V3" s="5">
        <v>12</v>
      </c>
      <c r="W3" s="16">
        <v>20</v>
      </c>
    </row>
    <row r="4" spans="1:23" x14ac:dyDescent="0.3">
      <c r="A4" s="15" t="s">
        <v>24</v>
      </c>
      <c r="B4" s="4" t="s">
        <v>17</v>
      </c>
      <c r="C4" s="4" t="s">
        <v>25</v>
      </c>
      <c r="D4" s="4" t="s">
        <v>26</v>
      </c>
      <c r="E4" s="4" t="s">
        <v>20</v>
      </c>
      <c r="F4" s="5">
        <v>760</v>
      </c>
      <c r="G4" s="5">
        <v>85</v>
      </c>
      <c r="H4" s="6">
        <v>2</v>
      </c>
      <c r="I4" s="5">
        <v>158</v>
      </c>
      <c r="J4" s="5">
        <v>22</v>
      </c>
      <c r="K4" s="5">
        <v>690</v>
      </c>
      <c r="L4" s="5">
        <v>382</v>
      </c>
      <c r="M4" s="5">
        <v>434</v>
      </c>
      <c r="N4" s="5">
        <v>570</v>
      </c>
      <c r="O4" s="5">
        <v>338</v>
      </c>
      <c r="P4" s="5">
        <v>60</v>
      </c>
      <c r="Q4" s="5">
        <v>359.99999999999983</v>
      </c>
      <c r="R4" s="5">
        <v>106</v>
      </c>
      <c r="S4" s="5">
        <v>60</v>
      </c>
      <c r="T4" s="5">
        <v>22</v>
      </c>
      <c r="U4" s="5">
        <v>376</v>
      </c>
      <c r="V4" s="5">
        <v>12</v>
      </c>
      <c r="W4" s="16">
        <v>20</v>
      </c>
    </row>
    <row r="5" spans="1:23" x14ac:dyDescent="0.3">
      <c r="A5" s="15" t="s">
        <v>27</v>
      </c>
      <c r="B5" s="4" t="s">
        <v>28</v>
      </c>
      <c r="C5" s="4" t="s">
        <v>18</v>
      </c>
      <c r="D5" s="4" t="s">
        <v>19</v>
      </c>
      <c r="E5" s="4" t="s">
        <v>20</v>
      </c>
      <c r="F5" s="5">
        <v>760</v>
      </c>
      <c r="G5" s="5">
        <v>85</v>
      </c>
      <c r="H5" s="6">
        <v>2</v>
      </c>
      <c r="I5" s="5">
        <v>443</v>
      </c>
      <c r="J5" s="5">
        <v>24</v>
      </c>
      <c r="K5" s="5">
        <v>690</v>
      </c>
      <c r="L5" s="5">
        <v>686</v>
      </c>
      <c r="M5" s="5">
        <v>302</v>
      </c>
      <c r="N5" s="5">
        <v>570</v>
      </c>
      <c r="O5" s="5">
        <v>638</v>
      </c>
      <c r="P5" s="5">
        <v>60</v>
      </c>
      <c r="Q5" s="5">
        <v>359.99999999999983</v>
      </c>
      <c r="R5" s="5">
        <v>106</v>
      </c>
      <c r="S5" s="5">
        <v>60</v>
      </c>
      <c r="T5" s="5">
        <v>24</v>
      </c>
      <c r="U5" s="5">
        <v>246</v>
      </c>
      <c r="V5" s="5">
        <v>12</v>
      </c>
      <c r="W5" s="16">
        <v>20</v>
      </c>
    </row>
    <row r="6" spans="1:23" x14ac:dyDescent="0.3">
      <c r="A6" s="15" t="s">
        <v>29</v>
      </c>
      <c r="B6" s="4" t="s">
        <v>28</v>
      </c>
      <c r="C6" s="4" t="s">
        <v>22</v>
      </c>
      <c r="D6" s="4" t="s">
        <v>23</v>
      </c>
      <c r="E6" s="4" t="s">
        <v>20</v>
      </c>
      <c r="F6" s="5">
        <v>760</v>
      </c>
      <c r="G6" s="5">
        <v>85</v>
      </c>
      <c r="H6" s="6">
        <v>2</v>
      </c>
      <c r="I6" s="5">
        <v>443</v>
      </c>
      <c r="J6" s="5">
        <v>24</v>
      </c>
      <c r="K6" s="5">
        <v>690</v>
      </c>
      <c r="L6" s="5">
        <v>686</v>
      </c>
      <c r="M6" s="5">
        <v>369</v>
      </c>
      <c r="N6" s="5">
        <v>570</v>
      </c>
      <c r="O6" s="5">
        <v>638</v>
      </c>
      <c r="P6" s="5">
        <v>60</v>
      </c>
      <c r="Q6" s="5">
        <v>360</v>
      </c>
      <c r="R6" s="5">
        <v>106</v>
      </c>
      <c r="S6" s="5">
        <v>60</v>
      </c>
      <c r="T6" s="5">
        <v>24</v>
      </c>
      <c r="U6" s="5">
        <v>311</v>
      </c>
      <c r="V6" s="5">
        <v>12</v>
      </c>
      <c r="W6" s="16">
        <v>20</v>
      </c>
    </row>
    <row r="7" spans="1:23" x14ac:dyDescent="0.3">
      <c r="A7" s="15" t="s">
        <v>30</v>
      </c>
      <c r="B7" s="4" t="s">
        <v>28</v>
      </c>
      <c r="C7" s="4" t="s">
        <v>25</v>
      </c>
      <c r="D7" s="4" t="s">
        <v>26</v>
      </c>
      <c r="E7" s="4" t="s">
        <v>20</v>
      </c>
      <c r="F7" s="5">
        <v>760</v>
      </c>
      <c r="G7" s="5">
        <v>85</v>
      </c>
      <c r="H7" s="6">
        <v>2</v>
      </c>
      <c r="I7" s="5">
        <v>443</v>
      </c>
      <c r="J7" s="5">
        <v>24</v>
      </c>
      <c r="K7" s="5">
        <v>690</v>
      </c>
      <c r="L7" s="5">
        <v>686</v>
      </c>
      <c r="M7" s="5">
        <v>434</v>
      </c>
      <c r="N7" s="5">
        <v>570</v>
      </c>
      <c r="O7" s="5">
        <v>638</v>
      </c>
      <c r="P7" s="5">
        <v>60</v>
      </c>
      <c r="Q7" s="5">
        <v>359.99999999999983</v>
      </c>
      <c r="R7" s="5">
        <v>106</v>
      </c>
      <c r="S7" s="5">
        <v>60</v>
      </c>
      <c r="T7" s="5">
        <v>24</v>
      </c>
      <c r="U7" s="5">
        <v>376</v>
      </c>
      <c r="V7" s="5">
        <v>12</v>
      </c>
      <c r="W7" s="16">
        <v>20</v>
      </c>
    </row>
    <row r="8" spans="1:23" x14ac:dyDescent="0.3">
      <c r="A8" s="15" t="s">
        <v>31</v>
      </c>
      <c r="B8" s="4" t="s">
        <v>32</v>
      </c>
      <c r="C8" s="4" t="s">
        <v>18</v>
      </c>
      <c r="D8" s="4" t="s">
        <v>19</v>
      </c>
      <c r="E8" s="4" t="s">
        <v>20</v>
      </c>
      <c r="F8" s="5">
        <v>1080</v>
      </c>
      <c r="G8" s="5">
        <v>85</v>
      </c>
      <c r="H8" s="6">
        <v>2</v>
      </c>
      <c r="I8" s="5">
        <v>443</v>
      </c>
      <c r="J8" s="5">
        <v>24</v>
      </c>
      <c r="K8" s="5">
        <v>995</v>
      </c>
      <c r="L8" s="5">
        <v>686</v>
      </c>
      <c r="M8" s="5">
        <v>302</v>
      </c>
      <c r="N8" s="5">
        <v>890</v>
      </c>
      <c r="O8" s="5">
        <v>638</v>
      </c>
      <c r="P8" s="5">
        <v>45</v>
      </c>
      <c r="Q8" s="5">
        <v>360</v>
      </c>
      <c r="R8" s="5">
        <v>106</v>
      </c>
      <c r="S8" s="5">
        <v>60</v>
      </c>
      <c r="T8" s="5">
        <v>24</v>
      </c>
      <c r="U8" s="5">
        <v>246</v>
      </c>
      <c r="V8" s="5">
        <v>12</v>
      </c>
      <c r="W8" s="16">
        <v>20</v>
      </c>
    </row>
    <row r="9" spans="1:23" x14ac:dyDescent="0.3">
      <c r="A9" s="15" t="s">
        <v>33</v>
      </c>
      <c r="B9" s="4" t="s">
        <v>32</v>
      </c>
      <c r="C9" s="4" t="s">
        <v>22</v>
      </c>
      <c r="D9" s="4" t="s">
        <v>23</v>
      </c>
      <c r="E9" s="4" t="s">
        <v>20</v>
      </c>
      <c r="F9" s="5">
        <v>1080</v>
      </c>
      <c r="G9" s="5">
        <v>85</v>
      </c>
      <c r="H9" s="6">
        <v>2</v>
      </c>
      <c r="I9" s="5">
        <v>443</v>
      </c>
      <c r="J9" s="5">
        <v>24</v>
      </c>
      <c r="K9" s="5">
        <v>995</v>
      </c>
      <c r="L9" s="5">
        <v>686</v>
      </c>
      <c r="M9" s="5">
        <v>369</v>
      </c>
      <c r="N9" s="5">
        <v>890</v>
      </c>
      <c r="O9" s="5">
        <v>638</v>
      </c>
      <c r="P9" s="5">
        <v>45</v>
      </c>
      <c r="Q9" s="5">
        <v>359.99999999999983</v>
      </c>
      <c r="R9" s="5">
        <v>106</v>
      </c>
      <c r="S9" s="5">
        <v>60</v>
      </c>
      <c r="T9" s="5">
        <v>24</v>
      </c>
      <c r="U9" s="5">
        <v>311</v>
      </c>
      <c r="V9" s="5">
        <v>12</v>
      </c>
      <c r="W9" s="16">
        <v>20</v>
      </c>
    </row>
    <row r="10" spans="1:23" x14ac:dyDescent="0.3">
      <c r="A10" s="15" t="s">
        <v>34</v>
      </c>
      <c r="B10" s="4" t="s">
        <v>32</v>
      </c>
      <c r="C10" s="4" t="s">
        <v>25</v>
      </c>
      <c r="D10" s="4" t="s">
        <v>26</v>
      </c>
      <c r="E10" s="4" t="s">
        <v>20</v>
      </c>
      <c r="F10" s="5">
        <v>1080</v>
      </c>
      <c r="G10" s="5">
        <v>85</v>
      </c>
      <c r="H10" s="6">
        <v>2</v>
      </c>
      <c r="I10" s="5">
        <v>443</v>
      </c>
      <c r="J10" s="5">
        <v>24</v>
      </c>
      <c r="K10" s="5">
        <v>995</v>
      </c>
      <c r="L10" s="5">
        <v>686</v>
      </c>
      <c r="M10" s="5">
        <v>434</v>
      </c>
      <c r="N10" s="5">
        <v>890</v>
      </c>
      <c r="O10" s="5">
        <v>638</v>
      </c>
      <c r="P10" s="5">
        <v>45</v>
      </c>
      <c r="Q10" s="5">
        <v>359.99999999999983</v>
      </c>
      <c r="R10" s="5">
        <v>106</v>
      </c>
      <c r="S10" s="5">
        <v>60</v>
      </c>
      <c r="T10" s="5">
        <v>24</v>
      </c>
      <c r="U10" s="5">
        <v>376</v>
      </c>
      <c r="V10" s="5">
        <v>12</v>
      </c>
      <c r="W10" s="16">
        <v>20</v>
      </c>
    </row>
    <row r="11" spans="1:23" x14ac:dyDescent="0.3">
      <c r="A11" s="15" t="s">
        <v>35</v>
      </c>
      <c r="B11" s="4" t="s">
        <v>36</v>
      </c>
      <c r="C11" s="4" t="s">
        <v>18</v>
      </c>
      <c r="D11" s="4" t="s">
        <v>19</v>
      </c>
      <c r="E11" s="4" t="s">
        <v>20</v>
      </c>
      <c r="F11" s="5">
        <v>1390</v>
      </c>
      <c r="G11" s="5">
        <v>85</v>
      </c>
      <c r="H11" s="6">
        <v>2</v>
      </c>
      <c r="I11" s="5">
        <v>461</v>
      </c>
      <c r="J11" s="5">
        <v>24</v>
      </c>
      <c r="K11" s="5">
        <v>1300</v>
      </c>
      <c r="L11" s="5">
        <v>686</v>
      </c>
      <c r="M11" s="5">
        <v>302</v>
      </c>
      <c r="N11" s="5">
        <v>1200</v>
      </c>
      <c r="O11" s="5">
        <v>638</v>
      </c>
      <c r="P11" s="5">
        <v>40</v>
      </c>
      <c r="Q11" s="5">
        <v>359.99999999999983</v>
      </c>
      <c r="R11" s="5">
        <v>106</v>
      </c>
      <c r="S11" s="5">
        <v>60</v>
      </c>
      <c r="T11" s="5">
        <v>24</v>
      </c>
      <c r="U11" s="5">
        <v>246</v>
      </c>
      <c r="V11" s="5">
        <v>12</v>
      </c>
      <c r="W11" s="16">
        <v>20</v>
      </c>
    </row>
    <row r="12" spans="1:23" x14ac:dyDescent="0.3">
      <c r="A12" s="15" t="s">
        <v>37</v>
      </c>
      <c r="B12" s="4" t="s">
        <v>36</v>
      </c>
      <c r="C12" s="4" t="s">
        <v>22</v>
      </c>
      <c r="D12" s="4" t="s">
        <v>23</v>
      </c>
      <c r="E12" s="4" t="s">
        <v>20</v>
      </c>
      <c r="F12" s="5">
        <v>1390</v>
      </c>
      <c r="G12" s="5">
        <v>85</v>
      </c>
      <c r="H12" s="6">
        <v>2</v>
      </c>
      <c r="I12" s="5">
        <v>461</v>
      </c>
      <c r="J12" s="5">
        <v>24</v>
      </c>
      <c r="K12" s="5">
        <v>1300</v>
      </c>
      <c r="L12" s="5">
        <v>686</v>
      </c>
      <c r="M12" s="5">
        <v>369</v>
      </c>
      <c r="N12" s="5">
        <v>1200</v>
      </c>
      <c r="O12" s="5">
        <v>638</v>
      </c>
      <c r="P12" s="5">
        <v>40</v>
      </c>
      <c r="Q12" s="5">
        <v>359.99999999999983</v>
      </c>
      <c r="R12" s="5">
        <v>106</v>
      </c>
      <c r="S12" s="5">
        <v>60</v>
      </c>
      <c r="T12" s="5">
        <v>24</v>
      </c>
      <c r="U12" s="5">
        <v>311</v>
      </c>
      <c r="V12" s="5">
        <v>12</v>
      </c>
      <c r="W12" s="16">
        <v>20</v>
      </c>
    </row>
    <row r="13" spans="1:23" x14ac:dyDescent="0.3">
      <c r="A13" s="15" t="s">
        <v>38</v>
      </c>
      <c r="B13" s="4" t="s">
        <v>36</v>
      </c>
      <c r="C13" s="4" t="s">
        <v>25</v>
      </c>
      <c r="D13" s="4" t="s">
        <v>26</v>
      </c>
      <c r="E13" s="4" t="s">
        <v>20</v>
      </c>
      <c r="F13" s="5">
        <v>1390</v>
      </c>
      <c r="G13" s="5">
        <v>85</v>
      </c>
      <c r="H13" s="6">
        <v>2</v>
      </c>
      <c r="I13" s="5">
        <v>461</v>
      </c>
      <c r="J13" s="5">
        <v>24</v>
      </c>
      <c r="K13" s="5">
        <v>1300</v>
      </c>
      <c r="L13" s="5">
        <v>686</v>
      </c>
      <c r="M13" s="5">
        <v>434</v>
      </c>
      <c r="N13" s="5">
        <v>1200</v>
      </c>
      <c r="O13" s="5">
        <v>638</v>
      </c>
      <c r="P13" s="5">
        <v>40</v>
      </c>
      <c r="Q13" s="5">
        <v>359.99999999999983</v>
      </c>
      <c r="R13" s="5">
        <v>106</v>
      </c>
      <c r="S13" s="5">
        <v>60</v>
      </c>
      <c r="T13" s="5">
        <v>24</v>
      </c>
      <c r="U13" s="5">
        <v>376</v>
      </c>
      <c r="V13" s="5">
        <v>12</v>
      </c>
      <c r="W13" s="16">
        <v>20</v>
      </c>
    </row>
    <row r="14" spans="1:23" x14ac:dyDescent="0.3">
      <c r="A14" s="15" t="s">
        <v>39</v>
      </c>
      <c r="B14" s="4" t="s">
        <v>40</v>
      </c>
      <c r="C14" s="4" t="s">
        <v>18</v>
      </c>
      <c r="D14" s="4" t="s">
        <v>19</v>
      </c>
      <c r="E14" s="4" t="s">
        <v>20</v>
      </c>
      <c r="F14" s="5">
        <v>1720</v>
      </c>
      <c r="G14" s="5">
        <v>85</v>
      </c>
      <c r="H14" s="6">
        <v>2</v>
      </c>
      <c r="I14" s="5">
        <v>461</v>
      </c>
      <c r="J14" s="5">
        <v>24</v>
      </c>
      <c r="K14" s="5">
        <v>1630</v>
      </c>
      <c r="L14" s="5">
        <v>686</v>
      </c>
      <c r="M14" s="5">
        <v>302</v>
      </c>
      <c r="N14" s="5">
        <v>1530</v>
      </c>
      <c r="O14" s="5">
        <v>638</v>
      </c>
      <c r="P14" s="5">
        <v>40</v>
      </c>
      <c r="Q14" s="5">
        <v>359.99999999999983</v>
      </c>
      <c r="R14" s="5">
        <v>106</v>
      </c>
      <c r="S14" s="5">
        <v>60</v>
      </c>
      <c r="T14" s="5">
        <v>24</v>
      </c>
      <c r="U14" s="5">
        <v>246</v>
      </c>
      <c r="V14" s="5">
        <v>12</v>
      </c>
      <c r="W14" s="16">
        <v>20</v>
      </c>
    </row>
    <row r="15" spans="1:23" x14ac:dyDescent="0.3">
      <c r="A15" s="15" t="s">
        <v>41</v>
      </c>
      <c r="B15" s="4" t="s">
        <v>40</v>
      </c>
      <c r="C15" s="4" t="s">
        <v>22</v>
      </c>
      <c r="D15" s="4" t="s">
        <v>23</v>
      </c>
      <c r="E15" s="4" t="s">
        <v>20</v>
      </c>
      <c r="F15" s="5">
        <v>1720</v>
      </c>
      <c r="G15" s="5">
        <v>85</v>
      </c>
      <c r="H15" s="6">
        <v>2</v>
      </c>
      <c r="I15" s="5">
        <v>461</v>
      </c>
      <c r="J15" s="5">
        <v>24</v>
      </c>
      <c r="K15" s="5">
        <v>1630</v>
      </c>
      <c r="L15" s="5">
        <v>686</v>
      </c>
      <c r="M15" s="5">
        <v>369</v>
      </c>
      <c r="N15" s="5">
        <v>1530</v>
      </c>
      <c r="O15" s="5">
        <v>638</v>
      </c>
      <c r="P15" s="5">
        <v>40</v>
      </c>
      <c r="Q15" s="5">
        <v>359.99999999999983</v>
      </c>
      <c r="R15" s="5">
        <v>106</v>
      </c>
      <c r="S15" s="5">
        <v>60</v>
      </c>
      <c r="T15" s="5">
        <v>24</v>
      </c>
      <c r="U15" s="5">
        <v>311</v>
      </c>
      <c r="V15" s="5">
        <v>12</v>
      </c>
      <c r="W15" s="16">
        <v>20</v>
      </c>
    </row>
    <row r="16" spans="1:23" x14ac:dyDescent="0.3">
      <c r="A16" s="15" t="s">
        <v>42</v>
      </c>
      <c r="B16" s="4" t="s">
        <v>40</v>
      </c>
      <c r="C16" s="4" t="s">
        <v>25</v>
      </c>
      <c r="D16" s="4" t="s">
        <v>26</v>
      </c>
      <c r="E16" s="4" t="s">
        <v>20</v>
      </c>
      <c r="F16" s="5">
        <v>1720</v>
      </c>
      <c r="G16" s="5">
        <v>85</v>
      </c>
      <c r="H16" s="6">
        <v>2</v>
      </c>
      <c r="I16" s="5">
        <v>461</v>
      </c>
      <c r="J16" s="5">
        <v>24</v>
      </c>
      <c r="K16" s="5">
        <v>1630</v>
      </c>
      <c r="L16" s="5">
        <v>686</v>
      </c>
      <c r="M16" s="5">
        <v>434</v>
      </c>
      <c r="N16" s="5">
        <v>1530</v>
      </c>
      <c r="O16" s="5">
        <v>638</v>
      </c>
      <c r="P16" s="5">
        <v>40</v>
      </c>
      <c r="Q16" s="5">
        <v>359.99999999999983</v>
      </c>
      <c r="R16" s="5">
        <v>106</v>
      </c>
      <c r="S16" s="5">
        <v>60</v>
      </c>
      <c r="T16" s="5">
        <v>24</v>
      </c>
      <c r="U16" s="5">
        <v>376</v>
      </c>
      <c r="V16" s="5">
        <v>12</v>
      </c>
      <c r="W16" s="16">
        <v>20</v>
      </c>
    </row>
    <row r="17" spans="1:23" x14ac:dyDescent="0.3">
      <c r="A17" s="15" t="s">
        <v>43</v>
      </c>
      <c r="B17" s="4" t="s">
        <v>44</v>
      </c>
      <c r="C17" s="4" t="s">
        <v>18</v>
      </c>
      <c r="D17" s="4" t="s">
        <v>19</v>
      </c>
      <c r="E17" s="4" t="s">
        <v>20</v>
      </c>
      <c r="F17" s="5">
        <v>1390</v>
      </c>
      <c r="G17" s="5">
        <v>85</v>
      </c>
      <c r="H17" s="6">
        <v>2</v>
      </c>
      <c r="I17" s="5">
        <v>763</v>
      </c>
      <c r="J17" s="5">
        <v>34</v>
      </c>
      <c r="K17" s="5">
        <v>1300</v>
      </c>
      <c r="L17" s="5">
        <v>1006</v>
      </c>
      <c r="M17" s="5">
        <v>302</v>
      </c>
      <c r="N17" s="5">
        <v>1200</v>
      </c>
      <c r="O17" s="5">
        <v>938</v>
      </c>
      <c r="P17" s="5">
        <v>40</v>
      </c>
      <c r="Q17" s="5">
        <v>359.99999999999983</v>
      </c>
      <c r="R17" s="5">
        <v>106</v>
      </c>
      <c r="S17" s="5">
        <v>60</v>
      </c>
      <c r="T17" s="5">
        <v>34</v>
      </c>
      <c r="U17" s="5">
        <v>246</v>
      </c>
      <c r="V17" s="5">
        <v>12</v>
      </c>
      <c r="W17" s="16">
        <v>20</v>
      </c>
    </row>
    <row r="18" spans="1:23" x14ac:dyDescent="0.3">
      <c r="A18" s="15" t="s">
        <v>45</v>
      </c>
      <c r="B18" s="4" t="s">
        <v>44</v>
      </c>
      <c r="C18" s="4" t="s">
        <v>22</v>
      </c>
      <c r="D18" s="4" t="s">
        <v>23</v>
      </c>
      <c r="E18" s="4" t="s">
        <v>20</v>
      </c>
      <c r="F18" s="5">
        <v>1390</v>
      </c>
      <c r="G18" s="5">
        <v>85</v>
      </c>
      <c r="H18" s="6">
        <v>2</v>
      </c>
      <c r="I18" s="5">
        <v>763</v>
      </c>
      <c r="J18" s="5">
        <v>34</v>
      </c>
      <c r="K18" s="5">
        <v>1300</v>
      </c>
      <c r="L18" s="5">
        <v>1006</v>
      </c>
      <c r="M18" s="5">
        <v>369</v>
      </c>
      <c r="N18" s="5">
        <v>1200</v>
      </c>
      <c r="O18" s="5">
        <v>938</v>
      </c>
      <c r="P18" s="5">
        <v>40</v>
      </c>
      <c r="Q18" s="5">
        <v>359.99999999999983</v>
      </c>
      <c r="R18" s="5">
        <v>106</v>
      </c>
      <c r="S18" s="5">
        <v>60</v>
      </c>
      <c r="T18" s="5">
        <v>34</v>
      </c>
      <c r="U18" s="5">
        <v>311</v>
      </c>
      <c r="V18" s="5">
        <v>12</v>
      </c>
      <c r="W18" s="16">
        <v>20</v>
      </c>
    </row>
    <row r="19" spans="1:23" x14ac:dyDescent="0.3">
      <c r="A19" s="15" t="s">
        <v>46</v>
      </c>
      <c r="B19" s="4" t="s">
        <v>44</v>
      </c>
      <c r="C19" s="4" t="s">
        <v>25</v>
      </c>
      <c r="D19" s="4" t="s">
        <v>26</v>
      </c>
      <c r="E19" s="4" t="s">
        <v>20</v>
      </c>
      <c r="F19" s="5">
        <v>1390</v>
      </c>
      <c r="G19" s="5">
        <v>85</v>
      </c>
      <c r="H19" s="6">
        <v>2</v>
      </c>
      <c r="I19" s="5">
        <v>763</v>
      </c>
      <c r="J19" s="5">
        <v>34</v>
      </c>
      <c r="K19" s="5">
        <v>1300</v>
      </c>
      <c r="L19" s="5">
        <v>1006</v>
      </c>
      <c r="M19" s="5">
        <v>434</v>
      </c>
      <c r="N19" s="5">
        <v>1200</v>
      </c>
      <c r="O19" s="5">
        <v>938</v>
      </c>
      <c r="P19" s="5">
        <v>40</v>
      </c>
      <c r="Q19" s="5">
        <v>359.99999999999983</v>
      </c>
      <c r="R19" s="5">
        <v>106</v>
      </c>
      <c r="S19" s="5">
        <v>60</v>
      </c>
      <c r="T19" s="5">
        <v>34</v>
      </c>
      <c r="U19" s="5">
        <v>376</v>
      </c>
      <c r="V19" s="5">
        <v>12</v>
      </c>
      <c r="W19" s="16">
        <v>20</v>
      </c>
    </row>
    <row r="20" spans="1:23" x14ac:dyDescent="0.3">
      <c r="A20" s="15" t="s">
        <v>47</v>
      </c>
      <c r="B20" s="4" t="s">
        <v>17</v>
      </c>
      <c r="C20" s="4" t="s">
        <v>48</v>
      </c>
      <c r="D20" s="4" t="s">
        <v>49</v>
      </c>
      <c r="E20" s="4" t="s">
        <v>20</v>
      </c>
      <c r="F20" s="5">
        <v>760</v>
      </c>
      <c r="G20" s="5">
        <v>85</v>
      </c>
      <c r="H20" s="6">
        <v>2</v>
      </c>
      <c r="I20" s="5">
        <v>158</v>
      </c>
      <c r="J20" s="5">
        <v>22</v>
      </c>
      <c r="K20" s="5">
        <v>690</v>
      </c>
      <c r="L20" s="5">
        <v>382</v>
      </c>
      <c r="M20" s="5">
        <v>250</v>
      </c>
      <c r="N20" s="5">
        <v>570</v>
      </c>
      <c r="O20" s="5">
        <v>338</v>
      </c>
      <c r="P20" s="5">
        <v>60</v>
      </c>
      <c r="Q20" s="5">
        <v>359.99999999999983</v>
      </c>
      <c r="R20" s="5">
        <v>106</v>
      </c>
      <c r="S20" s="5">
        <v>60</v>
      </c>
      <c r="T20" s="5">
        <v>22</v>
      </c>
      <c r="U20" s="5">
        <v>181</v>
      </c>
      <c r="V20" s="5">
        <v>12</v>
      </c>
      <c r="W20" s="16">
        <v>20</v>
      </c>
    </row>
    <row r="21" spans="1:23" x14ac:dyDescent="0.3">
      <c r="A21" s="15" t="s">
        <v>50</v>
      </c>
      <c r="B21" s="4" t="s">
        <v>28</v>
      </c>
      <c r="C21" s="4" t="s">
        <v>48</v>
      </c>
      <c r="D21" s="4" t="s">
        <v>49</v>
      </c>
      <c r="E21" s="4" t="s">
        <v>20</v>
      </c>
      <c r="F21" s="5">
        <v>760</v>
      </c>
      <c r="G21" s="5">
        <v>85</v>
      </c>
      <c r="H21" s="6">
        <v>2</v>
      </c>
      <c r="I21" s="5">
        <v>443</v>
      </c>
      <c r="J21" s="5">
        <v>24</v>
      </c>
      <c r="K21" s="5">
        <v>690</v>
      </c>
      <c r="L21" s="5">
        <v>686</v>
      </c>
      <c r="M21" s="5">
        <v>250</v>
      </c>
      <c r="N21" s="5">
        <v>570</v>
      </c>
      <c r="O21" s="5">
        <v>638</v>
      </c>
      <c r="P21" s="5">
        <v>60</v>
      </c>
      <c r="Q21" s="5">
        <v>359.99999999999983</v>
      </c>
      <c r="R21" s="5">
        <v>106</v>
      </c>
      <c r="S21" s="5">
        <v>60</v>
      </c>
      <c r="T21" s="5">
        <v>24</v>
      </c>
      <c r="U21" s="5">
        <v>181</v>
      </c>
      <c r="V21" s="5">
        <v>12</v>
      </c>
      <c r="W21" s="16">
        <v>20</v>
      </c>
    </row>
    <row r="22" spans="1:23" x14ac:dyDescent="0.3">
      <c r="A22" s="15" t="s">
        <v>51</v>
      </c>
      <c r="B22" s="4" t="s">
        <v>32</v>
      </c>
      <c r="C22" s="4" t="s">
        <v>48</v>
      </c>
      <c r="D22" s="4" t="s">
        <v>49</v>
      </c>
      <c r="E22" s="4" t="s">
        <v>20</v>
      </c>
      <c r="F22" s="5">
        <v>1080</v>
      </c>
      <c r="G22" s="5">
        <v>85</v>
      </c>
      <c r="H22" s="6">
        <v>2</v>
      </c>
      <c r="I22" s="5">
        <v>443</v>
      </c>
      <c r="J22" s="5">
        <v>24</v>
      </c>
      <c r="K22" s="5">
        <v>995</v>
      </c>
      <c r="L22" s="5">
        <v>686</v>
      </c>
      <c r="M22" s="5">
        <v>250</v>
      </c>
      <c r="N22" s="5">
        <v>890</v>
      </c>
      <c r="O22" s="5">
        <v>638</v>
      </c>
      <c r="P22" s="5">
        <v>45</v>
      </c>
      <c r="Q22" s="5">
        <v>359.99999999999983</v>
      </c>
      <c r="R22" s="5">
        <v>106</v>
      </c>
      <c r="S22" s="5">
        <v>60</v>
      </c>
      <c r="T22" s="5">
        <v>24</v>
      </c>
      <c r="U22" s="5">
        <v>181</v>
      </c>
      <c r="V22" s="5">
        <v>12</v>
      </c>
      <c r="W22" s="16">
        <v>20</v>
      </c>
    </row>
    <row r="23" spans="1:23" x14ac:dyDescent="0.3">
      <c r="A23" s="15" t="s">
        <v>52</v>
      </c>
      <c r="B23" s="4" t="s">
        <v>36</v>
      </c>
      <c r="C23" s="4" t="s">
        <v>48</v>
      </c>
      <c r="D23" s="4" t="s">
        <v>49</v>
      </c>
      <c r="E23" s="4" t="s">
        <v>20</v>
      </c>
      <c r="F23" s="5">
        <v>1390</v>
      </c>
      <c r="G23" s="5">
        <v>85</v>
      </c>
      <c r="H23" s="6">
        <v>2</v>
      </c>
      <c r="I23" s="5">
        <v>461</v>
      </c>
      <c r="J23" s="5">
        <v>24</v>
      </c>
      <c r="K23" s="5">
        <v>1300</v>
      </c>
      <c r="L23" s="5">
        <v>686</v>
      </c>
      <c r="M23" s="5">
        <v>250</v>
      </c>
      <c r="N23" s="5">
        <v>1200</v>
      </c>
      <c r="O23" s="5">
        <v>638</v>
      </c>
      <c r="P23" s="5">
        <v>40</v>
      </c>
      <c r="Q23" s="5">
        <v>359.99999999999983</v>
      </c>
      <c r="R23" s="5">
        <v>106</v>
      </c>
      <c r="S23" s="5">
        <v>60</v>
      </c>
      <c r="T23" s="5">
        <v>24</v>
      </c>
      <c r="U23" s="5">
        <v>181</v>
      </c>
      <c r="V23" s="5">
        <v>12</v>
      </c>
      <c r="W23" s="16">
        <v>20</v>
      </c>
    </row>
    <row r="24" spans="1:23" x14ac:dyDescent="0.3">
      <c r="A24" s="15" t="s">
        <v>53</v>
      </c>
      <c r="B24" s="4" t="s">
        <v>40</v>
      </c>
      <c r="C24" s="4" t="s">
        <v>48</v>
      </c>
      <c r="D24" s="4" t="s">
        <v>49</v>
      </c>
      <c r="E24" s="4" t="s">
        <v>20</v>
      </c>
      <c r="F24" s="5">
        <v>1720</v>
      </c>
      <c r="G24" s="5">
        <v>85</v>
      </c>
      <c r="H24" s="6">
        <v>2</v>
      </c>
      <c r="I24" s="5">
        <v>461</v>
      </c>
      <c r="J24" s="5">
        <v>24</v>
      </c>
      <c r="K24" s="5">
        <v>1630</v>
      </c>
      <c r="L24" s="5">
        <v>686</v>
      </c>
      <c r="M24" s="5">
        <v>250</v>
      </c>
      <c r="N24" s="5">
        <v>1530</v>
      </c>
      <c r="O24" s="5">
        <v>638</v>
      </c>
      <c r="P24" s="5">
        <v>40</v>
      </c>
      <c r="Q24" s="5">
        <v>359.99999999999983</v>
      </c>
      <c r="R24" s="5">
        <v>106</v>
      </c>
      <c r="S24" s="5">
        <v>60</v>
      </c>
      <c r="T24" s="5">
        <v>24</v>
      </c>
      <c r="U24" s="5">
        <v>181</v>
      </c>
      <c r="V24" s="5">
        <v>12</v>
      </c>
      <c r="W24" s="16">
        <v>20</v>
      </c>
    </row>
    <row r="25" spans="1:23" x14ac:dyDescent="0.3">
      <c r="A25" s="15" t="s">
        <v>54</v>
      </c>
      <c r="B25" s="4" t="s">
        <v>44</v>
      </c>
      <c r="C25" s="4" t="s">
        <v>48</v>
      </c>
      <c r="D25" s="4" t="s">
        <v>49</v>
      </c>
      <c r="E25" s="4" t="s">
        <v>20</v>
      </c>
      <c r="F25" s="5">
        <v>1390</v>
      </c>
      <c r="G25" s="5">
        <v>85</v>
      </c>
      <c r="H25" s="6">
        <v>2</v>
      </c>
      <c r="I25" s="5">
        <v>763</v>
      </c>
      <c r="J25" s="5">
        <v>34</v>
      </c>
      <c r="K25" s="5">
        <v>1300</v>
      </c>
      <c r="L25" s="5">
        <v>1006</v>
      </c>
      <c r="M25" s="5">
        <v>250</v>
      </c>
      <c r="N25" s="5">
        <v>1200</v>
      </c>
      <c r="O25" s="5">
        <v>938</v>
      </c>
      <c r="P25" s="5">
        <v>40</v>
      </c>
      <c r="Q25" s="5">
        <v>359.99999999999983</v>
      </c>
      <c r="R25" s="5">
        <v>106</v>
      </c>
      <c r="S25" s="5">
        <v>60</v>
      </c>
      <c r="T25" s="5">
        <v>34</v>
      </c>
      <c r="U25" s="5">
        <v>181</v>
      </c>
      <c r="V25" s="5">
        <v>12</v>
      </c>
      <c r="W25" s="16">
        <v>20</v>
      </c>
    </row>
    <row r="26" spans="1:23" x14ac:dyDescent="0.3">
      <c r="A26" s="15" t="s">
        <v>55</v>
      </c>
      <c r="B26" s="4" t="s">
        <v>56</v>
      </c>
      <c r="C26" s="4" t="s">
        <v>48</v>
      </c>
      <c r="D26" s="4" t="s">
        <v>49</v>
      </c>
      <c r="E26" s="4" t="s">
        <v>20</v>
      </c>
      <c r="F26" s="5">
        <v>1390</v>
      </c>
      <c r="G26" s="5">
        <v>85</v>
      </c>
      <c r="H26" s="6">
        <v>2</v>
      </c>
      <c r="I26" s="5">
        <v>1083</v>
      </c>
      <c r="J26" s="5">
        <v>44</v>
      </c>
      <c r="K26" s="5">
        <v>1300</v>
      </c>
      <c r="L26" s="5">
        <v>1326</v>
      </c>
      <c r="M26" s="5">
        <v>250</v>
      </c>
      <c r="N26" s="5">
        <v>1200</v>
      </c>
      <c r="O26" s="5">
        <v>1238</v>
      </c>
      <c r="P26" s="5">
        <v>40</v>
      </c>
      <c r="Q26" s="5">
        <v>359.99999999999983</v>
      </c>
      <c r="R26" s="5">
        <v>106</v>
      </c>
      <c r="S26" s="5">
        <v>60</v>
      </c>
      <c r="T26" s="5">
        <v>44</v>
      </c>
      <c r="U26" s="5">
        <v>181</v>
      </c>
      <c r="V26" s="5">
        <v>12</v>
      </c>
      <c r="W26" s="16">
        <v>20</v>
      </c>
    </row>
    <row r="27" spans="1:23" x14ac:dyDescent="0.3">
      <c r="A27" s="15" t="s">
        <v>57</v>
      </c>
      <c r="B27" s="4" t="s">
        <v>56</v>
      </c>
      <c r="C27" s="4" t="s">
        <v>18</v>
      </c>
      <c r="D27" s="4" t="s">
        <v>19</v>
      </c>
      <c r="E27" s="4" t="s">
        <v>20</v>
      </c>
      <c r="F27" s="5">
        <v>1390</v>
      </c>
      <c r="G27" s="5">
        <v>85</v>
      </c>
      <c r="H27" s="6">
        <v>2</v>
      </c>
      <c r="I27" s="5">
        <v>1083</v>
      </c>
      <c r="J27" s="5">
        <v>44</v>
      </c>
      <c r="K27" s="5">
        <v>1300</v>
      </c>
      <c r="L27" s="5">
        <v>1326</v>
      </c>
      <c r="M27" s="5">
        <v>302</v>
      </c>
      <c r="N27" s="5">
        <v>1200</v>
      </c>
      <c r="O27" s="5">
        <v>1238</v>
      </c>
      <c r="P27" s="5">
        <v>40</v>
      </c>
      <c r="Q27" s="5">
        <v>359.99999999999983</v>
      </c>
      <c r="R27" s="5">
        <v>106</v>
      </c>
      <c r="S27" s="5">
        <v>60</v>
      </c>
      <c r="T27" s="5">
        <v>44</v>
      </c>
      <c r="U27" s="5">
        <v>246</v>
      </c>
      <c r="V27" s="5">
        <v>12</v>
      </c>
      <c r="W27" s="16">
        <v>20</v>
      </c>
    </row>
    <row r="28" spans="1:23" x14ac:dyDescent="0.3">
      <c r="A28" s="15" t="s">
        <v>58</v>
      </c>
      <c r="B28" s="4" t="s">
        <v>56</v>
      </c>
      <c r="C28" s="4" t="s">
        <v>22</v>
      </c>
      <c r="D28" s="4" t="s">
        <v>23</v>
      </c>
      <c r="E28" s="4" t="s">
        <v>20</v>
      </c>
      <c r="F28" s="5">
        <v>1390</v>
      </c>
      <c r="G28" s="5">
        <v>85</v>
      </c>
      <c r="H28" s="6">
        <v>2</v>
      </c>
      <c r="I28" s="5">
        <v>1083</v>
      </c>
      <c r="J28" s="5">
        <v>44</v>
      </c>
      <c r="K28" s="5">
        <v>1300</v>
      </c>
      <c r="L28" s="5">
        <v>1326</v>
      </c>
      <c r="M28" s="5">
        <v>369</v>
      </c>
      <c r="N28" s="5">
        <v>1200</v>
      </c>
      <c r="O28" s="5">
        <v>1238</v>
      </c>
      <c r="P28" s="5">
        <v>40</v>
      </c>
      <c r="Q28" s="5">
        <v>359.99999999999983</v>
      </c>
      <c r="R28" s="5">
        <v>106</v>
      </c>
      <c r="S28" s="5">
        <v>60</v>
      </c>
      <c r="T28" s="5">
        <v>44</v>
      </c>
      <c r="U28" s="5">
        <v>311</v>
      </c>
      <c r="V28" s="5">
        <v>12</v>
      </c>
      <c r="W28" s="16">
        <v>20</v>
      </c>
    </row>
    <row r="29" spans="1:23" x14ac:dyDescent="0.3">
      <c r="A29" s="15" t="s">
        <v>59</v>
      </c>
      <c r="B29" s="4" t="s">
        <v>56</v>
      </c>
      <c r="C29" s="4" t="s">
        <v>25</v>
      </c>
      <c r="D29" s="4" t="s">
        <v>26</v>
      </c>
      <c r="E29" s="4" t="s">
        <v>20</v>
      </c>
      <c r="F29" s="5">
        <v>1390</v>
      </c>
      <c r="G29" s="5">
        <v>85</v>
      </c>
      <c r="H29" s="6">
        <v>2</v>
      </c>
      <c r="I29" s="5">
        <v>1083</v>
      </c>
      <c r="J29" s="5">
        <v>44</v>
      </c>
      <c r="K29" s="5">
        <v>1300</v>
      </c>
      <c r="L29" s="5">
        <v>1326</v>
      </c>
      <c r="M29" s="5">
        <v>434</v>
      </c>
      <c r="N29" s="5">
        <v>1200</v>
      </c>
      <c r="O29" s="5">
        <v>1238</v>
      </c>
      <c r="P29" s="5">
        <v>40</v>
      </c>
      <c r="Q29" s="5">
        <v>359.99999999999983</v>
      </c>
      <c r="R29" s="5">
        <v>106</v>
      </c>
      <c r="S29" s="5">
        <v>60</v>
      </c>
      <c r="T29" s="5">
        <v>44</v>
      </c>
      <c r="U29" s="5">
        <v>376</v>
      </c>
      <c r="V29" s="5">
        <v>12</v>
      </c>
      <c r="W29" s="16">
        <v>20</v>
      </c>
    </row>
    <row r="30" spans="1:23" x14ac:dyDescent="0.3">
      <c r="A30" s="15" t="s">
        <v>60</v>
      </c>
      <c r="B30" s="4" t="s">
        <v>61</v>
      </c>
      <c r="C30" s="4" t="s">
        <v>48</v>
      </c>
      <c r="D30" s="4" t="s">
        <v>49</v>
      </c>
      <c r="E30" s="4" t="s">
        <v>20</v>
      </c>
      <c r="F30" s="5">
        <v>2353</v>
      </c>
      <c r="G30" s="5">
        <v>100</v>
      </c>
      <c r="H30" s="6">
        <v>2</v>
      </c>
      <c r="I30" s="5">
        <v>660</v>
      </c>
      <c r="J30" s="5">
        <v>48</v>
      </c>
      <c r="K30" s="5">
        <v>2263</v>
      </c>
      <c r="L30" s="5">
        <v>884</v>
      </c>
      <c r="M30" s="5">
        <v>250</v>
      </c>
      <c r="N30" s="5">
        <v>2128</v>
      </c>
      <c r="O30" s="5">
        <v>788</v>
      </c>
      <c r="P30" s="5">
        <v>40</v>
      </c>
      <c r="Q30" s="5">
        <v>359.99999999999983</v>
      </c>
      <c r="R30" s="5">
        <v>106</v>
      </c>
      <c r="S30" s="5">
        <v>95</v>
      </c>
      <c r="T30" s="5">
        <v>48</v>
      </c>
      <c r="U30" s="5">
        <v>181</v>
      </c>
      <c r="V30" s="5">
        <v>20</v>
      </c>
      <c r="W30" s="16">
        <v>35</v>
      </c>
    </row>
    <row r="31" spans="1:23" x14ac:dyDescent="0.3">
      <c r="A31" s="15" t="s">
        <v>62</v>
      </c>
      <c r="B31" s="4" t="s">
        <v>61</v>
      </c>
      <c r="C31" s="4" t="s">
        <v>18</v>
      </c>
      <c r="D31" s="4" t="s">
        <v>19</v>
      </c>
      <c r="E31" s="4" t="s">
        <v>20</v>
      </c>
      <c r="F31" s="5">
        <v>2353</v>
      </c>
      <c r="G31" s="5">
        <v>100</v>
      </c>
      <c r="H31" s="6">
        <v>2</v>
      </c>
      <c r="I31" s="5">
        <v>660</v>
      </c>
      <c r="J31" s="5">
        <v>48</v>
      </c>
      <c r="K31" s="5">
        <v>2263</v>
      </c>
      <c r="L31" s="5">
        <v>884</v>
      </c>
      <c r="M31" s="5">
        <v>302</v>
      </c>
      <c r="N31" s="5">
        <v>2128</v>
      </c>
      <c r="O31" s="5">
        <v>788</v>
      </c>
      <c r="P31" s="5">
        <v>40</v>
      </c>
      <c r="Q31" s="5">
        <v>359.99999999999983</v>
      </c>
      <c r="R31" s="5">
        <v>106</v>
      </c>
      <c r="S31" s="5">
        <v>95</v>
      </c>
      <c r="T31" s="5">
        <v>48</v>
      </c>
      <c r="U31" s="5">
        <v>246</v>
      </c>
      <c r="V31" s="5">
        <v>20</v>
      </c>
      <c r="W31" s="16">
        <v>35</v>
      </c>
    </row>
    <row r="32" spans="1:23" x14ac:dyDescent="0.3">
      <c r="A32" s="15" t="s">
        <v>63</v>
      </c>
      <c r="B32" s="4" t="s">
        <v>61</v>
      </c>
      <c r="C32" s="4" t="s">
        <v>22</v>
      </c>
      <c r="D32" s="4" t="s">
        <v>23</v>
      </c>
      <c r="E32" s="4" t="s">
        <v>20</v>
      </c>
      <c r="F32" s="5">
        <v>2353</v>
      </c>
      <c r="G32" s="5">
        <v>100</v>
      </c>
      <c r="H32" s="6">
        <v>2</v>
      </c>
      <c r="I32" s="5">
        <v>660</v>
      </c>
      <c r="J32" s="5">
        <v>48</v>
      </c>
      <c r="K32" s="5">
        <v>2263</v>
      </c>
      <c r="L32" s="5">
        <v>884</v>
      </c>
      <c r="M32" s="5">
        <v>369</v>
      </c>
      <c r="N32" s="5">
        <v>2128</v>
      </c>
      <c r="O32" s="5">
        <v>788</v>
      </c>
      <c r="P32" s="5">
        <v>40</v>
      </c>
      <c r="Q32" s="5">
        <v>359.99999999999983</v>
      </c>
      <c r="R32" s="5">
        <v>106</v>
      </c>
      <c r="S32" s="5">
        <v>95</v>
      </c>
      <c r="T32" s="5">
        <v>48</v>
      </c>
      <c r="U32" s="5">
        <v>311</v>
      </c>
      <c r="V32" s="5">
        <v>20</v>
      </c>
      <c r="W32" s="16">
        <v>35</v>
      </c>
    </row>
    <row r="33" spans="1:23" x14ac:dyDescent="0.3">
      <c r="A33" s="15" t="s">
        <v>64</v>
      </c>
      <c r="B33" s="4" t="s">
        <v>61</v>
      </c>
      <c r="C33" s="4" t="s">
        <v>25</v>
      </c>
      <c r="D33" s="4" t="s">
        <v>26</v>
      </c>
      <c r="E33" s="4" t="s">
        <v>20</v>
      </c>
      <c r="F33" s="5">
        <v>2353</v>
      </c>
      <c r="G33" s="5">
        <v>100</v>
      </c>
      <c r="H33" s="6">
        <v>2</v>
      </c>
      <c r="I33" s="5">
        <v>660</v>
      </c>
      <c r="J33" s="5">
        <v>48</v>
      </c>
      <c r="K33" s="5">
        <v>2263</v>
      </c>
      <c r="L33" s="5">
        <v>884</v>
      </c>
      <c r="M33" s="5">
        <v>434</v>
      </c>
      <c r="N33" s="5">
        <v>2128</v>
      </c>
      <c r="O33" s="5">
        <v>788</v>
      </c>
      <c r="P33" s="5">
        <v>40</v>
      </c>
      <c r="Q33" s="5">
        <v>359.99999999999983</v>
      </c>
      <c r="R33" s="5">
        <v>106</v>
      </c>
      <c r="S33" s="5">
        <v>95</v>
      </c>
      <c r="T33" s="5">
        <v>48</v>
      </c>
      <c r="U33" s="5">
        <v>376</v>
      </c>
      <c r="V33" s="5">
        <v>20</v>
      </c>
      <c r="W33" s="16">
        <v>35</v>
      </c>
    </row>
    <row r="34" spans="1:23" x14ac:dyDescent="0.3">
      <c r="A34" s="15" t="s">
        <v>65</v>
      </c>
      <c r="B34" s="4" t="s">
        <v>66</v>
      </c>
      <c r="C34" s="4" t="s">
        <v>48</v>
      </c>
      <c r="D34" s="4" t="s">
        <v>49</v>
      </c>
      <c r="E34" s="4" t="s">
        <v>20</v>
      </c>
      <c r="F34" s="5">
        <v>1712</v>
      </c>
      <c r="G34" s="5">
        <v>100</v>
      </c>
      <c r="H34" s="6">
        <v>3</v>
      </c>
      <c r="I34" s="5">
        <v>565</v>
      </c>
      <c r="J34" s="5">
        <v>39.5</v>
      </c>
      <c r="K34" s="5">
        <v>1622</v>
      </c>
      <c r="L34" s="5">
        <v>1354</v>
      </c>
      <c r="M34" s="5">
        <v>250</v>
      </c>
      <c r="N34" s="5">
        <v>1487</v>
      </c>
      <c r="O34" s="5">
        <v>1275</v>
      </c>
      <c r="P34" s="5">
        <v>40</v>
      </c>
      <c r="Q34" s="5">
        <v>419.99999999999994</v>
      </c>
      <c r="R34" s="5">
        <v>110</v>
      </c>
      <c r="S34" s="5">
        <v>95</v>
      </c>
      <c r="T34" s="5">
        <v>39.5</v>
      </c>
      <c r="U34" s="5">
        <v>181</v>
      </c>
      <c r="V34" s="5">
        <v>20</v>
      </c>
      <c r="W34" s="16">
        <v>35</v>
      </c>
    </row>
    <row r="35" spans="1:23" x14ac:dyDescent="0.3">
      <c r="A35" s="15" t="s">
        <v>67</v>
      </c>
      <c r="B35" s="4" t="s">
        <v>66</v>
      </c>
      <c r="C35" s="4" t="s">
        <v>18</v>
      </c>
      <c r="D35" s="4" t="s">
        <v>19</v>
      </c>
      <c r="E35" s="4" t="s">
        <v>20</v>
      </c>
      <c r="F35" s="5">
        <v>1712</v>
      </c>
      <c r="G35" s="5">
        <v>100</v>
      </c>
      <c r="H35" s="6">
        <v>3</v>
      </c>
      <c r="I35" s="5">
        <v>565</v>
      </c>
      <c r="J35" s="5">
        <v>39.5</v>
      </c>
      <c r="K35" s="5">
        <v>1622</v>
      </c>
      <c r="L35" s="5">
        <v>1354</v>
      </c>
      <c r="M35" s="5">
        <v>302</v>
      </c>
      <c r="N35" s="5">
        <v>1487</v>
      </c>
      <c r="O35" s="5">
        <v>1275</v>
      </c>
      <c r="P35" s="5">
        <v>40</v>
      </c>
      <c r="Q35" s="5">
        <v>419.99999999999977</v>
      </c>
      <c r="R35" s="5">
        <v>110</v>
      </c>
      <c r="S35" s="5">
        <v>95</v>
      </c>
      <c r="T35" s="5">
        <v>39.5</v>
      </c>
      <c r="U35" s="5">
        <v>246</v>
      </c>
      <c r="V35" s="5">
        <v>20</v>
      </c>
      <c r="W35" s="16">
        <v>35</v>
      </c>
    </row>
    <row r="36" spans="1:23" x14ac:dyDescent="0.3">
      <c r="A36" s="15" t="s">
        <v>68</v>
      </c>
      <c r="B36" s="4" t="s">
        <v>66</v>
      </c>
      <c r="C36" s="4" t="s">
        <v>22</v>
      </c>
      <c r="D36" s="4" t="s">
        <v>23</v>
      </c>
      <c r="E36" s="4" t="s">
        <v>20</v>
      </c>
      <c r="F36" s="5">
        <v>1712</v>
      </c>
      <c r="G36" s="5">
        <v>100</v>
      </c>
      <c r="H36" s="6">
        <v>3</v>
      </c>
      <c r="I36" s="5">
        <v>565</v>
      </c>
      <c r="J36" s="5">
        <v>39.5</v>
      </c>
      <c r="K36" s="5">
        <v>1622</v>
      </c>
      <c r="L36" s="5">
        <v>1354</v>
      </c>
      <c r="M36" s="5">
        <v>369</v>
      </c>
      <c r="N36" s="5">
        <v>1487</v>
      </c>
      <c r="O36" s="5">
        <v>1275</v>
      </c>
      <c r="P36" s="5">
        <v>40</v>
      </c>
      <c r="Q36" s="5">
        <v>419.99999999999994</v>
      </c>
      <c r="R36" s="5">
        <v>110</v>
      </c>
      <c r="S36" s="5">
        <v>95</v>
      </c>
      <c r="T36" s="5">
        <v>39.5</v>
      </c>
      <c r="U36" s="5">
        <v>311</v>
      </c>
      <c r="V36" s="5">
        <v>20</v>
      </c>
      <c r="W36" s="16">
        <v>35</v>
      </c>
    </row>
    <row r="37" spans="1:23" x14ac:dyDescent="0.3">
      <c r="A37" s="15" t="s">
        <v>69</v>
      </c>
      <c r="B37" s="4" t="s">
        <v>66</v>
      </c>
      <c r="C37" s="4" t="s">
        <v>25</v>
      </c>
      <c r="D37" s="4" t="s">
        <v>26</v>
      </c>
      <c r="E37" s="4" t="s">
        <v>20</v>
      </c>
      <c r="F37" s="5">
        <v>1712</v>
      </c>
      <c r="G37" s="5">
        <v>100</v>
      </c>
      <c r="H37" s="6">
        <v>3</v>
      </c>
      <c r="I37" s="5">
        <v>565</v>
      </c>
      <c r="J37" s="5">
        <v>39.5</v>
      </c>
      <c r="K37" s="5">
        <v>1622</v>
      </c>
      <c r="L37" s="5">
        <v>1354</v>
      </c>
      <c r="M37" s="5">
        <v>434</v>
      </c>
      <c r="N37" s="5">
        <v>1487</v>
      </c>
      <c r="O37" s="5">
        <v>1275</v>
      </c>
      <c r="P37" s="5">
        <v>40</v>
      </c>
      <c r="Q37" s="5">
        <v>420</v>
      </c>
      <c r="R37" s="5">
        <v>110</v>
      </c>
      <c r="S37" s="5">
        <v>95</v>
      </c>
      <c r="T37" s="5">
        <v>39.5</v>
      </c>
      <c r="U37" s="5">
        <v>376</v>
      </c>
      <c r="V37" s="5">
        <v>20</v>
      </c>
      <c r="W37" s="16">
        <v>35</v>
      </c>
    </row>
    <row r="38" spans="1:23" x14ac:dyDescent="0.3">
      <c r="A38" s="15" t="s">
        <v>70</v>
      </c>
      <c r="B38" s="4" t="s">
        <v>71</v>
      </c>
      <c r="C38" s="4" t="s">
        <v>48</v>
      </c>
      <c r="D38" s="4" t="s">
        <v>49</v>
      </c>
      <c r="E38" s="4" t="s">
        <v>20</v>
      </c>
      <c r="F38" s="5">
        <v>2017</v>
      </c>
      <c r="G38" s="5">
        <v>100</v>
      </c>
      <c r="H38" s="6">
        <v>3</v>
      </c>
      <c r="I38" s="5">
        <v>565</v>
      </c>
      <c r="J38" s="5">
        <v>39.5</v>
      </c>
      <c r="K38" s="5">
        <v>1927</v>
      </c>
      <c r="L38" s="5">
        <v>1354</v>
      </c>
      <c r="M38" s="5">
        <v>250</v>
      </c>
      <c r="N38" s="5">
        <v>1792</v>
      </c>
      <c r="O38" s="5">
        <v>1275</v>
      </c>
      <c r="P38" s="5">
        <v>40</v>
      </c>
      <c r="Q38" s="5">
        <v>420</v>
      </c>
      <c r="R38" s="5">
        <v>110</v>
      </c>
      <c r="S38" s="5">
        <v>95</v>
      </c>
      <c r="T38" s="5">
        <v>39.5</v>
      </c>
      <c r="U38" s="5">
        <v>181</v>
      </c>
      <c r="V38" s="5">
        <v>20</v>
      </c>
      <c r="W38" s="16">
        <v>35</v>
      </c>
    </row>
    <row r="39" spans="1:23" x14ac:dyDescent="0.3">
      <c r="A39" s="15" t="s">
        <v>72</v>
      </c>
      <c r="B39" s="4" t="s">
        <v>71</v>
      </c>
      <c r="C39" s="4" t="s">
        <v>18</v>
      </c>
      <c r="D39" s="4" t="s">
        <v>19</v>
      </c>
      <c r="E39" s="4" t="s">
        <v>20</v>
      </c>
      <c r="F39" s="5">
        <v>2017</v>
      </c>
      <c r="G39" s="5">
        <v>100</v>
      </c>
      <c r="H39" s="6">
        <v>3</v>
      </c>
      <c r="I39" s="5">
        <v>565</v>
      </c>
      <c r="J39" s="5">
        <v>39.5</v>
      </c>
      <c r="K39" s="5">
        <v>1927</v>
      </c>
      <c r="L39" s="5">
        <v>1354</v>
      </c>
      <c r="M39" s="5">
        <v>302</v>
      </c>
      <c r="N39" s="5">
        <v>1792</v>
      </c>
      <c r="O39" s="5">
        <v>1275</v>
      </c>
      <c r="P39" s="5">
        <v>40</v>
      </c>
      <c r="Q39" s="5">
        <v>419.99999999999994</v>
      </c>
      <c r="R39" s="5">
        <v>110</v>
      </c>
      <c r="S39" s="5">
        <v>95</v>
      </c>
      <c r="T39" s="5">
        <v>39.5</v>
      </c>
      <c r="U39" s="5">
        <v>246</v>
      </c>
      <c r="V39" s="5">
        <v>20</v>
      </c>
      <c r="W39" s="16">
        <v>35</v>
      </c>
    </row>
    <row r="40" spans="1:23" x14ac:dyDescent="0.3">
      <c r="A40" s="15" t="s">
        <v>73</v>
      </c>
      <c r="B40" s="4" t="s">
        <v>71</v>
      </c>
      <c r="C40" s="4" t="s">
        <v>22</v>
      </c>
      <c r="D40" s="4" t="s">
        <v>23</v>
      </c>
      <c r="E40" s="4" t="s">
        <v>20</v>
      </c>
      <c r="F40" s="5">
        <v>2017</v>
      </c>
      <c r="G40" s="5">
        <v>100</v>
      </c>
      <c r="H40" s="6">
        <v>3</v>
      </c>
      <c r="I40" s="5">
        <v>565</v>
      </c>
      <c r="J40" s="5">
        <v>39.5</v>
      </c>
      <c r="K40" s="5">
        <v>1927</v>
      </c>
      <c r="L40" s="5">
        <v>1354</v>
      </c>
      <c r="M40" s="5">
        <v>369</v>
      </c>
      <c r="N40" s="5">
        <v>1792</v>
      </c>
      <c r="O40" s="5">
        <v>1275</v>
      </c>
      <c r="P40" s="5">
        <v>40</v>
      </c>
      <c r="Q40" s="5">
        <v>420</v>
      </c>
      <c r="R40" s="5">
        <v>110</v>
      </c>
      <c r="S40" s="5">
        <v>95</v>
      </c>
      <c r="T40" s="5">
        <v>39.5</v>
      </c>
      <c r="U40" s="5">
        <v>311</v>
      </c>
      <c r="V40" s="5">
        <v>20</v>
      </c>
      <c r="W40" s="16">
        <v>35</v>
      </c>
    </row>
    <row r="41" spans="1:23" x14ac:dyDescent="0.3">
      <c r="A41" s="15" t="s">
        <v>74</v>
      </c>
      <c r="B41" s="4" t="s">
        <v>71</v>
      </c>
      <c r="C41" s="4" t="s">
        <v>25</v>
      </c>
      <c r="D41" s="4" t="s">
        <v>26</v>
      </c>
      <c r="E41" s="4" t="s">
        <v>20</v>
      </c>
      <c r="F41" s="5">
        <v>2017</v>
      </c>
      <c r="G41" s="5">
        <v>100</v>
      </c>
      <c r="H41" s="6">
        <v>3</v>
      </c>
      <c r="I41" s="5">
        <v>565</v>
      </c>
      <c r="J41" s="5">
        <v>39.5</v>
      </c>
      <c r="K41" s="5">
        <v>1927</v>
      </c>
      <c r="L41" s="5">
        <v>1354</v>
      </c>
      <c r="M41" s="5">
        <v>434</v>
      </c>
      <c r="N41" s="5">
        <v>1792</v>
      </c>
      <c r="O41" s="5">
        <v>1275</v>
      </c>
      <c r="P41" s="5">
        <v>40</v>
      </c>
      <c r="Q41" s="5">
        <v>420</v>
      </c>
      <c r="R41" s="5">
        <v>110</v>
      </c>
      <c r="S41" s="5">
        <v>95</v>
      </c>
      <c r="T41" s="5">
        <v>39.5</v>
      </c>
      <c r="U41" s="5">
        <v>376</v>
      </c>
      <c r="V41" s="5">
        <v>20</v>
      </c>
      <c r="W41" s="16">
        <v>35</v>
      </c>
    </row>
    <row r="42" spans="1:23" x14ac:dyDescent="0.3">
      <c r="A42" s="15" t="s">
        <v>75</v>
      </c>
      <c r="B42" s="4" t="s">
        <v>76</v>
      </c>
      <c r="C42" s="4" t="s">
        <v>48</v>
      </c>
      <c r="D42" s="4" t="s">
        <v>49</v>
      </c>
      <c r="E42" s="4" t="s">
        <v>20</v>
      </c>
      <c r="F42" s="5">
        <v>2322</v>
      </c>
      <c r="G42" s="5">
        <v>100</v>
      </c>
      <c r="H42" s="6">
        <v>3</v>
      </c>
      <c r="I42" s="5">
        <v>565</v>
      </c>
      <c r="J42" s="5">
        <v>39.5</v>
      </c>
      <c r="K42" s="5">
        <v>2232</v>
      </c>
      <c r="L42" s="5">
        <v>1354</v>
      </c>
      <c r="M42" s="5">
        <v>250</v>
      </c>
      <c r="N42" s="5">
        <v>2097</v>
      </c>
      <c r="O42" s="5">
        <v>1275</v>
      </c>
      <c r="P42" s="5">
        <v>40</v>
      </c>
      <c r="Q42" s="5">
        <v>420</v>
      </c>
      <c r="R42" s="5">
        <v>110</v>
      </c>
      <c r="S42" s="5">
        <v>95</v>
      </c>
      <c r="T42" s="5">
        <v>39.5</v>
      </c>
      <c r="U42" s="5">
        <v>181</v>
      </c>
      <c r="V42" s="5">
        <v>20</v>
      </c>
      <c r="W42" s="16">
        <v>35</v>
      </c>
    </row>
    <row r="43" spans="1:23" x14ac:dyDescent="0.3">
      <c r="A43" s="15" t="s">
        <v>77</v>
      </c>
      <c r="B43" s="4" t="s">
        <v>76</v>
      </c>
      <c r="C43" s="4" t="s">
        <v>18</v>
      </c>
      <c r="D43" s="4" t="s">
        <v>19</v>
      </c>
      <c r="E43" s="4" t="s">
        <v>20</v>
      </c>
      <c r="F43" s="5">
        <v>2322</v>
      </c>
      <c r="G43" s="5">
        <v>100</v>
      </c>
      <c r="H43" s="6">
        <v>3</v>
      </c>
      <c r="I43" s="5">
        <v>565</v>
      </c>
      <c r="J43" s="5">
        <v>39.5</v>
      </c>
      <c r="K43" s="5">
        <v>2232</v>
      </c>
      <c r="L43" s="5">
        <v>1354</v>
      </c>
      <c r="M43" s="5">
        <v>302</v>
      </c>
      <c r="N43" s="5">
        <v>2097</v>
      </c>
      <c r="O43" s="5">
        <v>1275</v>
      </c>
      <c r="P43" s="5">
        <v>40</v>
      </c>
      <c r="Q43" s="5">
        <v>420</v>
      </c>
      <c r="R43" s="5">
        <v>110</v>
      </c>
      <c r="S43" s="5">
        <v>95</v>
      </c>
      <c r="T43" s="5">
        <v>39.5</v>
      </c>
      <c r="U43" s="5">
        <v>246</v>
      </c>
      <c r="V43" s="5">
        <v>20</v>
      </c>
      <c r="W43" s="16">
        <v>35</v>
      </c>
    </row>
    <row r="44" spans="1:23" x14ac:dyDescent="0.3">
      <c r="A44" s="15" t="s">
        <v>78</v>
      </c>
      <c r="B44" s="4" t="s">
        <v>76</v>
      </c>
      <c r="C44" s="4" t="s">
        <v>22</v>
      </c>
      <c r="D44" s="4" t="s">
        <v>23</v>
      </c>
      <c r="E44" s="4" t="s">
        <v>20</v>
      </c>
      <c r="F44" s="5">
        <v>2322</v>
      </c>
      <c r="G44" s="5">
        <v>100</v>
      </c>
      <c r="H44" s="6">
        <v>3</v>
      </c>
      <c r="I44" s="5">
        <v>565</v>
      </c>
      <c r="J44" s="5">
        <v>39.5</v>
      </c>
      <c r="K44" s="5">
        <v>2232</v>
      </c>
      <c r="L44" s="5">
        <v>1354</v>
      </c>
      <c r="M44" s="5">
        <v>369</v>
      </c>
      <c r="N44" s="5">
        <v>2097</v>
      </c>
      <c r="O44" s="5">
        <v>1275</v>
      </c>
      <c r="P44" s="5">
        <v>40</v>
      </c>
      <c r="Q44" s="5">
        <v>419.99999999999926</v>
      </c>
      <c r="R44" s="5">
        <v>110</v>
      </c>
      <c r="S44" s="5">
        <v>95</v>
      </c>
      <c r="T44" s="5">
        <v>39.5</v>
      </c>
      <c r="U44" s="5">
        <v>311</v>
      </c>
      <c r="V44" s="5">
        <v>20</v>
      </c>
      <c r="W44" s="16">
        <v>35</v>
      </c>
    </row>
    <row r="45" spans="1:23" x14ac:dyDescent="0.3">
      <c r="A45" s="15" t="s">
        <v>79</v>
      </c>
      <c r="B45" s="4" t="s">
        <v>76</v>
      </c>
      <c r="C45" s="4" t="s">
        <v>25</v>
      </c>
      <c r="D45" s="4" t="s">
        <v>26</v>
      </c>
      <c r="E45" s="4" t="s">
        <v>20</v>
      </c>
      <c r="F45" s="5">
        <v>2322</v>
      </c>
      <c r="G45" s="5">
        <v>100</v>
      </c>
      <c r="H45" s="6">
        <v>3</v>
      </c>
      <c r="I45" s="5">
        <v>565</v>
      </c>
      <c r="J45" s="5">
        <v>39.5</v>
      </c>
      <c r="K45" s="5">
        <v>2232</v>
      </c>
      <c r="L45" s="5">
        <v>1354</v>
      </c>
      <c r="M45" s="5">
        <v>434</v>
      </c>
      <c r="N45" s="5">
        <v>2097</v>
      </c>
      <c r="O45" s="5">
        <v>1275</v>
      </c>
      <c r="P45" s="5">
        <v>40</v>
      </c>
      <c r="Q45" s="5">
        <v>419.99999999999955</v>
      </c>
      <c r="R45" s="5">
        <v>110</v>
      </c>
      <c r="S45" s="5">
        <v>95</v>
      </c>
      <c r="T45" s="5">
        <v>39.5</v>
      </c>
      <c r="U45" s="5">
        <v>376</v>
      </c>
      <c r="V45" s="5">
        <v>20</v>
      </c>
      <c r="W45" s="16">
        <v>35</v>
      </c>
    </row>
    <row r="46" spans="1:23" x14ac:dyDescent="0.3">
      <c r="A46" s="15" t="s">
        <v>80</v>
      </c>
      <c r="B46" s="4" t="s">
        <v>17</v>
      </c>
      <c r="C46" s="4" t="s">
        <v>81</v>
      </c>
      <c r="D46" s="4" t="s">
        <v>82</v>
      </c>
      <c r="E46" s="4" t="s">
        <v>20</v>
      </c>
      <c r="F46" s="5">
        <v>760</v>
      </c>
      <c r="G46" s="5">
        <v>85</v>
      </c>
      <c r="H46" s="6">
        <v>2</v>
      </c>
      <c r="I46" s="5">
        <v>158</v>
      </c>
      <c r="J46" s="5">
        <v>22</v>
      </c>
      <c r="K46" s="5">
        <v>690</v>
      </c>
      <c r="L46" s="5">
        <v>382</v>
      </c>
      <c r="M46" s="5">
        <v>500</v>
      </c>
      <c r="N46" s="5">
        <v>570</v>
      </c>
      <c r="O46" s="5">
        <v>338</v>
      </c>
      <c r="P46" s="5">
        <v>60</v>
      </c>
      <c r="Q46" s="5">
        <v>360</v>
      </c>
      <c r="R46" s="5">
        <v>106</v>
      </c>
      <c r="S46" s="5">
        <v>60</v>
      </c>
      <c r="T46" s="5">
        <v>22</v>
      </c>
      <c r="U46" s="5">
        <v>442</v>
      </c>
      <c r="V46" s="5">
        <v>12</v>
      </c>
      <c r="W46" s="16">
        <v>20</v>
      </c>
    </row>
    <row r="47" spans="1:23" x14ac:dyDescent="0.3">
      <c r="A47" s="15" t="s">
        <v>83</v>
      </c>
      <c r="B47" s="4" t="s">
        <v>28</v>
      </c>
      <c r="C47" s="4" t="s">
        <v>81</v>
      </c>
      <c r="D47" s="4" t="s">
        <v>82</v>
      </c>
      <c r="E47" s="4" t="s">
        <v>20</v>
      </c>
      <c r="F47" s="5">
        <v>760</v>
      </c>
      <c r="G47" s="5">
        <v>85</v>
      </c>
      <c r="H47" s="6">
        <v>2</v>
      </c>
      <c r="I47" s="5">
        <v>443</v>
      </c>
      <c r="J47" s="5">
        <v>24</v>
      </c>
      <c r="K47" s="5">
        <v>690</v>
      </c>
      <c r="L47" s="5">
        <v>686</v>
      </c>
      <c r="M47" s="5">
        <v>500</v>
      </c>
      <c r="N47" s="5">
        <v>570</v>
      </c>
      <c r="O47" s="5">
        <v>638</v>
      </c>
      <c r="P47" s="5">
        <v>60</v>
      </c>
      <c r="Q47" s="5">
        <v>360</v>
      </c>
      <c r="R47" s="5">
        <v>106</v>
      </c>
      <c r="S47" s="5">
        <v>60</v>
      </c>
      <c r="T47" s="5">
        <v>24</v>
      </c>
      <c r="U47" s="5">
        <v>442</v>
      </c>
      <c r="V47" s="5">
        <v>12</v>
      </c>
      <c r="W47" s="16">
        <v>20</v>
      </c>
    </row>
    <row r="48" spans="1:23" x14ac:dyDescent="0.3">
      <c r="A48" s="15" t="s">
        <v>84</v>
      </c>
      <c r="B48" s="4" t="s">
        <v>32</v>
      </c>
      <c r="C48" s="4" t="s">
        <v>81</v>
      </c>
      <c r="D48" s="4" t="s">
        <v>82</v>
      </c>
      <c r="E48" s="4" t="s">
        <v>20</v>
      </c>
      <c r="F48" s="5">
        <v>1080</v>
      </c>
      <c r="G48" s="5">
        <v>85</v>
      </c>
      <c r="H48" s="6">
        <v>2</v>
      </c>
      <c r="I48" s="5">
        <v>443</v>
      </c>
      <c r="J48" s="5">
        <v>24</v>
      </c>
      <c r="K48" s="5">
        <v>995</v>
      </c>
      <c r="L48" s="5">
        <v>686</v>
      </c>
      <c r="M48" s="5">
        <v>500</v>
      </c>
      <c r="N48" s="5">
        <v>890</v>
      </c>
      <c r="O48" s="5">
        <v>638</v>
      </c>
      <c r="P48" s="5">
        <v>45</v>
      </c>
      <c r="Q48" s="5">
        <v>360</v>
      </c>
      <c r="R48" s="5">
        <v>106</v>
      </c>
      <c r="S48" s="5">
        <v>60</v>
      </c>
      <c r="T48" s="5">
        <v>24</v>
      </c>
      <c r="U48" s="5">
        <v>442</v>
      </c>
      <c r="V48" s="5">
        <v>12</v>
      </c>
      <c r="W48" s="16">
        <v>20</v>
      </c>
    </row>
    <row r="49" spans="1:23" x14ac:dyDescent="0.3">
      <c r="A49" s="15" t="s">
        <v>85</v>
      </c>
      <c r="B49" s="4" t="s">
        <v>36</v>
      </c>
      <c r="C49" s="4" t="s">
        <v>81</v>
      </c>
      <c r="D49" s="4" t="s">
        <v>82</v>
      </c>
      <c r="E49" s="4" t="s">
        <v>20</v>
      </c>
      <c r="F49" s="5">
        <v>1390</v>
      </c>
      <c r="G49" s="5">
        <v>85</v>
      </c>
      <c r="H49" s="6">
        <v>2</v>
      </c>
      <c r="I49" s="5">
        <v>461</v>
      </c>
      <c r="J49" s="5">
        <v>24</v>
      </c>
      <c r="K49" s="5">
        <v>1300</v>
      </c>
      <c r="L49" s="5">
        <v>686</v>
      </c>
      <c r="M49" s="5">
        <v>500</v>
      </c>
      <c r="N49" s="5">
        <v>1200</v>
      </c>
      <c r="O49" s="5">
        <v>638</v>
      </c>
      <c r="P49" s="5">
        <v>40</v>
      </c>
      <c r="Q49" s="5">
        <v>360</v>
      </c>
      <c r="R49" s="5">
        <v>106</v>
      </c>
      <c r="S49" s="5">
        <v>60</v>
      </c>
      <c r="T49" s="5">
        <v>24</v>
      </c>
      <c r="U49" s="5">
        <v>442</v>
      </c>
      <c r="V49" s="5">
        <v>12</v>
      </c>
      <c r="W49" s="16">
        <v>20</v>
      </c>
    </row>
    <row r="50" spans="1:23" x14ac:dyDescent="0.3">
      <c r="A50" s="15" t="s">
        <v>86</v>
      </c>
      <c r="B50" s="4" t="s">
        <v>40</v>
      </c>
      <c r="C50" s="4" t="s">
        <v>81</v>
      </c>
      <c r="D50" s="4" t="s">
        <v>82</v>
      </c>
      <c r="E50" s="4" t="s">
        <v>20</v>
      </c>
      <c r="F50" s="5">
        <v>1720</v>
      </c>
      <c r="G50" s="5">
        <v>85</v>
      </c>
      <c r="H50" s="6">
        <v>2</v>
      </c>
      <c r="I50" s="5">
        <v>461</v>
      </c>
      <c r="J50" s="5">
        <v>24</v>
      </c>
      <c r="K50" s="5">
        <v>1630</v>
      </c>
      <c r="L50" s="5">
        <v>686</v>
      </c>
      <c r="M50" s="5">
        <v>500</v>
      </c>
      <c r="N50" s="5">
        <v>1530</v>
      </c>
      <c r="O50" s="5">
        <v>638</v>
      </c>
      <c r="P50" s="5">
        <v>40</v>
      </c>
      <c r="Q50" s="5">
        <v>360</v>
      </c>
      <c r="R50" s="5">
        <v>106</v>
      </c>
      <c r="S50" s="5">
        <v>60</v>
      </c>
      <c r="T50" s="5">
        <v>24</v>
      </c>
      <c r="U50" s="5">
        <v>442</v>
      </c>
      <c r="V50" s="5">
        <v>12</v>
      </c>
      <c r="W50" s="16">
        <v>20</v>
      </c>
    </row>
    <row r="51" spans="1:23" x14ac:dyDescent="0.3">
      <c r="A51" s="15" t="s">
        <v>87</v>
      </c>
      <c r="B51" s="4" t="s">
        <v>44</v>
      </c>
      <c r="C51" s="4" t="s">
        <v>81</v>
      </c>
      <c r="D51" s="4" t="s">
        <v>82</v>
      </c>
      <c r="E51" s="4" t="s">
        <v>20</v>
      </c>
      <c r="F51" s="5">
        <v>1390</v>
      </c>
      <c r="G51" s="5">
        <v>85</v>
      </c>
      <c r="H51" s="6">
        <v>2</v>
      </c>
      <c r="I51" s="5">
        <v>763</v>
      </c>
      <c r="J51" s="5">
        <v>34</v>
      </c>
      <c r="K51" s="5">
        <v>1300</v>
      </c>
      <c r="L51" s="5">
        <v>1006</v>
      </c>
      <c r="M51" s="5">
        <v>500</v>
      </c>
      <c r="N51" s="5">
        <v>1200</v>
      </c>
      <c r="O51" s="5">
        <v>938</v>
      </c>
      <c r="P51" s="5">
        <v>40</v>
      </c>
      <c r="Q51" s="5">
        <v>360</v>
      </c>
      <c r="R51" s="5">
        <v>106</v>
      </c>
      <c r="S51" s="5">
        <v>60</v>
      </c>
      <c r="T51" s="5">
        <v>34</v>
      </c>
      <c r="U51" s="5">
        <v>442</v>
      </c>
      <c r="V51" s="5">
        <v>12</v>
      </c>
      <c r="W51" s="16">
        <v>20</v>
      </c>
    </row>
    <row r="52" spans="1:23" x14ac:dyDescent="0.3">
      <c r="A52" s="15" t="s">
        <v>88</v>
      </c>
      <c r="B52" s="4" t="s">
        <v>56</v>
      </c>
      <c r="C52" s="4" t="s">
        <v>81</v>
      </c>
      <c r="D52" s="4" t="s">
        <v>82</v>
      </c>
      <c r="E52" s="4" t="s">
        <v>20</v>
      </c>
      <c r="F52" s="5">
        <v>1390</v>
      </c>
      <c r="G52" s="5">
        <v>85</v>
      </c>
      <c r="H52" s="6">
        <v>2</v>
      </c>
      <c r="I52" s="5">
        <v>1083</v>
      </c>
      <c r="J52" s="5">
        <v>44</v>
      </c>
      <c r="K52" s="5">
        <v>1300</v>
      </c>
      <c r="L52" s="5">
        <v>1326</v>
      </c>
      <c r="M52" s="5">
        <v>500</v>
      </c>
      <c r="N52" s="5">
        <v>1200</v>
      </c>
      <c r="O52" s="5">
        <v>1238</v>
      </c>
      <c r="P52" s="5">
        <v>40</v>
      </c>
      <c r="Q52" s="5">
        <v>360</v>
      </c>
      <c r="R52" s="5">
        <v>106</v>
      </c>
      <c r="S52" s="5">
        <v>60</v>
      </c>
      <c r="T52" s="5">
        <v>44</v>
      </c>
      <c r="U52" s="5">
        <v>442</v>
      </c>
      <c r="V52" s="5">
        <v>12</v>
      </c>
      <c r="W52" s="16">
        <v>20</v>
      </c>
    </row>
    <row r="53" spans="1:23" x14ac:dyDescent="0.3">
      <c r="A53" s="15" t="s">
        <v>89</v>
      </c>
      <c r="B53" s="4" t="s">
        <v>61</v>
      </c>
      <c r="C53" s="4" t="s">
        <v>81</v>
      </c>
      <c r="D53" s="4" t="s">
        <v>82</v>
      </c>
      <c r="E53" s="4" t="s">
        <v>20</v>
      </c>
      <c r="F53" s="5">
        <v>2353</v>
      </c>
      <c r="G53" s="5">
        <v>100</v>
      </c>
      <c r="H53" s="6">
        <v>2</v>
      </c>
      <c r="I53" s="5">
        <v>660</v>
      </c>
      <c r="J53" s="5">
        <v>48</v>
      </c>
      <c r="K53" s="5">
        <v>2263</v>
      </c>
      <c r="L53" s="5">
        <v>884</v>
      </c>
      <c r="M53" s="5">
        <v>500</v>
      </c>
      <c r="N53" s="5">
        <v>2128</v>
      </c>
      <c r="O53" s="5">
        <v>788</v>
      </c>
      <c r="P53" s="5">
        <v>40</v>
      </c>
      <c r="Q53" s="5">
        <v>360</v>
      </c>
      <c r="R53" s="5">
        <v>106</v>
      </c>
      <c r="S53" s="5">
        <v>95</v>
      </c>
      <c r="T53" s="5">
        <v>48</v>
      </c>
      <c r="U53" s="5">
        <v>442</v>
      </c>
      <c r="V53" s="5">
        <v>20</v>
      </c>
      <c r="W53" s="16">
        <v>35</v>
      </c>
    </row>
    <row r="54" spans="1:23" x14ac:dyDescent="0.3">
      <c r="A54" s="15" t="s">
        <v>90</v>
      </c>
      <c r="B54" s="4" t="s">
        <v>66</v>
      </c>
      <c r="C54" s="4" t="s">
        <v>81</v>
      </c>
      <c r="D54" s="4" t="s">
        <v>82</v>
      </c>
      <c r="E54" s="4" t="s">
        <v>20</v>
      </c>
      <c r="F54" s="5">
        <v>1712</v>
      </c>
      <c r="G54" s="5">
        <v>100</v>
      </c>
      <c r="H54" s="6">
        <v>3</v>
      </c>
      <c r="I54" s="5">
        <v>565</v>
      </c>
      <c r="J54" s="5">
        <v>39.5</v>
      </c>
      <c r="K54" s="5">
        <v>1622</v>
      </c>
      <c r="L54" s="5">
        <v>1354</v>
      </c>
      <c r="M54" s="5">
        <v>500</v>
      </c>
      <c r="N54" s="5">
        <v>1487</v>
      </c>
      <c r="O54" s="5">
        <v>1275</v>
      </c>
      <c r="P54" s="5">
        <v>40</v>
      </c>
      <c r="Q54" s="5">
        <v>419.99999999999972</v>
      </c>
      <c r="R54" s="5">
        <v>110</v>
      </c>
      <c r="S54" s="5">
        <v>95</v>
      </c>
      <c r="T54" s="5">
        <v>39.5</v>
      </c>
      <c r="U54" s="5">
        <v>442</v>
      </c>
      <c r="V54" s="5">
        <v>20</v>
      </c>
      <c r="W54" s="16">
        <v>35</v>
      </c>
    </row>
    <row r="55" spans="1:23" x14ac:dyDescent="0.3">
      <c r="A55" s="15" t="s">
        <v>91</v>
      </c>
      <c r="B55" s="4" t="s">
        <v>71</v>
      </c>
      <c r="C55" s="4" t="s">
        <v>81</v>
      </c>
      <c r="D55" s="4" t="s">
        <v>82</v>
      </c>
      <c r="E55" s="4" t="s">
        <v>20</v>
      </c>
      <c r="F55" s="5">
        <v>2017</v>
      </c>
      <c r="G55" s="5">
        <v>100</v>
      </c>
      <c r="H55" s="6">
        <v>3</v>
      </c>
      <c r="I55" s="5">
        <v>565</v>
      </c>
      <c r="J55" s="5">
        <v>39.5</v>
      </c>
      <c r="K55" s="5">
        <v>1927</v>
      </c>
      <c r="L55" s="5">
        <v>1354</v>
      </c>
      <c r="M55" s="5">
        <v>500</v>
      </c>
      <c r="N55" s="5">
        <v>1792</v>
      </c>
      <c r="O55" s="5">
        <v>1275</v>
      </c>
      <c r="P55" s="5">
        <v>40</v>
      </c>
      <c r="Q55" s="5">
        <v>420</v>
      </c>
      <c r="R55" s="5">
        <v>110</v>
      </c>
      <c r="S55" s="5">
        <v>95</v>
      </c>
      <c r="T55" s="5">
        <v>39.5</v>
      </c>
      <c r="U55" s="5">
        <v>442</v>
      </c>
      <c r="V55" s="5">
        <v>20</v>
      </c>
      <c r="W55" s="16">
        <v>35</v>
      </c>
    </row>
    <row r="56" spans="1:23" x14ac:dyDescent="0.3">
      <c r="A56" s="15" t="s">
        <v>92</v>
      </c>
      <c r="B56" s="4" t="s">
        <v>76</v>
      </c>
      <c r="C56" s="4" t="s">
        <v>81</v>
      </c>
      <c r="D56" s="4" t="s">
        <v>82</v>
      </c>
      <c r="E56" s="4" t="s">
        <v>20</v>
      </c>
      <c r="F56" s="5">
        <v>2322</v>
      </c>
      <c r="G56" s="5">
        <v>100</v>
      </c>
      <c r="H56" s="6">
        <v>3</v>
      </c>
      <c r="I56" s="5">
        <v>565</v>
      </c>
      <c r="J56" s="5">
        <v>39.5</v>
      </c>
      <c r="K56" s="5">
        <v>2232</v>
      </c>
      <c r="L56" s="5">
        <v>1354</v>
      </c>
      <c r="M56" s="5">
        <v>500</v>
      </c>
      <c r="N56" s="5">
        <v>2097</v>
      </c>
      <c r="O56" s="5">
        <v>1275</v>
      </c>
      <c r="P56" s="5">
        <v>40</v>
      </c>
      <c r="Q56" s="5">
        <v>419.99999999999989</v>
      </c>
      <c r="R56" s="5">
        <v>110</v>
      </c>
      <c r="S56" s="5">
        <v>95</v>
      </c>
      <c r="T56" s="5">
        <v>39.5</v>
      </c>
      <c r="U56" s="5">
        <v>442</v>
      </c>
      <c r="V56" s="5">
        <v>20</v>
      </c>
      <c r="W56" s="16">
        <v>35</v>
      </c>
    </row>
    <row r="57" spans="1:23" x14ac:dyDescent="0.3">
      <c r="A57" s="15" t="s">
        <v>93</v>
      </c>
      <c r="B57" s="4" t="s">
        <v>17</v>
      </c>
      <c r="C57" s="4" t="s">
        <v>94</v>
      </c>
      <c r="D57" s="4" t="s">
        <v>95</v>
      </c>
      <c r="E57" s="4" t="s">
        <v>20</v>
      </c>
      <c r="F57" s="5">
        <v>760</v>
      </c>
      <c r="G57" s="5">
        <v>85</v>
      </c>
      <c r="H57" s="6">
        <v>2</v>
      </c>
      <c r="I57" s="5">
        <v>158</v>
      </c>
      <c r="J57" s="5">
        <v>22</v>
      </c>
      <c r="K57" s="5">
        <v>690</v>
      </c>
      <c r="L57" s="5">
        <v>382</v>
      </c>
      <c r="M57" s="5">
        <v>565</v>
      </c>
      <c r="N57" s="5">
        <v>570</v>
      </c>
      <c r="O57" s="5">
        <v>338</v>
      </c>
      <c r="P57" s="5">
        <v>60</v>
      </c>
      <c r="Q57" s="5">
        <v>360</v>
      </c>
      <c r="R57" s="5">
        <v>106</v>
      </c>
      <c r="S57" s="5">
        <v>60</v>
      </c>
      <c r="T57" s="5">
        <v>22</v>
      </c>
      <c r="U57" s="5">
        <v>507</v>
      </c>
      <c r="V57" s="5">
        <v>12</v>
      </c>
      <c r="W57" s="16">
        <v>20</v>
      </c>
    </row>
    <row r="58" spans="1:23" x14ac:dyDescent="0.3">
      <c r="A58" s="15" t="s">
        <v>96</v>
      </c>
      <c r="B58" s="4" t="s">
        <v>28</v>
      </c>
      <c r="C58" s="4" t="s">
        <v>94</v>
      </c>
      <c r="D58" s="4" t="s">
        <v>95</v>
      </c>
      <c r="E58" s="4" t="s">
        <v>20</v>
      </c>
      <c r="F58" s="5">
        <v>760</v>
      </c>
      <c r="G58" s="5">
        <v>85</v>
      </c>
      <c r="H58" s="6">
        <v>2</v>
      </c>
      <c r="I58" s="5">
        <v>443</v>
      </c>
      <c r="J58" s="5">
        <v>24</v>
      </c>
      <c r="K58" s="5">
        <v>690</v>
      </c>
      <c r="L58" s="5">
        <v>686</v>
      </c>
      <c r="M58" s="5">
        <v>565</v>
      </c>
      <c r="N58" s="5">
        <v>570</v>
      </c>
      <c r="O58" s="5">
        <v>638</v>
      </c>
      <c r="P58" s="5">
        <v>60</v>
      </c>
      <c r="Q58" s="5">
        <v>360</v>
      </c>
      <c r="R58" s="5">
        <v>106</v>
      </c>
      <c r="S58" s="5">
        <v>60</v>
      </c>
      <c r="T58" s="5">
        <v>24</v>
      </c>
      <c r="U58" s="5">
        <v>507</v>
      </c>
      <c r="V58" s="5">
        <v>12</v>
      </c>
      <c r="W58" s="16">
        <v>20</v>
      </c>
    </row>
    <row r="59" spans="1:23" x14ac:dyDescent="0.3">
      <c r="A59" s="15" t="s">
        <v>97</v>
      </c>
      <c r="B59" s="4" t="s">
        <v>32</v>
      </c>
      <c r="C59" s="4" t="s">
        <v>94</v>
      </c>
      <c r="D59" s="4" t="s">
        <v>95</v>
      </c>
      <c r="E59" s="4" t="s">
        <v>20</v>
      </c>
      <c r="F59" s="5">
        <v>1080</v>
      </c>
      <c r="G59" s="5">
        <v>85</v>
      </c>
      <c r="H59" s="6">
        <v>2</v>
      </c>
      <c r="I59" s="5">
        <v>443</v>
      </c>
      <c r="J59" s="5">
        <v>24</v>
      </c>
      <c r="K59" s="5">
        <v>995</v>
      </c>
      <c r="L59" s="5">
        <v>686</v>
      </c>
      <c r="M59" s="5">
        <v>565</v>
      </c>
      <c r="N59" s="5">
        <v>890</v>
      </c>
      <c r="O59" s="5">
        <v>638</v>
      </c>
      <c r="P59" s="5">
        <v>45</v>
      </c>
      <c r="Q59" s="5">
        <v>360</v>
      </c>
      <c r="R59" s="5">
        <v>106</v>
      </c>
      <c r="S59" s="5">
        <v>60</v>
      </c>
      <c r="T59" s="5">
        <v>24</v>
      </c>
      <c r="U59" s="5">
        <v>507</v>
      </c>
      <c r="V59" s="5">
        <v>12</v>
      </c>
      <c r="W59" s="16">
        <v>20</v>
      </c>
    </row>
    <row r="60" spans="1:23" x14ac:dyDescent="0.3">
      <c r="A60" s="15" t="s">
        <v>98</v>
      </c>
      <c r="B60" s="4" t="s">
        <v>36</v>
      </c>
      <c r="C60" s="4" t="s">
        <v>94</v>
      </c>
      <c r="D60" s="4" t="s">
        <v>95</v>
      </c>
      <c r="E60" s="4" t="s">
        <v>20</v>
      </c>
      <c r="F60" s="5">
        <v>1390</v>
      </c>
      <c r="G60" s="5">
        <v>85</v>
      </c>
      <c r="H60" s="6">
        <v>2</v>
      </c>
      <c r="I60" s="5">
        <v>461</v>
      </c>
      <c r="J60" s="5">
        <v>24</v>
      </c>
      <c r="K60" s="5">
        <v>1300</v>
      </c>
      <c r="L60" s="5">
        <v>686</v>
      </c>
      <c r="M60" s="5">
        <v>565</v>
      </c>
      <c r="N60" s="5">
        <v>1200</v>
      </c>
      <c r="O60" s="5">
        <v>638</v>
      </c>
      <c r="P60" s="5">
        <v>40</v>
      </c>
      <c r="Q60" s="5">
        <v>360</v>
      </c>
      <c r="R60" s="5">
        <v>106</v>
      </c>
      <c r="S60" s="5">
        <v>60</v>
      </c>
      <c r="T60" s="5">
        <v>24</v>
      </c>
      <c r="U60" s="5">
        <v>507</v>
      </c>
      <c r="V60" s="5">
        <v>12</v>
      </c>
      <c r="W60" s="16">
        <v>20</v>
      </c>
    </row>
    <row r="61" spans="1:23" x14ac:dyDescent="0.3">
      <c r="A61" s="15" t="s">
        <v>99</v>
      </c>
      <c r="B61" s="4" t="s">
        <v>40</v>
      </c>
      <c r="C61" s="4" t="s">
        <v>94</v>
      </c>
      <c r="D61" s="4" t="s">
        <v>95</v>
      </c>
      <c r="E61" s="4" t="s">
        <v>20</v>
      </c>
      <c r="F61" s="5">
        <v>1720</v>
      </c>
      <c r="G61" s="5">
        <v>85</v>
      </c>
      <c r="H61" s="6">
        <v>2</v>
      </c>
      <c r="I61" s="5">
        <v>461</v>
      </c>
      <c r="J61" s="5">
        <v>24</v>
      </c>
      <c r="K61" s="5">
        <v>1630</v>
      </c>
      <c r="L61" s="5">
        <v>686</v>
      </c>
      <c r="M61" s="5">
        <v>565</v>
      </c>
      <c r="N61" s="5">
        <v>1530</v>
      </c>
      <c r="O61" s="5">
        <v>638</v>
      </c>
      <c r="P61" s="5">
        <v>40</v>
      </c>
      <c r="Q61" s="5">
        <v>360</v>
      </c>
      <c r="R61" s="5">
        <v>106</v>
      </c>
      <c r="S61" s="5">
        <v>60</v>
      </c>
      <c r="T61" s="5">
        <v>24</v>
      </c>
      <c r="U61" s="5">
        <v>507</v>
      </c>
      <c r="V61" s="5">
        <v>12</v>
      </c>
      <c r="W61" s="16">
        <v>20</v>
      </c>
    </row>
    <row r="62" spans="1:23" x14ac:dyDescent="0.3">
      <c r="A62" s="15" t="s">
        <v>100</v>
      </c>
      <c r="B62" s="4" t="s">
        <v>44</v>
      </c>
      <c r="C62" s="4" t="s">
        <v>94</v>
      </c>
      <c r="D62" s="4" t="s">
        <v>95</v>
      </c>
      <c r="E62" s="4" t="s">
        <v>20</v>
      </c>
      <c r="F62" s="5">
        <v>1390</v>
      </c>
      <c r="G62" s="5">
        <v>85</v>
      </c>
      <c r="H62" s="6">
        <v>2</v>
      </c>
      <c r="I62" s="5">
        <v>763</v>
      </c>
      <c r="J62" s="5">
        <v>34</v>
      </c>
      <c r="K62" s="5">
        <v>1300</v>
      </c>
      <c r="L62" s="5">
        <v>1006</v>
      </c>
      <c r="M62" s="5">
        <v>565</v>
      </c>
      <c r="N62" s="5">
        <v>1200</v>
      </c>
      <c r="O62" s="5">
        <v>938</v>
      </c>
      <c r="P62" s="5">
        <v>40</v>
      </c>
      <c r="Q62" s="5">
        <v>360</v>
      </c>
      <c r="R62" s="5">
        <v>106</v>
      </c>
      <c r="S62" s="5">
        <v>60</v>
      </c>
      <c r="T62" s="5">
        <v>34</v>
      </c>
      <c r="U62" s="5">
        <v>507</v>
      </c>
      <c r="V62" s="5">
        <v>12</v>
      </c>
      <c r="W62" s="16">
        <v>20</v>
      </c>
    </row>
    <row r="63" spans="1:23" x14ac:dyDescent="0.3">
      <c r="A63" s="15" t="s">
        <v>101</v>
      </c>
      <c r="B63" s="4" t="s">
        <v>56</v>
      </c>
      <c r="C63" s="4" t="s">
        <v>94</v>
      </c>
      <c r="D63" s="4" t="s">
        <v>95</v>
      </c>
      <c r="E63" s="4" t="s">
        <v>20</v>
      </c>
      <c r="F63" s="5">
        <v>1390</v>
      </c>
      <c r="G63" s="5">
        <v>85</v>
      </c>
      <c r="H63" s="6">
        <v>2</v>
      </c>
      <c r="I63" s="5">
        <v>1083</v>
      </c>
      <c r="J63" s="5">
        <v>44</v>
      </c>
      <c r="K63" s="5">
        <v>1300</v>
      </c>
      <c r="L63" s="5">
        <v>1326</v>
      </c>
      <c r="M63" s="5">
        <v>565</v>
      </c>
      <c r="N63" s="5">
        <v>1200</v>
      </c>
      <c r="O63" s="5">
        <v>1238</v>
      </c>
      <c r="P63" s="5">
        <v>40</v>
      </c>
      <c r="Q63" s="5">
        <v>360</v>
      </c>
      <c r="R63" s="5">
        <v>106</v>
      </c>
      <c r="S63" s="5">
        <v>60</v>
      </c>
      <c r="T63" s="5">
        <v>44</v>
      </c>
      <c r="U63" s="5">
        <v>507</v>
      </c>
      <c r="V63" s="5">
        <v>12</v>
      </c>
      <c r="W63" s="16">
        <v>20</v>
      </c>
    </row>
    <row r="64" spans="1:23" x14ac:dyDescent="0.3">
      <c r="A64" s="15" t="s">
        <v>102</v>
      </c>
      <c r="B64" s="4" t="s">
        <v>61</v>
      </c>
      <c r="C64" s="4" t="s">
        <v>94</v>
      </c>
      <c r="D64" s="4" t="s">
        <v>95</v>
      </c>
      <c r="E64" s="4" t="s">
        <v>20</v>
      </c>
      <c r="F64" s="5">
        <v>2353</v>
      </c>
      <c r="G64" s="5">
        <v>100</v>
      </c>
      <c r="H64" s="6">
        <v>2</v>
      </c>
      <c r="I64" s="5">
        <v>660</v>
      </c>
      <c r="J64" s="5">
        <v>48</v>
      </c>
      <c r="K64" s="5">
        <v>2263</v>
      </c>
      <c r="L64" s="5">
        <v>884</v>
      </c>
      <c r="M64" s="5">
        <v>565</v>
      </c>
      <c r="N64" s="5">
        <v>2128</v>
      </c>
      <c r="O64" s="5">
        <v>788</v>
      </c>
      <c r="P64" s="5">
        <v>40</v>
      </c>
      <c r="Q64" s="5">
        <v>360</v>
      </c>
      <c r="R64" s="5">
        <v>106</v>
      </c>
      <c r="S64" s="5">
        <v>95</v>
      </c>
      <c r="T64" s="5">
        <v>48</v>
      </c>
      <c r="U64" s="5">
        <v>507</v>
      </c>
      <c r="V64" s="5">
        <v>20</v>
      </c>
      <c r="W64" s="16">
        <v>35</v>
      </c>
    </row>
    <row r="65" spans="1:23" x14ac:dyDescent="0.3">
      <c r="A65" s="15" t="s">
        <v>103</v>
      </c>
      <c r="B65" s="4" t="s">
        <v>66</v>
      </c>
      <c r="C65" s="4" t="s">
        <v>94</v>
      </c>
      <c r="D65" s="4" t="s">
        <v>95</v>
      </c>
      <c r="E65" s="4" t="s">
        <v>20</v>
      </c>
      <c r="F65" s="5">
        <v>1712</v>
      </c>
      <c r="G65" s="5">
        <v>100</v>
      </c>
      <c r="H65" s="6">
        <v>3</v>
      </c>
      <c r="I65" s="5">
        <v>565</v>
      </c>
      <c r="J65" s="5">
        <v>39.5</v>
      </c>
      <c r="K65" s="5">
        <v>1622</v>
      </c>
      <c r="L65" s="5">
        <v>1354</v>
      </c>
      <c r="M65" s="5">
        <v>565</v>
      </c>
      <c r="N65" s="5">
        <v>1487</v>
      </c>
      <c r="O65" s="5">
        <v>1275</v>
      </c>
      <c r="P65" s="5">
        <v>40</v>
      </c>
      <c r="Q65" s="5">
        <v>420</v>
      </c>
      <c r="R65" s="5">
        <v>110</v>
      </c>
      <c r="S65" s="5">
        <v>95</v>
      </c>
      <c r="T65" s="5">
        <v>39.5</v>
      </c>
      <c r="U65" s="5">
        <v>507</v>
      </c>
      <c r="V65" s="5">
        <v>20</v>
      </c>
      <c r="W65" s="16">
        <v>35</v>
      </c>
    </row>
    <row r="66" spans="1:23" x14ac:dyDescent="0.3">
      <c r="A66" s="15" t="s">
        <v>104</v>
      </c>
      <c r="B66" s="4" t="s">
        <v>71</v>
      </c>
      <c r="C66" s="4" t="s">
        <v>94</v>
      </c>
      <c r="D66" s="4" t="s">
        <v>95</v>
      </c>
      <c r="E66" s="4" t="s">
        <v>20</v>
      </c>
      <c r="F66" s="5">
        <v>2017</v>
      </c>
      <c r="G66" s="5">
        <v>100</v>
      </c>
      <c r="H66" s="6">
        <v>3</v>
      </c>
      <c r="I66" s="5">
        <v>565</v>
      </c>
      <c r="J66" s="5">
        <v>39.5</v>
      </c>
      <c r="K66" s="5">
        <v>1927</v>
      </c>
      <c r="L66" s="5">
        <v>1354</v>
      </c>
      <c r="M66" s="5">
        <v>565</v>
      </c>
      <c r="N66" s="5">
        <v>1792</v>
      </c>
      <c r="O66" s="5">
        <v>1275</v>
      </c>
      <c r="P66" s="5">
        <v>40</v>
      </c>
      <c r="Q66" s="5">
        <v>419.99999999999937</v>
      </c>
      <c r="R66" s="5">
        <v>110</v>
      </c>
      <c r="S66" s="5">
        <v>95</v>
      </c>
      <c r="T66" s="5">
        <v>39.5</v>
      </c>
      <c r="U66" s="5">
        <v>507</v>
      </c>
      <c r="V66" s="5">
        <v>20</v>
      </c>
      <c r="W66" s="16">
        <v>35</v>
      </c>
    </row>
    <row r="67" spans="1:23" x14ac:dyDescent="0.3">
      <c r="A67" s="15" t="s">
        <v>105</v>
      </c>
      <c r="B67" s="4" t="s">
        <v>76</v>
      </c>
      <c r="C67" s="4" t="s">
        <v>94</v>
      </c>
      <c r="D67" s="4" t="s">
        <v>95</v>
      </c>
      <c r="E67" s="4" t="s">
        <v>20</v>
      </c>
      <c r="F67" s="5">
        <v>2322</v>
      </c>
      <c r="G67" s="5">
        <v>100</v>
      </c>
      <c r="H67" s="6">
        <v>3</v>
      </c>
      <c r="I67" s="5">
        <v>565</v>
      </c>
      <c r="J67" s="5">
        <v>39.5</v>
      </c>
      <c r="K67" s="5">
        <v>2232</v>
      </c>
      <c r="L67" s="5">
        <v>1354</v>
      </c>
      <c r="M67" s="5">
        <v>565</v>
      </c>
      <c r="N67" s="5">
        <v>2097</v>
      </c>
      <c r="O67" s="5">
        <v>1275</v>
      </c>
      <c r="P67" s="5">
        <v>40</v>
      </c>
      <c r="Q67" s="5">
        <v>420</v>
      </c>
      <c r="R67" s="5">
        <v>110</v>
      </c>
      <c r="S67" s="5">
        <v>95</v>
      </c>
      <c r="T67" s="5">
        <v>39.5</v>
      </c>
      <c r="U67" s="5">
        <v>507</v>
      </c>
      <c r="V67" s="5">
        <v>20</v>
      </c>
      <c r="W67" s="16">
        <v>35</v>
      </c>
    </row>
    <row r="68" spans="1:23" x14ac:dyDescent="0.3">
      <c r="A68" s="15" t="s">
        <v>106</v>
      </c>
      <c r="B68" s="4" t="s">
        <v>17</v>
      </c>
      <c r="C68" s="4" t="s">
        <v>107</v>
      </c>
      <c r="D68" s="4" t="s">
        <v>108</v>
      </c>
      <c r="E68" s="4" t="s">
        <v>20</v>
      </c>
      <c r="F68" s="5">
        <v>760</v>
      </c>
      <c r="G68" s="5">
        <v>85</v>
      </c>
      <c r="H68" s="6">
        <v>2</v>
      </c>
      <c r="I68" s="5">
        <v>158</v>
      </c>
      <c r="J68" s="5">
        <v>22</v>
      </c>
      <c r="K68" s="5">
        <v>690</v>
      </c>
      <c r="L68" s="5">
        <v>382</v>
      </c>
      <c r="M68" s="5">
        <v>630</v>
      </c>
      <c r="N68" s="5">
        <v>570</v>
      </c>
      <c r="O68" s="5">
        <v>338</v>
      </c>
      <c r="P68" s="5">
        <v>60</v>
      </c>
      <c r="Q68" s="5">
        <v>360</v>
      </c>
      <c r="R68" s="5">
        <v>106</v>
      </c>
      <c r="S68" s="5">
        <v>60</v>
      </c>
      <c r="T68" s="5">
        <v>22</v>
      </c>
      <c r="U68" s="5">
        <v>572</v>
      </c>
      <c r="V68" s="5">
        <v>12</v>
      </c>
      <c r="W68" s="16">
        <v>20</v>
      </c>
    </row>
    <row r="69" spans="1:23" x14ac:dyDescent="0.3">
      <c r="A69" s="15" t="s">
        <v>109</v>
      </c>
      <c r="B69" s="4" t="s">
        <v>28</v>
      </c>
      <c r="C69" s="4" t="s">
        <v>107</v>
      </c>
      <c r="D69" s="4" t="s">
        <v>108</v>
      </c>
      <c r="E69" s="4" t="s">
        <v>20</v>
      </c>
      <c r="F69" s="5">
        <v>760</v>
      </c>
      <c r="G69" s="5">
        <v>85</v>
      </c>
      <c r="H69" s="6">
        <v>2</v>
      </c>
      <c r="I69" s="5">
        <v>443</v>
      </c>
      <c r="J69" s="5">
        <v>24</v>
      </c>
      <c r="K69" s="5">
        <v>690</v>
      </c>
      <c r="L69" s="5">
        <v>686</v>
      </c>
      <c r="M69" s="5">
        <v>630</v>
      </c>
      <c r="N69" s="5">
        <v>570</v>
      </c>
      <c r="O69" s="5">
        <v>638</v>
      </c>
      <c r="P69" s="5">
        <v>60</v>
      </c>
      <c r="Q69" s="5">
        <v>360</v>
      </c>
      <c r="R69" s="5">
        <v>106</v>
      </c>
      <c r="S69" s="5">
        <v>60</v>
      </c>
      <c r="T69" s="5">
        <v>24</v>
      </c>
      <c r="U69" s="5">
        <v>572</v>
      </c>
      <c r="V69" s="5">
        <v>12</v>
      </c>
      <c r="W69" s="16">
        <v>20</v>
      </c>
    </row>
    <row r="70" spans="1:23" x14ac:dyDescent="0.3">
      <c r="A70" s="15" t="s">
        <v>110</v>
      </c>
      <c r="B70" s="4" t="s">
        <v>32</v>
      </c>
      <c r="C70" s="4" t="s">
        <v>107</v>
      </c>
      <c r="D70" s="4" t="s">
        <v>108</v>
      </c>
      <c r="E70" s="4" t="s">
        <v>20</v>
      </c>
      <c r="F70" s="5">
        <v>1080</v>
      </c>
      <c r="G70" s="5">
        <v>85</v>
      </c>
      <c r="H70" s="6">
        <v>2</v>
      </c>
      <c r="I70" s="5">
        <v>443</v>
      </c>
      <c r="J70" s="5">
        <v>24</v>
      </c>
      <c r="K70" s="5">
        <v>995</v>
      </c>
      <c r="L70" s="5">
        <v>686</v>
      </c>
      <c r="M70" s="5">
        <v>630</v>
      </c>
      <c r="N70" s="5">
        <v>890</v>
      </c>
      <c r="O70" s="5">
        <v>638</v>
      </c>
      <c r="P70" s="5">
        <v>45</v>
      </c>
      <c r="Q70" s="5">
        <v>360</v>
      </c>
      <c r="R70" s="5">
        <v>106</v>
      </c>
      <c r="S70" s="5">
        <v>60</v>
      </c>
      <c r="T70" s="5">
        <v>24</v>
      </c>
      <c r="U70" s="5">
        <v>572</v>
      </c>
      <c r="V70" s="5">
        <v>12</v>
      </c>
      <c r="W70" s="16">
        <v>20</v>
      </c>
    </row>
    <row r="71" spans="1:23" x14ac:dyDescent="0.3">
      <c r="A71" s="15" t="s">
        <v>111</v>
      </c>
      <c r="B71" s="4" t="s">
        <v>36</v>
      </c>
      <c r="C71" s="4" t="s">
        <v>107</v>
      </c>
      <c r="D71" s="4" t="s">
        <v>108</v>
      </c>
      <c r="E71" s="4" t="s">
        <v>20</v>
      </c>
      <c r="F71" s="5">
        <v>1390</v>
      </c>
      <c r="G71" s="5">
        <v>85</v>
      </c>
      <c r="H71" s="6">
        <v>2</v>
      </c>
      <c r="I71" s="5">
        <v>461</v>
      </c>
      <c r="J71" s="5">
        <v>24</v>
      </c>
      <c r="K71" s="5">
        <v>1300</v>
      </c>
      <c r="L71" s="5">
        <v>686</v>
      </c>
      <c r="M71" s="5">
        <v>630</v>
      </c>
      <c r="N71" s="5">
        <v>1200</v>
      </c>
      <c r="O71" s="5">
        <v>638</v>
      </c>
      <c r="P71" s="5">
        <v>40</v>
      </c>
      <c r="Q71" s="5">
        <v>360</v>
      </c>
      <c r="R71" s="5">
        <v>106</v>
      </c>
      <c r="S71" s="5">
        <v>60</v>
      </c>
      <c r="T71" s="5">
        <v>24</v>
      </c>
      <c r="U71" s="5">
        <v>572</v>
      </c>
      <c r="V71" s="5">
        <v>12</v>
      </c>
      <c r="W71" s="16">
        <v>20</v>
      </c>
    </row>
    <row r="72" spans="1:23" x14ac:dyDescent="0.3">
      <c r="A72" s="15" t="s">
        <v>112</v>
      </c>
      <c r="B72" s="4" t="s">
        <v>40</v>
      </c>
      <c r="C72" s="4" t="s">
        <v>107</v>
      </c>
      <c r="D72" s="4" t="s">
        <v>108</v>
      </c>
      <c r="E72" s="4" t="s">
        <v>20</v>
      </c>
      <c r="F72" s="5">
        <v>1720</v>
      </c>
      <c r="G72" s="5">
        <v>85</v>
      </c>
      <c r="H72" s="6">
        <v>2</v>
      </c>
      <c r="I72" s="5">
        <v>461</v>
      </c>
      <c r="J72" s="5">
        <v>24</v>
      </c>
      <c r="K72" s="5">
        <v>1630</v>
      </c>
      <c r="L72" s="5">
        <v>686</v>
      </c>
      <c r="M72" s="5">
        <v>630</v>
      </c>
      <c r="N72" s="5">
        <v>1530</v>
      </c>
      <c r="O72" s="5">
        <v>638</v>
      </c>
      <c r="P72" s="5">
        <v>40</v>
      </c>
      <c r="Q72" s="5">
        <v>360</v>
      </c>
      <c r="R72" s="5">
        <v>106</v>
      </c>
      <c r="S72" s="5">
        <v>60</v>
      </c>
      <c r="T72" s="5">
        <v>24</v>
      </c>
      <c r="U72" s="5">
        <v>572</v>
      </c>
      <c r="V72" s="5">
        <v>12</v>
      </c>
      <c r="W72" s="16">
        <v>20</v>
      </c>
    </row>
    <row r="73" spans="1:23" x14ac:dyDescent="0.3">
      <c r="A73" s="15" t="s">
        <v>113</v>
      </c>
      <c r="B73" s="4" t="s">
        <v>44</v>
      </c>
      <c r="C73" s="4" t="s">
        <v>107</v>
      </c>
      <c r="D73" s="4" t="s">
        <v>108</v>
      </c>
      <c r="E73" s="4" t="s">
        <v>20</v>
      </c>
      <c r="F73" s="5">
        <v>1390</v>
      </c>
      <c r="G73" s="5">
        <v>85</v>
      </c>
      <c r="H73" s="6">
        <v>2</v>
      </c>
      <c r="I73" s="5">
        <v>763</v>
      </c>
      <c r="J73" s="5">
        <v>34</v>
      </c>
      <c r="K73" s="5">
        <v>1300</v>
      </c>
      <c r="L73" s="5">
        <v>1006</v>
      </c>
      <c r="M73" s="5">
        <v>630</v>
      </c>
      <c r="N73" s="5">
        <v>1200</v>
      </c>
      <c r="O73" s="5">
        <v>938</v>
      </c>
      <c r="P73" s="5">
        <v>40</v>
      </c>
      <c r="Q73" s="5">
        <v>360</v>
      </c>
      <c r="R73" s="5">
        <v>106</v>
      </c>
      <c r="S73" s="5">
        <v>60</v>
      </c>
      <c r="T73" s="5">
        <v>34</v>
      </c>
      <c r="U73" s="5">
        <v>572</v>
      </c>
      <c r="V73" s="5">
        <v>12</v>
      </c>
      <c r="W73" s="16">
        <v>20</v>
      </c>
    </row>
    <row r="74" spans="1:23" x14ac:dyDescent="0.3">
      <c r="A74" s="15" t="s">
        <v>114</v>
      </c>
      <c r="B74" s="4" t="s">
        <v>56</v>
      </c>
      <c r="C74" s="4" t="s">
        <v>107</v>
      </c>
      <c r="D74" s="4" t="s">
        <v>108</v>
      </c>
      <c r="E74" s="4" t="s">
        <v>20</v>
      </c>
      <c r="F74" s="5">
        <v>1390</v>
      </c>
      <c r="G74" s="5">
        <v>85</v>
      </c>
      <c r="H74" s="6">
        <v>2</v>
      </c>
      <c r="I74" s="5">
        <v>1083</v>
      </c>
      <c r="J74" s="5">
        <v>44</v>
      </c>
      <c r="K74" s="5">
        <v>1300</v>
      </c>
      <c r="L74" s="5">
        <v>1326</v>
      </c>
      <c r="M74" s="5">
        <v>630</v>
      </c>
      <c r="N74" s="5">
        <v>1200</v>
      </c>
      <c r="O74" s="5">
        <v>1238</v>
      </c>
      <c r="P74" s="5">
        <v>40</v>
      </c>
      <c r="Q74" s="5">
        <v>360</v>
      </c>
      <c r="R74" s="5">
        <v>106</v>
      </c>
      <c r="S74" s="5">
        <v>60</v>
      </c>
      <c r="T74" s="5">
        <v>44</v>
      </c>
      <c r="U74" s="5">
        <v>572</v>
      </c>
      <c r="V74" s="5">
        <v>12</v>
      </c>
      <c r="W74" s="16">
        <v>20</v>
      </c>
    </row>
    <row r="75" spans="1:23" x14ac:dyDescent="0.3">
      <c r="A75" s="15" t="s">
        <v>115</v>
      </c>
      <c r="B75" s="4" t="s">
        <v>61</v>
      </c>
      <c r="C75" s="4" t="s">
        <v>107</v>
      </c>
      <c r="D75" s="4" t="s">
        <v>108</v>
      </c>
      <c r="E75" s="4" t="s">
        <v>20</v>
      </c>
      <c r="F75" s="5">
        <v>2353</v>
      </c>
      <c r="G75" s="5">
        <v>100</v>
      </c>
      <c r="H75" s="6">
        <v>2</v>
      </c>
      <c r="I75" s="5">
        <v>660</v>
      </c>
      <c r="J75" s="5">
        <v>48</v>
      </c>
      <c r="K75" s="5">
        <v>2263</v>
      </c>
      <c r="L75" s="5">
        <v>884</v>
      </c>
      <c r="M75" s="5">
        <v>630</v>
      </c>
      <c r="N75" s="5">
        <v>2128</v>
      </c>
      <c r="O75" s="5">
        <v>788</v>
      </c>
      <c r="P75" s="5">
        <v>40</v>
      </c>
      <c r="Q75" s="5">
        <v>360</v>
      </c>
      <c r="R75" s="5">
        <v>106</v>
      </c>
      <c r="S75" s="5">
        <v>95</v>
      </c>
      <c r="T75" s="5">
        <v>48</v>
      </c>
      <c r="U75" s="5">
        <v>572</v>
      </c>
      <c r="V75" s="5">
        <v>20</v>
      </c>
      <c r="W75" s="16">
        <v>35</v>
      </c>
    </row>
    <row r="76" spans="1:23" x14ac:dyDescent="0.3">
      <c r="A76" s="15" t="s">
        <v>116</v>
      </c>
      <c r="B76" s="4" t="s">
        <v>66</v>
      </c>
      <c r="C76" s="4" t="s">
        <v>107</v>
      </c>
      <c r="D76" s="4" t="s">
        <v>108</v>
      </c>
      <c r="E76" s="4" t="s">
        <v>20</v>
      </c>
      <c r="F76" s="5">
        <v>1712</v>
      </c>
      <c r="G76" s="5">
        <v>100</v>
      </c>
      <c r="H76" s="6">
        <v>3</v>
      </c>
      <c r="I76" s="5">
        <v>565</v>
      </c>
      <c r="J76" s="5">
        <v>39.5</v>
      </c>
      <c r="K76" s="5">
        <v>1622</v>
      </c>
      <c r="L76" s="5">
        <v>1354</v>
      </c>
      <c r="M76" s="5">
        <v>630</v>
      </c>
      <c r="N76" s="5">
        <v>1487</v>
      </c>
      <c r="O76" s="5">
        <v>1275</v>
      </c>
      <c r="P76" s="5">
        <v>40</v>
      </c>
      <c r="Q76" s="5">
        <v>419.99999999999977</v>
      </c>
      <c r="R76" s="5">
        <v>110</v>
      </c>
      <c r="S76" s="5">
        <v>95</v>
      </c>
      <c r="T76" s="5">
        <v>39.5</v>
      </c>
      <c r="U76" s="5">
        <v>572</v>
      </c>
      <c r="V76" s="5">
        <v>20</v>
      </c>
      <c r="W76" s="16">
        <v>35</v>
      </c>
    </row>
    <row r="77" spans="1:23" x14ac:dyDescent="0.3">
      <c r="A77" s="15" t="s">
        <v>117</v>
      </c>
      <c r="B77" s="4" t="s">
        <v>71</v>
      </c>
      <c r="C77" s="4" t="s">
        <v>107</v>
      </c>
      <c r="D77" s="4" t="s">
        <v>108</v>
      </c>
      <c r="E77" s="4" t="s">
        <v>20</v>
      </c>
      <c r="F77" s="5">
        <v>2017</v>
      </c>
      <c r="G77" s="5">
        <v>100</v>
      </c>
      <c r="H77" s="6">
        <v>3</v>
      </c>
      <c r="I77" s="5">
        <v>565</v>
      </c>
      <c r="J77" s="5">
        <v>39.5</v>
      </c>
      <c r="K77" s="5">
        <v>1927</v>
      </c>
      <c r="L77" s="5">
        <v>1354</v>
      </c>
      <c r="M77" s="5">
        <v>630</v>
      </c>
      <c r="N77" s="5">
        <v>1792</v>
      </c>
      <c r="O77" s="5">
        <v>1275</v>
      </c>
      <c r="P77" s="5">
        <v>40</v>
      </c>
      <c r="Q77" s="5">
        <v>420</v>
      </c>
      <c r="R77" s="5">
        <v>110</v>
      </c>
      <c r="S77" s="5">
        <v>95</v>
      </c>
      <c r="T77" s="5">
        <v>39.5</v>
      </c>
      <c r="U77" s="5">
        <v>572</v>
      </c>
      <c r="V77" s="5">
        <v>20</v>
      </c>
      <c r="W77" s="16">
        <v>35</v>
      </c>
    </row>
    <row r="78" spans="1:23" ht="15" thickBot="1" x14ac:dyDescent="0.35">
      <c r="A78" s="17" t="s">
        <v>118</v>
      </c>
      <c r="B78" s="18" t="s">
        <v>76</v>
      </c>
      <c r="C78" s="18" t="s">
        <v>107</v>
      </c>
      <c r="D78" s="18" t="s">
        <v>108</v>
      </c>
      <c r="E78" s="18" t="s">
        <v>20</v>
      </c>
      <c r="F78" s="19">
        <v>2322</v>
      </c>
      <c r="G78" s="19">
        <v>100</v>
      </c>
      <c r="H78" s="20">
        <v>3</v>
      </c>
      <c r="I78" s="19">
        <v>565</v>
      </c>
      <c r="J78" s="19">
        <v>39.5</v>
      </c>
      <c r="K78" s="19">
        <v>2232</v>
      </c>
      <c r="L78" s="19">
        <v>1354</v>
      </c>
      <c r="M78" s="19">
        <v>630</v>
      </c>
      <c r="N78" s="19">
        <v>2097</v>
      </c>
      <c r="O78" s="19">
        <v>1275</v>
      </c>
      <c r="P78" s="19">
        <v>40</v>
      </c>
      <c r="Q78" s="19">
        <v>420</v>
      </c>
      <c r="R78" s="19">
        <v>110</v>
      </c>
      <c r="S78" s="19">
        <v>95</v>
      </c>
      <c r="T78" s="19">
        <v>39.5</v>
      </c>
      <c r="U78" s="19">
        <v>572</v>
      </c>
      <c r="V78" s="19">
        <v>20</v>
      </c>
      <c r="W78" s="21">
        <v>35</v>
      </c>
    </row>
  </sheetData>
  <dataValidations count="2">
    <dataValidation type="decimal" errorStyle="warning" operator="greaterThan" allowBlank="1" showInputMessage="1" showErrorMessage="1" errorTitle="Validation failed" error="Double value required" sqref="I1:W1048576 F1:G1048576" xr:uid="{3EAEF636-5CCF-445A-B934-815B3E43EE20}">
      <formula1>-10000000000</formula1>
    </dataValidation>
    <dataValidation type="whole" errorStyle="warning" operator="greaterThanOrEqual" allowBlank="1" showInputMessage="1" showErrorMessage="1" errorTitle="Validation failed" error="Positive integer value required" sqref="H1:H1048576" xr:uid="{F7F31DDF-C4B1-4F5B-A688-E410E71D81B0}">
      <formula1>0</formula1>
    </dataValidation>
  </dataValidations>
  <pageMargins left="0.7" right="0.7" top="0.75" bottom="0.75" header="0.3" footer="0.3"/>
  <pageSetup paperSize="8" scale="6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1F160-55C0-4713-8CF0-B6D946D440A3}">
  <sheetPr codeName="Feuil3"/>
  <dimension ref="A1:W78"/>
  <sheetViews>
    <sheetView workbookViewId="0">
      <selection activeCell="A2" sqref="A2"/>
    </sheetView>
  </sheetViews>
  <sheetFormatPr baseColWidth="10" defaultRowHeight="14.4" x14ac:dyDescent="0.3"/>
  <cols>
    <col min="1" max="1" width="8.109375" bestFit="1" customWidth="1"/>
    <col min="2" max="2" width="9" bestFit="1" customWidth="1"/>
    <col min="4" max="4" width="15.109375" bestFit="1" customWidth="1"/>
    <col min="5" max="5" width="11.33203125" bestFit="1" customWidth="1"/>
  </cols>
  <sheetData>
    <row r="1" spans="1:23" s="41" customFormat="1" ht="15" thickBot="1" x14ac:dyDescent="0.35">
      <c r="A1" s="22" t="s">
        <v>120</v>
      </c>
      <c r="B1" s="23" t="s">
        <v>0</v>
      </c>
      <c r="C1" s="23" t="s">
        <v>1</v>
      </c>
      <c r="D1" s="23" t="s">
        <v>2</v>
      </c>
      <c r="E1" s="23" t="s">
        <v>3</v>
      </c>
      <c r="F1" s="23" t="s">
        <v>4</v>
      </c>
      <c r="G1" s="23" t="s">
        <v>119</v>
      </c>
      <c r="H1" s="23" t="s">
        <v>121</v>
      </c>
      <c r="I1" s="23" t="s">
        <v>122</v>
      </c>
      <c r="J1" s="23" t="s">
        <v>123</v>
      </c>
      <c r="K1" s="23" t="s">
        <v>5</v>
      </c>
      <c r="L1" s="23" t="s">
        <v>6</v>
      </c>
      <c r="M1" s="23" t="s">
        <v>7</v>
      </c>
      <c r="N1" s="23" t="s">
        <v>8</v>
      </c>
      <c r="O1" s="23" t="s">
        <v>9</v>
      </c>
      <c r="P1" s="23" t="s">
        <v>124</v>
      </c>
      <c r="Q1" s="23" t="s">
        <v>10</v>
      </c>
      <c r="R1" s="23" t="s">
        <v>11</v>
      </c>
      <c r="S1" s="23" t="s">
        <v>12</v>
      </c>
      <c r="T1" s="23" t="s">
        <v>125</v>
      </c>
      <c r="U1" s="23" t="s">
        <v>13</v>
      </c>
      <c r="V1" s="23" t="s">
        <v>14</v>
      </c>
      <c r="W1" s="24" t="s">
        <v>15</v>
      </c>
    </row>
    <row r="2" spans="1:23" x14ac:dyDescent="0.3">
      <c r="A2" s="36" t="s">
        <v>204</v>
      </c>
      <c r="B2" s="37" t="s">
        <v>205</v>
      </c>
      <c r="C2" s="37" t="s">
        <v>18</v>
      </c>
      <c r="D2" s="37" t="s">
        <v>19</v>
      </c>
      <c r="E2" s="37" t="s">
        <v>20</v>
      </c>
      <c r="F2" s="38">
        <v>760</v>
      </c>
      <c r="G2" s="38">
        <v>85</v>
      </c>
      <c r="H2" s="39">
        <v>2</v>
      </c>
      <c r="I2" s="38">
        <v>158</v>
      </c>
      <c r="J2" s="38">
        <v>22</v>
      </c>
      <c r="K2" s="38">
        <v>690</v>
      </c>
      <c r="L2" s="38">
        <v>382</v>
      </c>
      <c r="M2" s="38">
        <v>302</v>
      </c>
      <c r="N2" s="38">
        <v>570</v>
      </c>
      <c r="O2" s="38">
        <v>338</v>
      </c>
      <c r="P2" s="38">
        <v>60</v>
      </c>
      <c r="Q2" s="38">
        <v>275.99999999999994</v>
      </c>
      <c r="R2" s="38">
        <v>106</v>
      </c>
      <c r="S2" s="38">
        <v>60</v>
      </c>
      <c r="T2" s="38">
        <v>22</v>
      </c>
      <c r="U2" s="38">
        <v>246</v>
      </c>
      <c r="V2" s="38">
        <v>12</v>
      </c>
      <c r="W2" s="40">
        <v>20</v>
      </c>
    </row>
    <row r="3" spans="1:23" x14ac:dyDescent="0.3">
      <c r="A3" s="29" t="s">
        <v>206</v>
      </c>
      <c r="B3" s="26" t="s">
        <v>205</v>
      </c>
      <c r="C3" s="26" t="s">
        <v>22</v>
      </c>
      <c r="D3" s="26" t="s">
        <v>23</v>
      </c>
      <c r="E3" s="26" t="s">
        <v>20</v>
      </c>
      <c r="F3" s="27">
        <v>760</v>
      </c>
      <c r="G3" s="27">
        <v>85</v>
      </c>
      <c r="H3" s="28">
        <v>2</v>
      </c>
      <c r="I3" s="27">
        <v>158</v>
      </c>
      <c r="J3" s="27">
        <v>22</v>
      </c>
      <c r="K3" s="27">
        <v>690</v>
      </c>
      <c r="L3" s="27">
        <v>382</v>
      </c>
      <c r="M3" s="27">
        <v>369</v>
      </c>
      <c r="N3" s="27">
        <v>570</v>
      </c>
      <c r="O3" s="27">
        <v>338</v>
      </c>
      <c r="P3" s="27">
        <v>60</v>
      </c>
      <c r="Q3" s="27">
        <v>275.99999999999994</v>
      </c>
      <c r="R3" s="27">
        <v>106</v>
      </c>
      <c r="S3" s="27">
        <v>60</v>
      </c>
      <c r="T3" s="27">
        <v>22</v>
      </c>
      <c r="U3" s="27">
        <v>311</v>
      </c>
      <c r="V3" s="27">
        <v>12</v>
      </c>
      <c r="W3" s="30">
        <v>20</v>
      </c>
    </row>
    <row r="4" spans="1:23" x14ac:dyDescent="0.3">
      <c r="A4" s="29" t="s">
        <v>207</v>
      </c>
      <c r="B4" s="26" t="s">
        <v>205</v>
      </c>
      <c r="C4" s="26" t="s">
        <v>25</v>
      </c>
      <c r="D4" s="26" t="s">
        <v>26</v>
      </c>
      <c r="E4" s="26" t="s">
        <v>20</v>
      </c>
      <c r="F4" s="27">
        <v>760</v>
      </c>
      <c r="G4" s="27">
        <v>85</v>
      </c>
      <c r="H4" s="28">
        <v>2</v>
      </c>
      <c r="I4" s="27">
        <v>158</v>
      </c>
      <c r="J4" s="27">
        <v>22</v>
      </c>
      <c r="K4" s="27">
        <v>690</v>
      </c>
      <c r="L4" s="27">
        <v>382</v>
      </c>
      <c r="M4" s="27">
        <v>434</v>
      </c>
      <c r="N4" s="27">
        <v>570</v>
      </c>
      <c r="O4" s="27">
        <v>338</v>
      </c>
      <c r="P4" s="27">
        <v>60</v>
      </c>
      <c r="Q4" s="27">
        <v>275.99999999999994</v>
      </c>
      <c r="R4" s="27">
        <v>106</v>
      </c>
      <c r="S4" s="27">
        <v>60</v>
      </c>
      <c r="T4" s="27">
        <v>22</v>
      </c>
      <c r="U4" s="27">
        <v>376</v>
      </c>
      <c r="V4" s="27">
        <v>12</v>
      </c>
      <c r="W4" s="30">
        <v>20</v>
      </c>
    </row>
    <row r="5" spans="1:23" x14ac:dyDescent="0.3">
      <c r="A5" s="29" t="s">
        <v>208</v>
      </c>
      <c r="B5" s="26" t="s">
        <v>209</v>
      </c>
      <c r="C5" s="26" t="s">
        <v>18</v>
      </c>
      <c r="D5" s="26" t="s">
        <v>19</v>
      </c>
      <c r="E5" s="26" t="s">
        <v>20</v>
      </c>
      <c r="F5" s="27">
        <v>760</v>
      </c>
      <c r="G5" s="27">
        <v>85</v>
      </c>
      <c r="H5" s="28">
        <v>2</v>
      </c>
      <c r="I5" s="27">
        <v>443</v>
      </c>
      <c r="J5" s="27">
        <v>24</v>
      </c>
      <c r="K5" s="27">
        <v>690</v>
      </c>
      <c r="L5" s="27">
        <v>686</v>
      </c>
      <c r="M5" s="27">
        <v>302</v>
      </c>
      <c r="N5" s="27">
        <v>570</v>
      </c>
      <c r="O5" s="27">
        <v>638</v>
      </c>
      <c r="P5" s="27">
        <v>60</v>
      </c>
      <c r="Q5" s="27">
        <v>275.99999999999994</v>
      </c>
      <c r="R5" s="27">
        <v>106</v>
      </c>
      <c r="S5" s="27">
        <v>60</v>
      </c>
      <c r="T5" s="27">
        <v>24</v>
      </c>
      <c r="U5" s="27">
        <v>246</v>
      </c>
      <c r="V5" s="27">
        <v>12</v>
      </c>
      <c r="W5" s="30">
        <v>20</v>
      </c>
    </row>
    <row r="6" spans="1:23" x14ac:dyDescent="0.3">
      <c r="A6" s="29" t="s">
        <v>210</v>
      </c>
      <c r="B6" s="26" t="s">
        <v>209</v>
      </c>
      <c r="C6" s="26" t="s">
        <v>22</v>
      </c>
      <c r="D6" s="26" t="s">
        <v>23</v>
      </c>
      <c r="E6" s="26" t="s">
        <v>20</v>
      </c>
      <c r="F6" s="27">
        <v>760</v>
      </c>
      <c r="G6" s="27">
        <v>85</v>
      </c>
      <c r="H6" s="28">
        <v>2</v>
      </c>
      <c r="I6" s="27">
        <v>443</v>
      </c>
      <c r="J6" s="27">
        <v>24</v>
      </c>
      <c r="K6" s="27">
        <v>690</v>
      </c>
      <c r="L6" s="27">
        <v>686</v>
      </c>
      <c r="M6" s="27">
        <v>369</v>
      </c>
      <c r="N6" s="27">
        <v>570</v>
      </c>
      <c r="O6" s="27">
        <v>638</v>
      </c>
      <c r="P6" s="27">
        <v>60</v>
      </c>
      <c r="Q6" s="27">
        <v>275.99999999999994</v>
      </c>
      <c r="R6" s="27">
        <v>106</v>
      </c>
      <c r="S6" s="27">
        <v>60</v>
      </c>
      <c r="T6" s="27">
        <v>24</v>
      </c>
      <c r="U6" s="27">
        <v>311</v>
      </c>
      <c r="V6" s="27">
        <v>12</v>
      </c>
      <c r="W6" s="30">
        <v>20</v>
      </c>
    </row>
    <row r="7" spans="1:23" x14ac:dyDescent="0.3">
      <c r="A7" s="29" t="s">
        <v>211</v>
      </c>
      <c r="B7" s="26" t="s">
        <v>209</v>
      </c>
      <c r="C7" s="26" t="s">
        <v>25</v>
      </c>
      <c r="D7" s="26" t="s">
        <v>26</v>
      </c>
      <c r="E7" s="26" t="s">
        <v>20</v>
      </c>
      <c r="F7" s="27">
        <v>760</v>
      </c>
      <c r="G7" s="27">
        <v>85</v>
      </c>
      <c r="H7" s="28">
        <v>2</v>
      </c>
      <c r="I7" s="27">
        <v>443</v>
      </c>
      <c r="J7" s="27">
        <v>24</v>
      </c>
      <c r="K7" s="27">
        <v>690</v>
      </c>
      <c r="L7" s="27">
        <v>686</v>
      </c>
      <c r="M7" s="27">
        <v>434</v>
      </c>
      <c r="N7" s="27">
        <v>570</v>
      </c>
      <c r="O7" s="27">
        <v>638</v>
      </c>
      <c r="P7" s="27">
        <v>60</v>
      </c>
      <c r="Q7" s="27">
        <v>275.99999999999994</v>
      </c>
      <c r="R7" s="27">
        <v>106</v>
      </c>
      <c r="S7" s="27">
        <v>60</v>
      </c>
      <c r="T7" s="27">
        <v>24</v>
      </c>
      <c r="U7" s="27">
        <v>376</v>
      </c>
      <c r="V7" s="27">
        <v>12</v>
      </c>
      <c r="W7" s="30">
        <v>20</v>
      </c>
    </row>
    <row r="8" spans="1:23" x14ac:dyDescent="0.3">
      <c r="A8" s="29" t="s">
        <v>212</v>
      </c>
      <c r="B8" s="26" t="s">
        <v>213</v>
      </c>
      <c r="C8" s="26" t="s">
        <v>18</v>
      </c>
      <c r="D8" s="26" t="s">
        <v>19</v>
      </c>
      <c r="E8" s="26" t="s">
        <v>20</v>
      </c>
      <c r="F8" s="27">
        <v>1080</v>
      </c>
      <c r="G8" s="27">
        <v>85</v>
      </c>
      <c r="H8" s="28">
        <v>2</v>
      </c>
      <c r="I8" s="27">
        <v>443</v>
      </c>
      <c r="J8" s="27">
        <v>24</v>
      </c>
      <c r="K8" s="27">
        <v>995</v>
      </c>
      <c r="L8" s="27">
        <v>686</v>
      </c>
      <c r="M8" s="27">
        <v>302</v>
      </c>
      <c r="N8" s="27">
        <v>890</v>
      </c>
      <c r="O8" s="27">
        <v>638</v>
      </c>
      <c r="P8" s="27">
        <v>45</v>
      </c>
      <c r="Q8" s="27">
        <v>275.99999999999994</v>
      </c>
      <c r="R8" s="27">
        <v>106</v>
      </c>
      <c r="S8" s="27">
        <v>60</v>
      </c>
      <c r="T8" s="27">
        <v>24</v>
      </c>
      <c r="U8" s="27">
        <v>246</v>
      </c>
      <c r="V8" s="27">
        <v>12</v>
      </c>
      <c r="W8" s="30">
        <v>20</v>
      </c>
    </row>
    <row r="9" spans="1:23" x14ac:dyDescent="0.3">
      <c r="A9" s="29" t="s">
        <v>214</v>
      </c>
      <c r="B9" s="26" t="s">
        <v>213</v>
      </c>
      <c r="C9" s="26" t="s">
        <v>22</v>
      </c>
      <c r="D9" s="26" t="s">
        <v>23</v>
      </c>
      <c r="E9" s="26" t="s">
        <v>20</v>
      </c>
      <c r="F9" s="27">
        <v>1080</v>
      </c>
      <c r="G9" s="27">
        <v>85</v>
      </c>
      <c r="H9" s="28">
        <v>2</v>
      </c>
      <c r="I9" s="27">
        <v>443</v>
      </c>
      <c r="J9" s="27">
        <v>24</v>
      </c>
      <c r="K9" s="27">
        <v>995</v>
      </c>
      <c r="L9" s="27">
        <v>686</v>
      </c>
      <c r="M9" s="27">
        <v>369</v>
      </c>
      <c r="N9" s="27">
        <v>890</v>
      </c>
      <c r="O9" s="27">
        <v>638</v>
      </c>
      <c r="P9" s="27">
        <v>45</v>
      </c>
      <c r="Q9" s="27">
        <v>275.99999999999994</v>
      </c>
      <c r="R9" s="27">
        <v>106</v>
      </c>
      <c r="S9" s="27">
        <v>60</v>
      </c>
      <c r="T9" s="27">
        <v>24</v>
      </c>
      <c r="U9" s="27">
        <v>311</v>
      </c>
      <c r="V9" s="27">
        <v>12</v>
      </c>
      <c r="W9" s="30">
        <v>20</v>
      </c>
    </row>
    <row r="10" spans="1:23" x14ac:dyDescent="0.3">
      <c r="A10" s="29" t="s">
        <v>215</v>
      </c>
      <c r="B10" s="26" t="s">
        <v>213</v>
      </c>
      <c r="C10" s="26" t="s">
        <v>25</v>
      </c>
      <c r="D10" s="26" t="s">
        <v>26</v>
      </c>
      <c r="E10" s="26" t="s">
        <v>20</v>
      </c>
      <c r="F10" s="27">
        <v>1080</v>
      </c>
      <c r="G10" s="27">
        <v>85</v>
      </c>
      <c r="H10" s="28">
        <v>2</v>
      </c>
      <c r="I10" s="27">
        <v>443</v>
      </c>
      <c r="J10" s="27">
        <v>24</v>
      </c>
      <c r="K10" s="27">
        <v>995</v>
      </c>
      <c r="L10" s="27">
        <v>686</v>
      </c>
      <c r="M10" s="27">
        <v>434</v>
      </c>
      <c r="N10" s="27">
        <v>890</v>
      </c>
      <c r="O10" s="27">
        <v>638</v>
      </c>
      <c r="P10" s="27">
        <v>45</v>
      </c>
      <c r="Q10" s="27">
        <v>275.99999999999994</v>
      </c>
      <c r="R10" s="27">
        <v>106</v>
      </c>
      <c r="S10" s="27">
        <v>60</v>
      </c>
      <c r="T10" s="27">
        <v>24</v>
      </c>
      <c r="U10" s="27">
        <v>376</v>
      </c>
      <c r="V10" s="27">
        <v>12</v>
      </c>
      <c r="W10" s="30">
        <v>20</v>
      </c>
    </row>
    <row r="11" spans="1:23" x14ac:dyDescent="0.3">
      <c r="A11" s="29" t="s">
        <v>216</v>
      </c>
      <c r="B11" s="26" t="s">
        <v>217</v>
      </c>
      <c r="C11" s="26" t="s">
        <v>18</v>
      </c>
      <c r="D11" s="26" t="s">
        <v>19</v>
      </c>
      <c r="E11" s="26" t="s">
        <v>20</v>
      </c>
      <c r="F11" s="27">
        <v>1390</v>
      </c>
      <c r="G11" s="27">
        <v>85</v>
      </c>
      <c r="H11" s="28">
        <v>2</v>
      </c>
      <c r="I11" s="27">
        <v>461</v>
      </c>
      <c r="J11" s="27">
        <v>24</v>
      </c>
      <c r="K11" s="27">
        <v>1300</v>
      </c>
      <c r="L11" s="27">
        <v>686</v>
      </c>
      <c r="M11" s="27">
        <v>302</v>
      </c>
      <c r="N11" s="27">
        <v>1200</v>
      </c>
      <c r="O11" s="27">
        <v>638</v>
      </c>
      <c r="P11" s="27">
        <v>40</v>
      </c>
      <c r="Q11" s="27">
        <v>275.99999999999994</v>
      </c>
      <c r="R11" s="27">
        <v>106</v>
      </c>
      <c r="S11" s="27">
        <v>60</v>
      </c>
      <c r="T11" s="27">
        <v>24</v>
      </c>
      <c r="U11" s="27">
        <v>246</v>
      </c>
      <c r="V11" s="27">
        <v>12</v>
      </c>
      <c r="W11" s="30">
        <v>20</v>
      </c>
    </row>
    <row r="12" spans="1:23" x14ac:dyDescent="0.3">
      <c r="A12" s="29" t="s">
        <v>218</v>
      </c>
      <c r="B12" s="26" t="s">
        <v>217</v>
      </c>
      <c r="C12" s="26" t="s">
        <v>22</v>
      </c>
      <c r="D12" s="26" t="s">
        <v>23</v>
      </c>
      <c r="E12" s="26" t="s">
        <v>20</v>
      </c>
      <c r="F12" s="27">
        <v>1390</v>
      </c>
      <c r="G12" s="27">
        <v>85</v>
      </c>
      <c r="H12" s="28">
        <v>2</v>
      </c>
      <c r="I12" s="27">
        <v>461</v>
      </c>
      <c r="J12" s="27">
        <v>24</v>
      </c>
      <c r="K12" s="27">
        <v>1300</v>
      </c>
      <c r="L12" s="27">
        <v>686</v>
      </c>
      <c r="M12" s="27">
        <v>369</v>
      </c>
      <c r="N12" s="27">
        <v>1200</v>
      </c>
      <c r="O12" s="27">
        <v>638</v>
      </c>
      <c r="P12" s="27">
        <v>40</v>
      </c>
      <c r="Q12" s="27">
        <v>275.99999999999994</v>
      </c>
      <c r="R12" s="27">
        <v>106</v>
      </c>
      <c r="S12" s="27">
        <v>60</v>
      </c>
      <c r="T12" s="27">
        <v>24</v>
      </c>
      <c r="U12" s="27">
        <v>311</v>
      </c>
      <c r="V12" s="27">
        <v>12</v>
      </c>
      <c r="W12" s="30">
        <v>20</v>
      </c>
    </row>
    <row r="13" spans="1:23" x14ac:dyDescent="0.3">
      <c r="A13" s="29" t="s">
        <v>219</v>
      </c>
      <c r="B13" s="26" t="s">
        <v>217</v>
      </c>
      <c r="C13" s="26" t="s">
        <v>25</v>
      </c>
      <c r="D13" s="26" t="s">
        <v>26</v>
      </c>
      <c r="E13" s="26" t="s">
        <v>20</v>
      </c>
      <c r="F13" s="27">
        <v>1390</v>
      </c>
      <c r="G13" s="27">
        <v>85</v>
      </c>
      <c r="H13" s="28">
        <v>2</v>
      </c>
      <c r="I13" s="27">
        <v>461</v>
      </c>
      <c r="J13" s="27">
        <v>24</v>
      </c>
      <c r="K13" s="27">
        <v>1300</v>
      </c>
      <c r="L13" s="27">
        <v>686</v>
      </c>
      <c r="M13" s="27">
        <v>434</v>
      </c>
      <c r="N13" s="27">
        <v>1200</v>
      </c>
      <c r="O13" s="27">
        <v>638</v>
      </c>
      <c r="P13" s="27">
        <v>40</v>
      </c>
      <c r="Q13" s="27">
        <v>275.99999999999994</v>
      </c>
      <c r="R13" s="27">
        <v>106</v>
      </c>
      <c r="S13" s="27">
        <v>60</v>
      </c>
      <c r="T13" s="27">
        <v>24</v>
      </c>
      <c r="U13" s="27">
        <v>376</v>
      </c>
      <c r="V13" s="27">
        <v>12</v>
      </c>
      <c r="W13" s="30">
        <v>20</v>
      </c>
    </row>
    <row r="14" spans="1:23" x14ac:dyDescent="0.3">
      <c r="A14" s="29" t="s">
        <v>220</v>
      </c>
      <c r="B14" s="26" t="s">
        <v>221</v>
      </c>
      <c r="C14" s="26" t="s">
        <v>18</v>
      </c>
      <c r="D14" s="26" t="s">
        <v>19</v>
      </c>
      <c r="E14" s="26" t="s">
        <v>20</v>
      </c>
      <c r="F14" s="27">
        <v>1720</v>
      </c>
      <c r="G14" s="27">
        <v>85</v>
      </c>
      <c r="H14" s="28">
        <v>2</v>
      </c>
      <c r="I14" s="27">
        <v>461</v>
      </c>
      <c r="J14" s="27">
        <v>24</v>
      </c>
      <c r="K14" s="27">
        <v>1630</v>
      </c>
      <c r="L14" s="27">
        <v>686</v>
      </c>
      <c r="M14" s="27">
        <v>302</v>
      </c>
      <c r="N14" s="27">
        <v>1530</v>
      </c>
      <c r="O14" s="27">
        <v>638</v>
      </c>
      <c r="P14" s="27">
        <v>40</v>
      </c>
      <c r="Q14" s="27">
        <v>275.99999999999994</v>
      </c>
      <c r="R14" s="27">
        <v>106</v>
      </c>
      <c r="S14" s="27">
        <v>60</v>
      </c>
      <c r="T14" s="27">
        <v>24</v>
      </c>
      <c r="U14" s="27">
        <v>246</v>
      </c>
      <c r="V14" s="27">
        <v>12</v>
      </c>
      <c r="W14" s="30">
        <v>20</v>
      </c>
    </row>
    <row r="15" spans="1:23" x14ac:dyDescent="0.3">
      <c r="A15" s="29" t="s">
        <v>222</v>
      </c>
      <c r="B15" s="26" t="s">
        <v>221</v>
      </c>
      <c r="C15" s="26" t="s">
        <v>22</v>
      </c>
      <c r="D15" s="26" t="s">
        <v>23</v>
      </c>
      <c r="E15" s="26" t="s">
        <v>20</v>
      </c>
      <c r="F15" s="27">
        <v>1720</v>
      </c>
      <c r="G15" s="27">
        <v>85</v>
      </c>
      <c r="H15" s="28">
        <v>2</v>
      </c>
      <c r="I15" s="27">
        <v>461</v>
      </c>
      <c r="J15" s="27">
        <v>24</v>
      </c>
      <c r="K15" s="27">
        <v>1630</v>
      </c>
      <c r="L15" s="27">
        <v>686</v>
      </c>
      <c r="M15" s="27">
        <v>369</v>
      </c>
      <c r="N15" s="27">
        <v>1530</v>
      </c>
      <c r="O15" s="27">
        <v>638</v>
      </c>
      <c r="P15" s="27">
        <v>40</v>
      </c>
      <c r="Q15" s="27">
        <v>275.99999999999994</v>
      </c>
      <c r="R15" s="27">
        <v>106</v>
      </c>
      <c r="S15" s="27">
        <v>60</v>
      </c>
      <c r="T15" s="27">
        <v>24</v>
      </c>
      <c r="U15" s="27">
        <v>311</v>
      </c>
      <c r="V15" s="27">
        <v>12</v>
      </c>
      <c r="W15" s="30">
        <v>20</v>
      </c>
    </row>
    <row r="16" spans="1:23" x14ac:dyDescent="0.3">
      <c r="A16" s="29" t="s">
        <v>223</v>
      </c>
      <c r="B16" s="26" t="s">
        <v>221</v>
      </c>
      <c r="C16" s="26" t="s">
        <v>25</v>
      </c>
      <c r="D16" s="26" t="s">
        <v>26</v>
      </c>
      <c r="E16" s="26" t="s">
        <v>20</v>
      </c>
      <c r="F16" s="27">
        <v>1720</v>
      </c>
      <c r="G16" s="27">
        <v>85</v>
      </c>
      <c r="H16" s="28">
        <v>2</v>
      </c>
      <c r="I16" s="27">
        <v>461</v>
      </c>
      <c r="J16" s="27">
        <v>24</v>
      </c>
      <c r="K16" s="27">
        <v>1630</v>
      </c>
      <c r="L16" s="27">
        <v>686</v>
      </c>
      <c r="M16" s="27">
        <v>434</v>
      </c>
      <c r="N16" s="27">
        <v>1530</v>
      </c>
      <c r="O16" s="27">
        <v>638</v>
      </c>
      <c r="P16" s="27">
        <v>40</v>
      </c>
      <c r="Q16" s="27">
        <v>275.99999999999994</v>
      </c>
      <c r="R16" s="27">
        <v>106</v>
      </c>
      <c r="S16" s="27">
        <v>60</v>
      </c>
      <c r="T16" s="27">
        <v>24</v>
      </c>
      <c r="U16" s="27">
        <v>376</v>
      </c>
      <c r="V16" s="27">
        <v>12</v>
      </c>
      <c r="W16" s="30">
        <v>20</v>
      </c>
    </row>
    <row r="17" spans="1:23" x14ac:dyDescent="0.3">
      <c r="A17" s="29" t="s">
        <v>224</v>
      </c>
      <c r="B17" s="26" t="s">
        <v>225</v>
      </c>
      <c r="C17" s="26" t="s">
        <v>18</v>
      </c>
      <c r="D17" s="26" t="s">
        <v>19</v>
      </c>
      <c r="E17" s="26" t="s">
        <v>20</v>
      </c>
      <c r="F17" s="27">
        <v>1390</v>
      </c>
      <c r="G17" s="27">
        <v>85</v>
      </c>
      <c r="H17" s="28">
        <v>2</v>
      </c>
      <c r="I17" s="27">
        <v>763</v>
      </c>
      <c r="J17" s="27">
        <v>34</v>
      </c>
      <c r="K17" s="27">
        <v>1300</v>
      </c>
      <c r="L17" s="27">
        <v>1006</v>
      </c>
      <c r="M17" s="27">
        <v>302</v>
      </c>
      <c r="N17" s="27">
        <v>1200</v>
      </c>
      <c r="O17" s="27">
        <v>938</v>
      </c>
      <c r="P17" s="27">
        <v>40</v>
      </c>
      <c r="Q17" s="27">
        <v>275.99999999999994</v>
      </c>
      <c r="R17" s="27">
        <v>106</v>
      </c>
      <c r="S17" s="27">
        <v>60</v>
      </c>
      <c r="T17" s="27">
        <v>34</v>
      </c>
      <c r="U17" s="27">
        <v>246</v>
      </c>
      <c r="V17" s="27">
        <v>12</v>
      </c>
      <c r="W17" s="30">
        <v>20</v>
      </c>
    </row>
    <row r="18" spans="1:23" x14ac:dyDescent="0.3">
      <c r="A18" s="29" t="s">
        <v>226</v>
      </c>
      <c r="B18" s="26" t="s">
        <v>225</v>
      </c>
      <c r="C18" s="26" t="s">
        <v>22</v>
      </c>
      <c r="D18" s="26" t="s">
        <v>23</v>
      </c>
      <c r="E18" s="26" t="s">
        <v>20</v>
      </c>
      <c r="F18" s="27">
        <v>1390</v>
      </c>
      <c r="G18" s="27">
        <v>85</v>
      </c>
      <c r="H18" s="28">
        <v>2</v>
      </c>
      <c r="I18" s="27">
        <v>763</v>
      </c>
      <c r="J18" s="27">
        <v>34</v>
      </c>
      <c r="K18" s="27">
        <v>1300</v>
      </c>
      <c r="L18" s="27">
        <v>1006</v>
      </c>
      <c r="M18" s="27">
        <v>369</v>
      </c>
      <c r="N18" s="27">
        <v>1200</v>
      </c>
      <c r="O18" s="27">
        <v>938</v>
      </c>
      <c r="P18" s="27">
        <v>40</v>
      </c>
      <c r="Q18" s="27">
        <v>275.99999999999994</v>
      </c>
      <c r="R18" s="27">
        <v>106</v>
      </c>
      <c r="S18" s="27">
        <v>60</v>
      </c>
      <c r="T18" s="27">
        <v>34</v>
      </c>
      <c r="U18" s="27">
        <v>311</v>
      </c>
      <c r="V18" s="27">
        <v>12</v>
      </c>
      <c r="W18" s="30">
        <v>20</v>
      </c>
    </row>
    <row r="19" spans="1:23" x14ac:dyDescent="0.3">
      <c r="A19" s="29" t="s">
        <v>227</v>
      </c>
      <c r="B19" s="26" t="s">
        <v>225</v>
      </c>
      <c r="C19" s="26" t="s">
        <v>25</v>
      </c>
      <c r="D19" s="26" t="s">
        <v>26</v>
      </c>
      <c r="E19" s="26" t="s">
        <v>20</v>
      </c>
      <c r="F19" s="27">
        <v>1390</v>
      </c>
      <c r="G19" s="27">
        <v>85</v>
      </c>
      <c r="H19" s="28">
        <v>2</v>
      </c>
      <c r="I19" s="27">
        <v>763</v>
      </c>
      <c r="J19" s="27">
        <v>34</v>
      </c>
      <c r="K19" s="27">
        <v>1300</v>
      </c>
      <c r="L19" s="27">
        <v>1006</v>
      </c>
      <c r="M19" s="27">
        <v>434</v>
      </c>
      <c r="N19" s="27">
        <v>1200</v>
      </c>
      <c r="O19" s="27">
        <v>938</v>
      </c>
      <c r="P19" s="27">
        <v>40</v>
      </c>
      <c r="Q19" s="27">
        <v>275.99999999999994</v>
      </c>
      <c r="R19" s="27">
        <v>106</v>
      </c>
      <c r="S19" s="27">
        <v>60</v>
      </c>
      <c r="T19" s="27">
        <v>34</v>
      </c>
      <c r="U19" s="27">
        <v>376</v>
      </c>
      <c r="V19" s="27">
        <v>12</v>
      </c>
      <c r="W19" s="30">
        <v>20</v>
      </c>
    </row>
    <row r="20" spans="1:23" x14ac:dyDescent="0.3">
      <c r="A20" s="29" t="s">
        <v>228</v>
      </c>
      <c r="B20" s="26" t="s">
        <v>205</v>
      </c>
      <c r="C20" s="26" t="s">
        <v>48</v>
      </c>
      <c r="D20" s="26" t="s">
        <v>49</v>
      </c>
      <c r="E20" s="26" t="s">
        <v>20</v>
      </c>
      <c r="F20" s="27">
        <v>760</v>
      </c>
      <c r="G20" s="27">
        <v>85</v>
      </c>
      <c r="H20" s="28">
        <v>2</v>
      </c>
      <c r="I20" s="27">
        <v>158</v>
      </c>
      <c r="J20" s="27">
        <v>22</v>
      </c>
      <c r="K20" s="27">
        <v>690</v>
      </c>
      <c r="L20" s="27">
        <v>382</v>
      </c>
      <c r="M20" s="27">
        <v>250</v>
      </c>
      <c r="N20" s="27">
        <v>570</v>
      </c>
      <c r="O20" s="27">
        <v>338</v>
      </c>
      <c r="P20" s="27">
        <v>60</v>
      </c>
      <c r="Q20" s="27">
        <v>275.99999999999994</v>
      </c>
      <c r="R20" s="27">
        <v>106</v>
      </c>
      <c r="S20" s="27">
        <v>60</v>
      </c>
      <c r="T20" s="27">
        <v>22</v>
      </c>
      <c r="U20" s="27">
        <v>181</v>
      </c>
      <c r="V20" s="27">
        <v>12</v>
      </c>
      <c r="W20" s="30">
        <v>20</v>
      </c>
    </row>
    <row r="21" spans="1:23" x14ac:dyDescent="0.3">
      <c r="A21" s="29" t="s">
        <v>229</v>
      </c>
      <c r="B21" s="26" t="s">
        <v>209</v>
      </c>
      <c r="C21" s="26" t="s">
        <v>48</v>
      </c>
      <c r="D21" s="26" t="s">
        <v>49</v>
      </c>
      <c r="E21" s="26" t="s">
        <v>20</v>
      </c>
      <c r="F21" s="27">
        <v>760</v>
      </c>
      <c r="G21" s="27">
        <v>85</v>
      </c>
      <c r="H21" s="28">
        <v>2</v>
      </c>
      <c r="I21" s="27">
        <v>443</v>
      </c>
      <c r="J21" s="27">
        <v>24</v>
      </c>
      <c r="K21" s="27">
        <v>690</v>
      </c>
      <c r="L21" s="27">
        <v>686</v>
      </c>
      <c r="M21" s="27">
        <v>250</v>
      </c>
      <c r="N21" s="27">
        <v>570</v>
      </c>
      <c r="O21" s="27">
        <v>638</v>
      </c>
      <c r="P21" s="27">
        <v>60</v>
      </c>
      <c r="Q21" s="27">
        <v>275.99999999999994</v>
      </c>
      <c r="R21" s="27">
        <v>106</v>
      </c>
      <c r="S21" s="27">
        <v>60</v>
      </c>
      <c r="T21" s="27">
        <v>24</v>
      </c>
      <c r="U21" s="27">
        <v>181</v>
      </c>
      <c r="V21" s="27">
        <v>12</v>
      </c>
      <c r="W21" s="30">
        <v>20</v>
      </c>
    </row>
    <row r="22" spans="1:23" x14ac:dyDescent="0.3">
      <c r="A22" s="29" t="s">
        <v>230</v>
      </c>
      <c r="B22" s="26" t="s">
        <v>213</v>
      </c>
      <c r="C22" s="26" t="s">
        <v>48</v>
      </c>
      <c r="D22" s="26" t="s">
        <v>49</v>
      </c>
      <c r="E22" s="26" t="s">
        <v>20</v>
      </c>
      <c r="F22" s="27">
        <v>1080</v>
      </c>
      <c r="G22" s="27">
        <v>85</v>
      </c>
      <c r="H22" s="28">
        <v>2</v>
      </c>
      <c r="I22" s="27">
        <v>443</v>
      </c>
      <c r="J22" s="27">
        <v>24</v>
      </c>
      <c r="K22" s="27">
        <v>995</v>
      </c>
      <c r="L22" s="27">
        <v>686</v>
      </c>
      <c r="M22" s="27">
        <v>250</v>
      </c>
      <c r="N22" s="27">
        <v>890</v>
      </c>
      <c r="O22" s="27">
        <v>638</v>
      </c>
      <c r="P22" s="27">
        <v>45</v>
      </c>
      <c r="Q22" s="27">
        <v>275.99999999999994</v>
      </c>
      <c r="R22" s="27">
        <v>106</v>
      </c>
      <c r="S22" s="27">
        <v>60</v>
      </c>
      <c r="T22" s="27">
        <v>24</v>
      </c>
      <c r="U22" s="27">
        <v>181</v>
      </c>
      <c r="V22" s="27">
        <v>12</v>
      </c>
      <c r="W22" s="30">
        <v>20</v>
      </c>
    </row>
    <row r="23" spans="1:23" x14ac:dyDescent="0.3">
      <c r="A23" s="29" t="s">
        <v>231</v>
      </c>
      <c r="B23" s="26" t="s">
        <v>217</v>
      </c>
      <c r="C23" s="26" t="s">
        <v>48</v>
      </c>
      <c r="D23" s="26" t="s">
        <v>49</v>
      </c>
      <c r="E23" s="26" t="s">
        <v>20</v>
      </c>
      <c r="F23" s="27">
        <v>1390</v>
      </c>
      <c r="G23" s="27">
        <v>85</v>
      </c>
      <c r="H23" s="28">
        <v>2</v>
      </c>
      <c r="I23" s="27">
        <v>461</v>
      </c>
      <c r="J23" s="27">
        <v>24</v>
      </c>
      <c r="K23" s="27">
        <v>1300</v>
      </c>
      <c r="L23" s="27">
        <v>686</v>
      </c>
      <c r="M23" s="27">
        <v>250</v>
      </c>
      <c r="N23" s="27">
        <v>1200</v>
      </c>
      <c r="O23" s="27">
        <v>638</v>
      </c>
      <c r="P23" s="27">
        <v>40</v>
      </c>
      <c r="Q23" s="27">
        <v>275.99999999999994</v>
      </c>
      <c r="R23" s="27">
        <v>106</v>
      </c>
      <c r="S23" s="27">
        <v>60</v>
      </c>
      <c r="T23" s="27">
        <v>24</v>
      </c>
      <c r="U23" s="27">
        <v>181</v>
      </c>
      <c r="V23" s="27">
        <v>12</v>
      </c>
      <c r="W23" s="30">
        <v>20</v>
      </c>
    </row>
    <row r="24" spans="1:23" x14ac:dyDescent="0.3">
      <c r="A24" s="29" t="s">
        <v>232</v>
      </c>
      <c r="B24" s="26" t="s">
        <v>221</v>
      </c>
      <c r="C24" s="26" t="s">
        <v>48</v>
      </c>
      <c r="D24" s="26" t="s">
        <v>49</v>
      </c>
      <c r="E24" s="26" t="s">
        <v>20</v>
      </c>
      <c r="F24" s="27">
        <v>1720</v>
      </c>
      <c r="G24" s="27">
        <v>85</v>
      </c>
      <c r="H24" s="28">
        <v>2</v>
      </c>
      <c r="I24" s="27">
        <v>461</v>
      </c>
      <c r="J24" s="27">
        <v>24</v>
      </c>
      <c r="K24" s="27">
        <v>1630</v>
      </c>
      <c r="L24" s="27">
        <v>686</v>
      </c>
      <c r="M24" s="27">
        <v>250</v>
      </c>
      <c r="N24" s="27">
        <v>1530</v>
      </c>
      <c r="O24" s="27">
        <v>638</v>
      </c>
      <c r="P24" s="27">
        <v>40</v>
      </c>
      <c r="Q24" s="27">
        <v>275.99999999999994</v>
      </c>
      <c r="R24" s="27">
        <v>106</v>
      </c>
      <c r="S24" s="27">
        <v>60</v>
      </c>
      <c r="T24" s="27">
        <v>24</v>
      </c>
      <c r="U24" s="27">
        <v>181</v>
      </c>
      <c r="V24" s="27">
        <v>12</v>
      </c>
      <c r="W24" s="30">
        <v>20</v>
      </c>
    </row>
    <row r="25" spans="1:23" x14ac:dyDescent="0.3">
      <c r="A25" s="29" t="s">
        <v>233</v>
      </c>
      <c r="B25" s="26" t="s">
        <v>225</v>
      </c>
      <c r="C25" s="26" t="s">
        <v>48</v>
      </c>
      <c r="D25" s="26" t="s">
        <v>49</v>
      </c>
      <c r="E25" s="26" t="s">
        <v>20</v>
      </c>
      <c r="F25" s="27">
        <v>1390</v>
      </c>
      <c r="G25" s="27">
        <v>85</v>
      </c>
      <c r="H25" s="28">
        <v>2</v>
      </c>
      <c r="I25" s="27">
        <v>763</v>
      </c>
      <c r="J25" s="27">
        <v>34</v>
      </c>
      <c r="K25" s="27">
        <v>1300</v>
      </c>
      <c r="L25" s="27">
        <v>1006</v>
      </c>
      <c r="M25" s="27">
        <v>250</v>
      </c>
      <c r="N25" s="27">
        <v>1200</v>
      </c>
      <c r="O25" s="27">
        <v>938</v>
      </c>
      <c r="P25" s="27">
        <v>40</v>
      </c>
      <c r="Q25" s="27">
        <v>275.99999999999994</v>
      </c>
      <c r="R25" s="27">
        <v>106</v>
      </c>
      <c r="S25" s="27">
        <v>60</v>
      </c>
      <c r="T25" s="27">
        <v>34</v>
      </c>
      <c r="U25" s="27">
        <v>181</v>
      </c>
      <c r="V25" s="27">
        <v>12</v>
      </c>
      <c r="W25" s="30">
        <v>20</v>
      </c>
    </row>
    <row r="26" spans="1:23" x14ac:dyDescent="0.3">
      <c r="A26" s="29" t="s">
        <v>234</v>
      </c>
      <c r="B26" s="26" t="s">
        <v>235</v>
      </c>
      <c r="C26" s="26" t="s">
        <v>48</v>
      </c>
      <c r="D26" s="26" t="s">
        <v>49</v>
      </c>
      <c r="E26" s="26" t="s">
        <v>20</v>
      </c>
      <c r="F26" s="27">
        <v>1390</v>
      </c>
      <c r="G26" s="27">
        <v>85</v>
      </c>
      <c r="H26" s="28">
        <v>2</v>
      </c>
      <c r="I26" s="27">
        <v>1083</v>
      </c>
      <c r="J26" s="27">
        <v>44</v>
      </c>
      <c r="K26" s="27">
        <v>1300</v>
      </c>
      <c r="L26" s="27">
        <v>1326</v>
      </c>
      <c r="M26" s="27">
        <v>250</v>
      </c>
      <c r="N26" s="27">
        <v>1200</v>
      </c>
      <c r="O26" s="27">
        <v>1238</v>
      </c>
      <c r="P26" s="27">
        <v>40</v>
      </c>
      <c r="Q26" s="27">
        <v>275.99999999999994</v>
      </c>
      <c r="R26" s="27">
        <v>106</v>
      </c>
      <c r="S26" s="27">
        <v>60</v>
      </c>
      <c r="T26" s="27">
        <v>44</v>
      </c>
      <c r="U26" s="27">
        <v>181</v>
      </c>
      <c r="V26" s="27">
        <v>12</v>
      </c>
      <c r="W26" s="30">
        <v>20</v>
      </c>
    </row>
    <row r="27" spans="1:23" x14ac:dyDescent="0.3">
      <c r="A27" s="29" t="s">
        <v>236</v>
      </c>
      <c r="B27" s="26" t="s">
        <v>235</v>
      </c>
      <c r="C27" s="26" t="s">
        <v>18</v>
      </c>
      <c r="D27" s="26" t="s">
        <v>19</v>
      </c>
      <c r="E27" s="26" t="s">
        <v>20</v>
      </c>
      <c r="F27" s="27">
        <v>1390</v>
      </c>
      <c r="G27" s="27">
        <v>85</v>
      </c>
      <c r="H27" s="28">
        <v>2</v>
      </c>
      <c r="I27" s="27">
        <v>1083</v>
      </c>
      <c r="J27" s="27">
        <v>44</v>
      </c>
      <c r="K27" s="27">
        <v>1300</v>
      </c>
      <c r="L27" s="27">
        <v>1326</v>
      </c>
      <c r="M27" s="27">
        <v>302</v>
      </c>
      <c r="N27" s="27">
        <v>1200</v>
      </c>
      <c r="O27" s="27">
        <v>1238</v>
      </c>
      <c r="P27" s="27">
        <v>40</v>
      </c>
      <c r="Q27" s="27">
        <v>275.99999999999994</v>
      </c>
      <c r="R27" s="27">
        <v>106</v>
      </c>
      <c r="S27" s="27">
        <v>60</v>
      </c>
      <c r="T27" s="27">
        <v>44</v>
      </c>
      <c r="U27" s="27">
        <v>246</v>
      </c>
      <c r="V27" s="27">
        <v>12</v>
      </c>
      <c r="W27" s="30">
        <v>20</v>
      </c>
    </row>
    <row r="28" spans="1:23" x14ac:dyDescent="0.3">
      <c r="A28" s="29" t="s">
        <v>237</v>
      </c>
      <c r="B28" s="26" t="s">
        <v>235</v>
      </c>
      <c r="C28" s="26" t="s">
        <v>22</v>
      </c>
      <c r="D28" s="26" t="s">
        <v>23</v>
      </c>
      <c r="E28" s="26" t="s">
        <v>20</v>
      </c>
      <c r="F28" s="27">
        <v>1390</v>
      </c>
      <c r="G28" s="27">
        <v>85</v>
      </c>
      <c r="H28" s="28">
        <v>2</v>
      </c>
      <c r="I28" s="27">
        <v>1083</v>
      </c>
      <c r="J28" s="27">
        <v>44</v>
      </c>
      <c r="K28" s="27">
        <v>1300</v>
      </c>
      <c r="L28" s="27">
        <v>1326</v>
      </c>
      <c r="M28" s="27">
        <v>369</v>
      </c>
      <c r="N28" s="27">
        <v>1200</v>
      </c>
      <c r="O28" s="27">
        <v>1238</v>
      </c>
      <c r="P28" s="27">
        <v>40</v>
      </c>
      <c r="Q28" s="27">
        <v>275.99999999999994</v>
      </c>
      <c r="R28" s="27">
        <v>106</v>
      </c>
      <c r="S28" s="27">
        <v>60</v>
      </c>
      <c r="T28" s="27">
        <v>44</v>
      </c>
      <c r="U28" s="27">
        <v>311</v>
      </c>
      <c r="V28" s="27">
        <v>12</v>
      </c>
      <c r="W28" s="30">
        <v>20</v>
      </c>
    </row>
    <row r="29" spans="1:23" x14ac:dyDescent="0.3">
      <c r="A29" s="29" t="s">
        <v>238</v>
      </c>
      <c r="B29" s="26" t="s">
        <v>235</v>
      </c>
      <c r="C29" s="26" t="s">
        <v>25</v>
      </c>
      <c r="D29" s="26" t="s">
        <v>26</v>
      </c>
      <c r="E29" s="26" t="s">
        <v>20</v>
      </c>
      <c r="F29" s="27">
        <v>1390</v>
      </c>
      <c r="G29" s="27">
        <v>85</v>
      </c>
      <c r="H29" s="28">
        <v>2</v>
      </c>
      <c r="I29" s="27">
        <v>1083</v>
      </c>
      <c r="J29" s="27">
        <v>44</v>
      </c>
      <c r="K29" s="27">
        <v>1300</v>
      </c>
      <c r="L29" s="27">
        <v>1326</v>
      </c>
      <c r="M29" s="27">
        <v>434</v>
      </c>
      <c r="N29" s="27">
        <v>1200</v>
      </c>
      <c r="O29" s="27">
        <v>1238</v>
      </c>
      <c r="P29" s="27">
        <v>40</v>
      </c>
      <c r="Q29" s="27">
        <v>275.99999999999994</v>
      </c>
      <c r="R29" s="27">
        <v>106</v>
      </c>
      <c r="S29" s="27">
        <v>60</v>
      </c>
      <c r="T29" s="27">
        <v>44</v>
      </c>
      <c r="U29" s="27">
        <v>376</v>
      </c>
      <c r="V29" s="27">
        <v>12</v>
      </c>
      <c r="W29" s="30">
        <v>20</v>
      </c>
    </row>
    <row r="30" spans="1:23" x14ac:dyDescent="0.3">
      <c r="A30" s="29" t="s">
        <v>239</v>
      </c>
      <c r="B30" s="26" t="s">
        <v>240</v>
      </c>
      <c r="C30" s="26" t="s">
        <v>48</v>
      </c>
      <c r="D30" s="26" t="s">
        <v>49</v>
      </c>
      <c r="E30" s="26" t="s">
        <v>20</v>
      </c>
      <c r="F30" s="27">
        <v>2353</v>
      </c>
      <c r="G30" s="27">
        <v>100</v>
      </c>
      <c r="H30" s="28">
        <v>2</v>
      </c>
      <c r="I30" s="27">
        <v>660</v>
      </c>
      <c r="J30" s="27">
        <v>48</v>
      </c>
      <c r="K30" s="27">
        <v>2263</v>
      </c>
      <c r="L30" s="27">
        <v>884</v>
      </c>
      <c r="M30" s="27">
        <v>250</v>
      </c>
      <c r="N30" s="27">
        <v>2128</v>
      </c>
      <c r="O30" s="27">
        <v>788</v>
      </c>
      <c r="P30" s="27">
        <v>40</v>
      </c>
      <c r="Q30" s="27">
        <v>275.99999999999994</v>
      </c>
      <c r="R30" s="27">
        <v>106</v>
      </c>
      <c r="S30" s="27">
        <v>95</v>
      </c>
      <c r="T30" s="27">
        <v>48</v>
      </c>
      <c r="U30" s="27">
        <v>181</v>
      </c>
      <c r="V30" s="27">
        <v>20</v>
      </c>
      <c r="W30" s="30">
        <v>35</v>
      </c>
    </row>
    <row r="31" spans="1:23" x14ac:dyDescent="0.3">
      <c r="A31" s="29" t="s">
        <v>241</v>
      </c>
      <c r="B31" s="26" t="s">
        <v>240</v>
      </c>
      <c r="C31" s="26" t="s">
        <v>18</v>
      </c>
      <c r="D31" s="26" t="s">
        <v>19</v>
      </c>
      <c r="E31" s="26" t="s">
        <v>20</v>
      </c>
      <c r="F31" s="27">
        <v>2353</v>
      </c>
      <c r="G31" s="27">
        <v>100</v>
      </c>
      <c r="H31" s="28">
        <v>2</v>
      </c>
      <c r="I31" s="27">
        <v>660</v>
      </c>
      <c r="J31" s="27">
        <v>48</v>
      </c>
      <c r="K31" s="27">
        <v>2263</v>
      </c>
      <c r="L31" s="27">
        <v>884</v>
      </c>
      <c r="M31" s="27">
        <v>302</v>
      </c>
      <c r="N31" s="27">
        <v>2128</v>
      </c>
      <c r="O31" s="27">
        <v>788</v>
      </c>
      <c r="P31" s="27">
        <v>40</v>
      </c>
      <c r="Q31" s="27">
        <v>275.99999999999994</v>
      </c>
      <c r="R31" s="27">
        <v>106</v>
      </c>
      <c r="S31" s="27">
        <v>95</v>
      </c>
      <c r="T31" s="27">
        <v>48</v>
      </c>
      <c r="U31" s="27">
        <v>246</v>
      </c>
      <c r="V31" s="27">
        <v>20</v>
      </c>
      <c r="W31" s="30">
        <v>35</v>
      </c>
    </row>
    <row r="32" spans="1:23" x14ac:dyDescent="0.3">
      <c r="A32" s="29" t="s">
        <v>242</v>
      </c>
      <c r="B32" s="26" t="s">
        <v>240</v>
      </c>
      <c r="C32" s="26" t="s">
        <v>22</v>
      </c>
      <c r="D32" s="26" t="s">
        <v>23</v>
      </c>
      <c r="E32" s="26" t="s">
        <v>20</v>
      </c>
      <c r="F32" s="27">
        <v>2353</v>
      </c>
      <c r="G32" s="27">
        <v>100</v>
      </c>
      <c r="H32" s="28">
        <v>2</v>
      </c>
      <c r="I32" s="27">
        <v>660</v>
      </c>
      <c r="J32" s="27">
        <v>48</v>
      </c>
      <c r="K32" s="27">
        <v>2263</v>
      </c>
      <c r="L32" s="27">
        <v>884</v>
      </c>
      <c r="M32" s="27">
        <v>369</v>
      </c>
      <c r="N32" s="27">
        <v>2128</v>
      </c>
      <c r="O32" s="27">
        <v>788</v>
      </c>
      <c r="P32" s="27">
        <v>40</v>
      </c>
      <c r="Q32" s="27">
        <v>275.99999999999994</v>
      </c>
      <c r="R32" s="27">
        <v>106</v>
      </c>
      <c r="S32" s="27">
        <v>95</v>
      </c>
      <c r="T32" s="27">
        <v>48</v>
      </c>
      <c r="U32" s="27">
        <v>311</v>
      </c>
      <c r="V32" s="27">
        <v>20</v>
      </c>
      <c r="W32" s="30">
        <v>35</v>
      </c>
    </row>
    <row r="33" spans="1:23" x14ac:dyDescent="0.3">
      <c r="A33" s="29" t="s">
        <v>243</v>
      </c>
      <c r="B33" s="26" t="s">
        <v>240</v>
      </c>
      <c r="C33" s="26" t="s">
        <v>25</v>
      </c>
      <c r="D33" s="26" t="s">
        <v>26</v>
      </c>
      <c r="E33" s="26" t="s">
        <v>20</v>
      </c>
      <c r="F33" s="27">
        <v>2353</v>
      </c>
      <c r="G33" s="27">
        <v>100</v>
      </c>
      <c r="H33" s="28">
        <v>2</v>
      </c>
      <c r="I33" s="27">
        <v>660</v>
      </c>
      <c r="J33" s="27">
        <v>48</v>
      </c>
      <c r="K33" s="27">
        <v>2263</v>
      </c>
      <c r="L33" s="27">
        <v>884</v>
      </c>
      <c r="M33" s="27">
        <v>434</v>
      </c>
      <c r="N33" s="27">
        <v>2128</v>
      </c>
      <c r="O33" s="27">
        <v>788</v>
      </c>
      <c r="P33" s="27">
        <v>40</v>
      </c>
      <c r="Q33" s="27">
        <v>275.99999999999994</v>
      </c>
      <c r="R33" s="27">
        <v>106</v>
      </c>
      <c r="S33" s="27">
        <v>95</v>
      </c>
      <c r="T33" s="27">
        <v>48</v>
      </c>
      <c r="U33" s="27">
        <v>376</v>
      </c>
      <c r="V33" s="27">
        <v>20</v>
      </c>
      <c r="W33" s="30">
        <v>35</v>
      </c>
    </row>
    <row r="34" spans="1:23" x14ac:dyDescent="0.3">
      <c r="A34" s="29" t="s">
        <v>244</v>
      </c>
      <c r="B34" s="26" t="s">
        <v>245</v>
      </c>
      <c r="C34" s="26" t="s">
        <v>48</v>
      </c>
      <c r="D34" s="26" t="s">
        <v>49</v>
      </c>
      <c r="E34" s="26" t="s">
        <v>20</v>
      </c>
      <c r="F34" s="27">
        <v>1712</v>
      </c>
      <c r="G34" s="27">
        <v>100</v>
      </c>
      <c r="H34" s="28">
        <v>3</v>
      </c>
      <c r="I34" s="27">
        <v>565</v>
      </c>
      <c r="J34" s="27">
        <v>39.5</v>
      </c>
      <c r="K34" s="27">
        <v>1622</v>
      </c>
      <c r="L34" s="27">
        <v>1354</v>
      </c>
      <c r="M34" s="27">
        <v>250</v>
      </c>
      <c r="N34" s="27">
        <v>1487</v>
      </c>
      <c r="O34" s="27">
        <v>1275</v>
      </c>
      <c r="P34" s="27">
        <v>40</v>
      </c>
      <c r="Q34" s="27">
        <v>316</v>
      </c>
      <c r="R34" s="27">
        <v>110</v>
      </c>
      <c r="S34" s="27">
        <v>95</v>
      </c>
      <c r="T34" s="27">
        <v>39.5</v>
      </c>
      <c r="U34" s="27">
        <v>181</v>
      </c>
      <c r="V34" s="27">
        <v>20</v>
      </c>
      <c r="W34" s="30">
        <v>35</v>
      </c>
    </row>
    <row r="35" spans="1:23" x14ac:dyDescent="0.3">
      <c r="A35" s="29" t="s">
        <v>246</v>
      </c>
      <c r="B35" s="26" t="s">
        <v>245</v>
      </c>
      <c r="C35" s="26" t="s">
        <v>18</v>
      </c>
      <c r="D35" s="26" t="s">
        <v>19</v>
      </c>
      <c r="E35" s="26" t="s">
        <v>20</v>
      </c>
      <c r="F35" s="27">
        <v>1712</v>
      </c>
      <c r="G35" s="27">
        <v>100</v>
      </c>
      <c r="H35" s="28">
        <v>3</v>
      </c>
      <c r="I35" s="27">
        <v>565</v>
      </c>
      <c r="J35" s="27">
        <v>39.5</v>
      </c>
      <c r="K35" s="27">
        <v>1622</v>
      </c>
      <c r="L35" s="27">
        <v>1354</v>
      </c>
      <c r="M35" s="27">
        <v>302</v>
      </c>
      <c r="N35" s="27">
        <v>1487</v>
      </c>
      <c r="O35" s="27">
        <v>1275</v>
      </c>
      <c r="P35" s="27">
        <v>40</v>
      </c>
      <c r="Q35" s="27">
        <v>316</v>
      </c>
      <c r="R35" s="27">
        <v>110</v>
      </c>
      <c r="S35" s="27">
        <v>95</v>
      </c>
      <c r="T35" s="27">
        <v>39.5</v>
      </c>
      <c r="U35" s="27">
        <v>246</v>
      </c>
      <c r="V35" s="27">
        <v>20</v>
      </c>
      <c r="W35" s="30">
        <v>35</v>
      </c>
    </row>
    <row r="36" spans="1:23" x14ac:dyDescent="0.3">
      <c r="A36" s="29" t="s">
        <v>247</v>
      </c>
      <c r="B36" s="26" t="s">
        <v>245</v>
      </c>
      <c r="C36" s="26" t="s">
        <v>22</v>
      </c>
      <c r="D36" s="26" t="s">
        <v>23</v>
      </c>
      <c r="E36" s="26" t="s">
        <v>20</v>
      </c>
      <c r="F36" s="27">
        <v>1712</v>
      </c>
      <c r="G36" s="27">
        <v>100</v>
      </c>
      <c r="H36" s="28">
        <v>3</v>
      </c>
      <c r="I36" s="27">
        <v>565</v>
      </c>
      <c r="J36" s="27">
        <v>39.5</v>
      </c>
      <c r="K36" s="27">
        <v>1622</v>
      </c>
      <c r="L36" s="27">
        <v>1354</v>
      </c>
      <c r="M36" s="27">
        <v>369</v>
      </c>
      <c r="N36" s="27">
        <v>1487</v>
      </c>
      <c r="O36" s="27">
        <v>1275</v>
      </c>
      <c r="P36" s="27">
        <v>40</v>
      </c>
      <c r="Q36" s="27">
        <v>316</v>
      </c>
      <c r="R36" s="27">
        <v>110</v>
      </c>
      <c r="S36" s="27">
        <v>95</v>
      </c>
      <c r="T36" s="27">
        <v>39.5</v>
      </c>
      <c r="U36" s="27">
        <v>311</v>
      </c>
      <c r="V36" s="27">
        <v>20</v>
      </c>
      <c r="W36" s="30">
        <v>35</v>
      </c>
    </row>
    <row r="37" spans="1:23" x14ac:dyDescent="0.3">
      <c r="A37" s="29" t="s">
        <v>248</v>
      </c>
      <c r="B37" s="26" t="s">
        <v>245</v>
      </c>
      <c r="C37" s="26" t="s">
        <v>25</v>
      </c>
      <c r="D37" s="26" t="s">
        <v>26</v>
      </c>
      <c r="E37" s="26" t="s">
        <v>20</v>
      </c>
      <c r="F37" s="27">
        <v>1712</v>
      </c>
      <c r="G37" s="27">
        <v>100</v>
      </c>
      <c r="H37" s="28">
        <v>3</v>
      </c>
      <c r="I37" s="27">
        <v>565</v>
      </c>
      <c r="J37" s="27">
        <v>39.5</v>
      </c>
      <c r="K37" s="27">
        <v>1622</v>
      </c>
      <c r="L37" s="27">
        <v>1354</v>
      </c>
      <c r="M37" s="27">
        <v>434</v>
      </c>
      <c r="N37" s="27">
        <v>1487</v>
      </c>
      <c r="O37" s="27">
        <v>1275</v>
      </c>
      <c r="P37" s="27">
        <v>40</v>
      </c>
      <c r="Q37" s="27">
        <v>316</v>
      </c>
      <c r="R37" s="27">
        <v>110</v>
      </c>
      <c r="S37" s="27">
        <v>95</v>
      </c>
      <c r="T37" s="27">
        <v>39.5</v>
      </c>
      <c r="U37" s="27">
        <v>376</v>
      </c>
      <c r="V37" s="27">
        <v>20</v>
      </c>
      <c r="W37" s="30">
        <v>35</v>
      </c>
    </row>
    <row r="38" spans="1:23" x14ac:dyDescent="0.3">
      <c r="A38" s="29" t="s">
        <v>249</v>
      </c>
      <c r="B38" s="26" t="s">
        <v>250</v>
      </c>
      <c r="C38" s="26" t="s">
        <v>48</v>
      </c>
      <c r="D38" s="26" t="s">
        <v>49</v>
      </c>
      <c r="E38" s="26" t="s">
        <v>20</v>
      </c>
      <c r="F38" s="27">
        <v>2017</v>
      </c>
      <c r="G38" s="27">
        <v>100</v>
      </c>
      <c r="H38" s="28">
        <v>3</v>
      </c>
      <c r="I38" s="27">
        <v>565</v>
      </c>
      <c r="J38" s="27">
        <v>39.5</v>
      </c>
      <c r="K38" s="27">
        <v>1927</v>
      </c>
      <c r="L38" s="27">
        <v>1354</v>
      </c>
      <c r="M38" s="27">
        <v>250</v>
      </c>
      <c r="N38" s="27">
        <v>1792</v>
      </c>
      <c r="O38" s="27">
        <v>1275</v>
      </c>
      <c r="P38" s="27">
        <v>40</v>
      </c>
      <c r="Q38" s="27">
        <v>315.99999999999994</v>
      </c>
      <c r="R38" s="27">
        <v>110</v>
      </c>
      <c r="S38" s="27">
        <v>95</v>
      </c>
      <c r="T38" s="27">
        <v>39.5</v>
      </c>
      <c r="U38" s="27">
        <v>181</v>
      </c>
      <c r="V38" s="27">
        <v>20</v>
      </c>
      <c r="W38" s="30">
        <v>35</v>
      </c>
    </row>
    <row r="39" spans="1:23" x14ac:dyDescent="0.3">
      <c r="A39" s="29" t="s">
        <v>251</v>
      </c>
      <c r="B39" s="26" t="s">
        <v>250</v>
      </c>
      <c r="C39" s="26" t="s">
        <v>18</v>
      </c>
      <c r="D39" s="26" t="s">
        <v>19</v>
      </c>
      <c r="E39" s="26" t="s">
        <v>20</v>
      </c>
      <c r="F39" s="27">
        <v>2017</v>
      </c>
      <c r="G39" s="27">
        <v>100</v>
      </c>
      <c r="H39" s="28">
        <v>3</v>
      </c>
      <c r="I39" s="27">
        <v>565</v>
      </c>
      <c r="J39" s="27">
        <v>39.5</v>
      </c>
      <c r="K39" s="27">
        <v>1927</v>
      </c>
      <c r="L39" s="27">
        <v>1354</v>
      </c>
      <c r="M39" s="27">
        <v>302</v>
      </c>
      <c r="N39" s="27">
        <v>1792</v>
      </c>
      <c r="O39" s="27">
        <v>1275</v>
      </c>
      <c r="P39" s="27">
        <v>40</v>
      </c>
      <c r="Q39" s="27">
        <v>316</v>
      </c>
      <c r="R39" s="27">
        <v>110</v>
      </c>
      <c r="S39" s="27">
        <v>95</v>
      </c>
      <c r="T39" s="27">
        <v>39.5</v>
      </c>
      <c r="U39" s="27">
        <v>246</v>
      </c>
      <c r="V39" s="27">
        <v>20</v>
      </c>
      <c r="W39" s="30">
        <v>35</v>
      </c>
    </row>
    <row r="40" spans="1:23" x14ac:dyDescent="0.3">
      <c r="A40" s="29" t="s">
        <v>252</v>
      </c>
      <c r="B40" s="26" t="s">
        <v>250</v>
      </c>
      <c r="C40" s="26" t="s">
        <v>22</v>
      </c>
      <c r="D40" s="26" t="s">
        <v>23</v>
      </c>
      <c r="E40" s="26" t="s">
        <v>20</v>
      </c>
      <c r="F40" s="27">
        <v>2017</v>
      </c>
      <c r="G40" s="27">
        <v>100</v>
      </c>
      <c r="H40" s="28">
        <v>3</v>
      </c>
      <c r="I40" s="27">
        <v>565</v>
      </c>
      <c r="J40" s="27">
        <v>39.5</v>
      </c>
      <c r="K40" s="27">
        <v>1927</v>
      </c>
      <c r="L40" s="27">
        <v>1354</v>
      </c>
      <c r="M40" s="27">
        <v>369</v>
      </c>
      <c r="N40" s="27">
        <v>1792</v>
      </c>
      <c r="O40" s="27">
        <v>1275</v>
      </c>
      <c r="P40" s="27">
        <v>40</v>
      </c>
      <c r="Q40" s="27">
        <v>316</v>
      </c>
      <c r="R40" s="27">
        <v>110</v>
      </c>
      <c r="S40" s="27">
        <v>95</v>
      </c>
      <c r="T40" s="27">
        <v>39.5</v>
      </c>
      <c r="U40" s="27">
        <v>311</v>
      </c>
      <c r="V40" s="27">
        <v>20</v>
      </c>
      <c r="W40" s="30">
        <v>35</v>
      </c>
    </row>
    <row r="41" spans="1:23" x14ac:dyDescent="0.3">
      <c r="A41" s="29" t="s">
        <v>253</v>
      </c>
      <c r="B41" s="26" t="s">
        <v>250</v>
      </c>
      <c r="C41" s="26" t="s">
        <v>25</v>
      </c>
      <c r="D41" s="26" t="s">
        <v>26</v>
      </c>
      <c r="E41" s="26" t="s">
        <v>20</v>
      </c>
      <c r="F41" s="27">
        <v>2017</v>
      </c>
      <c r="G41" s="27">
        <v>100</v>
      </c>
      <c r="H41" s="28">
        <v>3</v>
      </c>
      <c r="I41" s="27">
        <v>565</v>
      </c>
      <c r="J41" s="27">
        <v>39.5</v>
      </c>
      <c r="K41" s="27">
        <v>1927</v>
      </c>
      <c r="L41" s="27">
        <v>1354</v>
      </c>
      <c r="M41" s="27">
        <v>434</v>
      </c>
      <c r="N41" s="27">
        <v>1792</v>
      </c>
      <c r="O41" s="27">
        <v>1275</v>
      </c>
      <c r="P41" s="27">
        <v>40</v>
      </c>
      <c r="Q41" s="27">
        <v>316</v>
      </c>
      <c r="R41" s="27">
        <v>110</v>
      </c>
      <c r="S41" s="27">
        <v>95</v>
      </c>
      <c r="T41" s="27">
        <v>39.5</v>
      </c>
      <c r="U41" s="27">
        <v>376</v>
      </c>
      <c r="V41" s="27">
        <v>20</v>
      </c>
      <c r="W41" s="30">
        <v>35</v>
      </c>
    </row>
    <row r="42" spans="1:23" x14ac:dyDescent="0.3">
      <c r="A42" s="29" t="s">
        <v>254</v>
      </c>
      <c r="B42" s="26" t="s">
        <v>255</v>
      </c>
      <c r="C42" s="26" t="s">
        <v>48</v>
      </c>
      <c r="D42" s="26" t="s">
        <v>49</v>
      </c>
      <c r="E42" s="26" t="s">
        <v>20</v>
      </c>
      <c r="F42" s="27">
        <v>2322</v>
      </c>
      <c r="G42" s="27">
        <v>100</v>
      </c>
      <c r="H42" s="28">
        <v>3</v>
      </c>
      <c r="I42" s="27">
        <v>565</v>
      </c>
      <c r="J42" s="27">
        <v>39.5</v>
      </c>
      <c r="K42" s="27">
        <v>2232</v>
      </c>
      <c r="L42" s="27">
        <v>1354</v>
      </c>
      <c r="M42" s="27">
        <v>250</v>
      </c>
      <c r="N42" s="27">
        <v>2097</v>
      </c>
      <c r="O42" s="27">
        <v>1275</v>
      </c>
      <c r="P42" s="27">
        <v>40</v>
      </c>
      <c r="Q42" s="27">
        <v>316</v>
      </c>
      <c r="R42" s="27">
        <v>110</v>
      </c>
      <c r="S42" s="27">
        <v>95</v>
      </c>
      <c r="T42" s="27">
        <v>39.5</v>
      </c>
      <c r="U42" s="27">
        <v>181</v>
      </c>
      <c r="V42" s="27">
        <v>20</v>
      </c>
      <c r="W42" s="30">
        <v>35</v>
      </c>
    </row>
    <row r="43" spans="1:23" x14ac:dyDescent="0.3">
      <c r="A43" s="29" t="s">
        <v>256</v>
      </c>
      <c r="B43" s="26" t="s">
        <v>255</v>
      </c>
      <c r="C43" s="26" t="s">
        <v>18</v>
      </c>
      <c r="D43" s="26" t="s">
        <v>19</v>
      </c>
      <c r="E43" s="26" t="s">
        <v>20</v>
      </c>
      <c r="F43" s="27">
        <v>2322</v>
      </c>
      <c r="G43" s="27">
        <v>100</v>
      </c>
      <c r="H43" s="28">
        <v>3</v>
      </c>
      <c r="I43" s="27">
        <v>565</v>
      </c>
      <c r="J43" s="27">
        <v>39.5</v>
      </c>
      <c r="K43" s="27">
        <v>2232</v>
      </c>
      <c r="L43" s="27">
        <v>1354</v>
      </c>
      <c r="M43" s="27">
        <v>302</v>
      </c>
      <c r="N43" s="27">
        <v>2097</v>
      </c>
      <c r="O43" s="27">
        <v>1275</v>
      </c>
      <c r="P43" s="27">
        <v>40</v>
      </c>
      <c r="Q43" s="27">
        <v>315.99999999999937</v>
      </c>
      <c r="R43" s="27">
        <v>110</v>
      </c>
      <c r="S43" s="27">
        <v>95</v>
      </c>
      <c r="T43" s="27">
        <v>39.5</v>
      </c>
      <c r="U43" s="27">
        <v>246</v>
      </c>
      <c r="V43" s="27">
        <v>20</v>
      </c>
      <c r="W43" s="30">
        <v>35</v>
      </c>
    </row>
    <row r="44" spans="1:23" x14ac:dyDescent="0.3">
      <c r="A44" s="29" t="s">
        <v>257</v>
      </c>
      <c r="B44" s="26" t="s">
        <v>255</v>
      </c>
      <c r="C44" s="26" t="s">
        <v>22</v>
      </c>
      <c r="D44" s="26" t="s">
        <v>23</v>
      </c>
      <c r="E44" s="26" t="s">
        <v>20</v>
      </c>
      <c r="F44" s="27">
        <v>2322</v>
      </c>
      <c r="G44" s="27">
        <v>100</v>
      </c>
      <c r="H44" s="28">
        <v>3</v>
      </c>
      <c r="I44" s="27">
        <v>565</v>
      </c>
      <c r="J44" s="27">
        <v>39.5</v>
      </c>
      <c r="K44" s="27">
        <v>2232</v>
      </c>
      <c r="L44" s="27">
        <v>1354</v>
      </c>
      <c r="M44" s="27">
        <v>369</v>
      </c>
      <c r="N44" s="27">
        <v>2097</v>
      </c>
      <c r="O44" s="27">
        <v>1275</v>
      </c>
      <c r="P44" s="27">
        <v>40</v>
      </c>
      <c r="Q44" s="27">
        <v>316</v>
      </c>
      <c r="R44" s="27">
        <v>110</v>
      </c>
      <c r="S44" s="27">
        <v>95</v>
      </c>
      <c r="T44" s="27">
        <v>39.5</v>
      </c>
      <c r="U44" s="27">
        <v>311</v>
      </c>
      <c r="V44" s="27">
        <v>20</v>
      </c>
      <c r="W44" s="30">
        <v>35</v>
      </c>
    </row>
    <row r="45" spans="1:23" x14ac:dyDescent="0.3">
      <c r="A45" s="29" t="s">
        <v>258</v>
      </c>
      <c r="B45" s="26" t="s">
        <v>255</v>
      </c>
      <c r="C45" s="26" t="s">
        <v>25</v>
      </c>
      <c r="D45" s="26" t="s">
        <v>26</v>
      </c>
      <c r="E45" s="26" t="s">
        <v>20</v>
      </c>
      <c r="F45" s="27">
        <v>2322</v>
      </c>
      <c r="G45" s="27">
        <v>100</v>
      </c>
      <c r="H45" s="28">
        <v>3</v>
      </c>
      <c r="I45" s="27">
        <v>565</v>
      </c>
      <c r="J45" s="27">
        <v>39.5</v>
      </c>
      <c r="K45" s="27">
        <v>2232</v>
      </c>
      <c r="L45" s="27">
        <v>1354</v>
      </c>
      <c r="M45" s="27">
        <v>434</v>
      </c>
      <c r="N45" s="27">
        <v>2097</v>
      </c>
      <c r="O45" s="27">
        <v>1275</v>
      </c>
      <c r="P45" s="27">
        <v>40</v>
      </c>
      <c r="Q45" s="27">
        <v>316</v>
      </c>
      <c r="R45" s="27">
        <v>110</v>
      </c>
      <c r="S45" s="27">
        <v>95</v>
      </c>
      <c r="T45" s="27">
        <v>39.5</v>
      </c>
      <c r="U45" s="27">
        <v>376</v>
      </c>
      <c r="V45" s="27">
        <v>20</v>
      </c>
      <c r="W45" s="30">
        <v>35</v>
      </c>
    </row>
    <row r="46" spans="1:23" x14ac:dyDescent="0.3">
      <c r="A46" s="29" t="s">
        <v>259</v>
      </c>
      <c r="B46" s="26" t="s">
        <v>205</v>
      </c>
      <c r="C46" s="26" t="s">
        <v>81</v>
      </c>
      <c r="D46" s="26" t="s">
        <v>82</v>
      </c>
      <c r="E46" s="26" t="s">
        <v>20</v>
      </c>
      <c r="F46" s="27">
        <v>760</v>
      </c>
      <c r="G46" s="27">
        <v>85</v>
      </c>
      <c r="H46" s="28">
        <v>2</v>
      </c>
      <c r="I46" s="27">
        <v>158</v>
      </c>
      <c r="J46" s="27">
        <v>22</v>
      </c>
      <c r="K46" s="27">
        <v>690</v>
      </c>
      <c r="L46" s="27">
        <v>382</v>
      </c>
      <c r="M46" s="27">
        <v>500</v>
      </c>
      <c r="N46" s="27">
        <v>570</v>
      </c>
      <c r="O46" s="27">
        <v>338</v>
      </c>
      <c r="P46" s="27">
        <v>60</v>
      </c>
      <c r="Q46" s="27">
        <v>275.99999999999994</v>
      </c>
      <c r="R46" s="27">
        <v>106</v>
      </c>
      <c r="S46" s="27">
        <v>60</v>
      </c>
      <c r="T46" s="27">
        <v>22</v>
      </c>
      <c r="U46" s="27">
        <v>442</v>
      </c>
      <c r="V46" s="27">
        <v>12</v>
      </c>
      <c r="W46" s="30">
        <v>20</v>
      </c>
    </row>
    <row r="47" spans="1:23" x14ac:dyDescent="0.3">
      <c r="A47" s="29" t="s">
        <v>260</v>
      </c>
      <c r="B47" s="26" t="s">
        <v>209</v>
      </c>
      <c r="C47" s="26" t="s">
        <v>81</v>
      </c>
      <c r="D47" s="26" t="s">
        <v>82</v>
      </c>
      <c r="E47" s="26" t="s">
        <v>20</v>
      </c>
      <c r="F47" s="27">
        <v>760</v>
      </c>
      <c r="G47" s="27">
        <v>85</v>
      </c>
      <c r="H47" s="28">
        <v>2</v>
      </c>
      <c r="I47" s="27">
        <v>443</v>
      </c>
      <c r="J47" s="27">
        <v>24</v>
      </c>
      <c r="K47" s="27">
        <v>690</v>
      </c>
      <c r="L47" s="27">
        <v>686</v>
      </c>
      <c r="M47" s="27">
        <v>500</v>
      </c>
      <c r="N47" s="27">
        <v>570</v>
      </c>
      <c r="O47" s="27">
        <v>638</v>
      </c>
      <c r="P47" s="27">
        <v>60</v>
      </c>
      <c r="Q47" s="27">
        <v>275.99999999999994</v>
      </c>
      <c r="R47" s="27">
        <v>106</v>
      </c>
      <c r="S47" s="27">
        <v>60</v>
      </c>
      <c r="T47" s="27">
        <v>24</v>
      </c>
      <c r="U47" s="27">
        <v>442</v>
      </c>
      <c r="V47" s="27">
        <v>12</v>
      </c>
      <c r="W47" s="30">
        <v>20</v>
      </c>
    </row>
    <row r="48" spans="1:23" x14ac:dyDescent="0.3">
      <c r="A48" s="29" t="s">
        <v>261</v>
      </c>
      <c r="B48" s="26" t="s">
        <v>213</v>
      </c>
      <c r="C48" s="26" t="s">
        <v>81</v>
      </c>
      <c r="D48" s="26" t="s">
        <v>82</v>
      </c>
      <c r="E48" s="26" t="s">
        <v>20</v>
      </c>
      <c r="F48" s="27">
        <v>1080</v>
      </c>
      <c r="G48" s="27">
        <v>85</v>
      </c>
      <c r="H48" s="28">
        <v>2</v>
      </c>
      <c r="I48" s="27">
        <v>443</v>
      </c>
      <c r="J48" s="27">
        <v>24</v>
      </c>
      <c r="K48" s="27">
        <v>995</v>
      </c>
      <c r="L48" s="27">
        <v>686</v>
      </c>
      <c r="M48" s="27">
        <v>500</v>
      </c>
      <c r="N48" s="27">
        <v>890</v>
      </c>
      <c r="O48" s="27">
        <v>638</v>
      </c>
      <c r="P48" s="27">
        <v>45</v>
      </c>
      <c r="Q48" s="27">
        <v>275.99999999999994</v>
      </c>
      <c r="R48" s="27">
        <v>106</v>
      </c>
      <c r="S48" s="27">
        <v>60</v>
      </c>
      <c r="T48" s="27">
        <v>24</v>
      </c>
      <c r="U48" s="27">
        <v>442</v>
      </c>
      <c r="V48" s="27">
        <v>12</v>
      </c>
      <c r="W48" s="30">
        <v>20</v>
      </c>
    </row>
    <row r="49" spans="1:23" x14ac:dyDescent="0.3">
      <c r="A49" s="29" t="s">
        <v>262</v>
      </c>
      <c r="B49" s="26" t="s">
        <v>217</v>
      </c>
      <c r="C49" s="26" t="s">
        <v>81</v>
      </c>
      <c r="D49" s="26" t="s">
        <v>82</v>
      </c>
      <c r="E49" s="26" t="s">
        <v>20</v>
      </c>
      <c r="F49" s="27">
        <v>1390</v>
      </c>
      <c r="G49" s="27">
        <v>85</v>
      </c>
      <c r="H49" s="28">
        <v>2</v>
      </c>
      <c r="I49" s="27">
        <v>461</v>
      </c>
      <c r="J49" s="27">
        <v>24</v>
      </c>
      <c r="K49" s="27">
        <v>1300</v>
      </c>
      <c r="L49" s="27">
        <v>686</v>
      </c>
      <c r="M49" s="27">
        <v>500</v>
      </c>
      <c r="N49" s="27">
        <v>1200</v>
      </c>
      <c r="O49" s="27">
        <v>638</v>
      </c>
      <c r="P49" s="27">
        <v>40</v>
      </c>
      <c r="Q49" s="27">
        <v>275.99999999999994</v>
      </c>
      <c r="R49" s="27">
        <v>106</v>
      </c>
      <c r="S49" s="27">
        <v>60</v>
      </c>
      <c r="T49" s="27">
        <v>24</v>
      </c>
      <c r="U49" s="27">
        <v>442</v>
      </c>
      <c r="V49" s="27">
        <v>12</v>
      </c>
      <c r="W49" s="30">
        <v>20</v>
      </c>
    </row>
    <row r="50" spans="1:23" x14ac:dyDescent="0.3">
      <c r="A50" s="29" t="s">
        <v>263</v>
      </c>
      <c r="B50" s="26" t="s">
        <v>221</v>
      </c>
      <c r="C50" s="26" t="s">
        <v>81</v>
      </c>
      <c r="D50" s="26" t="s">
        <v>82</v>
      </c>
      <c r="E50" s="26" t="s">
        <v>20</v>
      </c>
      <c r="F50" s="27">
        <v>1720</v>
      </c>
      <c r="G50" s="27">
        <v>85</v>
      </c>
      <c r="H50" s="28">
        <v>2</v>
      </c>
      <c r="I50" s="27">
        <v>461</v>
      </c>
      <c r="J50" s="27">
        <v>24</v>
      </c>
      <c r="K50" s="27">
        <v>1630</v>
      </c>
      <c r="L50" s="27">
        <v>686</v>
      </c>
      <c r="M50" s="27">
        <v>500</v>
      </c>
      <c r="N50" s="27">
        <v>1530</v>
      </c>
      <c r="O50" s="27">
        <v>638</v>
      </c>
      <c r="P50" s="27">
        <v>40</v>
      </c>
      <c r="Q50" s="27">
        <v>275.99999999999994</v>
      </c>
      <c r="R50" s="27">
        <v>106</v>
      </c>
      <c r="S50" s="27">
        <v>60</v>
      </c>
      <c r="T50" s="27">
        <v>24</v>
      </c>
      <c r="U50" s="27">
        <v>442</v>
      </c>
      <c r="V50" s="27">
        <v>12</v>
      </c>
      <c r="W50" s="30">
        <v>20</v>
      </c>
    </row>
    <row r="51" spans="1:23" x14ac:dyDescent="0.3">
      <c r="A51" s="29" t="s">
        <v>264</v>
      </c>
      <c r="B51" s="26" t="s">
        <v>225</v>
      </c>
      <c r="C51" s="26" t="s">
        <v>81</v>
      </c>
      <c r="D51" s="26" t="s">
        <v>82</v>
      </c>
      <c r="E51" s="26" t="s">
        <v>20</v>
      </c>
      <c r="F51" s="27">
        <v>1390</v>
      </c>
      <c r="G51" s="27">
        <v>85</v>
      </c>
      <c r="H51" s="28">
        <v>2</v>
      </c>
      <c r="I51" s="27">
        <v>763</v>
      </c>
      <c r="J51" s="27">
        <v>34</v>
      </c>
      <c r="K51" s="27">
        <v>1300</v>
      </c>
      <c r="L51" s="27">
        <v>1006</v>
      </c>
      <c r="M51" s="27">
        <v>500</v>
      </c>
      <c r="N51" s="27">
        <v>1200</v>
      </c>
      <c r="O51" s="27">
        <v>938</v>
      </c>
      <c r="P51" s="27">
        <v>40</v>
      </c>
      <c r="Q51" s="27">
        <v>275.99999999999994</v>
      </c>
      <c r="R51" s="27">
        <v>106</v>
      </c>
      <c r="S51" s="27">
        <v>60</v>
      </c>
      <c r="T51" s="27">
        <v>34</v>
      </c>
      <c r="U51" s="27">
        <v>442</v>
      </c>
      <c r="V51" s="27">
        <v>12</v>
      </c>
      <c r="W51" s="30">
        <v>20</v>
      </c>
    </row>
    <row r="52" spans="1:23" x14ac:dyDescent="0.3">
      <c r="A52" s="29" t="s">
        <v>265</v>
      </c>
      <c r="B52" s="26" t="s">
        <v>235</v>
      </c>
      <c r="C52" s="26" t="s">
        <v>81</v>
      </c>
      <c r="D52" s="26" t="s">
        <v>82</v>
      </c>
      <c r="E52" s="26" t="s">
        <v>20</v>
      </c>
      <c r="F52" s="27">
        <v>1390</v>
      </c>
      <c r="G52" s="27">
        <v>85</v>
      </c>
      <c r="H52" s="28">
        <v>2</v>
      </c>
      <c r="I52" s="27">
        <v>1083</v>
      </c>
      <c r="J52" s="27">
        <v>44</v>
      </c>
      <c r="K52" s="27">
        <v>1300</v>
      </c>
      <c r="L52" s="27">
        <v>1326</v>
      </c>
      <c r="M52" s="27">
        <v>500</v>
      </c>
      <c r="N52" s="27">
        <v>1200</v>
      </c>
      <c r="O52" s="27">
        <v>1238</v>
      </c>
      <c r="P52" s="27">
        <v>40</v>
      </c>
      <c r="Q52" s="27">
        <v>275.99999999999994</v>
      </c>
      <c r="R52" s="27">
        <v>106</v>
      </c>
      <c r="S52" s="27">
        <v>60</v>
      </c>
      <c r="T52" s="27">
        <v>44</v>
      </c>
      <c r="U52" s="27">
        <v>442</v>
      </c>
      <c r="V52" s="27">
        <v>12</v>
      </c>
      <c r="W52" s="30">
        <v>20</v>
      </c>
    </row>
    <row r="53" spans="1:23" x14ac:dyDescent="0.3">
      <c r="A53" s="29" t="s">
        <v>266</v>
      </c>
      <c r="B53" s="26" t="s">
        <v>240</v>
      </c>
      <c r="C53" s="26" t="s">
        <v>81</v>
      </c>
      <c r="D53" s="26" t="s">
        <v>82</v>
      </c>
      <c r="E53" s="26" t="s">
        <v>20</v>
      </c>
      <c r="F53" s="27">
        <v>2353</v>
      </c>
      <c r="G53" s="27">
        <v>100</v>
      </c>
      <c r="H53" s="28">
        <v>2</v>
      </c>
      <c r="I53" s="27">
        <v>660</v>
      </c>
      <c r="J53" s="27">
        <v>48</v>
      </c>
      <c r="K53" s="27">
        <v>2263</v>
      </c>
      <c r="L53" s="27">
        <v>884</v>
      </c>
      <c r="M53" s="27">
        <v>500</v>
      </c>
      <c r="N53" s="27">
        <v>2128</v>
      </c>
      <c r="O53" s="27">
        <v>788</v>
      </c>
      <c r="P53" s="27">
        <v>40</v>
      </c>
      <c r="Q53" s="27">
        <v>275.99999999999994</v>
      </c>
      <c r="R53" s="27">
        <v>106</v>
      </c>
      <c r="S53" s="27">
        <v>95</v>
      </c>
      <c r="T53" s="27">
        <v>48</v>
      </c>
      <c r="U53" s="27">
        <v>442</v>
      </c>
      <c r="V53" s="27">
        <v>20</v>
      </c>
      <c r="W53" s="30">
        <v>35</v>
      </c>
    </row>
    <row r="54" spans="1:23" x14ac:dyDescent="0.3">
      <c r="A54" s="29" t="s">
        <v>267</v>
      </c>
      <c r="B54" s="26" t="s">
        <v>245</v>
      </c>
      <c r="C54" s="26" t="s">
        <v>81</v>
      </c>
      <c r="D54" s="26" t="s">
        <v>82</v>
      </c>
      <c r="E54" s="26" t="s">
        <v>20</v>
      </c>
      <c r="F54" s="27">
        <v>1712</v>
      </c>
      <c r="G54" s="27">
        <v>100</v>
      </c>
      <c r="H54" s="28">
        <v>3</v>
      </c>
      <c r="I54" s="27">
        <v>565</v>
      </c>
      <c r="J54" s="27">
        <v>39.5</v>
      </c>
      <c r="K54" s="27">
        <v>1622</v>
      </c>
      <c r="L54" s="27">
        <v>1354</v>
      </c>
      <c r="M54" s="27">
        <v>500</v>
      </c>
      <c r="N54" s="27">
        <v>1487</v>
      </c>
      <c r="O54" s="27">
        <v>1275</v>
      </c>
      <c r="P54" s="27">
        <v>40</v>
      </c>
      <c r="Q54" s="27">
        <v>315.99999999999994</v>
      </c>
      <c r="R54" s="27">
        <v>110</v>
      </c>
      <c r="S54" s="27">
        <v>95</v>
      </c>
      <c r="T54" s="27">
        <v>39.5</v>
      </c>
      <c r="U54" s="27">
        <v>442</v>
      </c>
      <c r="V54" s="27">
        <v>20</v>
      </c>
      <c r="W54" s="30">
        <v>35</v>
      </c>
    </row>
    <row r="55" spans="1:23" x14ac:dyDescent="0.3">
      <c r="A55" s="29" t="s">
        <v>268</v>
      </c>
      <c r="B55" s="26" t="s">
        <v>250</v>
      </c>
      <c r="C55" s="26" t="s">
        <v>81</v>
      </c>
      <c r="D55" s="26" t="s">
        <v>82</v>
      </c>
      <c r="E55" s="26" t="s">
        <v>20</v>
      </c>
      <c r="F55" s="27">
        <v>2017</v>
      </c>
      <c r="G55" s="27">
        <v>100</v>
      </c>
      <c r="H55" s="28">
        <v>3</v>
      </c>
      <c r="I55" s="27">
        <v>565</v>
      </c>
      <c r="J55" s="27">
        <v>39.5</v>
      </c>
      <c r="K55" s="27">
        <v>1927</v>
      </c>
      <c r="L55" s="27">
        <v>1354</v>
      </c>
      <c r="M55" s="27">
        <v>500</v>
      </c>
      <c r="N55" s="27">
        <v>1792</v>
      </c>
      <c r="O55" s="27">
        <v>1275</v>
      </c>
      <c r="P55" s="27">
        <v>40</v>
      </c>
      <c r="Q55" s="27">
        <v>315.99999999999983</v>
      </c>
      <c r="R55" s="27">
        <v>110</v>
      </c>
      <c r="S55" s="27">
        <v>95</v>
      </c>
      <c r="T55" s="27">
        <v>39.5</v>
      </c>
      <c r="U55" s="27">
        <v>442</v>
      </c>
      <c r="V55" s="27">
        <v>20</v>
      </c>
      <c r="W55" s="30">
        <v>35</v>
      </c>
    </row>
    <row r="56" spans="1:23" x14ac:dyDescent="0.3">
      <c r="A56" s="29" t="s">
        <v>269</v>
      </c>
      <c r="B56" s="26" t="s">
        <v>255</v>
      </c>
      <c r="C56" s="26" t="s">
        <v>81</v>
      </c>
      <c r="D56" s="26" t="s">
        <v>82</v>
      </c>
      <c r="E56" s="26" t="s">
        <v>20</v>
      </c>
      <c r="F56" s="27">
        <v>2322</v>
      </c>
      <c r="G56" s="27">
        <v>100</v>
      </c>
      <c r="H56" s="28">
        <v>3</v>
      </c>
      <c r="I56" s="27">
        <v>565</v>
      </c>
      <c r="J56" s="27">
        <v>39.5</v>
      </c>
      <c r="K56" s="27">
        <v>2232</v>
      </c>
      <c r="L56" s="27">
        <v>1354</v>
      </c>
      <c r="M56" s="27">
        <v>500</v>
      </c>
      <c r="N56" s="27">
        <v>2097</v>
      </c>
      <c r="O56" s="27">
        <v>1275</v>
      </c>
      <c r="P56" s="27">
        <v>40</v>
      </c>
      <c r="Q56" s="27">
        <v>316</v>
      </c>
      <c r="R56" s="27">
        <v>110</v>
      </c>
      <c r="S56" s="27">
        <v>95</v>
      </c>
      <c r="T56" s="27">
        <v>39.5</v>
      </c>
      <c r="U56" s="27">
        <v>442</v>
      </c>
      <c r="V56" s="27">
        <v>20</v>
      </c>
      <c r="W56" s="30">
        <v>35</v>
      </c>
    </row>
    <row r="57" spans="1:23" x14ac:dyDescent="0.3">
      <c r="A57" s="29" t="s">
        <v>270</v>
      </c>
      <c r="B57" s="26" t="s">
        <v>205</v>
      </c>
      <c r="C57" s="26" t="s">
        <v>94</v>
      </c>
      <c r="D57" s="26" t="s">
        <v>95</v>
      </c>
      <c r="E57" s="26" t="s">
        <v>20</v>
      </c>
      <c r="F57" s="27">
        <v>760</v>
      </c>
      <c r="G57" s="27">
        <v>85</v>
      </c>
      <c r="H57" s="28">
        <v>2</v>
      </c>
      <c r="I57" s="27">
        <v>158</v>
      </c>
      <c r="J57" s="27">
        <v>22</v>
      </c>
      <c r="K57" s="27">
        <v>690</v>
      </c>
      <c r="L57" s="27">
        <v>382</v>
      </c>
      <c r="M57" s="27">
        <v>565</v>
      </c>
      <c r="N57" s="27">
        <v>570</v>
      </c>
      <c r="O57" s="27">
        <v>338</v>
      </c>
      <c r="P57" s="27">
        <v>60</v>
      </c>
      <c r="Q57" s="27">
        <v>275.99999999999994</v>
      </c>
      <c r="R57" s="27">
        <v>106</v>
      </c>
      <c r="S57" s="27">
        <v>60</v>
      </c>
      <c r="T57" s="27">
        <v>22</v>
      </c>
      <c r="U57" s="27">
        <v>507</v>
      </c>
      <c r="V57" s="27">
        <v>12</v>
      </c>
      <c r="W57" s="30">
        <v>20</v>
      </c>
    </row>
    <row r="58" spans="1:23" x14ac:dyDescent="0.3">
      <c r="A58" s="29" t="s">
        <v>271</v>
      </c>
      <c r="B58" s="26" t="s">
        <v>209</v>
      </c>
      <c r="C58" s="26" t="s">
        <v>94</v>
      </c>
      <c r="D58" s="26" t="s">
        <v>95</v>
      </c>
      <c r="E58" s="26" t="s">
        <v>20</v>
      </c>
      <c r="F58" s="27">
        <v>760</v>
      </c>
      <c r="G58" s="27">
        <v>85</v>
      </c>
      <c r="H58" s="28">
        <v>2</v>
      </c>
      <c r="I58" s="27">
        <v>443</v>
      </c>
      <c r="J58" s="27">
        <v>24</v>
      </c>
      <c r="K58" s="27">
        <v>690</v>
      </c>
      <c r="L58" s="27">
        <v>686</v>
      </c>
      <c r="M58" s="27">
        <v>565</v>
      </c>
      <c r="N58" s="27">
        <v>570</v>
      </c>
      <c r="O58" s="27">
        <v>638</v>
      </c>
      <c r="P58" s="27">
        <v>60</v>
      </c>
      <c r="Q58" s="27">
        <v>275.99999999999994</v>
      </c>
      <c r="R58" s="27">
        <v>106</v>
      </c>
      <c r="S58" s="27">
        <v>60</v>
      </c>
      <c r="T58" s="27">
        <v>24</v>
      </c>
      <c r="U58" s="27">
        <v>507</v>
      </c>
      <c r="V58" s="27">
        <v>12</v>
      </c>
      <c r="W58" s="30">
        <v>20</v>
      </c>
    </row>
    <row r="59" spans="1:23" x14ac:dyDescent="0.3">
      <c r="A59" s="29" t="s">
        <v>272</v>
      </c>
      <c r="B59" s="26" t="s">
        <v>213</v>
      </c>
      <c r="C59" s="26" t="s">
        <v>94</v>
      </c>
      <c r="D59" s="26" t="s">
        <v>95</v>
      </c>
      <c r="E59" s="26" t="s">
        <v>20</v>
      </c>
      <c r="F59" s="27">
        <v>1080</v>
      </c>
      <c r="G59" s="27">
        <v>85</v>
      </c>
      <c r="H59" s="28">
        <v>2</v>
      </c>
      <c r="I59" s="27">
        <v>443</v>
      </c>
      <c r="J59" s="27">
        <v>24</v>
      </c>
      <c r="K59" s="27">
        <v>995</v>
      </c>
      <c r="L59" s="27">
        <v>686</v>
      </c>
      <c r="M59" s="27">
        <v>565</v>
      </c>
      <c r="N59" s="27">
        <v>890</v>
      </c>
      <c r="O59" s="27">
        <v>638</v>
      </c>
      <c r="P59" s="27">
        <v>45</v>
      </c>
      <c r="Q59" s="27">
        <v>275.99999999999994</v>
      </c>
      <c r="R59" s="27">
        <v>106</v>
      </c>
      <c r="S59" s="27">
        <v>60</v>
      </c>
      <c r="T59" s="27">
        <v>24</v>
      </c>
      <c r="U59" s="27">
        <v>507</v>
      </c>
      <c r="V59" s="27">
        <v>12</v>
      </c>
      <c r="W59" s="30">
        <v>20</v>
      </c>
    </row>
    <row r="60" spans="1:23" x14ac:dyDescent="0.3">
      <c r="A60" s="29" t="s">
        <v>273</v>
      </c>
      <c r="B60" s="26" t="s">
        <v>217</v>
      </c>
      <c r="C60" s="26" t="s">
        <v>94</v>
      </c>
      <c r="D60" s="26" t="s">
        <v>95</v>
      </c>
      <c r="E60" s="26" t="s">
        <v>20</v>
      </c>
      <c r="F60" s="27">
        <v>1390</v>
      </c>
      <c r="G60" s="27">
        <v>85</v>
      </c>
      <c r="H60" s="28">
        <v>2</v>
      </c>
      <c r="I60" s="27">
        <v>461</v>
      </c>
      <c r="J60" s="27">
        <v>24</v>
      </c>
      <c r="K60" s="27">
        <v>1300</v>
      </c>
      <c r="L60" s="27">
        <v>686</v>
      </c>
      <c r="M60" s="27">
        <v>565</v>
      </c>
      <c r="N60" s="27">
        <v>1200</v>
      </c>
      <c r="O60" s="27">
        <v>638</v>
      </c>
      <c r="P60" s="27">
        <v>40</v>
      </c>
      <c r="Q60" s="27">
        <v>275.99999999999994</v>
      </c>
      <c r="R60" s="27">
        <v>106</v>
      </c>
      <c r="S60" s="27">
        <v>60</v>
      </c>
      <c r="T60" s="27">
        <v>24</v>
      </c>
      <c r="U60" s="27">
        <v>507</v>
      </c>
      <c r="V60" s="27">
        <v>12</v>
      </c>
      <c r="W60" s="30">
        <v>20</v>
      </c>
    </row>
    <row r="61" spans="1:23" x14ac:dyDescent="0.3">
      <c r="A61" s="29" t="s">
        <v>274</v>
      </c>
      <c r="B61" s="26" t="s">
        <v>221</v>
      </c>
      <c r="C61" s="26" t="s">
        <v>94</v>
      </c>
      <c r="D61" s="26" t="s">
        <v>95</v>
      </c>
      <c r="E61" s="26" t="s">
        <v>20</v>
      </c>
      <c r="F61" s="27">
        <v>1720</v>
      </c>
      <c r="G61" s="27">
        <v>85</v>
      </c>
      <c r="H61" s="28">
        <v>2</v>
      </c>
      <c r="I61" s="27">
        <v>461</v>
      </c>
      <c r="J61" s="27">
        <v>24</v>
      </c>
      <c r="K61" s="27">
        <v>1630</v>
      </c>
      <c r="L61" s="27">
        <v>686</v>
      </c>
      <c r="M61" s="27">
        <v>565</v>
      </c>
      <c r="N61" s="27">
        <v>1530</v>
      </c>
      <c r="O61" s="27">
        <v>638</v>
      </c>
      <c r="P61" s="27">
        <v>40</v>
      </c>
      <c r="Q61" s="27">
        <v>275.99999999999994</v>
      </c>
      <c r="R61" s="27">
        <v>106</v>
      </c>
      <c r="S61" s="27">
        <v>60</v>
      </c>
      <c r="T61" s="27">
        <v>24</v>
      </c>
      <c r="U61" s="27">
        <v>507</v>
      </c>
      <c r="V61" s="27">
        <v>12</v>
      </c>
      <c r="W61" s="30">
        <v>20</v>
      </c>
    </row>
    <row r="62" spans="1:23" x14ac:dyDescent="0.3">
      <c r="A62" s="29" t="s">
        <v>275</v>
      </c>
      <c r="B62" s="26" t="s">
        <v>225</v>
      </c>
      <c r="C62" s="26" t="s">
        <v>94</v>
      </c>
      <c r="D62" s="26" t="s">
        <v>95</v>
      </c>
      <c r="E62" s="26" t="s">
        <v>20</v>
      </c>
      <c r="F62" s="27">
        <v>1390</v>
      </c>
      <c r="G62" s="27">
        <v>85</v>
      </c>
      <c r="H62" s="28">
        <v>2</v>
      </c>
      <c r="I62" s="27">
        <v>763</v>
      </c>
      <c r="J62" s="27">
        <v>34</v>
      </c>
      <c r="K62" s="27">
        <v>1300</v>
      </c>
      <c r="L62" s="27">
        <v>1006</v>
      </c>
      <c r="M62" s="27">
        <v>565</v>
      </c>
      <c r="N62" s="27">
        <v>1200</v>
      </c>
      <c r="O62" s="27">
        <v>938</v>
      </c>
      <c r="P62" s="27">
        <v>40</v>
      </c>
      <c r="Q62" s="27">
        <v>275.99999999999994</v>
      </c>
      <c r="R62" s="27">
        <v>106</v>
      </c>
      <c r="S62" s="27">
        <v>60</v>
      </c>
      <c r="T62" s="27">
        <v>34</v>
      </c>
      <c r="U62" s="27">
        <v>507</v>
      </c>
      <c r="V62" s="27">
        <v>12</v>
      </c>
      <c r="W62" s="30">
        <v>20</v>
      </c>
    </row>
    <row r="63" spans="1:23" x14ac:dyDescent="0.3">
      <c r="A63" s="29" t="s">
        <v>276</v>
      </c>
      <c r="B63" s="26" t="s">
        <v>235</v>
      </c>
      <c r="C63" s="26" t="s">
        <v>94</v>
      </c>
      <c r="D63" s="26" t="s">
        <v>95</v>
      </c>
      <c r="E63" s="26" t="s">
        <v>20</v>
      </c>
      <c r="F63" s="27">
        <v>1390</v>
      </c>
      <c r="G63" s="27">
        <v>85</v>
      </c>
      <c r="H63" s="28">
        <v>2</v>
      </c>
      <c r="I63" s="27">
        <v>1083</v>
      </c>
      <c r="J63" s="27">
        <v>44</v>
      </c>
      <c r="K63" s="27">
        <v>1300</v>
      </c>
      <c r="L63" s="27">
        <v>1326</v>
      </c>
      <c r="M63" s="27">
        <v>565</v>
      </c>
      <c r="N63" s="27">
        <v>1200</v>
      </c>
      <c r="O63" s="27">
        <v>1238</v>
      </c>
      <c r="P63" s="27">
        <v>40</v>
      </c>
      <c r="Q63" s="27">
        <v>275.99999999999994</v>
      </c>
      <c r="R63" s="27">
        <v>106</v>
      </c>
      <c r="S63" s="27">
        <v>60</v>
      </c>
      <c r="T63" s="27">
        <v>44</v>
      </c>
      <c r="U63" s="27">
        <v>507</v>
      </c>
      <c r="V63" s="27">
        <v>12</v>
      </c>
      <c r="W63" s="30">
        <v>20</v>
      </c>
    </row>
    <row r="64" spans="1:23" x14ac:dyDescent="0.3">
      <c r="A64" s="29" t="s">
        <v>277</v>
      </c>
      <c r="B64" s="26" t="s">
        <v>240</v>
      </c>
      <c r="C64" s="26" t="s">
        <v>94</v>
      </c>
      <c r="D64" s="26" t="s">
        <v>95</v>
      </c>
      <c r="E64" s="26" t="s">
        <v>20</v>
      </c>
      <c r="F64" s="27">
        <v>2353</v>
      </c>
      <c r="G64" s="27">
        <v>100</v>
      </c>
      <c r="H64" s="28">
        <v>2</v>
      </c>
      <c r="I64" s="27">
        <v>660</v>
      </c>
      <c r="J64" s="27">
        <v>48</v>
      </c>
      <c r="K64" s="27">
        <v>2263</v>
      </c>
      <c r="L64" s="27">
        <v>884</v>
      </c>
      <c r="M64" s="27">
        <v>565</v>
      </c>
      <c r="N64" s="27">
        <v>2128</v>
      </c>
      <c r="O64" s="27">
        <v>788</v>
      </c>
      <c r="P64" s="27">
        <v>40</v>
      </c>
      <c r="Q64" s="27">
        <v>275.99999999999994</v>
      </c>
      <c r="R64" s="27">
        <v>106</v>
      </c>
      <c r="S64" s="27">
        <v>95</v>
      </c>
      <c r="T64" s="27">
        <v>48</v>
      </c>
      <c r="U64" s="27">
        <v>507</v>
      </c>
      <c r="V64" s="27">
        <v>20</v>
      </c>
      <c r="W64" s="30">
        <v>35</v>
      </c>
    </row>
    <row r="65" spans="1:23" x14ac:dyDescent="0.3">
      <c r="A65" s="29" t="s">
        <v>278</v>
      </c>
      <c r="B65" s="26" t="s">
        <v>245</v>
      </c>
      <c r="C65" s="26" t="s">
        <v>94</v>
      </c>
      <c r="D65" s="26" t="s">
        <v>95</v>
      </c>
      <c r="E65" s="26" t="s">
        <v>20</v>
      </c>
      <c r="F65" s="27">
        <v>1712</v>
      </c>
      <c r="G65" s="27">
        <v>100</v>
      </c>
      <c r="H65" s="28">
        <v>3</v>
      </c>
      <c r="I65" s="27">
        <v>565</v>
      </c>
      <c r="J65" s="27">
        <v>39.5</v>
      </c>
      <c r="K65" s="27">
        <v>1622</v>
      </c>
      <c r="L65" s="27">
        <v>1354</v>
      </c>
      <c r="M65" s="27">
        <v>565</v>
      </c>
      <c r="N65" s="27">
        <v>1487</v>
      </c>
      <c r="O65" s="27">
        <v>1275</v>
      </c>
      <c r="P65" s="27">
        <v>40</v>
      </c>
      <c r="Q65" s="27">
        <v>316</v>
      </c>
      <c r="R65" s="27">
        <v>110</v>
      </c>
      <c r="S65" s="27">
        <v>95</v>
      </c>
      <c r="T65" s="27">
        <v>39.5</v>
      </c>
      <c r="U65" s="27">
        <v>507</v>
      </c>
      <c r="V65" s="27">
        <v>20</v>
      </c>
      <c r="W65" s="30">
        <v>35</v>
      </c>
    </row>
    <row r="66" spans="1:23" x14ac:dyDescent="0.3">
      <c r="A66" s="29" t="s">
        <v>279</v>
      </c>
      <c r="B66" s="26" t="s">
        <v>250</v>
      </c>
      <c r="C66" s="26" t="s">
        <v>94</v>
      </c>
      <c r="D66" s="26" t="s">
        <v>95</v>
      </c>
      <c r="E66" s="26" t="s">
        <v>20</v>
      </c>
      <c r="F66" s="27">
        <v>2017</v>
      </c>
      <c r="G66" s="27">
        <v>100</v>
      </c>
      <c r="H66" s="28">
        <v>3</v>
      </c>
      <c r="I66" s="27">
        <v>565</v>
      </c>
      <c r="J66" s="27">
        <v>39.5</v>
      </c>
      <c r="K66" s="27">
        <v>1927</v>
      </c>
      <c r="L66" s="27">
        <v>1354</v>
      </c>
      <c r="M66" s="27">
        <v>565</v>
      </c>
      <c r="N66" s="27">
        <v>1792</v>
      </c>
      <c r="O66" s="27">
        <v>1275</v>
      </c>
      <c r="P66" s="27">
        <v>40</v>
      </c>
      <c r="Q66" s="27">
        <v>316</v>
      </c>
      <c r="R66" s="27">
        <v>110</v>
      </c>
      <c r="S66" s="27">
        <v>95</v>
      </c>
      <c r="T66" s="27">
        <v>39.5</v>
      </c>
      <c r="U66" s="27">
        <v>507</v>
      </c>
      <c r="V66" s="27">
        <v>20</v>
      </c>
      <c r="W66" s="30">
        <v>35</v>
      </c>
    </row>
    <row r="67" spans="1:23" x14ac:dyDescent="0.3">
      <c r="A67" s="29" t="s">
        <v>280</v>
      </c>
      <c r="B67" s="26" t="s">
        <v>255</v>
      </c>
      <c r="C67" s="26" t="s">
        <v>94</v>
      </c>
      <c r="D67" s="26" t="s">
        <v>95</v>
      </c>
      <c r="E67" s="26" t="s">
        <v>20</v>
      </c>
      <c r="F67" s="27">
        <v>2322</v>
      </c>
      <c r="G67" s="27">
        <v>100</v>
      </c>
      <c r="H67" s="28">
        <v>3</v>
      </c>
      <c r="I67" s="27">
        <v>565</v>
      </c>
      <c r="J67" s="27">
        <v>39.5</v>
      </c>
      <c r="K67" s="27">
        <v>2232</v>
      </c>
      <c r="L67" s="27">
        <v>1354</v>
      </c>
      <c r="M67" s="27">
        <v>565</v>
      </c>
      <c r="N67" s="27">
        <v>2097</v>
      </c>
      <c r="O67" s="27">
        <v>1275</v>
      </c>
      <c r="P67" s="27">
        <v>40</v>
      </c>
      <c r="Q67" s="27">
        <v>316</v>
      </c>
      <c r="R67" s="27">
        <v>110</v>
      </c>
      <c r="S67" s="27">
        <v>95</v>
      </c>
      <c r="T67" s="27">
        <v>39.5</v>
      </c>
      <c r="U67" s="27">
        <v>507</v>
      </c>
      <c r="V67" s="27">
        <v>20</v>
      </c>
      <c r="W67" s="30">
        <v>35</v>
      </c>
    </row>
    <row r="68" spans="1:23" x14ac:dyDescent="0.3">
      <c r="A68" s="29" t="s">
        <v>281</v>
      </c>
      <c r="B68" s="26" t="s">
        <v>205</v>
      </c>
      <c r="C68" s="26" t="s">
        <v>107</v>
      </c>
      <c r="D68" s="26" t="s">
        <v>108</v>
      </c>
      <c r="E68" s="26" t="s">
        <v>20</v>
      </c>
      <c r="F68" s="27">
        <v>760</v>
      </c>
      <c r="G68" s="27">
        <v>85</v>
      </c>
      <c r="H68" s="28">
        <v>2</v>
      </c>
      <c r="I68" s="27">
        <v>158</v>
      </c>
      <c r="J68" s="27">
        <v>22</v>
      </c>
      <c r="K68" s="27">
        <v>690</v>
      </c>
      <c r="L68" s="27">
        <v>382</v>
      </c>
      <c r="M68" s="27">
        <v>630</v>
      </c>
      <c r="N68" s="27">
        <v>570</v>
      </c>
      <c r="O68" s="27">
        <v>338</v>
      </c>
      <c r="P68" s="27">
        <v>60</v>
      </c>
      <c r="Q68" s="27">
        <v>275.99999999999994</v>
      </c>
      <c r="R68" s="27">
        <v>106</v>
      </c>
      <c r="S68" s="27">
        <v>60</v>
      </c>
      <c r="T68" s="27">
        <v>22</v>
      </c>
      <c r="U68" s="27">
        <v>572</v>
      </c>
      <c r="V68" s="27">
        <v>12</v>
      </c>
      <c r="W68" s="30">
        <v>20</v>
      </c>
    </row>
    <row r="69" spans="1:23" x14ac:dyDescent="0.3">
      <c r="A69" s="29" t="s">
        <v>282</v>
      </c>
      <c r="B69" s="26" t="s">
        <v>209</v>
      </c>
      <c r="C69" s="26" t="s">
        <v>107</v>
      </c>
      <c r="D69" s="26" t="s">
        <v>108</v>
      </c>
      <c r="E69" s="26" t="s">
        <v>20</v>
      </c>
      <c r="F69" s="27">
        <v>760</v>
      </c>
      <c r="G69" s="27">
        <v>85</v>
      </c>
      <c r="H69" s="28">
        <v>2</v>
      </c>
      <c r="I69" s="27">
        <v>443</v>
      </c>
      <c r="J69" s="27">
        <v>24</v>
      </c>
      <c r="K69" s="27">
        <v>690</v>
      </c>
      <c r="L69" s="27">
        <v>686</v>
      </c>
      <c r="M69" s="27">
        <v>630</v>
      </c>
      <c r="N69" s="27">
        <v>570</v>
      </c>
      <c r="O69" s="27">
        <v>638</v>
      </c>
      <c r="P69" s="27">
        <v>60</v>
      </c>
      <c r="Q69" s="27">
        <v>275.99999999999994</v>
      </c>
      <c r="R69" s="27">
        <v>106</v>
      </c>
      <c r="S69" s="27">
        <v>60</v>
      </c>
      <c r="T69" s="27">
        <v>24</v>
      </c>
      <c r="U69" s="27">
        <v>572</v>
      </c>
      <c r="V69" s="27">
        <v>12</v>
      </c>
      <c r="W69" s="30">
        <v>20</v>
      </c>
    </row>
    <row r="70" spans="1:23" x14ac:dyDescent="0.3">
      <c r="A70" s="29" t="s">
        <v>283</v>
      </c>
      <c r="B70" s="26" t="s">
        <v>213</v>
      </c>
      <c r="C70" s="26" t="s">
        <v>107</v>
      </c>
      <c r="D70" s="26" t="s">
        <v>108</v>
      </c>
      <c r="E70" s="26" t="s">
        <v>20</v>
      </c>
      <c r="F70" s="27">
        <v>1080</v>
      </c>
      <c r="G70" s="27">
        <v>85</v>
      </c>
      <c r="H70" s="28">
        <v>2</v>
      </c>
      <c r="I70" s="27">
        <v>443</v>
      </c>
      <c r="J70" s="27">
        <v>24</v>
      </c>
      <c r="K70" s="27">
        <v>995</v>
      </c>
      <c r="L70" s="27">
        <v>686</v>
      </c>
      <c r="M70" s="27">
        <v>630</v>
      </c>
      <c r="N70" s="27">
        <v>890</v>
      </c>
      <c r="O70" s="27">
        <v>638</v>
      </c>
      <c r="P70" s="27">
        <v>45</v>
      </c>
      <c r="Q70" s="27">
        <v>275.99999999999994</v>
      </c>
      <c r="R70" s="27">
        <v>106</v>
      </c>
      <c r="S70" s="27">
        <v>60</v>
      </c>
      <c r="T70" s="27">
        <v>24</v>
      </c>
      <c r="U70" s="27">
        <v>572</v>
      </c>
      <c r="V70" s="27">
        <v>12</v>
      </c>
      <c r="W70" s="30">
        <v>20</v>
      </c>
    </row>
    <row r="71" spans="1:23" x14ac:dyDescent="0.3">
      <c r="A71" s="29" t="s">
        <v>284</v>
      </c>
      <c r="B71" s="26" t="s">
        <v>217</v>
      </c>
      <c r="C71" s="26" t="s">
        <v>107</v>
      </c>
      <c r="D71" s="26" t="s">
        <v>108</v>
      </c>
      <c r="E71" s="26" t="s">
        <v>20</v>
      </c>
      <c r="F71" s="27">
        <v>1390</v>
      </c>
      <c r="G71" s="27">
        <v>85</v>
      </c>
      <c r="H71" s="28">
        <v>2</v>
      </c>
      <c r="I71" s="27">
        <v>461</v>
      </c>
      <c r="J71" s="27">
        <v>24</v>
      </c>
      <c r="K71" s="27">
        <v>1300</v>
      </c>
      <c r="L71" s="27">
        <v>686</v>
      </c>
      <c r="M71" s="27">
        <v>630</v>
      </c>
      <c r="N71" s="27">
        <v>1200</v>
      </c>
      <c r="O71" s="27">
        <v>638</v>
      </c>
      <c r="P71" s="27">
        <v>40</v>
      </c>
      <c r="Q71" s="27">
        <v>275.99999999999994</v>
      </c>
      <c r="R71" s="27">
        <v>106</v>
      </c>
      <c r="S71" s="27">
        <v>60</v>
      </c>
      <c r="T71" s="27">
        <v>24</v>
      </c>
      <c r="U71" s="27">
        <v>572</v>
      </c>
      <c r="V71" s="27">
        <v>12</v>
      </c>
      <c r="W71" s="30">
        <v>20</v>
      </c>
    </row>
    <row r="72" spans="1:23" x14ac:dyDescent="0.3">
      <c r="A72" s="29" t="s">
        <v>285</v>
      </c>
      <c r="B72" s="26" t="s">
        <v>221</v>
      </c>
      <c r="C72" s="26" t="s">
        <v>107</v>
      </c>
      <c r="D72" s="26" t="s">
        <v>108</v>
      </c>
      <c r="E72" s="26" t="s">
        <v>20</v>
      </c>
      <c r="F72" s="27">
        <v>1720</v>
      </c>
      <c r="G72" s="27">
        <v>85</v>
      </c>
      <c r="H72" s="28">
        <v>2</v>
      </c>
      <c r="I72" s="27">
        <v>461</v>
      </c>
      <c r="J72" s="27">
        <v>24</v>
      </c>
      <c r="K72" s="27">
        <v>1630</v>
      </c>
      <c r="L72" s="27">
        <v>686</v>
      </c>
      <c r="M72" s="27">
        <v>630</v>
      </c>
      <c r="N72" s="27">
        <v>1530</v>
      </c>
      <c r="O72" s="27">
        <v>638</v>
      </c>
      <c r="P72" s="27">
        <v>40</v>
      </c>
      <c r="Q72" s="27">
        <v>275.99999999999994</v>
      </c>
      <c r="R72" s="27">
        <v>106</v>
      </c>
      <c r="S72" s="27">
        <v>60</v>
      </c>
      <c r="T72" s="27">
        <v>24</v>
      </c>
      <c r="U72" s="27">
        <v>572</v>
      </c>
      <c r="V72" s="27">
        <v>12</v>
      </c>
      <c r="W72" s="30">
        <v>20</v>
      </c>
    </row>
    <row r="73" spans="1:23" x14ac:dyDescent="0.3">
      <c r="A73" s="29" t="s">
        <v>286</v>
      </c>
      <c r="B73" s="26" t="s">
        <v>225</v>
      </c>
      <c r="C73" s="26" t="s">
        <v>107</v>
      </c>
      <c r="D73" s="26" t="s">
        <v>108</v>
      </c>
      <c r="E73" s="26" t="s">
        <v>20</v>
      </c>
      <c r="F73" s="27">
        <v>1390</v>
      </c>
      <c r="G73" s="27">
        <v>85</v>
      </c>
      <c r="H73" s="28">
        <v>2</v>
      </c>
      <c r="I73" s="27">
        <v>763</v>
      </c>
      <c r="J73" s="27">
        <v>34</v>
      </c>
      <c r="K73" s="27">
        <v>1300</v>
      </c>
      <c r="L73" s="27">
        <v>1006</v>
      </c>
      <c r="M73" s="27">
        <v>630</v>
      </c>
      <c r="N73" s="27">
        <v>1200</v>
      </c>
      <c r="O73" s="27">
        <v>938</v>
      </c>
      <c r="P73" s="27">
        <v>40</v>
      </c>
      <c r="Q73" s="27">
        <v>275.99999999999994</v>
      </c>
      <c r="R73" s="27">
        <v>106</v>
      </c>
      <c r="S73" s="27">
        <v>60</v>
      </c>
      <c r="T73" s="27">
        <v>34</v>
      </c>
      <c r="U73" s="27">
        <v>572</v>
      </c>
      <c r="V73" s="27">
        <v>12</v>
      </c>
      <c r="W73" s="30">
        <v>20</v>
      </c>
    </row>
    <row r="74" spans="1:23" x14ac:dyDescent="0.3">
      <c r="A74" s="29" t="s">
        <v>287</v>
      </c>
      <c r="B74" s="26" t="s">
        <v>235</v>
      </c>
      <c r="C74" s="26" t="s">
        <v>107</v>
      </c>
      <c r="D74" s="26" t="s">
        <v>108</v>
      </c>
      <c r="E74" s="26" t="s">
        <v>20</v>
      </c>
      <c r="F74" s="27">
        <v>1390</v>
      </c>
      <c r="G74" s="27">
        <v>85</v>
      </c>
      <c r="H74" s="28">
        <v>2</v>
      </c>
      <c r="I74" s="27">
        <v>1083</v>
      </c>
      <c r="J74" s="27">
        <v>44</v>
      </c>
      <c r="K74" s="27">
        <v>1300</v>
      </c>
      <c r="L74" s="27">
        <v>1326</v>
      </c>
      <c r="M74" s="27">
        <v>630</v>
      </c>
      <c r="N74" s="27">
        <v>1200</v>
      </c>
      <c r="O74" s="27">
        <v>1238</v>
      </c>
      <c r="P74" s="27">
        <v>40</v>
      </c>
      <c r="Q74" s="27">
        <v>275.99999999999994</v>
      </c>
      <c r="R74" s="27">
        <v>106</v>
      </c>
      <c r="S74" s="27">
        <v>60</v>
      </c>
      <c r="T74" s="27">
        <v>44</v>
      </c>
      <c r="U74" s="27">
        <v>572</v>
      </c>
      <c r="V74" s="27">
        <v>12</v>
      </c>
      <c r="W74" s="30">
        <v>20</v>
      </c>
    </row>
    <row r="75" spans="1:23" x14ac:dyDescent="0.3">
      <c r="A75" s="29" t="s">
        <v>288</v>
      </c>
      <c r="B75" s="26" t="s">
        <v>240</v>
      </c>
      <c r="C75" s="26" t="s">
        <v>107</v>
      </c>
      <c r="D75" s="26" t="s">
        <v>108</v>
      </c>
      <c r="E75" s="26" t="s">
        <v>20</v>
      </c>
      <c r="F75" s="27">
        <v>2353</v>
      </c>
      <c r="G75" s="27">
        <v>100</v>
      </c>
      <c r="H75" s="28">
        <v>2</v>
      </c>
      <c r="I75" s="27">
        <v>660</v>
      </c>
      <c r="J75" s="27">
        <v>48</v>
      </c>
      <c r="K75" s="27">
        <v>2263</v>
      </c>
      <c r="L75" s="27">
        <v>884</v>
      </c>
      <c r="M75" s="27">
        <v>630</v>
      </c>
      <c r="N75" s="27">
        <v>2128</v>
      </c>
      <c r="O75" s="27">
        <v>788</v>
      </c>
      <c r="P75" s="27">
        <v>40</v>
      </c>
      <c r="Q75" s="27">
        <v>275.99999999999994</v>
      </c>
      <c r="R75" s="27">
        <v>106</v>
      </c>
      <c r="S75" s="27">
        <v>95</v>
      </c>
      <c r="T75" s="27">
        <v>48</v>
      </c>
      <c r="U75" s="27">
        <v>572</v>
      </c>
      <c r="V75" s="27">
        <v>20</v>
      </c>
      <c r="W75" s="30">
        <v>35</v>
      </c>
    </row>
    <row r="76" spans="1:23" x14ac:dyDescent="0.3">
      <c r="A76" s="29" t="s">
        <v>289</v>
      </c>
      <c r="B76" s="26" t="s">
        <v>245</v>
      </c>
      <c r="C76" s="26" t="s">
        <v>107</v>
      </c>
      <c r="D76" s="26" t="s">
        <v>108</v>
      </c>
      <c r="E76" s="26" t="s">
        <v>20</v>
      </c>
      <c r="F76" s="27">
        <v>1712</v>
      </c>
      <c r="G76" s="27">
        <v>100</v>
      </c>
      <c r="H76" s="28">
        <v>3</v>
      </c>
      <c r="I76" s="27">
        <v>565</v>
      </c>
      <c r="J76" s="27">
        <v>39.5</v>
      </c>
      <c r="K76" s="27">
        <v>1622</v>
      </c>
      <c r="L76" s="27">
        <v>1354</v>
      </c>
      <c r="M76" s="27">
        <v>630</v>
      </c>
      <c r="N76" s="27">
        <v>1487</v>
      </c>
      <c r="O76" s="27">
        <v>1275</v>
      </c>
      <c r="P76" s="27">
        <v>40</v>
      </c>
      <c r="Q76" s="27">
        <v>316</v>
      </c>
      <c r="R76" s="27">
        <v>110</v>
      </c>
      <c r="S76" s="27">
        <v>95</v>
      </c>
      <c r="T76" s="27">
        <v>39.5</v>
      </c>
      <c r="U76" s="27">
        <v>572</v>
      </c>
      <c r="V76" s="27">
        <v>20</v>
      </c>
      <c r="W76" s="30">
        <v>35</v>
      </c>
    </row>
    <row r="77" spans="1:23" x14ac:dyDescent="0.3">
      <c r="A77" s="29" t="s">
        <v>290</v>
      </c>
      <c r="B77" s="26" t="s">
        <v>250</v>
      </c>
      <c r="C77" s="26" t="s">
        <v>107</v>
      </c>
      <c r="D77" s="26" t="s">
        <v>108</v>
      </c>
      <c r="E77" s="26" t="s">
        <v>20</v>
      </c>
      <c r="F77" s="27">
        <v>2017</v>
      </c>
      <c r="G77" s="27">
        <v>100</v>
      </c>
      <c r="H77" s="28">
        <v>3</v>
      </c>
      <c r="I77" s="27">
        <v>565</v>
      </c>
      <c r="J77" s="27">
        <v>39.5</v>
      </c>
      <c r="K77" s="27">
        <v>1927</v>
      </c>
      <c r="L77" s="27">
        <v>1354</v>
      </c>
      <c r="M77" s="27">
        <v>630</v>
      </c>
      <c r="N77" s="27">
        <v>1792</v>
      </c>
      <c r="O77" s="27">
        <v>1275</v>
      </c>
      <c r="P77" s="27">
        <v>40</v>
      </c>
      <c r="Q77" s="27">
        <v>316</v>
      </c>
      <c r="R77" s="27">
        <v>110</v>
      </c>
      <c r="S77" s="27">
        <v>95</v>
      </c>
      <c r="T77" s="27">
        <v>39.5</v>
      </c>
      <c r="U77" s="27">
        <v>572</v>
      </c>
      <c r="V77" s="27">
        <v>20</v>
      </c>
      <c r="W77" s="30">
        <v>35</v>
      </c>
    </row>
    <row r="78" spans="1:23" ht="15" thickBot="1" x14ac:dyDescent="0.35">
      <c r="A78" s="31" t="s">
        <v>291</v>
      </c>
      <c r="B78" s="32" t="s">
        <v>255</v>
      </c>
      <c r="C78" s="32" t="s">
        <v>107</v>
      </c>
      <c r="D78" s="32" t="s">
        <v>108</v>
      </c>
      <c r="E78" s="32" t="s">
        <v>20</v>
      </c>
      <c r="F78" s="33">
        <v>2322</v>
      </c>
      <c r="G78" s="33">
        <v>100</v>
      </c>
      <c r="H78" s="34">
        <v>3</v>
      </c>
      <c r="I78" s="33">
        <v>565</v>
      </c>
      <c r="J78" s="33">
        <v>39.5</v>
      </c>
      <c r="K78" s="33">
        <v>2232</v>
      </c>
      <c r="L78" s="33">
        <v>1354</v>
      </c>
      <c r="M78" s="33">
        <v>630</v>
      </c>
      <c r="N78" s="33">
        <v>2097</v>
      </c>
      <c r="O78" s="33">
        <v>1275</v>
      </c>
      <c r="P78" s="33">
        <v>40</v>
      </c>
      <c r="Q78" s="33">
        <v>316</v>
      </c>
      <c r="R78" s="33">
        <v>110</v>
      </c>
      <c r="S78" s="33">
        <v>95</v>
      </c>
      <c r="T78" s="33">
        <v>39.5</v>
      </c>
      <c r="U78" s="33">
        <v>572</v>
      </c>
      <c r="V78" s="33">
        <v>20</v>
      </c>
      <c r="W78" s="35">
        <v>35</v>
      </c>
    </row>
  </sheetData>
  <dataValidations count="2">
    <dataValidation type="whole" errorStyle="warning" operator="greaterThanOrEqual" allowBlank="1" showInputMessage="1" showErrorMessage="1" errorTitle="Validation failed" error="Positive integer value required" sqref="H1" xr:uid="{132BF0FE-71E4-46BD-B5E2-D65F22596980}">
      <formula1>0</formula1>
    </dataValidation>
    <dataValidation type="decimal" errorStyle="warning" operator="greaterThan" allowBlank="1" showInputMessage="1" showErrorMessage="1" errorTitle="Validation failed" error="Double value required" sqref="I1:W1 F1:G1" xr:uid="{0EFC9FFE-40D4-4C52-9934-63B090E739F3}">
      <formula1>-10000000000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730FB-4E6B-4C71-9862-20E0F370C734}">
  <sheetPr codeName="Feuil4"/>
  <dimension ref="A1:W78"/>
  <sheetViews>
    <sheetView workbookViewId="0">
      <selection activeCell="F16" sqref="F16"/>
    </sheetView>
  </sheetViews>
  <sheetFormatPr baseColWidth="10" defaultColWidth="11.44140625" defaultRowHeight="14.4" x14ac:dyDescent="0.3"/>
  <cols>
    <col min="1" max="2" width="11.44140625" style="25"/>
    <col min="3" max="3" width="11.88671875" style="25" customWidth="1"/>
    <col min="4" max="4" width="15.109375" style="25" bestFit="1" customWidth="1"/>
    <col min="5" max="5" width="5.6640625" style="25" bestFit="1" customWidth="1"/>
    <col min="6" max="16384" width="11.44140625" style="25"/>
  </cols>
  <sheetData>
    <row r="1" spans="1:23" ht="15" thickBot="1" x14ac:dyDescent="0.35">
      <c r="A1" s="22" t="s">
        <v>120</v>
      </c>
      <c r="B1" s="23" t="s">
        <v>0</v>
      </c>
      <c r="C1" s="23" t="s">
        <v>1</v>
      </c>
      <c r="D1" s="23" t="s">
        <v>2</v>
      </c>
      <c r="E1" s="23" t="s">
        <v>3</v>
      </c>
      <c r="F1" s="23" t="s">
        <v>4</v>
      </c>
      <c r="G1" s="23" t="s">
        <v>119</v>
      </c>
      <c r="H1" s="23" t="s">
        <v>121</v>
      </c>
      <c r="I1" s="23" t="s">
        <v>122</v>
      </c>
      <c r="J1" s="23" t="s">
        <v>123</v>
      </c>
      <c r="K1" s="23" t="s">
        <v>5</v>
      </c>
      <c r="L1" s="23" t="s">
        <v>6</v>
      </c>
      <c r="M1" s="23" t="s">
        <v>7</v>
      </c>
      <c r="N1" s="23" t="s">
        <v>8</v>
      </c>
      <c r="O1" s="23" t="s">
        <v>9</v>
      </c>
      <c r="P1" s="23" t="s">
        <v>124</v>
      </c>
      <c r="Q1" s="23" t="s">
        <v>10</v>
      </c>
      <c r="R1" s="23" t="s">
        <v>11</v>
      </c>
      <c r="S1" s="23" t="s">
        <v>12</v>
      </c>
      <c r="T1" s="23" t="s">
        <v>125</v>
      </c>
      <c r="U1" s="23" t="s">
        <v>13</v>
      </c>
      <c r="V1" s="23" t="s">
        <v>14</v>
      </c>
      <c r="W1" s="24" t="s">
        <v>15</v>
      </c>
    </row>
    <row r="2" spans="1:23" x14ac:dyDescent="0.3">
      <c r="A2" s="36" t="s">
        <v>126</v>
      </c>
      <c r="B2" s="37" t="s">
        <v>17</v>
      </c>
      <c r="C2" s="37" t="s">
        <v>18</v>
      </c>
      <c r="D2" s="37" t="s">
        <v>19</v>
      </c>
      <c r="E2" s="37" t="s">
        <v>127</v>
      </c>
      <c r="F2" s="38">
        <v>760</v>
      </c>
      <c r="G2" s="38">
        <v>85</v>
      </c>
      <c r="H2" s="39">
        <v>2</v>
      </c>
      <c r="I2" s="38">
        <v>158</v>
      </c>
      <c r="J2" s="38">
        <v>22</v>
      </c>
      <c r="K2" s="38">
        <v>690</v>
      </c>
      <c r="L2" s="38">
        <v>382</v>
      </c>
      <c r="M2" s="38">
        <v>302</v>
      </c>
      <c r="N2" s="38">
        <v>570</v>
      </c>
      <c r="O2" s="38">
        <v>338</v>
      </c>
      <c r="P2" s="38">
        <v>60</v>
      </c>
      <c r="Q2" s="38">
        <v>359.99999999999983</v>
      </c>
      <c r="R2" s="38">
        <v>106</v>
      </c>
      <c r="S2" s="38">
        <v>60</v>
      </c>
      <c r="T2" s="38">
        <v>22</v>
      </c>
      <c r="U2" s="38">
        <v>250</v>
      </c>
      <c r="V2" s="38">
        <v>12</v>
      </c>
      <c r="W2" s="40">
        <v>20</v>
      </c>
    </row>
    <row r="3" spans="1:23" x14ac:dyDescent="0.3">
      <c r="A3" s="29" t="s">
        <v>128</v>
      </c>
      <c r="B3" s="26" t="s">
        <v>17</v>
      </c>
      <c r="C3" s="26" t="s">
        <v>22</v>
      </c>
      <c r="D3" s="26" t="s">
        <v>23</v>
      </c>
      <c r="E3" s="26" t="s">
        <v>127</v>
      </c>
      <c r="F3" s="27">
        <v>760</v>
      </c>
      <c r="G3" s="27">
        <v>85</v>
      </c>
      <c r="H3" s="28">
        <v>2</v>
      </c>
      <c r="I3" s="27">
        <v>158</v>
      </c>
      <c r="J3" s="27">
        <v>22</v>
      </c>
      <c r="K3" s="27">
        <v>690</v>
      </c>
      <c r="L3" s="27">
        <v>382</v>
      </c>
      <c r="M3" s="27">
        <v>369</v>
      </c>
      <c r="N3" s="27">
        <v>570</v>
      </c>
      <c r="O3" s="27">
        <v>338</v>
      </c>
      <c r="P3" s="27">
        <v>60</v>
      </c>
      <c r="Q3" s="27">
        <v>360</v>
      </c>
      <c r="R3" s="27">
        <v>106</v>
      </c>
      <c r="S3" s="27">
        <v>60</v>
      </c>
      <c r="T3" s="27">
        <v>22</v>
      </c>
      <c r="U3" s="27">
        <v>315</v>
      </c>
      <c r="V3" s="27">
        <v>12</v>
      </c>
      <c r="W3" s="30">
        <v>20</v>
      </c>
    </row>
    <row r="4" spans="1:23" x14ac:dyDescent="0.3">
      <c r="A4" s="29" t="s">
        <v>129</v>
      </c>
      <c r="B4" s="26" t="s">
        <v>17</v>
      </c>
      <c r="C4" s="26" t="s">
        <v>25</v>
      </c>
      <c r="D4" s="26" t="s">
        <v>26</v>
      </c>
      <c r="E4" s="26" t="s">
        <v>127</v>
      </c>
      <c r="F4" s="27">
        <v>760</v>
      </c>
      <c r="G4" s="27">
        <v>85</v>
      </c>
      <c r="H4" s="28">
        <v>2</v>
      </c>
      <c r="I4" s="27">
        <v>158</v>
      </c>
      <c r="J4" s="27">
        <v>22</v>
      </c>
      <c r="K4" s="27">
        <v>690</v>
      </c>
      <c r="L4" s="27">
        <v>382</v>
      </c>
      <c r="M4" s="27">
        <v>434</v>
      </c>
      <c r="N4" s="27">
        <v>570</v>
      </c>
      <c r="O4" s="27">
        <v>338</v>
      </c>
      <c r="P4" s="27">
        <v>60</v>
      </c>
      <c r="Q4" s="27">
        <v>359.99999999999983</v>
      </c>
      <c r="R4" s="27">
        <v>106</v>
      </c>
      <c r="S4" s="27">
        <v>60</v>
      </c>
      <c r="T4" s="27">
        <v>22</v>
      </c>
      <c r="U4" s="27">
        <v>380</v>
      </c>
      <c r="V4" s="27">
        <v>12</v>
      </c>
      <c r="W4" s="30">
        <v>20</v>
      </c>
    </row>
    <row r="5" spans="1:23" x14ac:dyDescent="0.3">
      <c r="A5" s="29" t="s">
        <v>130</v>
      </c>
      <c r="B5" s="26" t="s">
        <v>28</v>
      </c>
      <c r="C5" s="26" t="s">
        <v>18</v>
      </c>
      <c r="D5" s="26" t="s">
        <v>19</v>
      </c>
      <c r="E5" s="26" t="s">
        <v>127</v>
      </c>
      <c r="F5" s="27">
        <v>760</v>
      </c>
      <c r="G5" s="27">
        <v>85</v>
      </c>
      <c r="H5" s="28">
        <v>2</v>
      </c>
      <c r="I5" s="27">
        <v>443</v>
      </c>
      <c r="J5" s="27">
        <v>24</v>
      </c>
      <c r="K5" s="27">
        <v>690</v>
      </c>
      <c r="L5" s="27">
        <v>686</v>
      </c>
      <c r="M5" s="27">
        <v>302</v>
      </c>
      <c r="N5" s="27">
        <v>570</v>
      </c>
      <c r="O5" s="27">
        <v>638</v>
      </c>
      <c r="P5" s="27">
        <v>60</v>
      </c>
      <c r="Q5" s="27">
        <v>359.99999999999983</v>
      </c>
      <c r="R5" s="27">
        <v>106</v>
      </c>
      <c r="S5" s="27">
        <v>60</v>
      </c>
      <c r="T5" s="27">
        <v>24</v>
      </c>
      <c r="U5" s="27">
        <v>250</v>
      </c>
      <c r="V5" s="27">
        <v>12</v>
      </c>
      <c r="W5" s="30">
        <v>20</v>
      </c>
    </row>
    <row r="6" spans="1:23" x14ac:dyDescent="0.3">
      <c r="A6" s="29" t="s">
        <v>131</v>
      </c>
      <c r="B6" s="26" t="s">
        <v>28</v>
      </c>
      <c r="C6" s="26" t="s">
        <v>22</v>
      </c>
      <c r="D6" s="26" t="s">
        <v>23</v>
      </c>
      <c r="E6" s="26" t="s">
        <v>127</v>
      </c>
      <c r="F6" s="27">
        <v>760</v>
      </c>
      <c r="G6" s="27">
        <v>85</v>
      </c>
      <c r="H6" s="28">
        <v>2</v>
      </c>
      <c r="I6" s="27">
        <v>443</v>
      </c>
      <c r="J6" s="27">
        <v>24</v>
      </c>
      <c r="K6" s="27">
        <v>690</v>
      </c>
      <c r="L6" s="27">
        <v>686</v>
      </c>
      <c r="M6" s="27">
        <v>369</v>
      </c>
      <c r="N6" s="27">
        <v>570</v>
      </c>
      <c r="O6" s="27">
        <v>638</v>
      </c>
      <c r="P6" s="27">
        <v>60</v>
      </c>
      <c r="Q6" s="27">
        <v>360</v>
      </c>
      <c r="R6" s="27">
        <v>106</v>
      </c>
      <c r="S6" s="27">
        <v>60</v>
      </c>
      <c r="T6" s="27">
        <v>24</v>
      </c>
      <c r="U6" s="27">
        <v>315</v>
      </c>
      <c r="V6" s="27">
        <v>12</v>
      </c>
      <c r="W6" s="30">
        <v>20</v>
      </c>
    </row>
    <row r="7" spans="1:23" x14ac:dyDescent="0.3">
      <c r="A7" s="29" t="s">
        <v>132</v>
      </c>
      <c r="B7" s="26" t="s">
        <v>28</v>
      </c>
      <c r="C7" s="26" t="s">
        <v>25</v>
      </c>
      <c r="D7" s="26" t="s">
        <v>26</v>
      </c>
      <c r="E7" s="26" t="s">
        <v>127</v>
      </c>
      <c r="F7" s="27">
        <v>760</v>
      </c>
      <c r="G7" s="27">
        <v>85</v>
      </c>
      <c r="H7" s="28">
        <v>2</v>
      </c>
      <c r="I7" s="27">
        <v>443</v>
      </c>
      <c r="J7" s="27">
        <v>24</v>
      </c>
      <c r="K7" s="27">
        <v>690</v>
      </c>
      <c r="L7" s="27">
        <v>686</v>
      </c>
      <c r="M7" s="27">
        <v>434</v>
      </c>
      <c r="N7" s="27">
        <v>570</v>
      </c>
      <c r="O7" s="27">
        <v>638</v>
      </c>
      <c r="P7" s="27">
        <v>60</v>
      </c>
      <c r="Q7" s="27">
        <v>359.99999999999983</v>
      </c>
      <c r="R7" s="27">
        <v>106</v>
      </c>
      <c r="S7" s="27">
        <v>60</v>
      </c>
      <c r="T7" s="27">
        <v>24</v>
      </c>
      <c r="U7" s="27">
        <v>380</v>
      </c>
      <c r="V7" s="27">
        <v>12</v>
      </c>
      <c r="W7" s="30">
        <v>20</v>
      </c>
    </row>
    <row r="8" spans="1:23" x14ac:dyDescent="0.3">
      <c r="A8" s="29" t="s">
        <v>133</v>
      </c>
      <c r="B8" s="26" t="s">
        <v>32</v>
      </c>
      <c r="C8" s="26" t="s">
        <v>18</v>
      </c>
      <c r="D8" s="26" t="s">
        <v>19</v>
      </c>
      <c r="E8" s="26" t="s">
        <v>127</v>
      </c>
      <c r="F8" s="27">
        <v>1080</v>
      </c>
      <c r="G8" s="27">
        <v>85</v>
      </c>
      <c r="H8" s="28">
        <v>2</v>
      </c>
      <c r="I8" s="27">
        <v>443</v>
      </c>
      <c r="J8" s="27">
        <v>24</v>
      </c>
      <c r="K8" s="27">
        <v>995</v>
      </c>
      <c r="L8" s="27">
        <v>686</v>
      </c>
      <c r="M8" s="27">
        <v>302</v>
      </c>
      <c r="N8" s="27">
        <v>890</v>
      </c>
      <c r="O8" s="27">
        <v>638</v>
      </c>
      <c r="P8" s="27">
        <v>45</v>
      </c>
      <c r="Q8" s="27">
        <v>360</v>
      </c>
      <c r="R8" s="27">
        <v>106</v>
      </c>
      <c r="S8" s="27">
        <v>60</v>
      </c>
      <c r="T8" s="27">
        <v>24</v>
      </c>
      <c r="U8" s="27">
        <v>250</v>
      </c>
      <c r="V8" s="27">
        <v>12</v>
      </c>
      <c r="W8" s="30">
        <v>20</v>
      </c>
    </row>
    <row r="9" spans="1:23" x14ac:dyDescent="0.3">
      <c r="A9" s="29" t="s">
        <v>134</v>
      </c>
      <c r="B9" s="26" t="s">
        <v>32</v>
      </c>
      <c r="C9" s="26" t="s">
        <v>22</v>
      </c>
      <c r="D9" s="26" t="s">
        <v>23</v>
      </c>
      <c r="E9" s="26" t="s">
        <v>127</v>
      </c>
      <c r="F9" s="27">
        <v>1080</v>
      </c>
      <c r="G9" s="27">
        <v>85</v>
      </c>
      <c r="H9" s="28">
        <v>2</v>
      </c>
      <c r="I9" s="27">
        <v>443</v>
      </c>
      <c r="J9" s="27">
        <v>24</v>
      </c>
      <c r="K9" s="27">
        <v>995</v>
      </c>
      <c r="L9" s="27">
        <v>686</v>
      </c>
      <c r="M9" s="27">
        <v>369</v>
      </c>
      <c r="N9" s="27">
        <v>890</v>
      </c>
      <c r="O9" s="27">
        <v>638</v>
      </c>
      <c r="P9" s="27">
        <v>45</v>
      </c>
      <c r="Q9" s="27">
        <v>359.99999999999983</v>
      </c>
      <c r="R9" s="27">
        <v>106</v>
      </c>
      <c r="S9" s="27">
        <v>60</v>
      </c>
      <c r="T9" s="27">
        <v>24</v>
      </c>
      <c r="U9" s="27">
        <v>315</v>
      </c>
      <c r="V9" s="27">
        <v>12</v>
      </c>
      <c r="W9" s="30">
        <v>20</v>
      </c>
    </row>
    <row r="10" spans="1:23" x14ac:dyDescent="0.3">
      <c r="A10" s="29" t="s">
        <v>135</v>
      </c>
      <c r="B10" s="26" t="s">
        <v>32</v>
      </c>
      <c r="C10" s="26" t="s">
        <v>25</v>
      </c>
      <c r="D10" s="26" t="s">
        <v>26</v>
      </c>
      <c r="E10" s="26" t="s">
        <v>127</v>
      </c>
      <c r="F10" s="27">
        <v>1080</v>
      </c>
      <c r="G10" s="27">
        <v>85</v>
      </c>
      <c r="H10" s="28">
        <v>2</v>
      </c>
      <c r="I10" s="27">
        <v>443</v>
      </c>
      <c r="J10" s="27">
        <v>24</v>
      </c>
      <c r="K10" s="27">
        <v>995</v>
      </c>
      <c r="L10" s="27">
        <v>686</v>
      </c>
      <c r="M10" s="27">
        <v>434</v>
      </c>
      <c r="N10" s="27">
        <v>890</v>
      </c>
      <c r="O10" s="27">
        <v>638</v>
      </c>
      <c r="P10" s="27">
        <v>45</v>
      </c>
      <c r="Q10" s="27">
        <v>359.99999999999983</v>
      </c>
      <c r="R10" s="27">
        <v>106</v>
      </c>
      <c r="S10" s="27">
        <v>60</v>
      </c>
      <c r="T10" s="27">
        <v>24</v>
      </c>
      <c r="U10" s="27">
        <v>380</v>
      </c>
      <c r="V10" s="27">
        <v>12</v>
      </c>
      <c r="W10" s="30">
        <v>20</v>
      </c>
    </row>
    <row r="11" spans="1:23" x14ac:dyDescent="0.3">
      <c r="A11" s="29" t="s">
        <v>136</v>
      </c>
      <c r="B11" s="26" t="s">
        <v>36</v>
      </c>
      <c r="C11" s="26" t="s">
        <v>18</v>
      </c>
      <c r="D11" s="26" t="s">
        <v>19</v>
      </c>
      <c r="E11" s="26" t="s">
        <v>127</v>
      </c>
      <c r="F11" s="27">
        <v>1390</v>
      </c>
      <c r="G11" s="27">
        <v>85</v>
      </c>
      <c r="H11" s="28">
        <v>2</v>
      </c>
      <c r="I11" s="27">
        <v>461</v>
      </c>
      <c r="J11" s="27">
        <v>24</v>
      </c>
      <c r="K11" s="27">
        <v>1300</v>
      </c>
      <c r="L11" s="27">
        <v>686</v>
      </c>
      <c r="M11" s="27">
        <v>302</v>
      </c>
      <c r="N11" s="27">
        <v>1200</v>
      </c>
      <c r="O11" s="27">
        <v>638</v>
      </c>
      <c r="P11" s="27">
        <v>40</v>
      </c>
      <c r="Q11" s="27">
        <v>359.99999999999983</v>
      </c>
      <c r="R11" s="27">
        <v>106</v>
      </c>
      <c r="S11" s="27">
        <v>60</v>
      </c>
      <c r="T11" s="27">
        <v>24</v>
      </c>
      <c r="U11" s="27">
        <v>250</v>
      </c>
      <c r="V11" s="27">
        <v>12</v>
      </c>
      <c r="W11" s="30">
        <v>20</v>
      </c>
    </row>
    <row r="12" spans="1:23" x14ac:dyDescent="0.3">
      <c r="A12" s="29" t="s">
        <v>137</v>
      </c>
      <c r="B12" s="26" t="s">
        <v>36</v>
      </c>
      <c r="C12" s="26" t="s">
        <v>22</v>
      </c>
      <c r="D12" s="26" t="s">
        <v>23</v>
      </c>
      <c r="E12" s="26" t="s">
        <v>127</v>
      </c>
      <c r="F12" s="27">
        <v>1390</v>
      </c>
      <c r="G12" s="27">
        <v>85</v>
      </c>
      <c r="H12" s="28">
        <v>2</v>
      </c>
      <c r="I12" s="27">
        <v>461</v>
      </c>
      <c r="J12" s="27">
        <v>24</v>
      </c>
      <c r="K12" s="27">
        <v>1300</v>
      </c>
      <c r="L12" s="27">
        <v>686</v>
      </c>
      <c r="M12" s="27">
        <v>369</v>
      </c>
      <c r="N12" s="27">
        <v>1200</v>
      </c>
      <c r="O12" s="27">
        <v>638</v>
      </c>
      <c r="P12" s="27">
        <v>40</v>
      </c>
      <c r="Q12" s="27">
        <v>359.99999999999983</v>
      </c>
      <c r="R12" s="27">
        <v>106</v>
      </c>
      <c r="S12" s="27">
        <v>60</v>
      </c>
      <c r="T12" s="27">
        <v>24</v>
      </c>
      <c r="U12" s="27">
        <v>315</v>
      </c>
      <c r="V12" s="27">
        <v>12</v>
      </c>
      <c r="W12" s="30">
        <v>20</v>
      </c>
    </row>
    <row r="13" spans="1:23" x14ac:dyDescent="0.3">
      <c r="A13" s="29" t="s">
        <v>138</v>
      </c>
      <c r="B13" s="26" t="s">
        <v>36</v>
      </c>
      <c r="C13" s="26" t="s">
        <v>25</v>
      </c>
      <c r="D13" s="26" t="s">
        <v>26</v>
      </c>
      <c r="E13" s="26" t="s">
        <v>127</v>
      </c>
      <c r="F13" s="27">
        <v>1390</v>
      </c>
      <c r="G13" s="27">
        <v>85</v>
      </c>
      <c r="H13" s="28">
        <v>2</v>
      </c>
      <c r="I13" s="27">
        <v>461</v>
      </c>
      <c r="J13" s="27">
        <v>24</v>
      </c>
      <c r="K13" s="27">
        <v>1300</v>
      </c>
      <c r="L13" s="27">
        <v>686</v>
      </c>
      <c r="M13" s="27">
        <v>434</v>
      </c>
      <c r="N13" s="27">
        <v>1200</v>
      </c>
      <c r="O13" s="27">
        <v>638</v>
      </c>
      <c r="P13" s="27">
        <v>40</v>
      </c>
      <c r="Q13" s="27">
        <v>359.99999999999983</v>
      </c>
      <c r="R13" s="27">
        <v>106</v>
      </c>
      <c r="S13" s="27">
        <v>60</v>
      </c>
      <c r="T13" s="27">
        <v>24</v>
      </c>
      <c r="U13" s="27">
        <v>380</v>
      </c>
      <c r="V13" s="27">
        <v>12</v>
      </c>
      <c r="W13" s="30">
        <v>20</v>
      </c>
    </row>
    <row r="14" spans="1:23" x14ac:dyDescent="0.3">
      <c r="A14" s="29" t="s">
        <v>139</v>
      </c>
      <c r="B14" s="26" t="s">
        <v>40</v>
      </c>
      <c r="C14" s="26" t="s">
        <v>18</v>
      </c>
      <c r="D14" s="26" t="s">
        <v>19</v>
      </c>
      <c r="E14" s="26" t="s">
        <v>127</v>
      </c>
      <c r="F14" s="27">
        <v>1720</v>
      </c>
      <c r="G14" s="27">
        <v>85</v>
      </c>
      <c r="H14" s="28">
        <v>2</v>
      </c>
      <c r="I14" s="27">
        <v>461</v>
      </c>
      <c r="J14" s="27">
        <v>24</v>
      </c>
      <c r="K14" s="27">
        <v>1630</v>
      </c>
      <c r="L14" s="27">
        <v>686</v>
      </c>
      <c r="M14" s="27">
        <v>302</v>
      </c>
      <c r="N14" s="27">
        <v>1530</v>
      </c>
      <c r="O14" s="27">
        <v>638</v>
      </c>
      <c r="P14" s="27">
        <v>40</v>
      </c>
      <c r="Q14" s="27">
        <v>359.99999999999983</v>
      </c>
      <c r="R14" s="27">
        <v>106</v>
      </c>
      <c r="S14" s="27">
        <v>60</v>
      </c>
      <c r="T14" s="27">
        <v>24</v>
      </c>
      <c r="U14" s="27">
        <v>250</v>
      </c>
      <c r="V14" s="27">
        <v>12</v>
      </c>
      <c r="W14" s="30">
        <v>20</v>
      </c>
    </row>
    <row r="15" spans="1:23" x14ac:dyDescent="0.3">
      <c r="A15" s="29" t="s">
        <v>140</v>
      </c>
      <c r="B15" s="26" t="s">
        <v>40</v>
      </c>
      <c r="C15" s="26" t="s">
        <v>22</v>
      </c>
      <c r="D15" s="26" t="s">
        <v>23</v>
      </c>
      <c r="E15" s="26" t="s">
        <v>127</v>
      </c>
      <c r="F15" s="27">
        <v>1720</v>
      </c>
      <c r="G15" s="27">
        <v>85</v>
      </c>
      <c r="H15" s="28">
        <v>2</v>
      </c>
      <c r="I15" s="27">
        <v>461</v>
      </c>
      <c r="J15" s="27">
        <v>24</v>
      </c>
      <c r="K15" s="27">
        <v>1630</v>
      </c>
      <c r="L15" s="27">
        <v>686</v>
      </c>
      <c r="M15" s="27">
        <v>369</v>
      </c>
      <c r="N15" s="27">
        <v>1530</v>
      </c>
      <c r="O15" s="27">
        <v>638</v>
      </c>
      <c r="P15" s="27">
        <v>40</v>
      </c>
      <c r="Q15" s="27">
        <v>359.99999999999983</v>
      </c>
      <c r="R15" s="27">
        <v>106</v>
      </c>
      <c r="S15" s="27">
        <v>60</v>
      </c>
      <c r="T15" s="27">
        <v>24</v>
      </c>
      <c r="U15" s="27">
        <v>315</v>
      </c>
      <c r="V15" s="27">
        <v>12</v>
      </c>
      <c r="W15" s="30">
        <v>20</v>
      </c>
    </row>
    <row r="16" spans="1:23" x14ac:dyDescent="0.3">
      <c r="A16" s="29" t="s">
        <v>141</v>
      </c>
      <c r="B16" s="26" t="s">
        <v>40</v>
      </c>
      <c r="C16" s="26" t="s">
        <v>25</v>
      </c>
      <c r="D16" s="26" t="s">
        <v>26</v>
      </c>
      <c r="E16" s="26" t="s">
        <v>127</v>
      </c>
      <c r="F16" s="27">
        <v>1720</v>
      </c>
      <c r="G16" s="27">
        <v>85</v>
      </c>
      <c r="H16" s="28">
        <v>2</v>
      </c>
      <c r="I16" s="27">
        <v>461</v>
      </c>
      <c r="J16" s="27">
        <v>24</v>
      </c>
      <c r="K16" s="27">
        <v>1630</v>
      </c>
      <c r="L16" s="27">
        <v>686</v>
      </c>
      <c r="M16" s="27">
        <v>434</v>
      </c>
      <c r="N16" s="27">
        <v>1530</v>
      </c>
      <c r="O16" s="27">
        <v>638</v>
      </c>
      <c r="P16" s="27">
        <v>40</v>
      </c>
      <c r="Q16" s="27">
        <v>359.99999999999983</v>
      </c>
      <c r="R16" s="27">
        <v>106</v>
      </c>
      <c r="S16" s="27">
        <v>60</v>
      </c>
      <c r="T16" s="27">
        <v>24</v>
      </c>
      <c r="U16" s="27">
        <v>380</v>
      </c>
      <c r="V16" s="27">
        <v>12</v>
      </c>
      <c r="W16" s="30">
        <v>20</v>
      </c>
    </row>
    <row r="17" spans="1:23" x14ac:dyDescent="0.3">
      <c r="A17" s="29" t="s">
        <v>142</v>
      </c>
      <c r="B17" s="26" t="s">
        <v>44</v>
      </c>
      <c r="C17" s="26" t="s">
        <v>18</v>
      </c>
      <c r="D17" s="26" t="s">
        <v>19</v>
      </c>
      <c r="E17" s="26" t="s">
        <v>127</v>
      </c>
      <c r="F17" s="27">
        <v>1390</v>
      </c>
      <c r="G17" s="27">
        <v>85</v>
      </c>
      <c r="H17" s="28">
        <v>2</v>
      </c>
      <c r="I17" s="27">
        <v>763</v>
      </c>
      <c r="J17" s="27">
        <v>34</v>
      </c>
      <c r="K17" s="27">
        <v>1300</v>
      </c>
      <c r="L17" s="27">
        <v>1006</v>
      </c>
      <c r="M17" s="27">
        <v>302</v>
      </c>
      <c r="N17" s="27">
        <v>1200</v>
      </c>
      <c r="O17" s="27">
        <v>938</v>
      </c>
      <c r="P17" s="27">
        <v>40</v>
      </c>
      <c r="Q17" s="27">
        <v>359.99999999999983</v>
      </c>
      <c r="R17" s="27">
        <v>106</v>
      </c>
      <c r="S17" s="27">
        <v>60</v>
      </c>
      <c r="T17" s="27">
        <v>34</v>
      </c>
      <c r="U17" s="27">
        <v>250</v>
      </c>
      <c r="V17" s="27">
        <v>12</v>
      </c>
      <c r="W17" s="30">
        <v>20</v>
      </c>
    </row>
    <row r="18" spans="1:23" x14ac:dyDescent="0.3">
      <c r="A18" s="29" t="s">
        <v>143</v>
      </c>
      <c r="B18" s="26" t="s">
        <v>44</v>
      </c>
      <c r="C18" s="26" t="s">
        <v>22</v>
      </c>
      <c r="D18" s="26" t="s">
        <v>23</v>
      </c>
      <c r="E18" s="26" t="s">
        <v>127</v>
      </c>
      <c r="F18" s="27">
        <v>1390</v>
      </c>
      <c r="G18" s="27">
        <v>85</v>
      </c>
      <c r="H18" s="28">
        <v>2</v>
      </c>
      <c r="I18" s="27">
        <v>763</v>
      </c>
      <c r="J18" s="27">
        <v>34</v>
      </c>
      <c r="K18" s="27">
        <v>1300</v>
      </c>
      <c r="L18" s="27">
        <v>1006</v>
      </c>
      <c r="M18" s="27">
        <v>369</v>
      </c>
      <c r="N18" s="27">
        <v>1200</v>
      </c>
      <c r="O18" s="27">
        <v>938</v>
      </c>
      <c r="P18" s="27">
        <v>40</v>
      </c>
      <c r="Q18" s="27">
        <v>359.99999999999983</v>
      </c>
      <c r="R18" s="27">
        <v>106</v>
      </c>
      <c r="S18" s="27">
        <v>60</v>
      </c>
      <c r="T18" s="27">
        <v>34</v>
      </c>
      <c r="U18" s="27">
        <v>315</v>
      </c>
      <c r="V18" s="27">
        <v>12</v>
      </c>
      <c r="W18" s="30">
        <v>20</v>
      </c>
    </row>
    <row r="19" spans="1:23" x14ac:dyDescent="0.3">
      <c r="A19" s="29" t="s">
        <v>144</v>
      </c>
      <c r="B19" s="26" t="s">
        <v>44</v>
      </c>
      <c r="C19" s="26" t="s">
        <v>25</v>
      </c>
      <c r="D19" s="26" t="s">
        <v>26</v>
      </c>
      <c r="E19" s="26" t="s">
        <v>127</v>
      </c>
      <c r="F19" s="27">
        <v>1390</v>
      </c>
      <c r="G19" s="27">
        <v>85</v>
      </c>
      <c r="H19" s="28">
        <v>2</v>
      </c>
      <c r="I19" s="27">
        <v>763</v>
      </c>
      <c r="J19" s="27">
        <v>34</v>
      </c>
      <c r="K19" s="27">
        <v>1300</v>
      </c>
      <c r="L19" s="27">
        <v>1006</v>
      </c>
      <c r="M19" s="27">
        <v>434</v>
      </c>
      <c r="N19" s="27">
        <v>1200</v>
      </c>
      <c r="O19" s="27">
        <v>938</v>
      </c>
      <c r="P19" s="27">
        <v>40</v>
      </c>
      <c r="Q19" s="27">
        <v>359.99999999999983</v>
      </c>
      <c r="R19" s="27">
        <v>106</v>
      </c>
      <c r="S19" s="27">
        <v>60</v>
      </c>
      <c r="T19" s="27">
        <v>34</v>
      </c>
      <c r="U19" s="27">
        <v>380</v>
      </c>
      <c r="V19" s="27">
        <v>12</v>
      </c>
      <c r="W19" s="30">
        <v>20</v>
      </c>
    </row>
    <row r="20" spans="1:23" x14ac:dyDescent="0.3">
      <c r="A20" s="29" t="s">
        <v>145</v>
      </c>
      <c r="B20" s="26" t="s">
        <v>17</v>
      </c>
      <c r="C20" s="26" t="s">
        <v>48</v>
      </c>
      <c r="D20" s="26" t="s">
        <v>49</v>
      </c>
      <c r="E20" s="26" t="s">
        <v>127</v>
      </c>
      <c r="F20" s="27">
        <v>760</v>
      </c>
      <c r="G20" s="27">
        <v>85</v>
      </c>
      <c r="H20" s="28">
        <v>2</v>
      </c>
      <c r="I20" s="27">
        <v>158</v>
      </c>
      <c r="J20" s="27">
        <v>22</v>
      </c>
      <c r="K20" s="27">
        <v>690</v>
      </c>
      <c r="L20" s="27">
        <v>382</v>
      </c>
      <c r="M20" s="27">
        <v>250</v>
      </c>
      <c r="N20" s="27">
        <v>570</v>
      </c>
      <c r="O20" s="27">
        <v>338</v>
      </c>
      <c r="P20" s="27">
        <v>60</v>
      </c>
      <c r="Q20" s="27">
        <v>359.99999999999983</v>
      </c>
      <c r="R20" s="27">
        <v>106</v>
      </c>
      <c r="S20" s="27">
        <v>60</v>
      </c>
      <c r="T20" s="27">
        <v>22</v>
      </c>
      <c r="U20" s="27">
        <v>185</v>
      </c>
      <c r="V20" s="27">
        <v>12</v>
      </c>
      <c r="W20" s="30">
        <v>20</v>
      </c>
    </row>
    <row r="21" spans="1:23" x14ac:dyDescent="0.3">
      <c r="A21" s="29" t="s">
        <v>146</v>
      </c>
      <c r="B21" s="26" t="s">
        <v>28</v>
      </c>
      <c r="C21" s="26" t="s">
        <v>48</v>
      </c>
      <c r="D21" s="26" t="s">
        <v>49</v>
      </c>
      <c r="E21" s="26" t="s">
        <v>127</v>
      </c>
      <c r="F21" s="27">
        <v>760</v>
      </c>
      <c r="G21" s="27">
        <v>85</v>
      </c>
      <c r="H21" s="28">
        <v>2</v>
      </c>
      <c r="I21" s="27">
        <v>443</v>
      </c>
      <c r="J21" s="27">
        <v>24</v>
      </c>
      <c r="K21" s="27">
        <v>690</v>
      </c>
      <c r="L21" s="27">
        <v>686</v>
      </c>
      <c r="M21" s="27">
        <v>250</v>
      </c>
      <c r="N21" s="27">
        <v>570</v>
      </c>
      <c r="O21" s="27">
        <v>638</v>
      </c>
      <c r="P21" s="27">
        <v>60</v>
      </c>
      <c r="Q21" s="27">
        <v>359.99999999999983</v>
      </c>
      <c r="R21" s="27">
        <v>106</v>
      </c>
      <c r="S21" s="27">
        <v>60</v>
      </c>
      <c r="T21" s="27">
        <v>24</v>
      </c>
      <c r="U21" s="27">
        <v>185</v>
      </c>
      <c r="V21" s="27">
        <v>12</v>
      </c>
      <c r="W21" s="30">
        <v>20</v>
      </c>
    </row>
    <row r="22" spans="1:23" x14ac:dyDescent="0.3">
      <c r="A22" s="29" t="s">
        <v>147</v>
      </c>
      <c r="B22" s="26" t="s">
        <v>32</v>
      </c>
      <c r="C22" s="26" t="s">
        <v>48</v>
      </c>
      <c r="D22" s="26" t="s">
        <v>49</v>
      </c>
      <c r="E22" s="26" t="s">
        <v>127</v>
      </c>
      <c r="F22" s="27">
        <v>1080</v>
      </c>
      <c r="G22" s="27">
        <v>85</v>
      </c>
      <c r="H22" s="28">
        <v>2</v>
      </c>
      <c r="I22" s="27">
        <v>443</v>
      </c>
      <c r="J22" s="27">
        <v>24</v>
      </c>
      <c r="K22" s="27">
        <v>995</v>
      </c>
      <c r="L22" s="27">
        <v>686</v>
      </c>
      <c r="M22" s="27">
        <v>250</v>
      </c>
      <c r="N22" s="27">
        <v>890</v>
      </c>
      <c r="O22" s="27">
        <v>638</v>
      </c>
      <c r="P22" s="27">
        <v>45</v>
      </c>
      <c r="Q22" s="27">
        <v>359.99999999999983</v>
      </c>
      <c r="R22" s="27">
        <v>106</v>
      </c>
      <c r="S22" s="27">
        <v>60</v>
      </c>
      <c r="T22" s="27">
        <v>24</v>
      </c>
      <c r="U22" s="27">
        <v>185</v>
      </c>
      <c r="V22" s="27">
        <v>12</v>
      </c>
      <c r="W22" s="30">
        <v>20</v>
      </c>
    </row>
    <row r="23" spans="1:23" x14ac:dyDescent="0.3">
      <c r="A23" s="29" t="s">
        <v>148</v>
      </c>
      <c r="B23" s="26" t="s">
        <v>36</v>
      </c>
      <c r="C23" s="26" t="s">
        <v>48</v>
      </c>
      <c r="D23" s="26" t="s">
        <v>49</v>
      </c>
      <c r="E23" s="26" t="s">
        <v>127</v>
      </c>
      <c r="F23" s="27">
        <v>1390</v>
      </c>
      <c r="G23" s="27">
        <v>85</v>
      </c>
      <c r="H23" s="28">
        <v>2</v>
      </c>
      <c r="I23" s="27">
        <v>461</v>
      </c>
      <c r="J23" s="27">
        <v>24</v>
      </c>
      <c r="K23" s="27">
        <v>1300</v>
      </c>
      <c r="L23" s="27">
        <v>686</v>
      </c>
      <c r="M23" s="27">
        <v>250</v>
      </c>
      <c r="N23" s="27">
        <v>1200</v>
      </c>
      <c r="O23" s="27">
        <v>638</v>
      </c>
      <c r="P23" s="27">
        <v>40</v>
      </c>
      <c r="Q23" s="27">
        <v>359.99999999999983</v>
      </c>
      <c r="R23" s="27">
        <v>106</v>
      </c>
      <c r="S23" s="27">
        <v>60</v>
      </c>
      <c r="T23" s="27">
        <v>24</v>
      </c>
      <c r="U23" s="27">
        <v>185</v>
      </c>
      <c r="V23" s="27">
        <v>12</v>
      </c>
      <c r="W23" s="30">
        <v>20</v>
      </c>
    </row>
    <row r="24" spans="1:23" x14ac:dyDescent="0.3">
      <c r="A24" s="29" t="s">
        <v>149</v>
      </c>
      <c r="B24" s="26" t="s">
        <v>40</v>
      </c>
      <c r="C24" s="26" t="s">
        <v>48</v>
      </c>
      <c r="D24" s="26" t="s">
        <v>49</v>
      </c>
      <c r="E24" s="26" t="s">
        <v>127</v>
      </c>
      <c r="F24" s="27">
        <v>1720</v>
      </c>
      <c r="G24" s="27">
        <v>85</v>
      </c>
      <c r="H24" s="28">
        <v>2</v>
      </c>
      <c r="I24" s="27">
        <v>461</v>
      </c>
      <c r="J24" s="27">
        <v>24</v>
      </c>
      <c r="K24" s="27">
        <v>1630</v>
      </c>
      <c r="L24" s="27">
        <v>686</v>
      </c>
      <c r="M24" s="27">
        <v>250</v>
      </c>
      <c r="N24" s="27">
        <v>1530</v>
      </c>
      <c r="O24" s="27">
        <v>638</v>
      </c>
      <c r="P24" s="27">
        <v>40</v>
      </c>
      <c r="Q24" s="27">
        <v>359.99999999999983</v>
      </c>
      <c r="R24" s="27">
        <v>106</v>
      </c>
      <c r="S24" s="27">
        <v>60</v>
      </c>
      <c r="T24" s="27">
        <v>24</v>
      </c>
      <c r="U24" s="27">
        <v>185</v>
      </c>
      <c r="V24" s="27">
        <v>12</v>
      </c>
      <c r="W24" s="30">
        <v>20</v>
      </c>
    </row>
    <row r="25" spans="1:23" x14ac:dyDescent="0.3">
      <c r="A25" s="29" t="s">
        <v>150</v>
      </c>
      <c r="B25" s="26" t="s">
        <v>44</v>
      </c>
      <c r="C25" s="26" t="s">
        <v>48</v>
      </c>
      <c r="D25" s="26" t="s">
        <v>49</v>
      </c>
      <c r="E25" s="26" t="s">
        <v>127</v>
      </c>
      <c r="F25" s="27">
        <v>1390</v>
      </c>
      <c r="G25" s="27">
        <v>85</v>
      </c>
      <c r="H25" s="28">
        <v>2</v>
      </c>
      <c r="I25" s="27">
        <v>763</v>
      </c>
      <c r="J25" s="27">
        <v>34</v>
      </c>
      <c r="K25" s="27">
        <v>1300</v>
      </c>
      <c r="L25" s="27">
        <v>1006</v>
      </c>
      <c r="M25" s="27">
        <v>250</v>
      </c>
      <c r="N25" s="27">
        <v>1200</v>
      </c>
      <c r="O25" s="27">
        <v>938</v>
      </c>
      <c r="P25" s="27">
        <v>40</v>
      </c>
      <c r="Q25" s="27">
        <v>359.99999999999983</v>
      </c>
      <c r="R25" s="27">
        <v>106</v>
      </c>
      <c r="S25" s="27">
        <v>60</v>
      </c>
      <c r="T25" s="27">
        <v>34</v>
      </c>
      <c r="U25" s="27">
        <v>185</v>
      </c>
      <c r="V25" s="27">
        <v>12</v>
      </c>
      <c r="W25" s="30">
        <v>20</v>
      </c>
    </row>
    <row r="26" spans="1:23" x14ac:dyDescent="0.3">
      <c r="A26" s="29" t="s">
        <v>151</v>
      </c>
      <c r="B26" s="26" t="s">
        <v>56</v>
      </c>
      <c r="C26" s="26" t="s">
        <v>48</v>
      </c>
      <c r="D26" s="26" t="s">
        <v>49</v>
      </c>
      <c r="E26" s="26" t="s">
        <v>127</v>
      </c>
      <c r="F26" s="27">
        <v>1390</v>
      </c>
      <c r="G26" s="27">
        <v>85</v>
      </c>
      <c r="H26" s="28">
        <v>2</v>
      </c>
      <c r="I26" s="27">
        <v>1083</v>
      </c>
      <c r="J26" s="27">
        <v>44</v>
      </c>
      <c r="K26" s="27">
        <v>1300</v>
      </c>
      <c r="L26" s="27">
        <v>1326</v>
      </c>
      <c r="M26" s="27">
        <v>250</v>
      </c>
      <c r="N26" s="27">
        <v>1200</v>
      </c>
      <c r="O26" s="27">
        <v>1238</v>
      </c>
      <c r="P26" s="27">
        <v>40</v>
      </c>
      <c r="Q26" s="27">
        <v>359.99999999999983</v>
      </c>
      <c r="R26" s="27">
        <v>106</v>
      </c>
      <c r="S26" s="27">
        <v>60</v>
      </c>
      <c r="T26" s="27">
        <v>44</v>
      </c>
      <c r="U26" s="27">
        <v>185</v>
      </c>
      <c r="V26" s="27">
        <v>12</v>
      </c>
      <c r="W26" s="30">
        <v>20</v>
      </c>
    </row>
    <row r="27" spans="1:23" x14ac:dyDescent="0.3">
      <c r="A27" s="29" t="s">
        <v>152</v>
      </c>
      <c r="B27" s="26" t="s">
        <v>56</v>
      </c>
      <c r="C27" s="26" t="s">
        <v>18</v>
      </c>
      <c r="D27" s="26" t="s">
        <v>19</v>
      </c>
      <c r="E27" s="26" t="s">
        <v>127</v>
      </c>
      <c r="F27" s="27">
        <v>1390</v>
      </c>
      <c r="G27" s="27">
        <v>85</v>
      </c>
      <c r="H27" s="28">
        <v>2</v>
      </c>
      <c r="I27" s="27">
        <v>1083</v>
      </c>
      <c r="J27" s="27">
        <v>44</v>
      </c>
      <c r="K27" s="27">
        <v>1300</v>
      </c>
      <c r="L27" s="27">
        <v>1326</v>
      </c>
      <c r="M27" s="27">
        <v>302</v>
      </c>
      <c r="N27" s="27">
        <v>1200</v>
      </c>
      <c r="O27" s="27">
        <v>1238</v>
      </c>
      <c r="P27" s="27">
        <v>40</v>
      </c>
      <c r="Q27" s="27">
        <v>359.99999999999983</v>
      </c>
      <c r="R27" s="27">
        <v>106</v>
      </c>
      <c r="S27" s="27">
        <v>60</v>
      </c>
      <c r="T27" s="27">
        <v>44</v>
      </c>
      <c r="U27" s="27">
        <v>250</v>
      </c>
      <c r="V27" s="27">
        <v>12</v>
      </c>
      <c r="W27" s="30">
        <v>20</v>
      </c>
    </row>
    <row r="28" spans="1:23" x14ac:dyDescent="0.3">
      <c r="A28" s="29" t="s">
        <v>153</v>
      </c>
      <c r="B28" s="26" t="s">
        <v>56</v>
      </c>
      <c r="C28" s="26" t="s">
        <v>22</v>
      </c>
      <c r="D28" s="26" t="s">
        <v>23</v>
      </c>
      <c r="E28" s="26" t="s">
        <v>127</v>
      </c>
      <c r="F28" s="27">
        <v>1390</v>
      </c>
      <c r="G28" s="27">
        <v>85</v>
      </c>
      <c r="H28" s="28">
        <v>2</v>
      </c>
      <c r="I28" s="27">
        <v>1083</v>
      </c>
      <c r="J28" s="27">
        <v>44</v>
      </c>
      <c r="K28" s="27">
        <v>1300</v>
      </c>
      <c r="L28" s="27">
        <v>1326</v>
      </c>
      <c r="M28" s="27">
        <v>369</v>
      </c>
      <c r="N28" s="27">
        <v>1200</v>
      </c>
      <c r="O28" s="27">
        <v>1238</v>
      </c>
      <c r="P28" s="27">
        <v>40</v>
      </c>
      <c r="Q28" s="27">
        <v>359.99999999999983</v>
      </c>
      <c r="R28" s="27">
        <v>106</v>
      </c>
      <c r="S28" s="27">
        <v>60</v>
      </c>
      <c r="T28" s="27">
        <v>44</v>
      </c>
      <c r="U28" s="27">
        <v>315</v>
      </c>
      <c r="V28" s="27">
        <v>12</v>
      </c>
      <c r="W28" s="30">
        <v>20</v>
      </c>
    </row>
    <row r="29" spans="1:23" x14ac:dyDescent="0.3">
      <c r="A29" s="29" t="s">
        <v>154</v>
      </c>
      <c r="B29" s="26" t="s">
        <v>56</v>
      </c>
      <c r="C29" s="26" t="s">
        <v>25</v>
      </c>
      <c r="D29" s="26" t="s">
        <v>26</v>
      </c>
      <c r="E29" s="26" t="s">
        <v>127</v>
      </c>
      <c r="F29" s="27">
        <v>1390</v>
      </c>
      <c r="G29" s="27">
        <v>85</v>
      </c>
      <c r="H29" s="28">
        <v>2</v>
      </c>
      <c r="I29" s="27">
        <v>1083</v>
      </c>
      <c r="J29" s="27">
        <v>44</v>
      </c>
      <c r="K29" s="27">
        <v>1300</v>
      </c>
      <c r="L29" s="27">
        <v>1326</v>
      </c>
      <c r="M29" s="27">
        <v>434</v>
      </c>
      <c r="N29" s="27">
        <v>1200</v>
      </c>
      <c r="O29" s="27">
        <v>1238</v>
      </c>
      <c r="P29" s="27">
        <v>40</v>
      </c>
      <c r="Q29" s="27">
        <v>359.99999999999983</v>
      </c>
      <c r="R29" s="27">
        <v>106</v>
      </c>
      <c r="S29" s="27">
        <v>60</v>
      </c>
      <c r="T29" s="27">
        <v>44</v>
      </c>
      <c r="U29" s="27">
        <v>380</v>
      </c>
      <c r="V29" s="27">
        <v>12</v>
      </c>
      <c r="W29" s="30">
        <v>20</v>
      </c>
    </row>
    <row r="30" spans="1:23" x14ac:dyDescent="0.3">
      <c r="A30" s="29" t="s">
        <v>155</v>
      </c>
      <c r="B30" s="26" t="s">
        <v>61</v>
      </c>
      <c r="C30" s="26" t="s">
        <v>48</v>
      </c>
      <c r="D30" s="26" t="s">
        <v>49</v>
      </c>
      <c r="E30" s="26" t="s">
        <v>127</v>
      </c>
      <c r="F30" s="27">
        <v>2353</v>
      </c>
      <c r="G30" s="27">
        <v>100</v>
      </c>
      <c r="H30" s="28">
        <v>2</v>
      </c>
      <c r="I30" s="27">
        <v>660</v>
      </c>
      <c r="J30" s="27">
        <v>48</v>
      </c>
      <c r="K30" s="27">
        <v>2263</v>
      </c>
      <c r="L30" s="27">
        <v>884</v>
      </c>
      <c r="M30" s="27">
        <v>250</v>
      </c>
      <c r="N30" s="27">
        <v>2128</v>
      </c>
      <c r="O30" s="27">
        <v>788</v>
      </c>
      <c r="P30" s="27">
        <v>40</v>
      </c>
      <c r="Q30" s="27">
        <v>359.99999999999983</v>
      </c>
      <c r="R30" s="27">
        <v>106</v>
      </c>
      <c r="S30" s="27">
        <v>95</v>
      </c>
      <c r="T30" s="27">
        <v>48</v>
      </c>
      <c r="U30" s="27">
        <v>185</v>
      </c>
      <c r="V30" s="27">
        <v>20</v>
      </c>
      <c r="W30" s="30">
        <v>35</v>
      </c>
    </row>
    <row r="31" spans="1:23" x14ac:dyDescent="0.3">
      <c r="A31" s="29" t="s">
        <v>156</v>
      </c>
      <c r="B31" s="26" t="s">
        <v>61</v>
      </c>
      <c r="C31" s="26" t="s">
        <v>18</v>
      </c>
      <c r="D31" s="26" t="s">
        <v>19</v>
      </c>
      <c r="E31" s="26" t="s">
        <v>127</v>
      </c>
      <c r="F31" s="27">
        <v>2353</v>
      </c>
      <c r="G31" s="27">
        <v>100</v>
      </c>
      <c r="H31" s="28">
        <v>2</v>
      </c>
      <c r="I31" s="27">
        <v>660</v>
      </c>
      <c r="J31" s="27">
        <v>48</v>
      </c>
      <c r="K31" s="27">
        <v>2263</v>
      </c>
      <c r="L31" s="27">
        <v>884</v>
      </c>
      <c r="M31" s="27">
        <v>302</v>
      </c>
      <c r="N31" s="27">
        <v>2128</v>
      </c>
      <c r="O31" s="27">
        <v>788</v>
      </c>
      <c r="P31" s="27">
        <v>40</v>
      </c>
      <c r="Q31" s="27">
        <v>359.99999999999983</v>
      </c>
      <c r="R31" s="27">
        <v>106</v>
      </c>
      <c r="S31" s="27">
        <v>95</v>
      </c>
      <c r="T31" s="27">
        <v>48</v>
      </c>
      <c r="U31" s="27">
        <v>250</v>
      </c>
      <c r="V31" s="27">
        <v>20</v>
      </c>
      <c r="W31" s="30">
        <v>35</v>
      </c>
    </row>
    <row r="32" spans="1:23" x14ac:dyDescent="0.3">
      <c r="A32" s="29" t="s">
        <v>157</v>
      </c>
      <c r="B32" s="26" t="s">
        <v>61</v>
      </c>
      <c r="C32" s="26" t="s">
        <v>22</v>
      </c>
      <c r="D32" s="26" t="s">
        <v>23</v>
      </c>
      <c r="E32" s="26" t="s">
        <v>127</v>
      </c>
      <c r="F32" s="27">
        <v>2353</v>
      </c>
      <c r="G32" s="27">
        <v>100</v>
      </c>
      <c r="H32" s="28">
        <v>2</v>
      </c>
      <c r="I32" s="27">
        <v>660</v>
      </c>
      <c r="J32" s="27">
        <v>48</v>
      </c>
      <c r="K32" s="27">
        <v>2263</v>
      </c>
      <c r="L32" s="27">
        <v>884</v>
      </c>
      <c r="M32" s="27">
        <v>369</v>
      </c>
      <c r="N32" s="27">
        <v>2128</v>
      </c>
      <c r="O32" s="27">
        <v>788</v>
      </c>
      <c r="P32" s="27">
        <v>40</v>
      </c>
      <c r="Q32" s="27">
        <v>359.99999999999983</v>
      </c>
      <c r="R32" s="27">
        <v>106</v>
      </c>
      <c r="S32" s="27">
        <v>95</v>
      </c>
      <c r="T32" s="27">
        <v>48</v>
      </c>
      <c r="U32" s="27">
        <v>315</v>
      </c>
      <c r="V32" s="27">
        <v>20</v>
      </c>
      <c r="W32" s="30">
        <v>35</v>
      </c>
    </row>
    <row r="33" spans="1:23" x14ac:dyDescent="0.3">
      <c r="A33" s="29" t="s">
        <v>158</v>
      </c>
      <c r="B33" s="26" t="s">
        <v>61</v>
      </c>
      <c r="C33" s="26" t="s">
        <v>25</v>
      </c>
      <c r="D33" s="26" t="s">
        <v>26</v>
      </c>
      <c r="E33" s="26" t="s">
        <v>127</v>
      </c>
      <c r="F33" s="27">
        <v>2353</v>
      </c>
      <c r="G33" s="27">
        <v>100</v>
      </c>
      <c r="H33" s="28">
        <v>2</v>
      </c>
      <c r="I33" s="27">
        <v>660</v>
      </c>
      <c r="J33" s="27">
        <v>48</v>
      </c>
      <c r="K33" s="27">
        <v>2263</v>
      </c>
      <c r="L33" s="27">
        <v>884</v>
      </c>
      <c r="M33" s="27">
        <v>434</v>
      </c>
      <c r="N33" s="27">
        <v>2128</v>
      </c>
      <c r="O33" s="27">
        <v>788</v>
      </c>
      <c r="P33" s="27">
        <v>40</v>
      </c>
      <c r="Q33" s="27">
        <v>359.99999999999983</v>
      </c>
      <c r="R33" s="27">
        <v>106</v>
      </c>
      <c r="S33" s="27">
        <v>95</v>
      </c>
      <c r="T33" s="27">
        <v>48</v>
      </c>
      <c r="U33" s="27">
        <v>380</v>
      </c>
      <c r="V33" s="27">
        <v>20</v>
      </c>
      <c r="W33" s="30">
        <v>35</v>
      </c>
    </row>
    <row r="34" spans="1:23" x14ac:dyDescent="0.3">
      <c r="A34" s="29" t="s">
        <v>159</v>
      </c>
      <c r="B34" s="26" t="s">
        <v>66</v>
      </c>
      <c r="C34" s="26" t="s">
        <v>48</v>
      </c>
      <c r="D34" s="26" t="s">
        <v>49</v>
      </c>
      <c r="E34" s="26" t="s">
        <v>127</v>
      </c>
      <c r="F34" s="27">
        <v>1712</v>
      </c>
      <c r="G34" s="27">
        <v>100</v>
      </c>
      <c r="H34" s="28">
        <v>3</v>
      </c>
      <c r="I34" s="27">
        <v>565</v>
      </c>
      <c r="J34" s="27">
        <v>39.5</v>
      </c>
      <c r="K34" s="27">
        <v>1622</v>
      </c>
      <c r="L34" s="27">
        <v>1354</v>
      </c>
      <c r="M34" s="27">
        <v>250</v>
      </c>
      <c r="N34" s="27">
        <v>1487</v>
      </c>
      <c r="O34" s="27">
        <v>1275</v>
      </c>
      <c r="P34" s="27">
        <v>40</v>
      </c>
      <c r="Q34" s="27">
        <v>419.99999999999994</v>
      </c>
      <c r="R34" s="27">
        <v>110</v>
      </c>
      <c r="S34" s="27">
        <v>95</v>
      </c>
      <c r="T34" s="27">
        <v>39.5</v>
      </c>
      <c r="U34" s="27">
        <v>185</v>
      </c>
      <c r="V34" s="27">
        <v>20</v>
      </c>
      <c r="W34" s="30">
        <v>35</v>
      </c>
    </row>
    <row r="35" spans="1:23" x14ac:dyDescent="0.3">
      <c r="A35" s="29" t="s">
        <v>160</v>
      </c>
      <c r="B35" s="26" t="s">
        <v>66</v>
      </c>
      <c r="C35" s="26" t="s">
        <v>18</v>
      </c>
      <c r="D35" s="26" t="s">
        <v>19</v>
      </c>
      <c r="E35" s="26" t="s">
        <v>127</v>
      </c>
      <c r="F35" s="27">
        <v>1712</v>
      </c>
      <c r="G35" s="27">
        <v>100</v>
      </c>
      <c r="H35" s="28">
        <v>3</v>
      </c>
      <c r="I35" s="27">
        <v>565</v>
      </c>
      <c r="J35" s="27">
        <v>39.5</v>
      </c>
      <c r="K35" s="27">
        <v>1622</v>
      </c>
      <c r="L35" s="27">
        <v>1354</v>
      </c>
      <c r="M35" s="27">
        <v>302</v>
      </c>
      <c r="N35" s="27">
        <v>1487</v>
      </c>
      <c r="O35" s="27">
        <v>1275</v>
      </c>
      <c r="P35" s="27">
        <v>40</v>
      </c>
      <c r="Q35" s="27">
        <v>419.99999999999989</v>
      </c>
      <c r="R35" s="27">
        <v>110</v>
      </c>
      <c r="S35" s="27">
        <v>95</v>
      </c>
      <c r="T35" s="27">
        <v>39.5</v>
      </c>
      <c r="U35" s="27">
        <v>250</v>
      </c>
      <c r="V35" s="27">
        <v>20</v>
      </c>
      <c r="W35" s="30">
        <v>35</v>
      </c>
    </row>
    <row r="36" spans="1:23" x14ac:dyDescent="0.3">
      <c r="A36" s="29" t="s">
        <v>161</v>
      </c>
      <c r="B36" s="26" t="s">
        <v>66</v>
      </c>
      <c r="C36" s="26" t="s">
        <v>22</v>
      </c>
      <c r="D36" s="26" t="s">
        <v>23</v>
      </c>
      <c r="E36" s="26" t="s">
        <v>127</v>
      </c>
      <c r="F36" s="27">
        <v>1712</v>
      </c>
      <c r="G36" s="27">
        <v>100</v>
      </c>
      <c r="H36" s="28">
        <v>3</v>
      </c>
      <c r="I36" s="27">
        <v>565</v>
      </c>
      <c r="J36" s="27">
        <v>39.5</v>
      </c>
      <c r="K36" s="27">
        <v>1622</v>
      </c>
      <c r="L36" s="27">
        <v>1354</v>
      </c>
      <c r="M36" s="27">
        <v>369</v>
      </c>
      <c r="N36" s="27">
        <v>1487</v>
      </c>
      <c r="O36" s="27">
        <v>1275</v>
      </c>
      <c r="P36" s="27">
        <v>40</v>
      </c>
      <c r="Q36" s="27">
        <v>420</v>
      </c>
      <c r="R36" s="27">
        <v>110</v>
      </c>
      <c r="S36" s="27">
        <v>95</v>
      </c>
      <c r="T36" s="27">
        <v>39.5</v>
      </c>
      <c r="U36" s="27">
        <v>315</v>
      </c>
      <c r="V36" s="27">
        <v>20</v>
      </c>
      <c r="W36" s="30">
        <v>35</v>
      </c>
    </row>
    <row r="37" spans="1:23" x14ac:dyDescent="0.3">
      <c r="A37" s="29" t="s">
        <v>162</v>
      </c>
      <c r="B37" s="26" t="s">
        <v>66</v>
      </c>
      <c r="C37" s="26" t="s">
        <v>25</v>
      </c>
      <c r="D37" s="26" t="s">
        <v>26</v>
      </c>
      <c r="E37" s="26" t="s">
        <v>127</v>
      </c>
      <c r="F37" s="27">
        <v>1712</v>
      </c>
      <c r="G37" s="27">
        <v>100</v>
      </c>
      <c r="H37" s="28">
        <v>3</v>
      </c>
      <c r="I37" s="27">
        <v>565</v>
      </c>
      <c r="J37" s="27">
        <v>39.5</v>
      </c>
      <c r="K37" s="27">
        <v>1622</v>
      </c>
      <c r="L37" s="27">
        <v>1354</v>
      </c>
      <c r="M37" s="27">
        <v>434</v>
      </c>
      <c r="N37" s="27">
        <v>1487</v>
      </c>
      <c r="O37" s="27">
        <v>1275</v>
      </c>
      <c r="P37" s="27">
        <v>40</v>
      </c>
      <c r="Q37" s="27">
        <v>419.99999999999943</v>
      </c>
      <c r="R37" s="27">
        <v>110</v>
      </c>
      <c r="S37" s="27">
        <v>95</v>
      </c>
      <c r="T37" s="27">
        <v>39.5</v>
      </c>
      <c r="U37" s="27">
        <v>380</v>
      </c>
      <c r="V37" s="27">
        <v>20</v>
      </c>
      <c r="W37" s="30">
        <v>35</v>
      </c>
    </row>
    <row r="38" spans="1:23" x14ac:dyDescent="0.3">
      <c r="A38" s="29" t="s">
        <v>163</v>
      </c>
      <c r="B38" s="26" t="s">
        <v>71</v>
      </c>
      <c r="C38" s="26" t="s">
        <v>48</v>
      </c>
      <c r="D38" s="26" t="s">
        <v>49</v>
      </c>
      <c r="E38" s="26" t="s">
        <v>127</v>
      </c>
      <c r="F38" s="27">
        <v>2017</v>
      </c>
      <c r="G38" s="27">
        <v>100</v>
      </c>
      <c r="H38" s="28">
        <v>3</v>
      </c>
      <c r="I38" s="27">
        <v>565</v>
      </c>
      <c r="J38" s="27">
        <v>39.5</v>
      </c>
      <c r="K38" s="27">
        <v>1927</v>
      </c>
      <c r="L38" s="27">
        <v>1354</v>
      </c>
      <c r="M38" s="27">
        <v>250</v>
      </c>
      <c r="N38" s="27">
        <v>1792</v>
      </c>
      <c r="O38" s="27">
        <v>1275</v>
      </c>
      <c r="P38" s="27">
        <v>40</v>
      </c>
      <c r="Q38" s="27">
        <v>420</v>
      </c>
      <c r="R38" s="27">
        <v>110</v>
      </c>
      <c r="S38" s="27">
        <v>95</v>
      </c>
      <c r="T38" s="27">
        <v>39.5</v>
      </c>
      <c r="U38" s="27">
        <v>185</v>
      </c>
      <c r="V38" s="27">
        <v>20</v>
      </c>
      <c r="W38" s="30">
        <v>35</v>
      </c>
    </row>
    <row r="39" spans="1:23" x14ac:dyDescent="0.3">
      <c r="A39" s="29" t="s">
        <v>164</v>
      </c>
      <c r="B39" s="26" t="s">
        <v>71</v>
      </c>
      <c r="C39" s="26" t="s">
        <v>18</v>
      </c>
      <c r="D39" s="26" t="s">
        <v>19</v>
      </c>
      <c r="E39" s="26" t="s">
        <v>127</v>
      </c>
      <c r="F39" s="27">
        <v>2017</v>
      </c>
      <c r="G39" s="27">
        <v>100</v>
      </c>
      <c r="H39" s="28">
        <v>3</v>
      </c>
      <c r="I39" s="27">
        <v>565</v>
      </c>
      <c r="J39" s="27">
        <v>39.5</v>
      </c>
      <c r="K39" s="27">
        <v>1927</v>
      </c>
      <c r="L39" s="27">
        <v>1354</v>
      </c>
      <c r="M39" s="27">
        <v>302</v>
      </c>
      <c r="N39" s="27">
        <v>1792</v>
      </c>
      <c r="O39" s="27">
        <v>1275</v>
      </c>
      <c r="P39" s="27">
        <v>40</v>
      </c>
      <c r="Q39" s="27">
        <v>419.99999999999989</v>
      </c>
      <c r="R39" s="27">
        <v>110</v>
      </c>
      <c r="S39" s="27">
        <v>95</v>
      </c>
      <c r="T39" s="27">
        <v>39.5</v>
      </c>
      <c r="U39" s="27">
        <v>250</v>
      </c>
      <c r="V39" s="27">
        <v>20</v>
      </c>
      <c r="W39" s="30">
        <v>35</v>
      </c>
    </row>
    <row r="40" spans="1:23" x14ac:dyDescent="0.3">
      <c r="A40" s="29" t="s">
        <v>165</v>
      </c>
      <c r="B40" s="26" t="s">
        <v>71</v>
      </c>
      <c r="C40" s="26" t="s">
        <v>22</v>
      </c>
      <c r="D40" s="26" t="s">
        <v>23</v>
      </c>
      <c r="E40" s="26" t="s">
        <v>127</v>
      </c>
      <c r="F40" s="27">
        <v>2017</v>
      </c>
      <c r="G40" s="27">
        <v>100</v>
      </c>
      <c r="H40" s="28">
        <v>3</v>
      </c>
      <c r="I40" s="27">
        <v>565</v>
      </c>
      <c r="J40" s="27">
        <v>39.5</v>
      </c>
      <c r="K40" s="27">
        <v>1927</v>
      </c>
      <c r="L40" s="27">
        <v>1354</v>
      </c>
      <c r="M40" s="27">
        <v>369</v>
      </c>
      <c r="N40" s="27">
        <v>1792</v>
      </c>
      <c r="O40" s="27">
        <v>1275</v>
      </c>
      <c r="P40" s="27">
        <v>40</v>
      </c>
      <c r="Q40" s="27">
        <v>419.99999999999989</v>
      </c>
      <c r="R40" s="27">
        <v>110</v>
      </c>
      <c r="S40" s="27">
        <v>95</v>
      </c>
      <c r="T40" s="27">
        <v>39.5</v>
      </c>
      <c r="U40" s="27">
        <v>315</v>
      </c>
      <c r="V40" s="27">
        <v>20</v>
      </c>
      <c r="W40" s="30">
        <v>35</v>
      </c>
    </row>
    <row r="41" spans="1:23" x14ac:dyDescent="0.3">
      <c r="A41" s="29" t="s">
        <v>166</v>
      </c>
      <c r="B41" s="26" t="s">
        <v>71</v>
      </c>
      <c r="C41" s="26" t="s">
        <v>25</v>
      </c>
      <c r="D41" s="26" t="s">
        <v>26</v>
      </c>
      <c r="E41" s="26" t="s">
        <v>127</v>
      </c>
      <c r="F41" s="27">
        <v>2017</v>
      </c>
      <c r="G41" s="27">
        <v>100</v>
      </c>
      <c r="H41" s="28">
        <v>3</v>
      </c>
      <c r="I41" s="27">
        <v>565</v>
      </c>
      <c r="J41" s="27">
        <v>39.5</v>
      </c>
      <c r="K41" s="27">
        <v>1927</v>
      </c>
      <c r="L41" s="27">
        <v>1354</v>
      </c>
      <c r="M41" s="27">
        <v>434</v>
      </c>
      <c r="N41" s="27">
        <v>1792</v>
      </c>
      <c r="O41" s="27">
        <v>1275</v>
      </c>
      <c r="P41" s="27">
        <v>40</v>
      </c>
      <c r="Q41" s="27">
        <v>420</v>
      </c>
      <c r="R41" s="27">
        <v>110</v>
      </c>
      <c r="S41" s="27">
        <v>95</v>
      </c>
      <c r="T41" s="27">
        <v>39.5</v>
      </c>
      <c r="U41" s="27">
        <v>380</v>
      </c>
      <c r="V41" s="27">
        <v>20</v>
      </c>
      <c r="W41" s="30">
        <v>35</v>
      </c>
    </row>
    <row r="42" spans="1:23" x14ac:dyDescent="0.3">
      <c r="A42" s="29" t="s">
        <v>167</v>
      </c>
      <c r="B42" s="26" t="s">
        <v>76</v>
      </c>
      <c r="C42" s="26" t="s">
        <v>48</v>
      </c>
      <c r="D42" s="26" t="s">
        <v>49</v>
      </c>
      <c r="E42" s="26" t="s">
        <v>127</v>
      </c>
      <c r="F42" s="27">
        <v>2322</v>
      </c>
      <c r="G42" s="27">
        <v>100</v>
      </c>
      <c r="H42" s="28">
        <v>3</v>
      </c>
      <c r="I42" s="27">
        <v>565</v>
      </c>
      <c r="J42" s="27">
        <v>39.5</v>
      </c>
      <c r="K42" s="27">
        <v>2232</v>
      </c>
      <c r="L42" s="27">
        <v>1354</v>
      </c>
      <c r="M42" s="27">
        <v>250</v>
      </c>
      <c r="N42" s="27">
        <v>2097</v>
      </c>
      <c r="O42" s="27">
        <v>1275</v>
      </c>
      <c r="P42" s="27">
        <v>40</v>
      </c>
      <c r="Q42" s="27">
        <v>420</v>
      </c>
      <c r="R42" s="27">
        <v>110</v>
      </c>
      <c r="S42" s="27">
        <v>95</v>
      </c>
      <c r="T42" s="27">
        <v>39.5</v>
      </c>
      <c r="U42" s="27">
        <v>185</v>
      </c>
      <c r="V42" s="27">
        <v>20</v>
      </c>
      <c r="W42" s="30">
        <v>35</v>
      </c>
    </row>
    <row r="43" spans="1:23" x14ac:dyDescent="0.3">
      <c r="A43" s="29" t="s">
        <v>168</v>
      </c>
      <c r="B43" s="26" t="s">
        <v>76</v>
      </c>
      <c r="C43" s="26" t="s">
        <v>18</v>
      </c>
      <c r="D43" s="26" t="s">
        <v>19</v>
      </c>
      <c r="E43" s="26" t="s">
        <v>127</v>
      </c>
      <c r="F43" s="27">
        <v>2322</v>
      </c>
      <c r="G43" s="27">
        <v>100</v>
      </c>
      <c r="H43" s="28">
        <v>3</v>
      </c>
      <c r="I43" s="27">
        <v>565</v>
      </c>
      <c r="J43" s="27">
        <v>39.5</v>
      </c>
      <c r="K43" s="27">
        <v>2232</v>
      </c>
      <c r="L43" s="27">
        <v>1354</v>
      </c>
      <c r="M43" s="27">
        <v>302</v>
      </c>
      <c r="N43" s="27">
        <v>2097</v>
      </c>
      <c r="O43" s="27">
        <v>1275</v>
      </c>
      <c r="P43" s="27">
        <v>40</v>
      </c>
      <c r="Q43" s="27">
        <v>420</v>
      </c>
      <c r="R43" s="27">
        <v>110</v>
      </c>
      <c r="S43" s="27">
        <v>95</v>
      </c>
      <c r="T43" s="27">
        <v>39.5</v>
      </c>
      <c r="U43" s="27">
        <v>250</v>
      </c>
      <c r="V43" s="27">
        <v>20</v>
      </c>
      <c r="W43" s="30">
        <v>35</v>
      </c>
    </row>
    <row r="44" spans="1:23" x14ac:dyDescent="0.3">
      <c r="A44" s="29" t="s">
        <v>169</v>
      </c>
      <c r="B44" s="26" t="s">
        <v>76</v>
      </c>
      <c r="C44" s="26" t="s">
        <v>22</v>
      </c>
      <c r="D44" s="26" t="s">
        <v>23</v>
      </c>
      <c r="E44" s="26" t="s">
        <v>127</v>
      </c>
      <c r="F44" s="27">
        <v>2322</v>
      </c>
      <c r="G44" s="27">
        <v>100</v>
      </c>
      <c r="H44" s="28">
        <v>3</v>
      </c>
      <c r="I44" s="27">
        <v>565</v>
      </c>
      <c r="J44" s="27">
        <v>39.5</v>
      </c>
      <c r="K44" s="27">
        <v>2232</v>
      </c>
      <c r="L44" s="27">
        <v>1354</v>
      </c>
      <c r="M44" s="27">
        <v>369</v>
      </c>
      <c r="N44" s="27">
        <v>2097</v>
      </c>
      <c r="O44" s="27">
        <v>1275</v>
      </c>
      <c r="P44" s="27">
        <v>40</v>
      </c>
      <c r="Q44" s="27">
        <v>420</v>
      </c>
      <c r="R44" s="27">
        <v>110</v>
      </c>
      <c r="S44" s="27">
        <v>95</v>
      </c>
      <c r="T44" s="27">
        <v>39.5</v>
      </c>
      <c r="U44" s="27">
        <v>315</v>
      </c>
      <c r="V44" s="27">
        <v>20</v>
      </c>
      <c r="W44" s="30">
        <v>35</v>
      </c>
    </row>
    <row r="45" spans="1:23" x14ac:dyDescent="0.3">
      <c r="A45" s="29" t="s">
        <v>170</v>
      </c>
      <c r="B45" s="26" t="s">
        <v>76</v>
      </c>
      <c r="C45" s="26" t="s">
        <v>25</v>
      </c>
      <c r="D45" s="26" t="s">
        <v>26</v>
      </c>
      <c r="E45" s="26" t="s">
        <v>127</v>
      </c>
      <c r="F45" s="27">
        <v>2322</v>
      </c>
      <c r="G45" s="27">
        <v>100</v>
      </c>
      <c r="H45" s="28">
        <v>3</v>
      </c>
      <c r="I45" s="27">
        <v>565</v>
      </c>
      <c r="J45" s="27">
        <v>39.5</v>
      </c>
      <c r="K45" s="27">
        <v>2232</v>
      </c>
      <c r="L45" s="27">
        <v>1354</v>
      </c>
      <c r="M45" s="27">
        <v>434</v>
      </c>
      <c r="N45" s="27">
        <v>2097</v>
      </c>
      <c r="O45" s="27">
        <v>1275</v>
      </c>
      <c r="P45" s="27">
        <v>40</v>
      </c>
      <c r="Q45" s="27">
        <v>419.99999999999966</v>
      </c>
      <c r="R45" s="27">
        <v>110</v>
      </c>
      <c r="S45" s="27">
        <v>95</v>
      </c>
      <c r="T45" s="27">
        <v>39.5</v>
      </c>
      <c r="U45" s="27">
        <v>380</v>
      </c>
      <c r="V45" s="27">
        <v>20</v>
      </c>
      <c r="W45" s="30">
        <v>35</v>
      </c>
    </row>
    <row r="46" spans="1:23" x14ac:dyDescent="0.3">
      <c r="A46" s="29" t="s">
        <v>171</v>
      </c>
      <c r="B46" s="26" t="s">
        <v>17</v>
      </c>
      <c r="C46" s="26" t="s">
        <v>81</v>
      </c>
      <c r="D46" s="26" t="s">
        <v>82</v>
      </c>
      <c r="E46" s="26" t="s">
        <v>127</v>
      </c>
      <c r="F46" s="27">
        <v>760</v>
      </c>
      <c r="G46" s="27">
        <v>85</v>
      </c>
      <c r="H46" s="28">
        <v>2</v>
      </c>
      <c r="I46" s="27">
        <v>158</v>
      </c>
      <c r="J46" s="27">
        <v>22</v>
      </c>
      <c r="K46" s="27">
        <v>690</v>
      </c>
      <c r="L46" s="27">
        <v>382</v>
      </c>
      <c r="M46" s="27">
        <v>500</v>
      </c>
      <c r="N46" s="27">
        <v>570</v>
      </c>
      <c r="O46" s="27">
        <v>338</v>
      </c>
      <c r="P46" s="27">
        <v>60</v>
      </c>
      <c r="Q46" s="27">
        <v>360</v>
      </c>
      <c r="R46" s="27">
        <v>106</v>
      </c>
      <c r="S46" s="27">
        <v>60</v>
      </c>
      <c r="T46" s="27">
        <v>22</v>
      </c>
      <c r="U46" s="27">
        <v>445</v>
      </c>
      <c r="V46" s="27">
        <v>12</v>
      </c>
      <c r="W46" s="30">
        <v>20</v>
      </c>
    </row>
    <row r="47" spans="1:23" x14ac:dyDescent="0.3">
      <c r="A47" s="29" t="s">
        <v>172</v>
      </c>
      <c r="B47" s="26" t="s">
        <v>28</v>
      </c>
      <c r="C47" s="26" t="s">
        <v>81</v>
      </c>
      <c r="D47" s="26" t="s">
        <v>82</v>
      </c>
      <c r="E47" s="26" t="s">
        <v>127</v>
      </c>
      <c r="F47" s="27">
        <v>760</v>
      </c>
      <c r="G47" s="27">
        <v>85</v>
      </c>
      <c r="H47" s="28">
        <v>2</v>
      </c>
      <c r="I47" s="27">
        <v>443</v>
      </c>
      <c r="J47" s="27">
        <v>24</v>
      </c>
      <c r="K47" s="27">
        <v>690</v>
      </c>
      <c r="L47" s="27">
        <v>686</v>
      </c>
      <c r="M47" s="27">
        <v>500</v>
      </c>
      <c r="N47" s="27">
        <v>570</v>
      </c>
      <c r="O47" s="27">
        <v>638</v>
      </c>
      <c r="P47" s="27">
        <v>60</v>
      </c>
      <c r="Q47" s="27">
        <v>360</v>
      </c>
      <c r="R47" s="27">
        <v>106</v>
      </c>
      <c r="S47" s="27">
        <v>60</v>
      </c>
      <c r="T47" s="27">
        <v>24</v>
      </c>
      <c r="U47" s="27">
        <v>445</v>
      </c>
      <c r="V47" s="27">
        <v>12</v>
      </c>
      <c r="W47" s="30">
        <v>20</v>
      </c>
    </row>
    <row r="48" spans="1:23" x14ac:dyDescent="0.3">
      <c r="A48" s="29" t="s">
        <v>173</v>
      </c>
      <c r="B48" s="26" t="s">
        <v>32</v>
      </c>
      <c r="C48" s="26" t="s">
        <v>81</v>
      </c>
      <c r="D48" s="26" t="s">
        <v>82</v>
      </c>
      <c r="E48" s="26" t="s">
        <v>127</v>
      </c>
      <c r="F48" s="27">
        <v>1080</v>
      </c>
      <c r="G48" s="27">
        <v>85</v>
      </c>
      <c r="H48" s="28">
        <v>2</v>
      </c>
      <c r="I48" s="27">
        <v>443</v>
      </c>
      <c r="J48" s="27">
        <v>24</v>
      </c>
      <c r="K48" s="27">
        <v>995</v>
      </c>
      <c r="L48" s="27">
        <v>686</v>
      </c>
      <c r="M48" s="27">
        <v>500</v>
      </c>
      <c r="N48" s="27">
        <v>890</v>
      </c>
      <c r="O48" s="27">
        <v>638</v>
      </c>
      <c r="P48" s="27">
        <v>45</v>
      </c>
      <c r="Q48" s="27">
        <v>360</v>
      </c>
      <c r="R48" s="27">
        <v>106</v>
      </c>
      <c r="S48" s="27">
        <v>60</v>
      </c>
      <c r="T48" s="27">
        <v>24</v>
      </c>
      <c r="U48" s="27">
        <v>445</v>
      </c>
      <c r="V48" s="27">
        <v>12</v>
      </c>
      <c r="W48" s="30">
        <v>20</v>
      </c>
    </row>
    <row r="49" spans="1:23" x14ac:dyDescent="0.3">
      <c r="A49" s="29" t="s">
        <v>174</v>
      </c>
      <c r="B49" s="26" t="s">
        <v>36</v>
      </c>
      <c r="C49" s="26" t="s">
        <v>81</v>
      </c>
      <c r="D49" s="26" t="s">
        <v>82</v>
      </c>
      <c r="E49" s="26" t="s">
        <v>127</v>
      </c>
      <c r="F49" s="27">
        <v>1390</v>
      </c>
      <c r="G49" s="27">
        <v>85</v>
      </c>
      <c r="H49" s="28">
        <v>2</v>
      </c>
      <c r="I49" s="27">
        <v>461</v>
      </c>
      <c r="J49" s="27">
        <v>24</v>
      </c>
      <c r="K49" s="27">
        <v>1300</v>
      </c>
      <c r="L49" s="27">
        <v>686</v>
      </c>
      <c r="M49" s="27">
        <v>500</v>
      </c>
      <c r="N49" s="27">
        <v>1200</v>
      </c>
      <c r="O49" s="27">
        <v>638</v>
      </c>
      <c r="P49" s="27">
        <v>40</v>
      </c>
      <c r="Q49" s="27">
        <v>360</v>
      </c>
      <c r="R49" s="27">
        <v>106</v>
      </c>
      <c r="S49" s="27">
        <v>60</v>
      </c>
      <c r="T49" s="27">
        <v>24</v>
      </c>
      <c r="U49" s="27">
        <v>445</v>
      </c>
      <c r="V49" s="27">
        <v>12</v>
      </c>
      <c r="W49" s="30">
        <v>20</v>
      </c>
    </row>
    <row r="50" spans="1:23" x14ac:dyDescent="0.3">
      <c r="A50" s="29" t="s">
        <v>175</v>
      </c>
      <c r="B50" s="26" t="s">
        <v>40</v>
      </c>
      <c r="C50" s="26" t="s">
        <v>81</v>
      </c>
      <c r="D50" s="26" t="s">
        <v>82</v>
      </c>
      <c r="E50" s="26" t="s">
        <v>127</v>
      </c>
      <c r="F50" s="27">
        <v>1720</v>
      </c>
      <c r="G50" s="27">
        <v>85</v>
      </c>
      <c r="H50" s="28">
        <v>2</v>
      </c>
      <c r="I50" s="27">
        <v>461</v>
      </c>
      <c r="J50" s="27">
        <v>24</v>
      </c>
      <c r="K50" s="27">
        <v>1630</v>
      </c>
      <c r="L50" s="27">
        <v>686</v>
      </c>
      <c r="M50" s="27">
        <v>500</v>
      </c>
      <c r="N50" s="27">
        <v>1530</v>
      </c>
      <c r="O50" s="27">
        <v>638</v>
      </c>
      <c r="P50" s="27">
        <v>40</v>
      </c>
      <c r="Q50" s="27">
        <v>360</v>
      </c>
      <c r="R50" s="27">
        <v>106</v>
      </c>
      <c r="S50" s="27">
        <v>60</v>
      </c>
      <c r="T50" s="27">
        <v>24</v>
      </c>
      <c r="U50" s="27">
        <v>445</v>
      </c>
      <c r="V50" s="27">
        <v>12</v>
      </c>
      <c r="W50" s="30">
        <v>20</v>
      </c>
    </row>
    <row r="51" spans="1:23" x14ac:dyDescent="0.3">
      <c r="A51" s="29" t="s">
        <v>176</v>
      </c>
      <c r="B51" s="26" t="s">
        <v>44</v>
      </c>
      <c r="C51" s="26" t="s">
        <v>81</v>
      </c>
      <c r="D51" s="26" t="s">
        <v>82</v>
      </c>
      <c r="E51" s="26" t="s">
        <v>127</v>
      </c>
      <c r="F51" s="27">
        <v>1390</v>
      </c>
      <c r="G51" s="27">
        <v>85</v>
      </c>
      <c r="H51" s="28">
        <v>2</v>
      </c>
      <c r="I51" s="27">
        <v>763</v>
      </c>
      <c r="J51" s="27">
        <v>34</v>
      </c>
      <c r="K51" s="27">
        <v>1300</v>
      </c>
      <c r="L51" s="27">
        <v>1006</v>
      </c>
      <c r="M51" s="27">
        <v>500</v>
      </c>
      <c r="N51" s="27">
        <v>1200</v>
      </c>
      <c r="O51" s="27">
        <v>938</v>
      </c>
      <c r="P51" s="27">
        <v>40</v>
      </c>
      <c r="Q51" s="27">
        <v>360</v>
      </c>
      <c r="R51" s="27">
        <v>106</v>
      </c>
      <c r="S51" s="27">
        <v>60</v>
      </c>
      <c r="T51" s="27">
        <v>34</v>
      </c>
      <c r="U51" s="27">
        <v>445</v>
      </c>
      <c r="V51" s="27">
        <v>12</v>
      </c>
      <c r="W51" s="30">
        <v>20</v>
      </c>
    </row>
    <row r="52" spans="1:23" x14ac:dyDescent="0.3">
      <c r="A52" s="29" t="s">
        <v>177</v>
      </c>
      <c r="B52" s="26" t="s">
        <v>56</v>
      </c>
      <c r="C52" s="26" t="s">
        <v>81</v>
      </c>
      <c r="D52" s="26" t="s">
        <v>82</v>
      </c>
      <c r="E52" s="26" t="s">
        <v>127</v>
      </c>
      <c r="F52" s="27">
        <v>1390</v>
      </c>
      <c r="G52" s="27">
        <v>85</v>
      </c>
      <c r="H52" s="28">
        <v>2</v>
      </c>
      <c r="I52" s="27">
        <v>1083</v>
      </c>
      <c r="J52" s="27">
        <v>44</v>
      </c>
      <c r="K52" s="27">
        <v>1300</v>
      </c>
      <c r="L52" s="27">
        <v>1326</v>
      </c>
      <c r="M52" s="27">
        <v>500</v>
      </c>
      <c r="N52" s="27">
        <v>1200</v>
      </c>
      <c r="O52" s="27">
        <v>1238</v>
      </c>
      <c r="P52" s="27">
        <v>40</v>
      </c>
      <c r="Q52" s="27">
        <v>360</v>
      </c>
      <c r="R52" s="27">
        <v>106</v>
      </c>
      <c r="S52" s="27">
        <v>60</v>
      </c>
      <c r="T52" s="27">
        <v>44</v>
      </c>
      <c r="U52" s="27">
        <v>445</v>
      </c>
      <c r="V52" s="27">
        <v>12</v>
      </c>
      <c r="W52" s="30">
        <v>20</v>
      </c>
    </row>
    <row r="53" spans="1:23" x14ac:dyDescent="0.3">
      <c r="A53" s="29" t="s">
        <v>178</v>
      </c>
      <c r="B53" s="26" t="s">
        <v>61</v>
      </c>
      <c r="C53" s="26" t="s">
        <v>81</v>
      </c>
      <c r="D53" s="26" t="s">
        <v>82</v>
      </c>
      <c r="E53" s="26" t="s">
        <v>127</v>
      </c>
      <c r="F53" s="27">
        <v>2353</v>
      </c>
      <c r="G53" s="27">
        <v>100</v>
      </c>
      <c r="H53" s="28">
        <v>2</v>
      </c>
      <c r="I53" s="27">
        <v>660</v>
      </c>
      <c r="J53" s="27">
        <v>48</v>
      </c>
      <c r="K53" s="27">
        <v>2263</v>
      </c>
      <c r="L53" s="27">
        <v>884</v>
      </c>
      <c r="M53" s="27">
        <v>500</v>
      </c>
      <c r="N53" s="27">
        <v>2128</v>
      </c>
      <c r="O53" s="27">
        <v>788</v>
      </c>
      <c r="P53" s="27">
        <v>40</v>
      </c>
      <c r="Q53" s="27">
        <v>360</v>
      </c>
      <c r="R53" s="27">
        <v>106</v>
      </c>
      <c r="S53" s="27">
        <v>95</v>
      </c>
      <c r="T53" s="27">
        <v>48</v>
      </c>
      <c r="U53" s="27">
        <v>445</v>
      </c>
      <c r="V53" s="27">
        <v>20</v>
      </c>
      <c r="W53" s="30">
        <v>35</v>
      </c>
    </row>
    <row r="54" spans="1:23" x14ac:dyDescent="0.3">
      <c r="A54" s="29" t="s">
        <v>179</v>
      </c>
      <c r="B54" s="26" t="s">
        <v>66</v>
      </c>
      <c r="C54" s="26" t="s">
        <v>81</v>
      </c>
      <c r="D54" s="26" t="s">
        <v>82</v>
      </c>
      <c r="E54" s="26" t="s">
        <v>127</v>
      </c>
      <c r="F54" s="27">
        <v>1712</v>
      </c>
      <c r="G54" s="27">
        <v>100</v>
      </c>
      <c r="H54" s="28">
        <v>3</v>
      </c>
      <c r="I54" s="27">
        <v>565</v>
      </c>
      <c r="J54" s="27">
        <v>39.5</v>
      </c>
      <c r="K54" s="27">
        <v>1622</v>
      </c>
      <c r="L54" s="27">
        <v>1354</v>
      </c>
      <c r="M54" s="27">
        <v>500</v>
      </c>
      <c r="N54" s="27">
        <v>1487</v>
      </c>
      <c r="O54" s="27">
        <v>1275</v>
      </c>
      <c r="P54" s="27">
        <v>40</v>
      </c>
      <c r="Q54" s="27">
        <v>420</v>
      </c>
      <c r="R54" s="27">
        <v>110</v>
      </c>
      <c r="S54" s="27">
        <v>95</v>
      </c>
      <c r="T54" s="27">
        <v>39.5</v>
      </c>
      <c r="U54" s="27">
        <v>445</v>
      </c>
      <c r="V54" s="27">
        <v>20</v>
      </c>
      <c r="W54" s="30">
        <v>35</v>
      </c>
    </row>
    <row r="55" spans="1:23" x14ac:dyDescent="0.3">
      <c r="A55" s="29" t="s">
        <v>180</v>
      </c>
      <c r="B55" s="26" t="s">
        <v>71</v>
      </c>
      <c r="C55" s="26" t="s">
        <v>81</v>
      </c>
      <c r="D55" s="26" t="s">
        <v>82</v>
      </c>
      <c r="E55" s="26" t="s">
        <v>127</v>
      </c>
      <c r="F55" s="27">
        <v>2017</v>
      </c>
      <c r="G55" s="27">
        <v>100</v>
      </c>
      <c r="H55" s="28">
        <v>3</v>
      </c>
      <c r="I55" s="27">
        <v>565</v>
      </c>
      <c r="J55" s="27">
        <v>39.5</v>
      </c>
      <c r="K55" s="27">
        <v>1927</v>
      </c>
      <c r="L55" s="27">
        <v>1354</v>
      </c>
      <c r="M55" s="27">
        <v>500</v>
      </c>
      <c r="N55" s="27">
        <v>1792</v>
      </c>
      <c r="O55" s="27">
        <v>1275</v>
      </c>
      <c r="P55" s="27">
        <v>40</v>
      </c>
      <c r="Q55" s="27">
        <v>420</v>
      </c>
      <c r="R55" s="27">
        <v>110</v>
      </c>
      <c r="S55" s="27">
        <v>95</v>
      </c>
      <c r="T55" s="27">
        <v>39.5</v>
      </c>
      <c r="U55" s="27">
        <v>445</v>
      </c>
      <c r="V55" s="27">
        <v>20</v>
      </c>
      <c r="W55" s="30">
        <v>35</v>
      </c>
    </row>
    <row r="56" spans="1:23" x14ac:dyDescent="0.3">
      <c r="A56" s="29" t="s">
        <v>181</v>
      </c>
      <c r="B56" s="26" t="s">
        <v>76</v>
      </c>
      <c r="C56" s="26" t="s">
        <v>81</v>
      </c>
      <c r="D56" s="26" t="s">
        <v>82</v>
      </c>
      <c r="E56" s="26" t="s">
        <v>127</v>
      </c>
      <c r="F56" s="27">
        <v>2322</v>
      </c>
      <c r="G56" s="27">
        <v>100</v>
      </c>
      <c r="H56" s="28">
        <v>3</v>
      </c>
      <c r="I56" s="27">
        <v>565</v>
      </c>
      <c r="J56" s="27">
        <v>39.5</v>
      </c>
      <c r="K56" s="27">
        <v>2232</v>
      </c>
      <c r="L56" s="27">
        <v>1354</v>
      </c>
      <c r="M56" s="27">
        <v>500</v>
      </c>
      <c r="N56" s="27">
        <v>2097</v>
      </c>
      <c r="O56" s="27">
        <v>1275</v>
      </c>
      <c r="P56" s="27">
        <v>40</v>
      </c>
      <c r="Q56" s="27">
        <v>420</v>
      </c>
      <c r="R56" s="27">
        <v>110</v>
      </c>
      <c r="S56" s="27">
        <v>95</v>
      </c>
      <c r="T56" s="27">
        <v>39.5</v>
      </c>
      <c r="U56" s="27">
        <v>445</v>
      </c>
      <c r="V56" s="27">
        <v>20</v>
      </c>
      <c r="W56" s="30">
        <v>35</v>
      </c>
    </row>
    <row r="57" spans="1:23" x14ac:dyDescent="0.3">
      <c r="A57" s="29" t="s">
        <v>182</v>
      </c>
      <c r="B57" s="26" t="s">
        <v>17</v>
      </c>
      <c r="C57" s="26" t="s">
        <v>94</v>
      </c>
      <c r="D57" s="26" t="s">
        <v>95</v>
      </c>
      <c r="E57" s="26" t="s">
        <v>127</v>
      </c>
      <c r="F57" s="27">
        <v>760</v>
      </c>
      <c r="G57" s="27">
        <v>85</v>
      </c>
      <c r="H57" s="28">
        <v>2</v>
      </c>
      <c r="I57" s="27">
        <v>158</v>
      </c>
      <c r="J57" s="27">
        <v>22</v>
      </c>
      <c r="K57" s="27">
        <v>690</v>
      </c>
      <c r="L57" s="27">
        <v>382</v>
      </c>
      <c r="M57" s="27">
        <v>565</v>
      </c>
      <c r="N57" s="27">
        <v>570</v>
      </c>
      <c r="O57" s="27">
        <v>338</v>
      </c>
      <c r="P57" s="27">
        <v>60</v>
      </c>
      <c r="Q57" s="27">
        <v>360</v>
      </c>
      <c r="R57" s="27">
        <v>106</v>
      </c>
      <c r="S57" s="27">
        <v>60</v>
      </c>
      <c r="T57" s="27">
        <v>22</v>
      </c>
      <c r="U57" s="27">
        <v>510</v>
      </c>
      <c r="V57" s="27">
        <v>12</v>
      </c>
      <c r="W57" s="30">
        <v>20</v>
      </c>
    </row>
    <row r="58" spans="1:23" x14ac:dyDescent="0.3">
      <c r="A58" s="29" t="s">
        <v>183</v>
      </c>
      <c r="B58" s="26" t="s">
        <v>28</v>
      </c>
      <c r="C58" s="26" t="s">
        <v>94</v>
      </c>
      <c r="D58" s="26" t="s">
        <v>95</v>
      </c>
      <c r="E58" s="26" t="s">
        <v>127</v>
      </c>
      <c r="F58" s="27">
        <v>760</v>
      </c>
      <c r="G58" s="27">
        <v>85</v>
      </c>
      <c r="H58" s="28">
        <v>2</v>
      </c>
      <c r="I58" s="27">
        <v>443</v>
      </c>
      <c r="J58" s="27">
        <v>24</v>
      </c>
      <c r="K58" s="27">
        <v>690</v>
      </c>
      <c r="L58" s="27">
        <v>686</v>
      </c>
      <c r="M58" s="27">
        <v>565</v>
      </c>
      <c r="N58" s="27">
        <v>570</v>
      </c>
      <c r="O58" s="27">
        <v>638</v>
      </c>
      <c r="P58" s="27">
        <v>60</v>
      </c>
      <c r="Q58" s="27">
        <v>360</v>
      </c>
      <c r="R58" s="27">
        <v>106</v>
      </c>
      <c r="S58" s="27">
        <v>60</v>
      </c>
      <c r="T58" s="27">
        <v>24</v>
      </c>
      <c r="U58" s="27">
        <v>510</v>
      </c>
      <c r="V58" s="27">
        <v>12</v>
      </c>
      <c r="W58" s="30">
        <v>20</v>
      </c>
    </row>
    <row r="59" spans="1:23" x14ac:dyDescent="0.3">
      <c r="A59" s="29" t="s">
        <v>184</v>
      </c>
      <c r="B59" s="26" t="s">
        <v>32</v>
      </c>
      <c r="C59" s="26" t="s">
        <v>94</v>
      </c>
      <c r="D59" s="26" t="s">
        <v>95</v>
      </c>
      <c r="E59" s="26" t="s">
        <v>127</v>
      </c>
      <c r="F59" s="27">
        <v>1080</v>
      </c>
      <c r="G59" s="27">
        <v>85</v>
      </c>
      <c r="H59" s="28">
        <v>2</v>
      </c>
      <c r="I59" s="27">
        <v>443</v>
      </c>
      <c r="J59" s="27">
        <v>24</v>
      </c>
      <c r="K59" s="27">
        <v>995</v>
      </c>
      <c r="L59" s="27">
        <v>686</v>
      </c>
      <c r="M59" s="27">
        <v>565</v>
      </c>
      <c r="N59" s="27">
        <v>890</v>
      </c>
      <c r="O59" s="27">
        <v>638</v>
      </c>
      <c r="P59" s="27">
        <v>45</v>
      </c>
      <c r="Q59" s="27">
        <v>360</v>
      </c>
      <c r="R59" s="27">
        <v>106</v>
      </c>
      <c r="S59" s="27">
        <v>60</v>
      </c>
      <c r="T59" s="27">
        <v>24</v>
      </c>
      <c r="U59" s="27">
        <v>510</v>
      </c>
      <c r="V59" s="27">
        <v>12</v>
      </c>
      <c r="W59" s="30">
        <v>20</v>
      </c>
    </row>
    <row r="60" spans="1:23" x14ac:dyDescent="0.3">
      <c r="A60" s="29" t="s">
        <v>185</v>
      </c>
      <c r="B60" s="26" t="s">
        <v>36</v>
      </c>
      <c r="C60" s="26" t="s">
        <v>94</v>
      </c>
      <c r="D60" s="26" t="s">
        <v>95</v>
      </c>
      <c r="E60" s="26" t="s">
        <v>127</v>
      </c>
      <c r="F60" s="27">
        <v>1390</v>
      </c>
      <c r="G60" s="27">
        <v>85</v>
      </c>
      <c r="H60" s="28">
        <v>2</v>
      </c>
      <c r="I60" s="27">
        <v>461</v>
      </c>
      <c r="J60" s="27">
        <v>24</v>
      </c>
      <c r="K60" s="27">
        <v>1300</v>
      </c>
      <c r="L60" s="27">
        <v>686</v>
      </c>
      <c r="M60" s="27">
        <v>565</v>
      </c>
      <c r="N60" s="27">
        <v>1200</v>
      </c>
      <c r="O60" s="27">
        <v>638</v>
      </c>
      <c r="P60" s="27">
        <v>40</v>
      </c>
      <c r="Q60" s="27">
        <v>360</v>
      </c>
      <c r="R60" s="27">
        <v>106</v>
      </c>
      <c r="S60" s="27">
        <v>60</v>
      </c>
      <c r="T60" s="27">
        <v>24</v>
      </c>
      <c r="U60" s="27">
        <v>510</v>
      </c>
      <c r="V60" s="27">
        <v>12</v>
      </c>
      <c r="W60" s="30">
        <v>20</v>
      </c>
    </row>
    <row r="61" spans="1:23" x14ac:dyDescent="0.3">
      <c r="A61" s="29" t="s">
        <v>186</v>
      </c>
      <c r="B61" s="26" t="s">
        <v>40</v>
      </c>
      <c r="C61" s="26" t="s">
        <v>94</v>
      </c>
      <c r="D61" s="26" t="s">
        <v>95</v>
      </c>
      <c r="E61" s="26" t="s">
        <v>127</v>
      </c>
      <c r="F61" s="27">
        <v>1720</v>
      </c>
      <c r="G61" s="27">
        <v>85</v>
      </c>
      <c r="H61" s="28">
        <v>2</v>
      </c>
      <c r="I61" s="27">
        <v>461</v>
      </c>
      <c r="J61" s="27">
        <v>24</v>
      </c>
      <c r="K61" s="27">
        <v>1630</v>
      </c>
      <c r="L61" s="27">
        <v>686</v>
      </c>
      <c r="M61" s="27">
        <v>565</v>
      </c>
      <c r="N61" s="27">
        <v>1530</v>
      </c>
      <c r="O61" s="27">
        <v>638</v>
      </c>
      <c r="P61" s="27">
        <v>40</v>
      </c>
      <c r="Q61" s="27">
        <v>360</v>
      </c>
      <c r="R61" s="27">
        <v>106</v>
      </c>
      <c r="S61" s="27">
        <v>60</v>
      </c>
      <c r="T61" s="27">
        <v>24</v>
      </c>
      <c r="U61" s="27">
        <v>510</v>
      </c>
      <c r="V61" s="27">
        <v>12</v>
      </c>
      <c r="W61" s="30">
        <v>20</v>
      </c>
    </row>
    <row r="62" spans="1:23" x14ac:dyDescent="0.3">
      <c r="A62" s="29" t="s">
        <v>187</v>
      </c>
      <c r="B62" s="26" t="s">
        <v>44</v>
      </c>
      <c r="C62" s="26" t="s">
        <v>94</v>
      </c>
      <c r="D62" s="26" t="s">
        <v>95</v>
      </c>
      <c r="E62" s="26" t="s">
        <v>127</v>
      </c>
      <c r="F62" s="27">
        <v>1390</v>
      </c>
      <c r="G62" s="27">
        <v>85</v>
      </c>
      <c r="H62" s="28">
        <v>2</v>
      </c>
      <c r="I62" s="27">
        <v>763</v>
      </c>
      <c r="J62" s="27">
        <v>34</v>
      </c>
      <c r="K62" s="27">
        <v>1300</v>
      </c>
      <c r="L62" s="27">
        <v>1006</v>
      </c>
      <c r="M62" s="27">
        <v>565</v>
      </c>
      <c r="N62" s="27">
        <v>1200</v>
      </c>
      <c r="O62" s="27">
        <v>938</v>
      </c>
      <c r="P62" s="27">
        <v>40</v>
      </c>
      <c r="Q62" s="27">
        <v>360</v>
      </c>
      <c r="R62" s="27">
        <v>106</v>
      </c>
      <c r="S62" s="27">
        <v>60</v>
      </c>
      <c r="T62" s="27">
        <v>34</v>
      </c>
      <c r="U62" s="27">
        <v>510</v>
      </c>
      <c r="V62" s="27">
        <v>12</v>
      </c>
      <c r="W62" s="30">
        <v>20</v>
      </c>
    </row>
    <row r="63" spans="1:23" x14ac:dyDescent="0.3">
      <c r="A63" s="29" t="s">
        <v>188</v>
      </c>
      <c r="B63" s="26" t="s">
        <v>56</v>
      </c>
      <c r="C63" s="26" t="s">
        <v>94</v>
      </c>
      <c r="D63" s="26" t="s">
        <v>95</v>
      </c>
      <c r="E63" s="26" t="s">
        <v>127</v>
      </c>
      <c r="F63" s="27">
        <v>1390</v>
      </c>
      <c r="G63" s="27">
        <v>85</v>
      </c>
      <c r="H63" s="28">
        <v>2</v>
      </c>
      <c r="I63" s="27">
        <v>1083</v>
      </c>
      <c r="J63" s="27">
        <v>44</v>
      </c>
      <c r="K63" s="27">
        <v>1300</v>
      </c>
      <c r="L63" s="27">
        <v>1326</v>
      </c>
      <c r="M63" s="27">
        <v>565</v>
      </c>
      <c r="N63" s="27">
        <v>1200</v>
      </c>
      <c r="O63" s="27">
        <v>1238</v>
      </c>
      <c r="P63" s="27">
        <v>40</v>
      </c>
      <c r="Q63" s="27">
        <v>360</v>
      </c>
      <c r="R63" s="27">
        <v>106</v>
      </c>
      <c r="S63" s="27">
        <v>60</v>
      </c>
      <c r="T63" s="27">
        <v>44</v>
      </c>
      <c r="U63" s="27">
        <v>510</v>
      </c>
      <c r="V63" s="27">
        <v>12</v>
      </c>
      <c r="W63" s="30">
        <v>20</v>
      </c>
    </row>
    <row r="64" spans="1:23" x14ac:dyDescent="0.3">
      <c r="A64" s="29" t="s">
        <v>189</v>
      </c>
      <c r="B64" s="26" t="s">
        <v>61</v>
      </c>
      <c r="C64" s="26" t="s">
        <v>94</v>
      </c>
      <c r="D64" s="26" t="s">
        <v>95</v>
      </c>
      <c r="E64" s="26" t="s">
        <v>127</v>
      </c>
      <c r="F64" s="27">
        <v>2353</v>
      </c>
      <c r="G64" s="27">
        <v>100</v>
      </c>
      <c r="H64" s="28">
        <v>2</v>
      </c>
      <c r="I64" s="27">
        <v>660</v>
      </c>
      <c r="J64" s="27">
        <v>48</v>
      </c>
      <c r="K64" s="27">
        <v>2263</v>
      </c>
      <c r="L64" s="27">
        <v>884</v>
      </c>
      <c r="M64" s="27">
        <v>565</v>
      </c>
      <c r="N64" s="27">
        <v>2128</v>
      </c>
      <c r="O64" s="27">
        <v>788</v>
      </c>
      <c r="P64" s="27">
        <v>40</v>
      </c>
      <c r="Q64" s="27">
        <v>360</v>
      </c>
      <c r="R64" s="27">
        <v>106</v>
      </c>
      <c r="S64" s="27">
        <v>95</v>
      </c>
      <c r="T64" s="27">
        <v>48</v>
      </c>
      <c r="U64" s="27">
        <v>510</v>
      </c>
      <c r="V64" s="27">
        <v>20</v>
      </c>
      <c r="W64" s="30">
        <v>35</v>
      </c>
    </row>
    <row r="65" spans="1:23" x14ac:dyDescent="0.3">
      <c r="A65" s="29" t="s">
        <v>190</v>
      </c>
      <c r="B65" s="26" t="s">
        <v>66</v>
      </c>
      <c r="C65" s="26" t="s">
        <v>94</v>
      </c>
      <c r="D65" s="26" t="s">
        <v>95</v>
      </c>
      <c r="E65" s="26" t="s">
        <v>127</v>
      </c>
      <c r="F65" s="27">
        <v>1712</v>
      </c>
      <c r="G65" s="27">
        <v>100</v>
      </c>
      <c r="H65" s="28">
        <v>3</v>
      </c>
      <c r="I65" s="27">
        <v>565</v>
      </c>
      <c r="J65" s="27">
        <v>39.5</v>
      </c>
      <c r="K65" s="27">
        <v>1622</v>
      </c>
      <c r="L65" s="27">
        <v>1354</v>
      </c>
      <c r="M65" s="27">
        <v>565</v>
      </c>
      <c r="N65" s="27">
        <v>1487</v>
      </c>
      <c r="O65" s="27">
        <v>1275</v>
      </c>
      <c r="P65" s="27">
        <v>40</v>
      </c>
      <c r="Q65" s="27">
        <v>420</v>
      </c>
      <c r="R65" s="27">
        <v>110</v>
      </c>
      <c r="S65" s="27">
        <v>95</v>
      </c>
      <c r="T65" s="27">
        <v>39.5</v>
      </c>
      <c r="U65" s="27">
        <v>510</v>
      </c>
      <c r="V65" s="27">
        <v>20</v>
      </c>
      <c r="W65" s="30">
        <v>35</v>
      </c>
    </row>
    <row r="66" spans="1:23" x14ac:dyDescent="0.3">
      <c r="A66" s="29" t="s">
        <v>191</v>
      </c>
      <c r="B66" s="26" t="s">
        <v>71</v>
      </c>
      <c r="C66" s="26" t="s">
        <v>94</v>
      </c>
      <c r="D66" s="26" t="s">
        <v>95</v>
      </c>
      <c r="E66" s="26" t="s">
        <v>127</v>
      </c>
      <c r="F66" s="27">
        <v>2017</v>
      </c>
      <c r="G66" s="27">
        <v>100</v>
      </c>
      <c r="H66" s="28">
        <v>3</v>
      </c>
      <c r="I66" s="27">
        <v>565</v>
      </c>
      <c r="J66" s="27">
        <v>39.5</v>
      </c>
      <c r="K66" s="27">
        <v>1927</v>
      </c>
      <c r="L66" s="27">
        <v>1354</v>
      </c>
      <c r="M66" s="27">
        <v>565</v>
      </c>
      <c r="N66" s="27">
        <v>1792</v>
      </c>
      <c r="O66" s="27">
        <v>1275</v>
      </c>
      <c r="P66" s="27">
        <v>40</v>
      </c>
      <c r="Q66" s="27">
        <v>420</v>
      </c>
      <c r="R66" s="27">
        <v>110</v>
      </c>
      <c r="S66" s="27">
        <v>95</v>
      </c>
      <c r="T66" s="27">
        <v>39.5</v>
      </c>
      <c r="U66" s="27">
        <v>510</v>
      </c>
      <c r="V66" s="27">
        <v>20</v>
      </c>
      <c r="W66" s="30">
        <v>35</v>
      </c>
    </row>
    <row r="67" spans="1:23" x14ac:dyDescent="0.3">
      <c r="A67" s="29" t="s">
        <v>192</v>
      </c>
      <c r="B67" s="26" t="s">
        <v>76</v>
      </c>
      <c r="C67" s="26" t="s">
        <v>94</v>
      </c>
      <c r="D67" s="26" t="s">
        <v>95</v>
      </c>
      <c r="E67" s="26" t="s">
        <v>127</v>
      </c>
      <c r="F67" s="27">
        <v>2322</v>
      </c>
      <c r="G67" s="27">
        <v>100</v>
      </c>
      <c r="H67" s="28">
        <v>3</v>
      </c>
      <c r="I67" s="27">
        <v>565</v>
      </c>
      <c r="J67" s="27">
        <v>39.5</v>
      </c>
      <c r="K67" s="27">
        <v>2232</v>
      </c>
      <c r="L67" s="27">
        <v>1354</v>
      </c>
      <c r="M67" s="27">
        <v>565</v>
      </c>
      <c r="N67" s="27">
        <v>2097</v>
      </c>
      <c r="O67" s="27">
        <v>1275</v>
      </c>
      <c r="P67" s="27">
        <v>40</v>
      </c>
      <c r="Q67" s="27">
        <v>420</v>
      </c>
      <c r="R67" s="27">
        <v>110</v>
      </c>
      <c r="S67" s="27">
        <v>95</v>
      </c>
      <c r="T67" s="27">
        <v>39.5</v>
      </c>
      <c r="U67" s="27">
        <v>510</v>
      </c>
      <c r="V67" s="27">
        <v>20</v>
      </c>
      <c r="W67" s="30">
        <v>35</v>
      </c>
    </row>
    <row r="68" spans="1:23" x14ac:dyDescent="0.3">
      <c r="A68" s="29" t="s">
        <v>193</v>
      </c>
      <c r="B68" s="26" t="s">
        <v>17</v>
      </c>
      <c r="C68" s="26" t="s">
        <v>107</v>
      </c>
      <c r="D68" s="26" t="s">
        <v>108</v>
      </c>
      <c r="E68" s="26" t="s">
        <v>127</v>
      </c>
      <c r="F68" s="27">
        <v>760</v>
      </c>
      <c r="G68" s="27">
        <v>85</v>
      </c>
      <c r="H68" s="28">
        <v>2</v>
      </c>
      <c r="I68" s="27">
        <v>158</v>
      </c>
      <c r="J68" s="27">
        <v>22</v>
      </c>
      <c r="K68" s="27">
        <v>690</v>
      </c>
      <c r="L68" s="27">
        <v>382</v>
      </c>
      <c r="M68" s="27">
        <v>630</v>
      </c>
      <c r="N68" s="27">
        <v>570</v>
      </c>
      <c r="O68" s="27">
        <v>338</v>
      </c>
      <c r="P68" s="27">
        <v>60</v>
      </c>
      <c r="Q68" s="27">
        <v>360</v>
      </c>
      <c r="R68" s="27">
        <v>106</v>
      </c>
      <c r="S68" s="27">
        <v>60</v>
      </c>
      <c r="T68" s="27">
        <v>22</v>
      </c>
      <c r="U68" s="27">
        <v>575</v>
      </c>
      <c r="V68" s="27">
        <v>12</v>
      </c>
      <c r="W68" s="30">
        <v>20</v>
      </c>
    </row>
    <row r="69" spans="1:23" x14ac:dyDescent="0.3">
      <c r="A69" s="29" t="s">
        <v>194</v>
      </c>
      <c r="B69" s="26" t="s">
        <v>28</v>
      </c>
      <c r="C69" s="26" t="s">
        <v>107</v>
      </c>
      <c r="D69" s="26" t="s">
        <v>108</v>
      </c>
      <c r="E69" s="26" t="s">
        <v>127</v>
      </c>
      <c r="F69" s="27">
        <v>760</v>
      </c>
      <c r="G69" s="27">
        <v>85</v>
      </c>
      <c r="H69" s="28">
        <v>2</v>
      </c>
      <c r="I69" s="27">
        <v>443</v>
      </c>
      <c r="J69" s="27">
        <v>24</v>
      </c>
      <c r="K69" s="27">
        <v>690</v>
      </c>
      <c r="L69" s="27">
        <v>686</v>
      </c>
      <c r="M69" s="27">
        <v>630</v>
      </c>
      <c r="N69" s="27">
        <v>570</v>
      </c>
      <c r="O69" s="27">
        <v>638</v>
      </c>
      <c r="P69" s="27">
        <v>60</v>
      </c>
      <c r="Q69" s="27">
        <v>360</v>
      </c>
      <c r="R69" s="27">
        <v>106</v>
      </c>
      <c r="S69" s="27">
        <v>60</v>
      </c>
      <c r="T69" s="27">
        <v>24</v>
      </c>
      <c r="U69" s="27">
        <v>575</v>
      </c>
      <c r="V69" s="27">
        <v>12</v>
      </c>
      <c r="W69" s="30">
        <v>20</v>
      </c>
    </row>
    <row r="70" spans="1:23" x14ac:dyDescent="0.3">
      <c r="A70" s="29" t="s">
        <v>195</v>
      </c>
      <c r="B70" s="26" t="s">
        <v>32</v>
      </c>
      <c r="C70" s="26" t="s">
        <v>107</v>
      </c>
      <c r="D70" s="26" t="s">
        <v>108</v>
      </c>
      <c r="E70" s="26" t="s">
        <v>127</v>
      </c>
      <c r="F70" s="27">
        <v>1080</v>
      </c>
      <c r="G70" s="27">
        <v>85</v>
      </c>
      <c r="H70" s="28">
        <v>2</v>
      </c>
      <c r="I70" s="27">
        <v>443</v>
      </c>
      <c r="J70" s="27">
        <v>24</v>
      </c>
      <c r="K70" s="27">
        <v>995</v>
      </c>
      <c r="L70" s="27">
        <v>686</v>
      </c>
      <c r="M70" s="27">
        <v>630</v>
      </c>
      <c r="N70" s="27">
        <v>890</v>
      </c>
      <c r="O70" s="27">
        <v>638</v>
      </c>
      <c r="P70" s="27">
        <v>45</v>
      </c>
      <c r="Q70" s="27">
        <v>360</v>
      </c>
      <c r="R70" s="27">
        <v>106</v>
      </c>
      <c r="S70" s="27">
        <v>60</v>
      </c>
      <c r="T70" s="27">
        <v>24</v>
      </c>
      <c r="U70" s="27">
        <v>575</v>
      </c>
      <c r="V70" s="27">
        <v>12</v>
      </c>
      <c r="W70" s="30">
        <v>20</v>
      </c>
    </row>
    <row r="71" spans="1:23" x14ac:dyDescent="0.3">
      <c r="A71" s="29" t="s">
        <v>196</v>
      </c>
      <c r="B71" s="26" t="s">
        <v>36</v>
      </c>
      <c r="C71" s="26" t="s">
        <v>107</v>
      </c>
      <c r="D71" s="26" t="s">
        <v>108</v>
      </c>
      <c r="E71" s="26" t="s">
        <v>127</v>
      </c>
      <c r="F71" s="27">
        <v>1390</v>
      </c>
      <c r="G71" s="27">
        <v>85</v>
      </c>
      <c r="H71" s="28">
        <v>2</v>
      </c>
      <c r="I71" s="27">
        <v>461</v>
      </c>
      <c r="J71" s="27">
        <v>24</v>
      </c>
      <c r="K71" s="27">
        <v>1300</v>
      </c>
      <c r="L71" s="27">
        <v>686</v>
      </c>
      <c r="M71" s="27">
        <v>630</v>
      </c>
      <c r="N71" s="27">
        <v>1200</v>
      </c>
      <c r="O71" s="27">
        <v>638</v>
      </c>
      <c r="P71" s="27">
        <v>40</v>
      </c>
      <c r="Q71" s="27">
        <v>360</v>
      </c>
      <c r="R71" s="27">
        <v>106</v>
      </c>
      <c r="S71" s="27">
        <v>60</v>
      </c>
      <c r="T71" s="27">
        <v>24</v>
      </c>
      <c r="U71" s="27">
        <v>575</v>
      </c>
      <c r="V71" s="27">
        <v>12</v>
      </c>
      <c r="W71" s="30">
        <v>20</v>
      </c>
    </row>
    <row r="72" spans="1:23" x14ac:dyDescent="0.3">
      <c r="A72" s="29" t="s">
        <v>197</v>
      </c>
      <c r="B72" s="26" t="s">
        <v>40</v>
      </c>
      <c r="C72" s="26" t="s">
        <v>107</v>
      </c>
      <c r="D72" s="26" t="s">
        <v>108</v>
      </c>
      <c r="E72" s="26" t="s">
        <v>127</v>
      </c>
      <c r="F72" s="27">
        <v>1720</v>
      </c>
      <c r="G72" s="27">
        <v>85</v>
      </c>
      <c r="H72" s="28">
        <v>2</v>
      </c>
      <c r="I72" s="27">
        <v>461</v>
      </c>
      <c r="J72" s="27">
        <v>24</v>
      </c>
      <c r="K72" s="27">
        <v>1630</v>
      </c>
      <c r="L72" s="27">
        <v>686</v>
      </c>
      <c r="M72" s="27">
        <v>630</v>
      </c>
      <c r="N72" s="27">
        <v>1530</v>
      </c>
      <c r="O72" s="27">
        <v>638</v>
      </c>
      <c r="P72" s="27">
        <v>40</v>
      </c>
      <c r="Q72" s="27">
        <v>360</v>
      </c>
      <c r="R72" s="27">
        <v>106</v>
      </c>
      <c r="S72" s="27">
        <v>60</v>
      </c>
      <c r="T72" s="27">
        <v>24</v>
      </c>
      <c r="U72" s="27">
        <v>575</v>
      </c>
      <c r="V72" s="27">
        <v>12</v>
      </c>
      <c r="W72" s="30">
        <v>20</v>
      </c>
    </row>
    <row r="73" spans="1:23" x14ac:dyDescent="0.3">
      <c r="A73" s="29" t="s">
        <v>198</v>
      </c>
      <c r="B73" s="26" t="s">
        <v>44</v>
      </c>
      <c r="C73" s="26" t="s">
        <v>107</v>
      </c>
      <c r="D73" s="26" t="s">
        <v>108</v>
      </c>
      <c r="E73" s="26" t="s">
        <v>127</v>
      </c>
      <c r="F73" s="27">
        <v>1390</v>
      </c>
      <c r="G73" s="27">
        <v>85</v>
      </c>
      <c r="H73" s="28">
        <v>2</v>
      </c>
      <c r="I73" s="27">
        <v>763</v>
      </c>
      <c r="J73" s="27">
        <v>34</v>
      </c>
      <c r="K73" s="27">
        <v>1300</v>
      </c>
      <c r="L73" s="27">
        <v>1006</v>
      </c>
      <c r="M73" s="27">
        <v>630</v>
      </c>
      <c r="N73" s="27">
        <v>1200</v>
      </c>
      <c r="O73" s="27">
        <v>938</v>
      </c>
      <c r="P73" s="27">
        <v>40</v>
      </c>
      <c r="Q73" s="27">
        <v>360</v>
      </c>
      <c r="R73" s="27">
        <v>106</v>
      </c>
      <c r="S73" s="27">
        <v>60</v>
      </c>
      <c r="T73" s="27">
        <v>34</v>
      </c>
      <c r="U73" s="27">
        <v>575</v>
      </c>
      <c r="V73" s="27">
        <v>12</v>
      </c>
      <c r="W73" s="30">
        <v>20</v>
      </c>
    </row>
    <row r="74" spans="1:23" x14ac:dyDescent="0.3">
      <c r="A74" s="29" t="s">
        <v>199</v>
      </c>
      <c r="B74" s="26" t="s">
        <v>56</v>
      </c>
      <c r="C74" s="26" t="s">
        <v>107</v>
      </c>
      <c r="D74" s="26" t="s">
        <v>108</v>
      </c>
      <c r="E74" s="26" t="s">
        <v>127</v>
      </c>
      <c r="F74" s="27">
        <v>1390</v>
      </c>
      <c r="G74" s="27">
        <v>85</v>
      </c>
      <c r="H74" s="28">
        <v>2</v>
      </c>
      <c r="I74" s="27">
        <v>1083</v>
      </c>
      <c r="J74" s="27">
        <v>44</v>
      </c>
      <c r="K74" s="27">
        <v>1300</v>
      </c>
      <c r="L74" s="27">
        <v>1326</v>
      </c>
      <c r="M74" s="27">
        <v>630</v>
      </c>
      <c r="N74" s="27">
        <v>1200</v>
      </c>
      <c r="O74" s="27">
        <v>1238</v>
      </c>
      <c r="P74" s="27">
        <v>40</v>
      </c>
      <c r="Q74" s="27">
        <v>360</v>
      </c>
      <c r="R74" s="27">
        <v>106</v>
      </c>
      <c r="S74" s="27">
        <v>60</v>
      </c>
      <c r="T74" s="27">
        <v>44</v>
      </c>
      <c r="U74" s="27">
        <v>575</v>
      </c>
      <c r="V74" s="27">
        <v>12</v>
      </c>
      <c r="W74" s="30">
        <v>20</v>
      </c>
    </row>
    <row r="75" spans="1:23" x14ac:dyDescent="0.3">
      <c r="A75" s="29" t="s">
        <v>200</v>
      </c>
      <c r="B75" s="26" t="s">
        <v>61</v>
      </c>
      <c r="C75" s="26" t="s">
        <v>107</v>
      </c>
      <c r="D75" s="26" t="s">
        <v>108</v>
      </c>
      <c r="E75" s="26" t="s">
        <v>127</v>
      </c>
      <c r="F75" s="27">
        <v>2353</v>
      </c>
      <c r="G75" s="27">
        <v>100</v>
      </c>
      <c r="H75" s="28">
        <v>2</v>
      </c>
      <c r="I75" s="27">
        <v>660</v>
      </c>
      <c r="J75" s="27">
        <v>48</v>
      </c>
      <c r="K75" s="27">
        <v>2263</v>
      </c>
      <c r="L75" s="27">
        <v>884</v>
      </c>
      <c r="M75" s="27">
        <v>630</v>
      </c>
      <c r="N75" s="27">
        <v>2128</v>
      </c>
      <c r="O75" s="27">
        <v>788</v>
      </c>
      <c r="P75" s="27">
        <v>40</v>
      </c>
      <c r="Q75" s="27">
        <v>360</v>
      </c>
      <c r="R75" s="27">
        <v>106</v>
      </c>
      <c r="S75" s="27">
        <v>95</v>
      </c>
      <c r="T75" s="27">
        <v>48</v>
      </c>
      <c r="U75" s="27">
        <v>575</v>
      </c>
      <c r="V75" s="27">
        <v>20</v>
      </c>
      <c r="W75" s="30">
        <v>35</v>
      </c>
    </row>
    <row r="76" spans="1:23" x14ac:dyDescent="0.3">
      <c r="A76" s="29" t="s">
        <v>201</v>
      </c>
      <c r="B76" s="26" t="s">
        <v>66</v>
      </c>
      <c r="C76" s="26" t="s">
        <v>107</v>
      </c>
      <c r="D76" s="26" t="s">
        <v>108</v>
      </c>
      <c r="E76" s="26" t="s">
        <v>127</v>
      </c>
      <c r="F76" s="27">
        <v>1712</v>
      </c>
      <c r="G76" s="27">
        <v>100</v>
      </c>
      <c r="H76" s="28">
        <v>3</v>
      </c>
      <c r="I76" s="27">
        <v>565</v>
      </c>
      <c r="J76" s="27">
        <v>39.5</v>
      </c>
      <c r="K76" s="27">
        <v>1622</v>
      </c>
      <c r="L76" s="27">
        <v>1354</v>
      </c>
      <c r="M76" s="27">
        <v>630</v>
      </c>
      <c r="N76" s="27">
        <v>1487</v>
      </c>
      <c r="O76" s="27">
        <v>1275</v>
      </c>
      <c r="P76" s="27">
        <v>40</v>
      </c>
      <c r="Q76" s="27">
        <v>419.99999999999994</v>
      </c>
      <c r="R76" s="27">
        <v>110</v>
      </c>
      <c r="S76" s="27">
        <v>95</v>
      </c>
      <c r="T76" s="27">
        <v>39.5</v>
      </c>
      <c r="U76" s="27">
        <v>575</v>
      </c>
      <c r="V76" s="27">
        <v>20</v>
      </c>
      <c r="W76" s="30">
        <v>35</v>
      </c>
    </row>
    <row r="77" spans="1:23" x14ac:dyDescent="0.3">
      <c r="A77" s="29" t="s">
        <v>202</v>
      </c>
      <c r="B77" s="26" t="s">
        <v>71</v>
      </c>
      <c r="C77" s="26" t="s">
        <v>107</v>
      </c>
      <c r="D77" s="26" t="s">
        <v>108</v>
      </c>
      <c r="E77" s="26" t="s">
        <v>127</v>
      </c>
      <c r="F77" s="27">
        <v>2017</v>
      </c>
      <c r="G77" s="27">
        <v>100</v>
      </c>
      <c r="H77" s="28">
        <v>3</v>
      </c>
      <c r="I77" s="27">
        <v>565</v>
      </c>
      <c r="J77" s="27">
        <v>39.5</v>
      </c>
      <c r="K77" s="27">
        <v>1927</v>
      </c>
      <c r="L77" s="27">
        <v>1354</v>
      </c>
      <c r="M77" s="27">
        <v>630</v>
      </c>
      <c r="N77" s="27">
        <v>1792</v>
      </c>
      <c r="O77" s="27">
        <v>1275</v>
      </c>
      <c r="P77" s="27">
        <v>40</v>
      </c>
      <c r="Q77" s="27">
        <v>420</v>
      </c>
      <c r="R77" s="27">
        <v>110</v>
      </c>
      <c r="S77" s="27">
        <v>95</v>
      </c>
      <c r="T77" s="27">
        <v>39.5</v>
      </c>
      <c r="U77" s="27">
        <v>575</v>
      </c>
      <c r="V77" s="27">
        <v>20</v>
      </c>
      <c r="W77" s="30">
        <v>35</v>
      </c>
    </row>
    <row r="78" spans="1:23" ht="15" thickBot="1" x14ac:dyDescent="0.35">
      <c r="A78" s="31" t="s">
        <v>203</v>
      </c>
      <c r="B78" s="32" t="s">
        <v>76</v>
      </c>
      <c r="C78" s="32" t="s">
        <v>107</v>
      </c>
      <c r="D78" s="32" t="s">
        <v>108</v>
      </c>
      <c r="E78" s="32" t="s">
        <v>127</v>
      </c>
      <c r="F78" s="33">
        <v>2322</v>
      </c>
      <c r="G78" s="33">
        <v>100</v>
      </c>
      <c r="H78" s="34">
        <v>3</v>
      </c>
      <c r="I78" s="33">
        <v>565</v>
      </c>
      <c r="J78" s="33">
        <v>39.5</v>
      </c>
      <c r="K78" s="33">
        <v>2232</v>
      </c>
      <c r="L78" s="33">
        <v>1354</v>
      </c>
      <c r="M78" s="33">
        <v>630</v>
      </c>
      <c r="N78" s="33">
        <v>2097</v>
      </c>
      <c r="O78" s="33">
        <v>1275</v>
      </c>
      <c r="P78" s="33">
        <v>40</v>
      </c>
      <c r="Q78" s="33">
        <v>420</v>
      </c>
      <c r="R78" s="33">
        <v>110</v>
      </c>
      <c r="S78" s="33">
        <v>95</v>
      </c>
      <c r="T78" s="33">
        <v>39.5</v>
      </c>
      <c r="U78" s="33">
        <v>575</v>
      </c>
      <c r="V78" s="33">
        <v>20</v>
      </c>
      <c r="W78" s="35">
        <v>35</v>
      </c>
    </row>
  </sheetData>
  <dataValidations count="2">
    <dataValidation type="whole" errorStyle="warning" operator="greaterThanOrEqual" allowBlank="1" showInputMessage="1" showErrorMessage="1" errorTitle="Validation failed" error="Positive integer value required" sqref="H1" xr:uid="{DE6053BB-86B3-4D1A-9D3B-D531D32C831D}">
      <formula1>0</formula1>
    </dataValidation>
    <dataValidation type="decimal" errorStyle="warning" operator="greaterThan" allowBlank="1" showInputMessage="1" showErrorMessage="1" errorTitle="Validation failed" error="Double value required" sqref="I1:W1 F1:G1" xr:uid="{59E71276-1AD7-4657-A851-A337D4288FEF}">
      <formula1>-10000000000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8422E-F5F3-4669-A088-464839738F30}">
  <sheetPr codeName="Feuil5"/>
  <dimension ref="A1:W78"/>
  <sheetViews>
    <sheetView workbookViewId="0">
      <selection activeCell="N28" sqref="N28"/>
    </sheetView>
  </sheetViews>
  <sheetFormatPr baseColWidth="10" defaultRowHeight="14.4" x14ac:dyDescent="0.3"/>
  <cols>
    <col min="1" max="1" width="8.44140625" bestFit="1" customWidth="1"/>
    <col min="2" max="2" width="9" bestFit="1" customWidth="1"/>
    <col min="3" max="3" width="11.88671875" bestFit="1" customWidth="1"/>
    <col min="4" max="4" width="15.109375" bestFit="1" customWidth="1"/>
  </cols>
  <sheetData>
    <row r="1" spans="1:23" s="42" customFormat="1" ht="15" thickBot="1" x14ac:dyDescent="0.35">
      <c r="A1" s="22" t="s">
        <v>120</v>
      </c>
      <c r="B1" s="23" t="s">
        <v>0</v>
      </c>
      <c r="C1" s="23" t="s">
        <v>1</v>
      </c>
      <c r="D1" s="23" t="s">
        <v>2</v>
      </c>
      <c r="E1" s="23" t="s">
        <v>3</v>
      </c>
      <c r="F1" s="23" t="s">
        <v>4</v>
      </c>
      <c r="G1" s="23" t="s">
        <v>119</v>
      </c>
      <c r="H1" s="23" t="s">
        <v>121</v>
      </c>
      <c r="I1" s="23" t="s">
        <v>122</v>
      </c>
      <c r="J1" s="23" t="s">
        <v>123</v>
      </c>
      <c r="K1" s="23" t="s">
        <v>5</v>
      </c>
      <c r="L1" s="23" t="s">
        <v>6</v>
      </c>
      <c r="M1" s="23" t="s">
        <v>7</v>
      </c>
      <c r="N1" s="23" t="s">
        <v>8</v>
      </c>
      <c r="O1" s="23" t="s">
        <v>9</v>
      </c>
      <c r="P1" s="23" t="s">
        <v>124</v>
      </c>
      <c r="Q1" s="23" t="s">
        <v>10</v>
      </c>
      <c r="R1" s="23" t="s">
        <v>11</v>
      </c>
      <c r="S1" s="23" t="s">
        <v>12</v>
      </c>
      <c r="T1" s="23" t="s">
        <v>125</v>
      </c>
      <c r="U1" s="23" t="s">
        <v>13</v>
      </c>
      <c r="V1" s="23" t="s">
        <v>14</v>
      </c>
      <c r="W1" s="24" t="s">
        <v>15</v>
      </c>
    </row>
    <row r="2" spans="1:23" x14ac:dyDescent="0.3">
      <c r="A2" s="36" t="s">
        <v>292</v>
      </c>
      <c r="B2" s="37" t="s">
        <v>205</v>
      </c>
      <c r="C2" s="37" t="s">
        <v>18</v>
      </c>
      <c r="D2" s="37" t="s">
        <v>19</v>
      </c>
      <c r="E2" s="37" t="s">
        <v>127</v>
      </c>
      <c r="F2" s="38">
        <v>760</v>
      </c>
      <c r="G2" s="38">
        <v>85</v>
      </c>
      <c r="H2" s="39">
        <v>2</v>
      </c>
      <c r="I2" s="38">
        <v>158</v>
      </c>
      <c r="J2" s="38">
        <v>22</v>
      </c>
      <c r="K2" s="38">
        <v>690</v>
      </c>
      <c r="L2" s="38">
        <v>382</v>
      </c>
      <c r="M2" s="38">
        <v>302</v>
      </c>
      <c r="N2" s="38">
        <v>570</v>
      </c>
      <c r="O2" s="38">
        <v>338</v>
      </c>
      <c r="P2" s="38">
        <v>60</v>
      </c>
      <c r="Q2" s="38">
        <v>275.99999999999994</v>
      </c>
      <c r="R2" s="38">
        <v>106</v>
      </c>
      <c r="S2" s="38">
        <v>60</v>
      </c>
      <c r="T2" s="38">
        <v>22</v>
      </c>
      <c r="U2" s="38">
        <v>250</v>
      </c>
      <c r="V2" s="38">
        <v>12</v>
      </c>
      <c r="W2" s="40">
        <v>20</v>
      </c>
    </row>
    <row r="3" spans="1:23" x14ac:dyDescent="0.3">
      <c r="A3" s="29" t="s">
        <v>293</v>
      </c>
      <c r="B3" s="26" t="s">
        <v>205</v>
      </c>
      <c r="C3" s="26" t="s">
        <v>22</v>
      </c>
      <c r="D3" s="26" t="s">
        <v>23</v>
      </c>
      <c r="E3" s="26" t="s">
        <v>127</v>
      </c>
      <c r="F3" s="27">
        <v>760</v>
      </c>
      <c r="G3" s="27">
        <v>85</v>
      </c>
      <c r="H3" s="28">
        <v>2</v>
      </c>
      <c r="I3" s="27">
        <v>158</v>
      </c>
      <c r="J3" s="27">
        <v>22</v>
      </c>
      <c r="K3" s="27">
        <v>690</v>
      </c>
      <c r="L3" s="27">
        <v>382</v>
      </c>
      <c r="M3" s="27">
        <v>369</v>
      </c>
      <c r="N3" s="27">
        <v>570</v>
      </c>
      <c r="O3" s="27">
        <v>338</v>
      </c>
      <c r="P3" s="27">
        <v>60</v>
      </c>
      <c r="Q3" s="27">
        <v>275.99999999999994</v>
      </c>
      <c r="R3" s="27">
        <v>106</v>
      </c>
      <c r="S3" s="27">
        <v>60</v>
      </c>
      <c r="T3" s="27">
        <v>22</v>
      </c>
      <c r="U3" s="27">
        <v>315</v>
      </c>
      <c r="V3" s="27">
        <v>12</v>
      </c>
      <c r="W3" s="30">
        <v>20</v>
      </c>
    </row>
    <row r="4" spans="1:23" x14ac:dyDescent="0.3">
      <c r="A4" s="29" t="s">
        <v>294</v>
      </c>
      <c r="B4" s="26" t="s">
        <v>205</v>
      </c>
      <c r="C4" s="26" t="s">
        <v>25</v>
      </c>
      <c r="D4" s="26" t="s">
        <v>26</v>
      </c>
      <c r="E4" s="26" t="s">
        <v>127</v>
      </c>
      <c r="F4" s="27">
        <v>760</v>
      </c>
      <c r="G4" s="27">
        <v>85</v>
      </c>
      <c r="H4" s="28">
        <v>2</v>
      </c>
      <c r="I4" s="27">
        <v>158</v>
      </c>
      <c r="J4" s="27">
        <v>22</v>
      </c>
      <c r="K4" s="27">
        <v>690</v>
      </c>
      <c r="L4" s="27">
        <v>382</v>
      </c>
      <c r="M4" s="27">
        <v>434</v>
      </c>
      <c r="N4" s="27">
        <v>570</v>
      </c>
      <c r="O4" s="27">
        <v>338</v>
      </c>
      <c r="P4" s="27">
        <v>60</v>
      </c>
      <c r="Q4" s="27">
        <v>275.99999999999994</v>
      </c>
      <c r="R4" s="27">
        <v>106</v>
      </c>
      <c r="S4" s="27">
        <v>60</v>
      </c>
      <c r="T4" s="27">
        <v>22</v>
      </c>
      <c r="U4" s="27">
        <v>380</v>
      </c>
      <c r="V4" s="27">
        <v>12</v>
      </c>
      <c r="W4" s="30">
        <v>20</v>
      </c>
    </row>
    <row r="5" spans="1:23" x14ac:dyDescent="0.3">
      <c r="A5" s="29" t="s">
        <v>295</v>
      </c>
      <c r="B5" s="26" t="s">
        <v>209</v>
      </c>
      <c r="C5" s="26" t="s">
        <v>18</v>
      </c>
      <c r="D5" s="26" t="s">
        <v>19</v>
      </c>
      <c r="E5" s="26" t="s">
        <v>127</v>
      </c>
      <c r="F5" s="27">
        <v>760</v>
      </c>
      <c r="G5" s="27">
        <v>85</v>
      </c>
      <c r="H5" s="28">
        <v>2</v>
      </c>
      <c r="I5" s="27">
        <v>443</v>
      </c>
      <c r="J5" s="27">
        <v>24</v>
      </c>
      <c r="K5" s="27">
        <v>690</v>
      </c>
      <c r="L5" s="27">
        <v>686</v>
      </c>
      <c r="M5" s="27">
        <v>302</v>
      </c>
      <c r="N5" s="27">
        <v>570</v>
      </c>
      <c r="O5" s="27">
        <v>638</v>
      </c>
      <c r="P5" s="27">
        <v>60</v>
      </c>
      <c r="Q5" s="27">
        <v>275.99999999999994</v>
      </c>
      <c r="R5" s="27">
        <v>106</v>
      </c>
      <c r="S5" s="27">
        <v>60</v>
      </c>
      <c r="T5" s="27">
        <v>24</v>
      </c>
      <c r="U5" s="27">
        <v>250</v>
      </c>
      <c r="V5" s="27">
        <v>12</v>
      </c>
      <c r="W5" s="30">
        <v>20</v>
      </c>
    </row>
    <row r="6" spans="1:23" x14ac:dyDescent="0.3">
      <c r="A6" s="29" t="s">
        <v>296</v>
      </c>
      <c r="B6" s="26" t="s">
        <v>209</v>
      </c>
      <c r="C6" s="26" t="s">
        <v>22</v>
      </c>
      <c r="D6" s="26" t="s">
        <v>23</v>
      </c>
      <c r="E6" s="26" t="s">
        <v>127</v>
      </c>
      <c r="F6" s="27">
        <v>760</v>
      </c>
      <c r="G6" s="27">
        <v>85</v>
      </c>
      <c r="H6" s="28">
        <v>2</v>
      </c>
      <c r="I6" s="27">
        <v>443</v>
      </c>
      <c r="J6" s="27">
        <v>24</v>
      </c>
      <c r="K6" s="27">
        <v>690</v>
      </c>
      <c r="L6" s="27">
        <v>686</v>
      </c>
      <c r="M6" s="27">
        <v>369</v>
      </c>
      <c r="N6" s="27">
        <v>570</v>
      </c>
      <c r="O6" s="27">
        <v>638</v>
      </c>
      <c r="P6" s="27">
        <v>60</v>
      </c>
      <c r="Q6" s="27">
        <v>275.99999999999994</v>
      </c>
      <c r="R6" s="27">
        <v>106</v>
      </c>
      <c r="S6" s="27">
        <v>60</v>
      </c>
      <c r="T6" s="27">
        <v>24</v>
      </c>
      <c r="U6" s="27">
        <v>315</v>
      </c>
      <c r="V6" s="27">
        <v>12</v>
      </c>
      <c r="W6" s="30">
        <v>20</v>
      </c>
    </row>
    <row r="7" spans="1:23" x14ac:dyDescent="0.3">
      <c r="A7" s="29" t="s">
        <v>297</v>
      </c>
      <c r="B7" s="26" t="s">
        <v>209</v>
      </c>
      <c r="C7" s="26" t="s">
        <v>25</v>
      </c>
      <c r="D7" s="26" t="s">
        <v>26</v>
      </c>
      <c r="E7" s="26" t="s">
        <v>127</v>
      </c>
      <c r="F7" s="27">
        <v>760</v>
      </c>
      <c r="G7" s="27">
        <v>85</v>
      </c>
      <c r="H7" s="28">
        <v>2</v>
      </c>
      <c r="I7" s="27">
        <v>443</v>
      </c>
      <c r="J7" s="27">
        <v>24</v>
      </c>
      <c r="K7" s="27">
        <v>690</v>
      </c>
      <c r="L7" s="27">
        <v>686</v>
      </c>
      <c r="M7" s="27">
        <v>434</v>
      </c>
      <c r="N7" s="27">
        <v>570</v>
      </c>
      <c r="O7" s="27">
        <v>638</v>
      </c>
      <c r="P7" s="27">
        <v>60</v>
      </c>
      <c r="Q7" s="27">
        <v>275.99999999999994</v>
      </c>
      <c r="R7" s="27">
        <v>106</v>
      </c>
      <c r="S7" s="27">
        <v>60</v>
      </c>
      <c r="T7" s="27">
        <v>24</v>
      </c>
      <c r="U7" s="27">
        <v>380</v>
      </c>
      <c r="V7" s="27">
        <v>12</v>
      </c>
      <c r="W7" s="30">
        <v>20</v>
      </c>
    </row>
    <row r="8" spans="1:23" x14ac:dyDescent="0.3">
      <c r="A8" s="29" t="s">
        <v>298</v>
      </c>
      <c r="B8" s="26" t="s">
        <v>213</v>
      </c>
      <c r="C8" s="26" t="s">
        <v>18</v>
      </c>
      <c r="D8" s="26" t="s">
        <v>19</v>
      </c>
      <c r="E8" s="26" t="s">
        <v>127</v>
      </c>
      <c r="F8" s="27">
        <v>1080</v>
      </c>
      <c r="G8" s="27">
        <v>85</v>
      </c>
      <c r="H8" s="28">
        <v>2</v>
      </c>
      <c r="I8" s="27">
        <v>443</v>
      </c>
      <c r="J8" s="27">
        <v>24</v>
      </c>
      <c r="K8" s="27">
        <v>995</v>
      </c>
      <c r="L8" s="27">
        <v>686</v>
      </c>
      <c r="M8" s="27">
        <v>302</v>
      </c>
      <c r="N8" s="27">
        <v>890</v>
      </c>
      <c r="O8" s="27">
        <v>638</v>
      </c>
      <c r="P8" s="27">
        <v>45</v>
      </c>
      <c r="Q8" s="27">
        <v>275.99999999999994</v>
      </c>
      <c r="R8" s="27">
        <v>106</v>
      </c>
      <c r="S8" s="27">
        <v>60</v>
      </c>
      <c r="T8" s="27">
        <v>24</v>
      </c>
      <c r="U8" s="27">
        <v>250</v>
      </c>
      <c r="V8" s="27">
        <v>12</v>
      </c>
      <c r="W8" s="30">
        <v>20</v>
      </c>
    </row>
    <row r="9" spans="1:23" x14ac:dyDescent="0.3">
      <c r="A9" s="29" t="s">
        <v>299</v>
      </c>
      <c r="B9" s="26" t="s">
        <v>213</v>
      </c>
      <c r="C9" s="26" t="s">
        <v>22</v>
      </c>
      <c r="D9" s="26" t="s">
        <v>23</v>
      </c>
      <c r="E9" s="26" t="s">
        <v>127</v>
      </c>
      <c r="F9" s="27">
        <v>1080</v>
      </c>
      <c r="G9" s="27">
        <v>85</v>
      </c>
      <c r="H9" s="28">
        <v>2</v>
      </c>
      <c r="I9" s="27">
        <v>443</v>
      </c>
      <c r="J9" s="27">
        <v>24</v>
      </c>
      <c r="K9" s="27">
        <v>995</v>
      </c>
      <c r="L9" s="27">
        <v>686</v>
      </c>
      <c r="M9" s="27">
        <v>369</v>
      </c>
      <c r="N9" s="27">
        <v>890</v>
      </c>
      <c r="O9" s="27">
        <v>638</v>
      </c>
      <c r="P9" s="27">
        <v>45</v>
      </c>
      <c r="Q9" s="27">
        <v>275.99999999999994</v>
      </c>
      <c r="R9" s="27">
        <v>106</v>
      </c>
      <c r="S9" s="27">
        <v>60</v>
      </c>
      <c r="T9" s="27">
        <v>24</v>
      </c>
      <c r="U9" s="27">
        <v>315</v>
      </c>
      <c r="V9" s="27">
        <v>12</v>
      </c>
      <c r="W9" s="30">
        <v>20</v>
      </c>
    </row>
    <row r="10" spans="1:23" x14ac:dyDescent="0.3">
      <c r="A10" s="29" t="s">
        <v>300</v>
      </c>
      <c r="B10" s="26" t="s">
        <v>213</v>
      </c>
      <c r="C10" s="26" t="s">
        <v>25</v>
      </c>
      <c r="D10" s="26" t="s">
        <v>26</v>
      </c>
      <c r="E10" s="26" t="s">
        <v>127</v>
      </c>
      <c r="F10" s="27">
        <v>1080</v>
      </c>
      <c r="G10" s="27">
        <v>85</v>
      </c>
      <c r="H10" s="28">
        <v>2</v>
      </c>
      <c r="I10" s="27">
        <v>443</v>
      </c>
      <c r="J10" s="27">
        <v>24</v>
      </c>
      <c r="K10" s="27">
        <v>995</v>
      </c>
      <c r="L10" s="27">
        <v>686</v>
      </c>
      <c r="M10" s="27">
        <v>434</v>
      </c>
      <c r="N10" s="27">
        <v>890</v>
      </c>
      <c r="O10" s="27">
        <v>638</v>
      </c>
      <c r="P10" s="27">
        <v>45</v>
      </c>
      <c r="Q10" s="27">
        <v>275.99999999999994</v>
      </c>
      <c r="R10" s="27">
        <v>106</v>
      </c>
      <c r="S10" s="27">
        <v>60</v>
      </c>
      <c r="T10" s="27">
        <v>24</v>
      </c>
      <c r="U10" s="27">
        <v>380</v>
      </c>
      <c r="V10" s="27">
        <v>12</v>
      </c>
      <c r="W10" s="30">
        <v>20</v>
      </c>
    </row>
    <row r="11" spans="1:23" x14ac:dyDescent="0.3">
      <c r="A11" s="29" t="s">
        <v>301</v>
      </c>
      <c r="B11" s="26" t="s">
        <v>217</v>
      </c>
      <c r="C11" s="26" t="s">
        <v>18</v>
      </c>
      <c r="D11" s="26" t="s">
        <v>19</v>
      </c>
      <c r="E11" s="26" t="s">
        <v>127</v>
      </c>
      <c r="F11" s="27">
        <v>1390</v>
      </c>
      <c r="G11" s="27">
        <v>85</v>
      </c>
      <c r="H11" s="28">
        <v>2</v>
      </c>
      <c r="I11" s="27">
        <v>461</v>
      </c>
      <c r="J11" s="27">
        <v>24</v>
      </c>
      <c r="K11" s="27">
        <v>1300</v>
      </c>
      <c r="L11" s="27">
        <v>686</v>
      </c>
      <c r="M11" s="27">
        <v>302</v>
      </c>
      <c r="N11" s="27">
        <v>1200</v>
      </c>
      <c r="O11" s="27">
        <v>638</v>
      </c>
      <c r="P11" s="27">
        <v>40</v>
      </c>
      <c r="Q11" s="27">
        <v>275.99999999999994</v>
      </c>
      <c r="R11" s="27">
        <v>106</v>
      </c>
      <c r="S11" s="27">
        <v>60</v>
      </c>
      <c r="T11" s="27">
        <v>24</v>
      </c>
      <c r="U11" s="27">
        <v>250</v>
      </c>
      <c r="V11" s="27">
        <v>12</v>
      </c>
      <c r="W11" s="30">
        <v>20</v>
      </c>
    </row>
    <row r="12" spans="1:23" x14ac:dyDescent="0.3">
      <c r="A12" s="29" t="s">
        <v>302</v>
      </c>
      <c r="B12" s="26" t="s">
        <v>217</v>
      </c>
      <c r="C12" s="26" t="s">
        <v>22</v>
      </c>
      <c r="D12" s="26" t="s">
        <v>23</v>
      </c>
      <c r="E12" s="26" t="s">
        <v>127</v>
      </c>
      <c r="F12" s="27">
        <v>1390</v>
      </c>
      <c r="G12" s="27">
        <v>85</v>
      </c>
      <c r="H12" s="28">
        <v>2</v>
      </c>
      <c r="I12" s="27">
        <v>461</v>
      </c>
      <c r="J12" s="27">
        <v>24</v>
      </c>
      <c r="K12" s="27">
        <v>1300</v>
      </c>
      <c r="L12" s="27">
        <v>686</v>
      </c>
      <c r="M12" s="27">
        <v>369</v>
      </c>
      <c r="N12" s="27">
        <v>1200</v>
      </c>
      <c r="O12" s="27">
        <v>638</v>
      </c>
      <c r="P12" s="27">
        <v>40</v>
      </c>
      <c r="Q12" s="27">
        <v>275.99999999999994</v>
      </c>
      <c r="R12" s="27">
        <v>106</v>
      </c>
      <c r="S12" s="27">
        <v>60</v>
      </c>
      <c r="T12" s="27">
        <v>24</v>
      </c>
      <c r="U12" s="27">
        <v>315</v>
      </c>
      <c r="V12" s="27">
        <v>12</v>
      </c>
      <c r="W12" s="30">
        <v>20</v>
      </c>
    </row>
    <row r="13" spans="1:23" x14ac:dyDescent="0.3">
      <c r="A13" s="29" t="s">
        <v>303</v>
      </c>
      <c r="B13" s="26" t="s">
        <v>217</v>
      </c>
      <c r="C13" s="26" t="s">
        <v>25</v>
      </c>
      <c r="D13" s="26" t="s">
        <v>26</v>
      </c>
      <c r="E13" s="26" t="s">
        <v>127</v>
      </c>
      <c r="F13" s="27">
        <v>1390</v>
      </c>
      <c r="G13" s="27">
        <v>85</v>
      </c>
      <c r="H13" s="28">
        <v>2</v>
      </c>
      <c r="I13" s="27">
        <v>461</v>
      </c>
      <c r="J13" s="27">
        <v>24</v>
      </c>
      <c r="K13" s="27">
        <v>1300</v>
      </c>
      <c r="L13" s="27">
        <v>686</v>
      </c>
      <c r="M13" s="27">
        <v>434</v>
      </c>
      <c r="N13" s="27">
        <v>1200</v>
      </c>
      <c r="O13" s="27">
        <v>638</v>
      </c>
      <c r="P13" s="27">
        <v>40</v>
      </c>
      <c r="Q13" s="27">
        <v>275.99999999999994</v>
      </c>
      <c r="R13" s="27">
        <v>106</v>
      </c>
      <c r="S13" s="27">
        <v>60</v>
      </c>
      <c r="T13" s="27">
        <v>24</v>
      </c>
      <c r="U13" s="27">
        <v>380</v>
      </c>
      <c r="V13" s="27">
        <v>12</v>
      </c>
      <c r="W13" s="30">
        <v>20</v>
      </c>
    </row>
    <row r="14" spans="1:23" x14ac:dyDescent="0.3">
      <c r="A14" s="29" t="s">
        <v>304</v>
      </c>
      <c r="B14" s="26" t="s">
        <v>221</v>
      </c>
      <c r="C14" s="26" t="s">
        <v>18</v>
      </c>
      <c r="D14" s="26" t="s">
        <v>19</v>
      </c>
      <c r="E14" s="26" t="s">
        <v>127</v>
      </c>
      <c r="F14" s="27">
        <v>1720</v>
      </c>
      <c r="G14" s="27">
        <v>85</v>
      </c>
      <c r="H14" s="28">
        <v>2</v>
      </c>
      <c r="I14" s="27">
        <v>461</v>
      </c>
      <c r="J14" s="27">
        <v>24</v>
      </c>
      <c r="K14" s="27">
        <v>1630</v>
      </c>
      <c r="L14" s="27">
        <v>686</v>
      </c>
      <c r="M14" s="27">
        <v>302</v>
      </c>
      <c r="N14" s="27">
        <v>1530</v>
      </c>
      <c r="O14" s="27">
        <v>638</v>
      </c>
      <c r="P14" s="27">
        <v>40</v>
      </c>
      <c r="Q14" s="27">
        <v>275.99999999999994</v>
      </c>
      <c r="R14" s="27">
        <v>106</v>
      </c>
      <c r="S14" s="27">
        <v>60</v>
      </c>
      <c r="T14" s="27">
        <v>24</v>
      </c>
      <c r="U14" s="27">
        <v>250</v>
      </c>
      <c r="V14" s="27">
        <v>12</v>
      </c>
      <c r="W14" s="30">
        <v>20</v>
      </c>
    </row>
    <row r="15" spans="1:23" x14ac:dyDescent="0.3">
      <c r="A15" s="29" t="s">
        <v>305</v>
      </c>
      <c r="B15" s="26" t="s">
        <v>221</v>
      </c>
      <c r="C15" s="26" t="s">
        <v>22</v>
      </c>
      <c r="D15" s="26" t="s">
        <v>23</v>
      </c>
      <c r="E15" s="26" t="s">
        <v>127</v>
      </c>
      <c r="F15" s="27">
        <v>1720</v>
      </c>
      <c r="G15" s="27">
        <v>85</v>
      </c>
      <c r="H15" s="28">
        <v>2</v>
      </c>
      <c r="I15" s="27">
        <v>461</v>
      </c>
      <c r="J15" s="27">
        <v>24</v>
      </c>
      <c r="K15" s="27">
        <v>1630</v>
      </c>
      <c r="L15" s="27">
        <v>686</v>
      </c>
      <c r="M15" s="27">
        <v>369</v>
      </c>
      <c r="N15" s="27">
        <v>1530</v>
      </c>
      <c r="O15" s="27">
        <v>638</v>
      </c>
      <c r="P15" s="27">
        <v>40</v>
      </c>
      <c r="Q15" s="27">
        <v>275.99999999999994</v>
      </c>
      <c r="R15" s="27">
        <v>106</v>
      </c>
      <c r="S15" s="27">
        <v>60</v>
      </c>
      <c r="T15" s="27">
        <v>24</v>
      </c>
      <c r="U15" s="27">
        <v>315</v>
      </c>
      <c r="V15" s="27">
        <v>12</v>
      </c>
      <c r="W15" s="30">
        <v>20</v>
      </c>
    </row>
    <row r="16" spans="1:23" x14ac:dyDescent="0.3">
      <c r="A16" s="29" t="s">
        <v>306</v>
      </c>
      <c r="B16" s="26" t="s">
        <v>221</v>
      </c>
      <c r="C16" s="26" t="s">
        <v>25</v>
      </c>
      <c r="D16" s="26" t="s">
        <v>26</v>
      </c>
      <c r="E16" s="26" t="s">
        <v>127</v>
      </c>
      <c r="F16" s="27">
        <v>1720</v>
      </c>
      <c r="G16" s="27">
        <v>85</v>
      </c>
      <c r="H16" s="28">
        <v>2</v>
      </c>
      <c r="I16" s="27">
        <v>461</v>
      </c>
      <c r="J16" s="27">
        <v>24</v>
      </c>
      <c r="K16" s="27">
        <v>1630</v>
      </c>
      <c r="L16" s="27">
        <v>686</v>
      </c>
      <c r="M16" s="27">
        <v>434</v>
      </c>
      <c r="N16" s="27">
        <v>1530</v>
      </c>
      <c r="O16" s="27">
        <v>638</v>
      </c>
      <c r="P16" s="27">
        <v>40</v>
      </c>
      <c r="Q16" s="27">
        <v>275.99999999999994</v>
      </c>
      <c r="R16" s="27">
        <v>106</v>
      </c>
      <c r="S16" s="27">
        <v>60</v>
      </c>
      <c r="T16" s="27">
        <v>24</v>
      </c>
      <c r="U16" s="27">
        <v>380</v>
      </c>
      <c r="V16" s="27">
        <v>12</v>
      </c>
      <c r="W16" s="30">
        <v>20</v>
      </c>
    </row>
    <row r="17" spans="1:23" x14ac:dyDescent="0.3">
      <c r="A17" s="29" t="s">
        <v>307</v>
      </c>
      <c r="B17" s="26" t="s">
        <v>225</v>
      </c>
      <c r="C17" s="26" t="s">
        <v>18</v>
      </c>
      <c r="D17" s="26" t="s">
        <v>19</v>
      </c>
      <c r="E17" s="26" t="s">
        <v>127</v>
      </c>
      <c r="F17" s="27">
        <v>1390</v>
      </c>
      <c r="G17" s="27">
        <v>85</v>
      </c>
      <c r="H17" s="28">
        <v>2</v>
      </c>
      <c r="I17" s="27">
        <v>763</v>
      </c>
      <c r="J17" s="27">
        <v>34</v>
      </c>
      <c r="K17" s="27">
        <v>1300</v>
      </c>
      <c r="L17" s="27">
        <v>1006</v>
      </c>
      <c r="M17" s="27">
        <v>302</v>
      </c>
      <c r="N17" s="27">
        <v>1200</v>
      </c>
      <c r="O17" s="27">
        <v>938</v>
      </c>
      <c r="P17" s="27">
        <v>40</v>
      </c>
      <c r="Q17" s="27">
        <v>275.99999999999994</v>
      </c>
      <c r="R17" s="27">
        <v>106</v>
      </c>
      <c r="S17" s="27">
        <v>60</v>
      </c>
      <c r="T17" s="27">
        <v>34</v>
      </c>
      <c r="U17" s="27">
        <v>250</v>
      </c>
      <c r="V17" s="27">
        <v>12</v>
      </c>
      <c r="W17" s="30">
        <v>20</v>
      </c>
    </row>
    <row r="18" spans="1:23" x14ac:dyDescent="0.3">
      <c r="A18" s="29" t="s">
        <v>308</v>
      </c>
      <c r="B18" s="26" t="s">
        <v>225</v>
      </c>
      <c r="C18" s="26" t="s">
        <v>22</v>
      </c>
      <c r="D18" s="26" t="s">
        <v>23</v>
      </c>
      <c r="E18" s="26" t="s">
        <v>127</v>
      </c>
      <c r="F18" s="27">
        <v>1390</v>
      </c>
      <c r="G18" s="27">
        <v>85</v>
      </c>
      <c r="H18" s="28">
        <v>2</v>
      </c>
      <c r="I18" s="27">
        <v>763</v>
      </c>
      <c r="J18" s="27">
        <v>34</v>
      </c>
      <c r="K18" s="27">
        <v>1300</v>
      </c>
      <c r="L18" s="27">
        <v>1006</v>
      </c>
      <c r="M18" s="27">
        <v>369</v>
      </c>
      <c r="N18" s="27">
        <v>1200</v>
      </c>
      <c r="O18" s="27">
        <v>938</v>
      </c>
      <c r="P18" s="27">
        <v>40</v>
      </c>
      <c r="Q18" s="27">
        <v>275.99999999999994</v>
      </c>
      <c r="R18" s="27">
        <v>106</v>
      </c>
      <c r="S18" s="27">
        <v>60</v>
      </c>
      <c r="T18" s="27">
        <v>34</v>
      </c>
      <c r="U18" s="27">
        <v>315</v>
      </c>
      <c r="V18" s="27">
        <v>12</v>
      </c>
      <c r="W18" s="30">
        <v>20</v>
      </c>
    </row>
    <row r="19" spans="1:23" x14ac:dyDescent="0.3">
      <c r="A19" s="29" t="s">
        <v>309</v>
      </c>
      <c r="B19" s="26" t="s">
        <v>225</v>
      </c>
      <c r="C19" s="26" t="s">
        <v>25</v>
      </c>
      <c r="D19" s="26" t="s">
        <v>26</v>
      </c>
      <c r="E19" s="26" t="s">
        <v>127</v>
      </c>
      <c r="F19" s="27">
        <v>1390</v>
      </c>
      <c r="G19" s="27">
        <v>85</v>
      </c>
      <c r="H19" s="28">
        <v>2</v>
      </c>
      <c r="I19" s="27">
        <v>763</v>
      </c>
      <c r="J19" s="27">
        <v>34</v>
      </c>
      <c r="K19" s="27">
        <v>1300</v>
      </c>
      <c r="L19" s="27">
        <v>1006</v>
      </c>
      <c r="M19" s="27">
        <v>434</v>
      </c>
      <c r="N19" s="27">
        <v>1200</v>
      </c>
      <c r="O19" s="27">
        <v>938</v>
      </c>
      <c r="P19" s="27">
        <v>40</v>
      </c>
      <c r="Q19" s="27">
        <v>275.99999999999994</v>
      </c>
      <c r="R19" s="27">
        <v>106</v>
      </c>
      <c r="S19" s="27">
        <v>60</v>
      </c>
      <c r="T19" s="27">
        <v>34</v>
      </c>
      <c r="U19" s="27">
        <v>380</v>
      </c>
      <c r="V19" s="27">
        <v>12</v>
      </c>
      <c r="W19" s="30">
        <v>20</v>
      </c>
    </row>
    <row r="20" spans="1:23" x14ac:dyDescent="0.3">
      <c r="A20" s="29" t="s">
        <v>310</v>
      </c>
      <c r="B20" s="26" t="s">
        <v>205</v>
      </c>
      <c r="C20" s="26" t="s">
        <v>48</v>
      </c>
      <c r="D20" s="26" t="s">
        <v>49</v>
      </c>
      <c r="E20" s="26" t="s">
        <v>127</v>
      </c>
      <c r="F20" s="27">
        <v>760</v>
      </c>
      <c r="G20" s="27">
        <v>85</v>
      </c>
      <c r="H20" s="28">
        <v>2</v>
      </c>
      <c r="I20" s="27">
        <v>158</v>
      </c>
      <c r="J20" s="27">
        <v>22</v>
      </c>
      <c r="K20" s="27">
        <v>690</v>
      </c>
      <c r="L20" s="27">
        <v>382</v>
      </c>
      <c r="M20" s="27">
        <v>250</v>
      </c>
      <c r="N20" s="27">
        <v>570</v>
      </c>
      <c r="O20" s="27">
        <v>338</v>
      </c>
      <c r="P20" s="27">
        <v>60</v>
      </c>
      <c r="Q20" s="27">
        <v>275.99999999999994</v>
      </c>
      <c r="R20" s="27">
        <v>106</v>
      </c>
      <c r="S20" s="27">
        <v>60</v>
      </c>
      <c r="T20" s="27">
        <v>22</v>
      </c>
      <c r="U20" s="27">
        <v>185</v>
      </c>
      <c r="V20" s="27">
        <v>12</v>
      </c>
      <c r="W20" s="30">
        <v>20</v>
      </c>
    </row>
    <row r="21" spans="1:23" x14ac:dyDescent="0.3">
      <c r="A21" s="29" t="s">
        <v>311</v>
      </c>
      <c r="B21" s="26" t="s">
        <v>209</v>
      </c>
      <c r="C21" s="26" t="s">
        <v>48</v>
      </c>
      <c r="D21" s="26" t="s">
        <v>49</v>
      </c>
      <c r="E21" s="26" t="s">
        <v>127</v>
      </c>
      <c r="F21" s="27">
        <v>760</v>
      </c>
      <c r="G21" s="27">
        <v>85</v>
      </c>
      <c r="H21" s="28">
        <v>2</v>
      </c>
      <c r="I21" s="27">
        <v>443</v>
      </c>
      <c r="J21" s="27">
        <v>24</v>
      </c>
      <c r="K21" s="27">
        <v>690</v>
      </c>
      <c r="L21" s="27">
        <v>686</v>
      </c>
      <c r="M21" s="27">
        <v>250</v>
      </c>
      <c r="N21" s="27">
        <v>570</v>
      </c>
      <c r="O21" s="27">
        <v>638</v>
      </c>
      <c r="P21" s="27">
        <v>60</v>
      </c>
      <c r="Q21" s="27">
        <v>275.99999999999994</v>
      </c>
      <c r="R21" s="27">
        <v>106</v>
      </c>
      <c r="S21" s="27">
        <v>60</v>
      </c>
      <c r="T21" s="27">
        <v>24</v>
      </c>
      <c r="U21" s="27">
        <v>185</v>
      </c>
      <c r="V21" s="27">
        <v>12</v>
      </c>
      <c r="W21" s="30">
        <v>20</v>
      </c>
    </row>
    <row r="22" spans="1:23" x14ac:dyDescent="0.3">
      <c r="A22" s="29" t="s">
        <v>312</v>
      </c>
      <c r="B22" s="26" t="s">
        <v>213</v>
      </c>
      <c r="C22" s="26" t="s">
        <v>48</v>
      </c>
      <c r="D22" s="26" t="s">
        <v>49</v>
      </c>
      <c r="E22" s="26" t="s">
        <v>127</v>
      </c>
      <c r="F22" s="27">
        <v>1080</v>
      </c>
      <c r="G22" s="27">
        <v>85</v>
      </c>
      <c r="H22" s="28">
        <v>2</v>
      </c>
      <c r="I22" s="27">
        <v>443</v>
      </c>
      <c r="J22" s="27">
        <v>24</v>
      </c>
      <c r="K22" s="27">
        <v>995</v>
      </c>
      <c r="L22" s="27">
        <v>686</v>
      </c>
      <c r="M22" s="27">
        <v>250</v>
      </c>
      <c r="N22" s="27">
        <v>890</v>
      </c>
      <c r="O22" s="27">
        <v>638</v>
      </c>
      <c r="P22" s="27">
        <v>45</v>
      </c>
      <c r="Q22" s="27">
        <v>275.99999999999994</v>
      </c>
      <c r="R22" s="27">
        <v>106</v>
      </c>
      <c r="S22" s="27">
        <v>60</v>
      </c>
      <c r="T22" s="27">
        <v>24</v>
      </c>
      <c r="U22" s="27">
        <v>185</v>
      </c>
      <c r="V22" s="27">
        <v>12</v>
      </c>
      <c r="W22" s="30">
        <v>20</v>
      </c>
    </row>
    <row r="23" spans="1:23" x14ac:dyDescent="0.3">
      <c r="A23" s="29" t="s">
        <v>313</v>
      </c>
      <c r="B23" s="26" t="s">
        <v>217</v>
      </c>
      <c r="C23" s="26" t="s">
        <v>48</v>
      </c>
      <c r="D23" s="26" t="s">
        <v>49</v>
      </c>
      <c r="E23" s="26" t="s">
        <v>127</v>
      </c>
      <c r="F23" s="27">
        <v>1390</v>
      </c>
      <c r="G23" s="27">
        <v>85</v>
      </c>
      <c r="H23" s="28">
        <v>2</v>
      </c>
      <c r="I23" s="27">
        <v>461</v>
      </c>
      <c r="J23" s="27">
        <v>24</v>
      </c>
      <c r="K23" s="27">
        <v>1300</v>
      </c>
      <c r="L23" s="27">
        <v>686</v>
      </c>
      <c r="M23" s="27">
        <v>250</v>
      </c>
      <c r="N23" s="27">
        <v>1200</v>
      </c>
      <c r="O23" s="27">
        <v>638</v>
      </c>
      <c r="P23" s="27">
        <v>40</v>
      </c>
      <c r="Q23" s="27">
        <v>275.99999999999994</v>
      </c>
      <c r="R23" s="27">
        <v>106</v>
      </c>
      <c r="S23" s="27">
        <v>60</v>
      </c>
      <c r="T23" s="27">
        <v>24</v>
      </c>
      <c r="U23" s="27">
        <v>185</v>
      </c>
      <c r="V23" s="27">
        <v>12</v>
      </c>
      <c r="W23" s="30">
        <v>20</v>
      </c>
    </row>
    <row r="24" spans="1:23" x14ac:dyDescent="0.3">
      <c r="A24" s="29" t="s">
        <v>314</v>
      </c>
      <c r="B24" s="26" t="s">
        <v>221</v>
      </c>
      <c r="C24" s="26" t="s">
        <v>48</v>
      </c>
      <c r="D24" s="26" t="s">
        <v>49</v>
      </c>
      <c r="E24" s="26" t="s">
        <v>127</v>
      </c>
      <c r="F24" s="27">
        <v>1720</v>
      </c>
      <c r="G24" s="27">
        <v>85</v>
      </c>
      <c r="H24" s="28">
        <v>2</v>
      </c>
      <c r="I24" s="27">
        <v>461</v>
      </c>
      <c r="J24" s="27">
        <v>24</v>
      </c>
      <c r="K24" s="27">
        <v>1630</v>
      </c>
      <c r="L24" s="27">
        <v>686</v>
      </c>
      <c r="M24" s="27">
        <v>250</v>
      </c>
      <c r="N24" s="27">
        <v>1530</v>
      </c>
      <c r="O24" s="27">
        <v>638</v>
      </c>
      <c r="P24" s="27">
        <v>40</v>
      </c>
      <c r="Q24" s="27">
        <v>275.99999999999994</v>
      </c>
      <c r="R24" s="27">
        <v>106</v>
      </c>
      <c r="S24" s="27">
        <v>60</v>
      </c>
      <c r="T24" s="27">
        <v>24</v>
      </c>
      <c r="U24" s="27">
        <v>185</v>
      </c>
      <c r="V24" s="27">
        <v>12</v>
      </c>
      <c r="W24" s="30">
        <v>20</v>
      </c>
    </row>
    <row r="25" spans="1:23" x14ac:dyDescent="0.3">
      <c r="A25" s="29" t="s">
        <v>315</v>
      </c>
      <c r="B25" s="26" t="s">
        <v>225</v>
      </c>
      <c r="C25" s="26" t="s">
        <v>48</v>
      </c>
      <c r="D25" s="26" t="s">
        <v>49</v>
      </c>
      <c r="E25" s="26" t="s">
        <v>127</v>
      </c>
      <c r="F25" s="27">
        <v>1390</v>
      </c>
      <c r="G25" s="27">
        <v>85</v>
      </c>
      <c r="H25" s="28">
        <v>2</v>
      </c>
      <c r="I25" s="27">
        <v>763</v>
      </c>
      <c r="J25" s="27">
        <v>34</v>
      </c>
      <c r="K25" s="27">
        <v>1300</v>
      </c>
      <c r="L25" s="27">
        <v>1006</v>
      </c>
      <c r="M25" s="27">
        <v>250</v>
      </c>
      <c r="N25" s="27">
        <v>1200</v>
      </c>
      <c r="O25" s="27">
        <v>938</v>
      </c>
      <c r="P25" s="27">
        <v>40</v>
      </c>
      <c r="Q25" s="27">
        <v>275.99999999999994</v>
      </c>
      <c r="R25" s="27">
        <v>106</v>
      </c>
      <c r="S25" s="27">
        <v>60</v>
      </c>
      <c r="T25" s="27">
        <v>34</v>
      </c>
      <c r="U25" s="27">
        <v>185</v>
      </c>
      <c r="V25" s="27">
        <v>12</v>
      </c>
      <c r="W25" s="30">
        <v>20</v>
      </c>
    </row>
    <row r="26" spans="1:23" x14ac:dyDescent="0.3">
      <c r="A26" s="29" t="s">
        <v>316</v>
      </c>
      <c r="B26" s="26" t="s">
        <v>235</v>
      </c>
      <c r="C26" s="26" t="s">
        <v>48</v>
      </c>
      <c r="D26" s="26" t="s">
        <v>49</v>
      </c>
      <c r="E26" s="26" t="s">
        <v>127</v>
      </c>
      <c r="F26" s="27">
        <v>1390</v>
      </c>
      <c r="G26" s="27">
        <v>85</v>
      </c>
      <c r="H26" s="28">
        <v>2</v>
      </c>
      <c r="I26" s="27">
        <v>1083</v>
      </c>
      <c r="J26" s="27">
        <v>44</v>
      </c>
      <c r="K26" s="27">
        <v>1300</v>
      </c>
      <c r="L26" s="27">
        <v>1326</v>
      </c>
      <c r="M26" s="27">
        <v>250</v>
      </c>
      <c r="N26" s="27">
        <v>1200</v>
      </c>
      <c r="O26" s="27">
        <v>1238</v>
      </c>
      <c r="P26" s="27">
        <v>40</v>
      </c>
      <c r="Q26" s="27">
        <v>275.99999999999994</v>
      </c>
      <c r="R26" s="27">
        <v>106</v>
      </c>
      <c r="S26" s="27">
        <v>60</v>
      </c>
      <c r="T26" s="27">
        <v>44</v>
      </c>
      <c r="U26" s="27">
        <v>185</v>
      </c>
      <c r="V26" s="27">
        <v>12</v>
      </c>
      <c r="W26" s="30">
        <v>20</v>
      </c>
    </row>
    <row r="27" spans="1:23" x14ac:dyDescent="0.3">
      <c r="A27" s="29" t="s">
        <v>317</v>
      </c>
      <c r="B27" s="26" t="s">
        <v>235</v>
      </c>
      <c r="C27" s="26" t="s">
        <v>18</v>
      </c>
      <c r="D27" s="26" t="s">
        <v>19</v>
      </c>
      <c r="E27" s="26" t="s">
        <v>127</v>
      </c>
      <c r="F27" s="27">
        <v>1390</v>
      </c>
      <c r="G27" s="27">
        <v>85</v>
      </c>
      <c r="H27" s="28">
        <v>2</v>
      </c>
      <c r="I27" s="27">
        <v>1083</v>
      </c>
      <c r="J27" s="27">
        <v>44</v>
      </c>
      <c r="K27" s="27">
        <v>1300</v>
      </c>
      <c r="L27" s="27">
        <v>1326</v>
      </c>
      <c r="M27" s="27">
        <v>302</v>
      </c>
      <c r="N27" s="27">
        <v>1200</v>
      </c>
      <c r="O27" s="27">
        <v>1238</v>
      </c>
      <c r="P27" s="27">
        <v>40</v>
      </c>
      <c r="Q27" s="27">
        <v>275.99999999999994</v>
      </c>
      <c r="R27" s="27">
        <v>106</v>
      </c>
      <c r="S27" s="27">
        <v>60</v>
      </c>
      <c r="T27" s="27">
        <v>44</v>
      </c>
      <c r="U27" s="27">
        <v>250</v>
      </c>
      <c r="V27" s="27">
        <v>12</v>
      </c>
      <c r="W27" s="30">
        <v>20</v>
      </c>
    </row>
    <row r="28" spans="1:23" x14ac:dyDescent="0.3">
      <c r="A28" s="29" t="s">
        <v>318</v>
      </c>
      <c r="B28" s="26" t="s">
        <v>235</v>
      </c>
      <c r="C28" s="26" t="s">
        <v>22</v>
      </c>
      <c r="D28" s="26" t="s">
        <v>23</v>
      </c>
      <c r="E28" s="26" t="s">
        <v>127</v>
      </c>
      <c r="F28" s="27">
        <v>1390</v>
      </c>
      <c r="G28" s="27">
        <v>85</v>
      </c>
      <c r="H28" s="28">
        <v>2</v>
      </c>
      <c r="I28" s="27">
        <v>1083</v>
      </c>
      <c r="J28" s="27">
        <v>44</v>
      </c>
      <c r="K28" s="27">
        <v>1300</v>
      </c>
      <c r="L28" s="27">
        <v>1326</v>
      </c>
      <c r="M28" s="27">
        <v>369</v>
      </c>
      <c r="N28" s="27">
        <v>1200</v>
      </c>
      <c r="O28" s="27">
        <v>1238</v>
      </c>
      <c r="P28" s="27">
        <v>40</v>
      </c>
      <c r="Q28" s="27">
        <v>275.99999999999994</v>
      </c>
      <c r="R28" s="27">
        <v>106</v>
      </c>
      <c r="S28" s="27">
        <v>60</v>
      </c>
      <c r="T28" s="27">
        <v>44</v>
      </c>
      <c r="U28" s="27">
        <v>315</v>
      </c>
      <c r="V28" s="27">
        <v>12</v>
      </c>
      <c r="W28" s="30">
        <v>20</v>
      </c>
    </row>
    <row r="29" spans="1:23" x14ac:dyDescent="0.3">
      <c r="A29" s="29" t="s">
        <v>319</v>
      </c>
      <c r="B29" s="26" t="s">
        <v>235</v>
      </c>
      <c r="C29" s="26" t="s">
        <v>25</v>
      </c>
      <c r="D29" s="26" t="s">
        <v>26</v>
      </c>
      <c r="E29" s="26" t="s">
        <v>127</v>
      </c>
      <c r="F29" s="27">
        <v>1390</v>
      </c>
      <c r="G29" s="27">
        <v>85</v>
      </c>
      <c r="H29" s="28">
        <v>2</v>
      </c>
      <c r="I29" s="27">
        <v>1083</v>
      </c>
      <c r="J29" s="27">
        <v>44</v>
      </c>
      <c r="K29" s="27">
        <v>1300</v>
      </c>
      <c r="L29" s="27">
        <v>1326</v>
      </c>
      <c r="M29" s="27">
        <v>434</v>
      </c>
      <c r="N29" s="27">
        <v>1200</v>
      </c>
      <c r="O29" s="27">
        <v>1238</v>
      </c>
      <c r="P29" s="27">
        <v>40</v>
      </c>
      <c r="Q29" s="27">
        <v>275.99999999999994</v>
      </c>
      <c r="R29" s="27">
        <v>106</v>
      </c>
      <c r="S29" s="27">
        <v>60</v>
      </c>
      <c r="T29" s="27">
        <v>44</v>
      </c>
      <c r="U29" s="27">
        <v>380</v>
      </c>
      <c r="V29" s="27">
        <v>12</v>
      </c>
      <c r="W29" s="30">
        <v>20</v>
      </c>
    </row>
    <row r="30" spans="1:23" x14ac:dyDescent="0.3">
      <c r="A30" s="29" t="s">
        <v>320</v>
      </c>
      <c r="B30" s="26" t="s">
        <v>240</v>
      </c>
      <c r="C30" s="26" t="s">
        <v>48</v>
      </c>
      <c r="D30" s="26" t="s">
        <v>49</v>
      </c>
      <c r="E30" s="26" t="s">
        <v>127</v>
      </c>
      <c r="F30" s="27">
        <v>2353</v>
      </c>
      <c r="G30" s="27">
        <v>100</v>
      </c>
      <c r="H30" s="28">
        <v>2</v>
      </c>
      <c r="I30" s="27">
        <v>660</v>
      </c>
      <c r="J30" s="27">
        <v>48</v>
      </c>
      <c r="K30" s="27">
        <v>2263</v>
      </c>
      <c r="L30" s="27">
        <v>884</v>
      </c>
      <c r="M30" s="27">
        <v>250</v>
      </c>
      <c r="N30" s="27">
        <v>2128</v>
      </c>
      <c r="O30" s="27">
        <v>788</v>
      </c>
      <c r="P30" s="27">
        <v>40</v>
      </c>
      <c r="Q30" s="27">
        <v>275.99999999999994</v>
      </c>
      <c r="R30" s="27">
        <v>106</v>
      </c>
      <c r="S30" s="27">
        <v>95</v>
      </c>
      <c r="T30" s="27">
        <v>48</v>
      </c>
      <c r="U30" s="27">
        <v>185</v>
      </c>
      <c r="V30" s="27">
        <v>20</v>
      </c>
      <c r="W30" s="30">
        <v>35</v>
      </c>
    </row>
    <row r="31" spans="1:23" x14ac:dyDescent="0.3">
      <c r="A31" s="29" t="s">
        <v>321</v>
      </c>
      <c r="B31" s="26" t="s">
        <v>240</v>
      </c>
      <c r="C31" s="26" t="s">
        <v>18</v>
      </c>
      <c r="D31" s="26" t="s">
        <v>19</v>
      </c>
      <c r="E31" s="26" t="s">
        <v>127</v>
      </c>
      <c r="F31" s="27">
        <v>2353</v>
      </c>
      <c r="G31" s="27">
        <v>100</v>
      </c>
      <c r="H31" s="28">
        <v>2</v>
      </c>
      <c r="I31" s="27">
        <v>660</v>
      </c>
      <c r="J31" s="27">
        <v>48</v>
      </c>
      <c r="K31" s="27">
        <v>2263</v>
      </c>
      <c r="L31" s="27">
        <v>884</v>
      </c>
      <c r="M31" s="27">
        <v>302</v>
      </c>
      <c r="N31" s="27">
        <v>2128</v>
      </c>
      <c r="O31" s="27">
        <v>788</v>
      </c>
      <c r="P31" s="27">
        <v>40</v>
      </c>
      <c r="Q31" s="27">
        <v>275.99999999999994</v>
      </c>
      <c r="R31" s="27">
        <v>106</v>
      </c>
      <c r="S31" s="27">
        <v>95</v>
      </c>
      <c r="T31" s="27">
        <v>48</v>
      </c>
      <c r="U31" s="27">
        <v>250</v>
      </c>
      <c r="V31" s="27">
        <v>20</v>
      </c>
      <c r="W31" s="30">
        <v>35</v>
      </c>
    </row>
    <row r="32" spans="1:23" x14ac:dyDescent="0.3">
      <c r="A32" s="29" t="s">
        <v>322</v>
      </c>
      <c r="B32" s="26" t="s">
        <v>240</v>
      </c>
      <c r="C32" s="26" t="s">
        <v>22</v>
      </c>
      <c r="D32" s="26" t="s">
        <v>23</v>
      </c>
      <c r="E32" s="26" t="s">
        <v>127</v>
      </c>
      <c r="F32" s="27">
        <v>2353</v>
      </c>
      <c r="G32" s="27">
        <v>100</v>
      </c>
      <c r="H32" s="28">
        <v>2</v>
      </c>
      <c r="I32" s="27">
        <v>660</v>
      </c>
      <c r="J32" s="27">
        <v>48</v>
      </c>
      <c r="K32" s="27">
        <v>2263</v>
      </c>
      <c r="L32" s="27">
        <v>884</v>
      </c>
      <c r="M32" s="27">
        <v>369</v>
      </c>
      <c r="N32" s="27">
        <v>2128</v>
      </c>
      <c r="O32" s="27">
        <v>788</v>
      </c>
      <c r="P32" s="27">
        <v>40</v>
      </c>
      <c r="Q32" s="27">
        <v>275.99999999999994</v>
      </c>
      <c r="R32" s="27">
        <v>106</v>
      </c>
      <c r="S32" s="27">
        <v>95</v>
      </c>
      <c r="T32" s="27">
        <v>48</v>
      </c>
      <c r="U32" s="27">
        <v>315</v>
      </c>
      <c r="V32" s="27">
        <v>20</v>
      </c>
      <c r="W32" s="30">
        <v>35</v>
      </c>
    </row>
    <row r="33" spans="1:23" x14ac:dyDescent="0.3">
      <c r="A33" s="29" t="s">
        <v>323</v>
      </c>
      <c r="B33" s="26" t="s">
        <v>240</v>
      </c>
      <c r="C33" s="26" t="s">
        <v>25</v>
      </c>
      <c r="D33" s="26" t="s">
        <v>26</v>
      </c>
      <c r="E33" s="26" t="s">
        <v>127</v>
      </c>
      <c r="F33" s="27">
        <v>2353</v>
      </c>
      <c r="G33" s="27">
        <v>100</v>
      </c>
      <c r="H33" s="28">
        <v>2</v>
      </c>
      <c r="I33" s="27">
        <v>660</v>
      </c>
      <c r="J33" s="27">
        <v>48</v>
      </c>
      <c r="K33" s="27">
        <v>2263</v>
      </c>
      <c r="L33" s="27">
        <v>884</v>
      </c>
      <c r="M33" s="27">
        <v>434</v>
      </c>
      <c r="N33" s="27">
        <v>2128</v>
      </c>
      <c r="O33" s="27">
        <v>788</v>
      </c>
      <c r="P33" s="27">
        <v>40</v>
      </c>
      <c r="Q33" s="27">
        <v>275.99999999999994</v>
      </c>
      <c r="R33" s="27">
        <v>106</v>
      </c>
      <c r="S33" s="27">
        <v>95</v>
      </c>
      <c r="T33" s="27">
        <v>48</v>
      </c>
      <c r="U33" s="27">
        <v>380</v>
      </c>
      <c r="V33" s="27">
        <v>20</v>
      </c>
      <c r="W33" s="30">
        <v>35</v>
      </c>
    </row>
    <row r="34" spans="1:23" x14ac:dyDescent="0.3">
      <c r="A34" s="29" t="s">
        <v>324</v>
      </c>
      <c r="B34" s="26" t="s">
        <v>245</v>
      </c>
      <c r="C34" s="26" t="s">
        <v>48</v>
      </c>
      <c r="D34" s="26" t="s">
        <v>49</v>
      </c>
      <c r="E34" s="26" t="s">
        <v>127</v>
      </c>
      <c r="F34" s="27">
        <v>1712</v>
      </c>
      <c r="G34" s="27">
        <v>100</v>
      </c>
      <c r="H34" s="28">
        <v>3</v>
      </c>
      <c r="I34" s="27">
        <v>565</v>
      </c>
      <c r="J34" s="27">
        <v>39.5</v>
      </c>
      <c r="K34" s="27">
        <v>1622</v>
      </c>
      <c r="L34" s="27">
        <v>1354</v>
      </c>
      <c r="M34" s="27">
        <v>250</v>
      </c>
      <c r="N34" s="27">
        <v>1487</v>
      </c>
      <c r="O34" s="27">
        <v>1275</v>
      </c>
      <c r="P34" s="27">
        <v>40</v>
      </c>
      <c r="Q34" s="27">
        <v>316</v>
      </c>
      <c r="R34" s="27">
        <v>110</v>
      </c>
      <c r="S34" s="27">
        <v>95</v>
      </c>
      <c r="T34" s="27">
        <v>39.5</v>
      </c>
      <c r="U34" s="27">
        <v>185</v>
      </c>
      <c r="V34" s="27">
        <v>20</v>
      </c>
      <c r="W34" s="30">
        <v>35</v>
      </c>
    </row>
    <row r="35" spans="1:23" x14ac:dyDescent="0.3">
      <c r="A35" s="29" t="s">
        <v>325</v>
      </c>
      <c r="B35" s="26" t="s">
        <v>245</v>
      </c>
      <c r="C35" s="26" t="s">
        <v>18</v>
      </c>
      <c r="D35" s="26" t="s">
        <v>19</v>
      </c>
      <c r="E35" s="26" t="s">
        <v>127</v>
      </c>
      <c r="F35" s="27">
        <v>1712</v>
      </c>
      <c r="G35" s="27">
        <v>100</v>
      </c>
      <c r="H35" s="28">
        <v>3</v>
      </c>
      <c r="I35" s="27">
        <v>565</v>
      </c>
      <c r="J35" s="27">
        <v>39.5</v>
      </c>
      <c r="K35" s="27">
        <v>1622</v>
      </c>
      <c r="L35" s="27">
        <v>1354</v>
      </c>
      <c r="M35" s="27">
        <v>302</v>
      </c>
      <c r="N35" s="27">
        <v>1487</v>
      </c>
      <c r="O35" s="27">
        <v>1275</v>
      </c>
      <c r="P35" s="27">
        <v>40</v>
      </c>
      <c r="Q35" s="27">
        <v>315.99999999999977</v>
      </c>
      <c r="R35" s="27">
        <v>110</v>
      </c>
      <c r="S35" s="27">
        <v>95</v>
      </c>
      <c r="T35" s="27">
        <v>39.5</v>
      </c>
      <c r="U35" s="27">
        <v>250</v>
      </c>
      <c r="V35" s="27">
        <v>20</v>
      </c>
      <c r="W35" s="30">
        <v>35</v>
      </c>
    </row>
    <row r="36" spans="1:23" x14ac:dyDescent="0.3">
      <c r="A36" s="29" t="s">
        <v>326</v>
      </c>
      <c r="B36" s="26" t="s">
        <v>245</v>
      </c>
      <c r="C36" s="26" t="s">
        <v>22</v>
      </c>
      <c r="D36" s="26" t="s">
        <v>23</v>
      </c>
      <c r="E36" s="26" t="s">
        <v>127</v>
      </c>
      <c r="F36" s="27">
        <v>1712</v>
      </c>
      <c r="G36" s="27">
        <v>100</v>
      </c>
      <c r="H36" s="28">
        <v>3</v>
      </c>
      <c r="I36" s="27">
        <v>565</v>
      </c>
      <c r="J36" s="27">
        <v>39.5</v>
      </c>
      <c r="K36" s="27">
        <v>1622</v>
      </c>
      <c r="L36" s="27">
        <v>1354</v>
      </c>
      <c r="M36" s="27">
        <v>369</v>
      </c>
      <c r="N36" s="27">
        <v>1487</v>
      </c>
      <c r="O36" s="27">
        <v>1275</v>
      </c>
      <c r="P36" s="27">
        <v>40</v>
      </c>
      <c r="Q36" s="27">
        <v>316</v>
      </c>
      <c r="R36" s="27">
        <v>110</v>
      </c>
      <c r="S36" s="27">
        <v>95</v>
      </c>
      <c r="T36" s="27">
        <v>39.5</v>
      </c>
      <c r="U36" s="27">
        <v>315</v>
      </c>
      <c r="V36" s="27">
        <v>20</v>
      </c>
      <c r="W36" s="30">
        <v>35</v>
      </c>
    </row>
    <row r="37" spans="1:23" x14ac:dyDescent="0.3">
      <c r="A37" s="29" t="s">
        <v>327</v>
      </c>
      <c r="B37" s="26" t="s">
        <v>245</v>
      </c>
      <c r="C37" s="26" t="s">
        <v>25</v>
      </c>
      <c r="D37" s="26" t="s">
        <v>26</v>
      </c>
      <c r="E37" s="26" t="s">
        <v>127</v>
      </c>
      <c r="F37" s="27">
        <v>1712</v>
      </c>
      <c r="G37" s="27">
        <v>100</v>
      </c>
      <c r="H37" s="28">
        <v>3</v>
      </c>
      <c r="I37" s="27">
        <v>565</v>
      </c>
      <c r="J37" s="27">
        <v>39.5</v>
      </c>
      <c r="K37" s="27">
        <v>1622</v>
      </c>
      <c r="L37" s="27">
        <v>1354</v>
      </c>
      <c r="M37" s="27">
        <v>434</v>
      </c>
      <c r="N37" s="27">
        <v>1487</v>
      </c>
      <c r="O37" s="27">
        <v>1275</v>
      </c>
      <c r="P37" s="27">
        <v>40</v>
      </c>
      <c r="Q37" s="27">
        <v>315.99999999999977</v>
      </c>
      <c r="R37" s="27">
        <v>110</v>
      </c>
      <c r="S37" s="27">
        <v>95</v>
      </c>
      <c r="T37" s="27">
        <v>39.5</v>
      </c>
      <c r="U37" s="27">
        <v>380</v>
      </c>
      <c r="V37" s="27">
        <v>20</v>
      </c>
      <c r="W37" s="30">
        <v>35</v>
      </c>
    </row>
    <row r="38" spans="1:23" x14ac:dyDescent="0.3">
      <c r="A38" s="29" t="s">
        <v>328</v>
      </c>
      <c r="B38" s="26" t="s">
        <v>250</v>
      </c>
      <c r="C38" s="26" t="s">
        <v>48</v>
      </c>
      <c r="D38" s="26" t="s">
        <v>49</v>
      </c>
      <c r="E38" s="26" t="s">
        <v>127</v>
      </c>
      <c r="F38" s="27">
        <v>2017</v>
      </c>
      <c r="G38" s="27">
        <v>100</v>
      </c>
      <c r="H38" s="28">
        <v>3</v>
      </c>
      <c r="I38" s="27">
        <v>565</v>
      </c>
      <c r="J38" s="27">
        <v>39.5</v>
      </c>
      <c r="K38" s="27">
        <v>1927</v>
      </c>
      <c r="L38" s="27">
        <v>1354</v>
      </c>
      <c r="M38" s="27">
        <v>250</v>
      </c>
      <c r="N38" s="27">
        <v>1792</v>
      </c>
      <c r="O38" s="27">
        <v>1275</v>
      </c>
      <c r="P38" s="27">
        <v>40</v>
      </c>
      <c r="Q38" s="27">
        <v>315.99999999999994</v>
      </c>
      <c r="R38" s="27">
        <v>110</v>
      </c>
      <c r="S38" s="27">
        <v>95</v>
      </c>
      <c r="T38" s="27">
        <v>39.5</v>
      </c>
      <c r="U38" s="27">
        <v>185</v>
      </c>
      <c r="V38" s="27">
        <v>20</v>
      </c>
      <c r="W38" s="30">
        <v>35</v>
      </c>
    </row>
    <row r="39" spans="1:23" x14ac:dyDescent="0.3">
      <c r="A39" s="29" t="s">
        <v>329</v>
      </c>
      <c r="B39" s="26" t="s">
        <v>250</v>
      </c>
      <c r="C39" s="26" t="s">
        <v>18</v>
      </c>
      <c r="D39" s="26" t="s">
        <v>19</v>
      </c>
      <c r="E39" s="26" t="s">
        <v>127</v>
      </c>
      <c r="F39" s="27">
        <v>2017</v>
      </c>
      <c r="G39" s="27">
        <v>100</v>
      </c>
      <c r="H39" s="28">
        <v>3</v>
      </c>
      <c r="I39" s="27">
        <v>565</v>
      </c>
      <c r="J39" s="27">
        <v>39.5</v>
      </c>
      <c r="K39" s="27">
        <v>1927</v>
      </c>
      <c r="L39" s="27">
        <v>1354</v>
      </c>
      <c r="M39" s="27">
        <v>302</v>
      </c>
      <c r="N39" s="27">
        <v>1792</v>
      </c>
      <c r="O39" s="27">
        <v>1275</v>
      </c>
      <c r="P39" s="27">
        <v>40</v>
      </c>
      <c r="Q39" s="27">
        <v>315.99999999999994</v>
      </c>
      <c r="R39" s="27">
        <v>110</v>
      </c>
      <c r="S39" s="27">
        <v>95</v>
      </c>
      <c r="T39" s="27">
        <v>39.5</v>
      </c>
      <c r="U39" s="27">
        <v>250</v>
      </c>
      <c r="V39" s="27">
        <v>20</v>
      </c>
      <c r="W39" s="30">
        <v>35</v>
      </c>
    </row>
    <row r="40" spans="1:23" x14ac:dyDescent="0.3">
      <c r="A40" s="29" t="s">
        <v>330</v>
      </c>
      <c r="B40" s="26" t="s">
        <v>250</v>
      </c>
      <c r="C40" s="26" t="s">
        <v>22</v>
      </c>
      <c r="D40" s="26" t="s">
        <v>23</v>
      </c>
      <c r="E40" s="26" t="s">
        <v>127</v>
      </c>
      <c r="F40" s="27">
        <v>2017</v>
      </c>
      <c r="G40" s="27">
        <v>100</v>
      </c>
      <c r="H40" s="28">
        <v>3</v>
      </c>
      <c r="I40" s="27">
        <v>565</v>
      </c>
      <c r="J40" s="27">
        <v>39.5</v>
      </c>
      <c r="K40" s="27">
        <v>1927</v>
      </c>
      <c r="L40" s="27">
        <v>1354</v>
      </c>
      <c r="M40" s="27">
        <v>369</v>
      </c>
      <c r="N40" s="27">
        <v>1792</v>
      </c>
      <c r="O40" s="27">
        <v>1275</v>
      </c>
      <c r="P40" s="27">
        <v>40</v>
      </c>
      <c r="Q40" s="27">
        <v>316</v>
      </c>
      <c r="R40" s="27">
        <v>110</v>
      </c>
      <c r="S40" s="27">
        <v>95</v>
      </c>
      <c r="T40" s="27">
        <v>39.5</v>
      </c>
      <c r="U40" s="27">
        <v>315</v>
      </c>
      <c r="V40" s="27">
        <v>20</v>
      </c>
      <c r="W40" s="30">
        <v>35</v>
      </c>
    </row>
    <row r="41" spans="1:23" x14ac:dyDescent="0.3">
      <c r="A41" s="29" t="s">
        <v>331</v>
      </c>
      <c r="B41" s="26" t="s">
        <v>250</v>
      </c>
      <c r="C41" s="26" t="s">
        <v>25</v>
      </c>
      <c r="D41" s="26" t="s">
        <v>26</v>
      </c>
      <c r="E41" s="26" t="s">
        <v>127</v>
      </c>
      <c r="F41" s="27">
        <v>2017</v>
      </c>
      <c r="G41" s="27">
        <v>100</v>
      </c>
      <c r="H41" s="28">
        <v>3</v>
      </c>
      <c r="I41" s="27">
        <v>565</v>
      </c>
      <c r="J41" s="27">
        <v>39.5</v>
      </c>
      <c r="K41" s="27">
        <v>1927</v>
      </c>
      <c r="L41" s="27">
        <v>1354</v>
      </c>
      <c r="M41" s="27">
        <v>434</v>
      </c>
      <c r="N41" s="27">
        <v>1792</v>
      </c>
      <c r="O41" s="27">
        <v>1275</v>
      </c>
      <c r="P41" s="27">
        <v>40</v>
      </c>
      <c r="Q41" s="27">
        <v>316</v>
      </c>
      <c r="R41" s="27">
        <v>110</v>
      </c>
      <c r="S41" s="27">
        <v>95</v>
      </c>
      <c r="T41" s="27">
        <v>39.5</v>
      </c>
      <c r="U41" s="27">
        <v>380</v>
      </c>
      <c r="V41" s="27">
        <v>20</v>
      </c>
      <c r="W41" s="30">
        <v>35</v>
      </c>
    </row>
    <row r="42" spans="1:23" x14ac:dyDescent="0.3">
      <c r="A42" s="29" t="s">
        <v>332</v>
      </c>
      <c r="B42" s="26" t="s">
        <v>255</v>
      </c>
      <c r="C42" s="26" t="s">
        <v>48</v>
      </c>
      <c r="D42" s="26" t="s">
        <v>49</v>
      </c>
      <c r="E42" s="26" t="s">
        <v>127</v>
      </c>
      <c r="F42" s="27">
        <v>2322</v>
      </c>
      <c r="G42" s="27">
        <v>100</v>
      </c>
      <c r="H42" s="28">
        <v>3</v>
      </c>
      <c r="I42" s="27">
        <v>565</v>
      </c>
      <c r="J42" s="27">
        <v>39.5</v>
      </c>
      <c r="K42" s="27">
        <v>2232</v>
      </c>
      <c r="L42" s="27">
        <v>1354</v>
      </c>
      <c r="M42" s="27">
        <v>250</v>
      </c>
      <c r="N42" s="27">
        <v>2097</v>
      </c>
      <c r="O42" s="27">
        <v>1275</v>
      </c>
      <c r="P42" s="27">
        <v>40</v>
      </c>
      <c r="Q42" s="27">
        <v>316</v>
      </c>
      <c r="R42" s="27">
        <v>110</v>
      </c>
      <c r="S42" s="27">
        <v>95</v>
      </c>
      <c r="T42" s="27">
        <v>39.5</v>
      </c>
      <c r="U42" s="27">
        <v>185</v>
      </c>
      <c r="V42" s="27">
        <v>20</v>
      </c>
      <c r="W42" s="30">
        <v>35</v>
      </c>
    </row>
    <row r="43" spans="1:23" x14ac:dyDescent="0.3">
      <c r="A43" s="29" t="s">
        <v>333</v>
      </c>
      <c r="B43" s="26" t="s">
        <v>255</v>
      </c>
      <c r="C43" s="26" t="s">
        <v>18</v>
      </c>
      <c r="D43" s="26" t="s">
        <v>19</v>
      </c>
      <c r="E43" s="26" t="s">
        <v>127</v>
      </c>
      <c r="F43" s="27">
        <v>2322</v>
      </c>
      <c r="G43" s="27">
        <v>100</v>
      </c>
      <c r="H43" s="28">
        <v>3</v>
      </c>
      <c r="I43" s="27">
        <v>565</v>
      </c>
      <c r="J43" s="27">
        <v>39.5</v>
      </c>
      <c r="K43" s="27">
        <v>2232</v>
      </c>
      <c r="L43" s="27">
        <v>1354</v>
      </c>
      <c r="M43" s="27">
        <v>302</v>
      </c>
      <c r="N43" s="27">
        <v>2097</v>
      </c>
      <c r="O43" s="27">
        <v>1275</v>
      </c>
      <c r="P43" s="27">
        <v>40</v>
      </c>
      <c r="Q43" s="27">
        <v>316</v>
      </c>
      <c r="R43" s="27">
        <v>110</v>
      </c>
      <c r="S43" s="27">
        <v>95</v>
      </c>
      <c r="T43" s="27">
        <v>39.5</v>
      </c>
      <c r="U43" s="27">
        <v>250</v>
      </c>
      <c r="V43" s="27">
        <v>20</v>
      </c>
      <c r="W43" s="30">
        <v>35</v>
      </c>
    </row>
    <row r="44" spans="1:23" x14ac:dyDescent="0.3">
      <c r="A44" s="29" t="s">
        <v>334</v>
      </c>
      <c r="B44" s="26" t="s">
        <v>255</v>
      </c>
      <c r="C44" s="26" t="s">
        <v>22</v>
      </c>
      <c r="D44" s="26" t="s">
        <v>23</v>
      </c>
      <c r="E44" s="26" t="s">
        <v>127</v>
      </c>
      <c r="F44" s="27">
        <v>2322</v>
      </c>
      <c r="G44" s="27">
        <v>100</v>
      </c>
      <c r="H44" s="28">
        <v>3</v>
      </c>
      <c r="I44" s="27">
        <v>565</v>
      </c>
      <c r="J44" s="27">
        <v>39.5</v>
      </c>
      <c r="K44" s="27">
        <v>2232</v>
      </c>
      <c r="L44" s="27">
        <v>1354</v>
      </c>
      <c r="M44" s="27">
        <v>369</v>
      </c>
      <c r="N44" s="27">
        <v>2097</v>
      </c>
      <c r="O44" s="27">
        <v>1275</v>
      </c>
      <c r="P44" s="27">
        <v>40</v>
      </c>
      <c r="Q44" s="27">
        <v>315.99999999999972</v>
      </c>
      <c r="R44" s="27">
        <v>110</v>
      </c>
      <c r="S44" s="27">
        <v>95</v>
      </c>
      <c r="T44" s="27">
        <v>39.5</v>
      </c>
      <c r="U44" s="27">
        <v>315</v>
      </c>
      <c r="V44" s="27">
        <v>20</v>
      </c>
      <c r="W44" s="30">
        <v>35</v>
      </c>
    </row>
    <row r="45" spans="1:23" x14ac:dyDescent="0.3">
      <c r="A45" s="29" t="s">
        <v>335</v>
      </c>
      <c r="B45" s="26" t="s">
        <v>255</v>
      </c>
      <c r="C45" s="26" t="s">
        <v>25</v>
      </c>
      <c r="D45" s="26" t="s">
        <v>26</v>
      </c>
      <c r="E45" s="26" t="s">
        <v>127</v>
      </c>
      <c r="F45" s="27">
        <v>2322</v>
      </c>
      <c r="G45" s="27">
        <v>100</v>
      </c>
      <c r="H45" s="28">
        <v>3</v>
      </c>
      <c r="I45" s="27">
        <v>565</v>
      </c>
      <c r="J45" s="27">
        <v>39.5</v>
      </c>
      <c r="K45" s="27">
        <v>2232</v>
      </c>
      <c r="L45" s="27">
        <v>1354</v>
      </c>
      <c r="M45" s="27">
        <v>434</v>
      </c>
      <c r="N45" s="27">
        <v>2097</v>
      </c>
      <c r="O45" s="27">
        <v>1275</v>
      </c>
      <c r="P45" s="27">
        <v>40</v>
      </c>
      <c r="Q45" s="27">
        <v>315.99999999999989</v>
      </c>
      <c r="R45" s="27">
        <v>110</v>
      </c>
      <c r="S45" s="27">
        <v>95</v>
      </c>
      <c r="T45" s="27">
        <v>39.5</v>
      </c>
      <c r="U45" s="27">
        <v>380</v>
      </c>
      <c r="V45" s="27">
        <v>20</v>
      </c>
      <c r="W45" s="30">
        <v>35</v>
      </c>
    </row>
    <row r="46" spans="1:23" x14ac:dyDescent="0.3">
      <c r="A46" s="29" t="s">
        <v>336</v>
      </c>
      <c r="B46" s="26" t="s">
        <v>205</v>
      </c>
      <c r="C46" s="26" t="s">
        <v>81</v>
      </c>
      <c r="D46" s="26" t="s">
        <v>82</v>
      </c>
      <c r="E46" s="26" t="s">
        <v>127</v>
      </c>
      <c r="F46" s="27">
        <v>760</v>
      </c>
      <c r="G46" s="27">
        <v>85</v>
      </c>
      <c r="H46" s="28">
        <v>2</v>
      </c>
      <c r="I46" s="27">
        <v>158</v>
      </c>
      <c r="J46" s="27">
        <v>22</v>
      </c>
      <c r="K46" s="27">
        <v>690</v>
      </c>
      <c r="L46" s="27">
        <v>382</v>
      </c>
      <c r="M46" s="27">
        <v>500</v>
      </c>
      <c r="N46" s="27">
        <v>570</v>
      </c>
      <c r="O46" s="27">
        <v>338</v>
      </c>
      <c r="P46" s="27">
        <v>60</v>
      </c>
      <c r="Q46" s="27">
        <v>275.99999999999994</v>
      </c>
      <c r="R46" s="27">
        <v>106</v>
      </c>
      <c r="S46" s="27">
        <v>60</v>
      </c>
      <c r="T46" s="27">
        <v>22</v>
      </c>
      <c r="U46" s="27">
        <v>445</v>
      </c>
      <c r="V46" s="27">
        <v>12</v>
      </c>
      <c r="W46" s="30">
        <v>20</v>
      </c>
    </row>
    <row r="47" spans="1:23" x14ac:dyDescent="0.3">
      <c r="A47" s="29" t="s">
        <v>337</v>
      </c>
      <c r="B47" s="26" t="s">
        <v>209</v>
      </c>
      <c r="C47" s="26" t="s">
        <v>81</v>
      </c>
      <c r="D47" s="26" t="s">
        <v>82</v>
      </c>
      <c r="E47" s="26" t="s">
        <v>127</v>
      </c>
      <c r="F47" s="27">
        <v>760</v>
      </c>
      <c r="G47" s="27">
        <v>85</v>
      </c>
      <c r="H47" s="28">
        <v>2</v>
      </c>
      <c r="I47" s="27">
        <v>443</v>
      </c>
      <c r="J47" s="27">
        <v>24</v>
      </c>
      <c r="K47" s="27">
        <v>690</v>
      </c>
      <c r="L47" s="27">
        <v>686</v>
      </c>
      <c r="M47" s="27">
        <v>500</v>
      </c>
      <c r="N47" s="27">
        <v>570</v>
      </c>
      <c r="O47" s="27">
        <v>638</v>
      </c>
      <c r="P47" s="27">
        <v>60</v>
      </c>
      <c r="Q47" s="27">
        <v>275.99999999999994</v>
      </c>
      <c r="R47" s="27">
        <v>106</v>
      </c>
      <c r="S47" s="27">
        <v>60</v>
      </c>
      <c r="T47" s="27">
        <v>24</v>
      </c>
      <c r="U47" s="27">
        <v>445</v>
      </c>
      <c r="V47" s="27">
        <v>12</v>
      </c>
      <c r="W47" s="30">
        <v>20</v>
      </c>
    </row>
    <row r="48" spans="1:23" x14ac:dyDescent="0.3">
      <c r="A48" s="29" t="s">
        <v>338</v>
      </c>
      <c r="B48" s="26" t="s">
        <v>213</v>
      </c>
      <c r="C48" s="26" t="s">
        <v>81</v>
      </c>
      <c r="D48" s="26" t="s">
        <v>82</v>
      </c>
      <c r="E48" s="26" t="s">
        <v>127</v>
      </c>
      <c r="F48" s="27">
        <v>1080</v>
      </c>
      <c r="G48" s="27">
        <v>85</v>
      </c>
      <c r="H48" s="28">
        <v>2</v>
      </c>
      <c r="I48" s="27">
        <v>443</v>
      </c>
      <c r="J48" s="27">
        <v>24</v>
      </c>
      <c r="K48" s="27">
        <v>995</v>
      </c>
      <c r="L48" s="27">
        <v>686</v>
      </c>
      <c r="M48" s="27">
        <v>500</v>
      </c>
      <c r="N48" s="27">
        <v>890</v>
      </c>
      <c r="O48" s="27">
        <v>638</v>
      </c>
      <c r="P48" s="27">
        <v>45</v>
      </c>
      <c r="Q48" s="27">
        <v>275.99999999999994</v>
      </c>
      <c r="R48" s="27">
        <v>106</v>
      </c>
      <c r="S48" s="27">
        <v>60</v>
      </c>
      <c r="T48" s="27">
        <v>24</v>
      </c>
      <c r="U48" s="27">
        <v>445</v>
      </c>
      <c r="V48" s="27">
        <v>12</v>
      </c>
      <c r="W48" s="30">
        <v>20</v>
      </c>
    </row>
    <row r="49" spans="1:23" x14ac:dyDescent="0.3">
      <c r="A49" s="29" t="s">
        <v>339</v>
      </c>
      <c r="B49" s="26" t="s">
        <v>217</v>
      </c>
      <c r="C49" s="26" t="s">
        <v>81</v>
      </c>
      <c r="D49" s="26" t="s">
        <v>82</v>
      </c>
      <c r="E49" s="26" t="s">
        <v>127</v>
      </c>
      <c r="F49" s="27">
        <v>1390</v>
      </c>
      <c r="G49" s="27">
        <v>85</v>
      </c>
      <c r="H49" s="28">
        <v>2</v>
      </c>
      <c r="I49" s="27">
        <v>461</v>
      </c>
      <c r="J49" s="27">
        <v>24</v>
      </c>
      <c r="K49" s="27">
        <v>1300</v>
      </c>
      <c r="L49" s="27">
        <v>686</v>
      </c>
      <c r="M49" s="27">
        <v>500</v>
      </c>
      <c r="N49" s="27">
        <v>1200</v>
      </c>
      <c r="O49" s="27">
        <v>638</v>
      </c>
      <c r="P49" s="27">
        <v>40</v>
      </c>
      <c r="Q49" s="27">
        <v>275.99999999999994</v>
      </c>
      <c r="R49" s="27">
        <v>106</v>
      </c>
      <c r="S49" s="27">
        <v>60</v>
      </c>
      <c r="T49" s="27">
        <v>24</v>
      </c>
      <c r="U49" s="27">
        <v>445</v>
      </c>
      <c r="V49" s="27">
        <v>12</v>
      </c>
      <c r="W49" s="30">
        <v>20</v>
      </c>
    </row>
    <row r="50" spans="1:23" x14ac:dyDescent="0.3">
      <c r="A50" s="29" t="s">
        <v>340</v>
      </c>
      <c r="B50" s="26" t="s">
        <v>221</v>
      </c>
      <c r="C50" s="26" t="s">
        <v>81</v>
      </c>
      <c r="D50" s="26" t="s">
        <v>82</v>
      </c>
      <c r="E50" s="26" t="s">
        <v>127</v>
      </c>
      <c r="F50" s="27">
        <v>1720</v>
      </c>
      <c r="G50" s="27">
        <v>85</v>
      </c>
      <c r="H50" s="28">
        <v>2</v>
      </c>
      <c r="I50" s="27">
        <v>461</v>
      </c>
      <c r="J50" s="27">
        <v>24</v>
      </c>
      <c r="K50" s="27">
        <v>1630</v>
      </c>
      <c r="L50" s="27">
        <v>686</v>
      </c>
      <c r="M50" s="27">
        <v>500</v>
      </c>
      <c r="N50" s="27">
        <v>1530</v>
      </c>
      <c r="O50" s="27">
        <v>638</v>
      </c>
      <c r="P50" s="27">
        <v>40</v>
      </c>
      <c r="Q50" s="27">
        <v>275.99999999999994</v>
      </c>
      <c r="R50" s="27">
        <v>106</v>
      </c>
      <c r="S50" s="27">
        <v>60</v>
      </c>
      <c r="T50" s="27">
        <v>24</v>
      </c>
      <c r="U50" s="27">
        <v>445</v>
      </c>
      <c r="V50" s="27">
        <v>12</v>
      </c>
      <c r="W50" s="30">
        <v>20</v>
      </c>
    </row>
    <row r="51" spans="1:23" x14ac:dyDescent="0.3">
      <c r="A51" s="29" t="s">
        <v>341</v>
      </c>
      <c r="B51" s="26" t="s">
        <v>225</v>
      </c>
      <c r="C51" s="26" t="s">
        <v>81</v>
      </c>
      <c r="D51" s="26" t="s">
        <v>82</v>
      </c>
      <c r="E51" s="26" t="s">
        <v>127</v>
      </c>
      <c r="F51" s="27">
        <v>1390</v>
      </c>
      <c r="G51" s="27">
        <v>85</v>
      </c>
      <c r="H51" s="28">
        <v>2</v>
      </c>
      <c r="I51" s="27">
        <v>763</v>
      </c>
      <c r="J51" s="27">
        <v>34</v>
      </c>
      <c r="K51" s="27">
        <v>1300</v>
      </c>
      <c r="L51" s="27">
        <v>1006</v>
      </c>
      <c r="M51" s="27">
        <v>500</v>
      </c>
      <c r="N51" s="27">
        <v>1200</v>
      </c>
      <c r="O51" s="27">
        <v>938</v>
      </c>
      <c r="P51" s="27">
        <v>40</v>
      </c>
      <c r="Q51" s="27">
        <v>275.99999999999994</v>
      </c>
      <c r="R51" s="27">
        <v>106</v>
      </c>
      <c r="S51" s="27">
        <v>60</v>
      </c>
      <c r="T51" s="27">
        <v>34</v>
      </c>
      <c r="U51" s="27">
        <v>445</v>
      </c>
      <c r="V51" s="27">
        <v>12</v>
      </c>
      <c r="W51" s="30">
        <v>20</v>
      </c>
    </row>
    <row r="52" spans="1:23" x14ac:dyDescent="0.3">
      <c r="A52" s="29" t="s">
        <v>342</v>
      </c>
      <c r="B52" s="26" t="s">
        <v>235</v>
      </c>
      <c r="C52" s="26" t="s">
        <v>81</v>
      </c>
      <c r="D52" s="26" t="s">
        <v>82</v>
      </c>
      <c r="E52" s="26" t="s">
        <v>127</v>
      </c>
      <c r="F52" s="27">
        <v>1390</v>
      </c>
      <c r="G52" s="27">
        <v>85</v>
      </c>
      <c r="H52" s="28">
        <v>2</v>
      </c>
      <c r="I52" s="27">
        <v>1083</v>
      </c>
      <c r="J52" s="27">
        <v>44</v>
      </c>
      <c r="K52" s="27">
        <v>1300</v>
      </c>
      <c r="L52" s="27">
        <v>1326</v>
      </c>
      <c r="M52" s="27">
        <v>500</v>
      </c>
      <c r="N52" s="27">
        <v>1200</v>
      </c>
      <c r="O52" s="27">
        <v>1238</v>
      </c>
      <c r="P52" s="27">
        <v>40</v>
      </c>
      <c r="Q52" s="27">
        <v>275.99999999999994</v>
      </c>
      <c r="R52" s="27">
        <v>106</v>
      </c>
      <c r="S52" s="27">
        <v>60</v>
      </c>
      <c r="T52" s="27">
        <v>44</v>
      </c>
      <c r="U52" s="27">
        <v>445</v>
      </c>
      <c r="V52" s="27">
        <v>12</v>
      </c>
      <c r="W52" s="30">
        <v>20</v>
      </c>
    </row>
    <row r="53" spans="1:23" x14ac:dyDescent="0.3">
      <c r="A53" s="29" t="s">
        <v>343</v>
      </c>
      <c r="B53" s="26" t="s">
        <v>240</v>
      </c>
      <c r="C53" s="26" t="s">
        <v>81</v>
      </c>
      <c r="D53" s="26" t="s">
        <v>82</v>
      </c>
      <c r="E53" s="26" t="s">
        <v>127</v>
      </c>
      <c r="F53" s="27">
        <v>2353</v>
      </c>
      <c r="G53" s="27">
        <v>100</v>
      </c>
      <c r="H53" s="28">
        <v>2</v>
      </c>
      <c r="I53" s="27">
        <v>660</v>
      </c>
      <c r="J53" s="27">
        <v>48</v>
      </c>
      <c r="K53" s="27">
        <v>2263</v>
      </c>
      <c r="L53" s="27">
        <v>884</v>
      </c>
      <c r="M53" s="27">
        <v>500</v>
      </c>
      <c r="N53" s="27">
        <v>2128</v>
      </c>
      <c r="O53" s="27">
        <v>788</v>
      </c>
      <c r="P53" s="27">
        <v>40</v>
      </c>
      <c r="Q53" s="27">
        <v>275.99999999999994</v>
      </c>
      <c r="R53" s="27">
        <v>106</v>
      </c>
      <c r="S53" s="27">
        <v>95</v>
      </c>
      <c r="T53" s="27">
        <v>48</v>
      </c>
      <c r="U53" s="27">
        <v>445</v>
      </c>
      <c r="V53" s="27">
        <v>20</v>
      </c>
      <c r="W53" s="30">
        <v>35</v>
      </c>
    </row>
    <row r="54" spans="1:23" x14ac:dyDescent="0.3">
      <c r="A54" s="29" t="s">
        <v>344</v>
      </c>
      <c r="B54" s="26" t="s">
        <v>245</v>
      </c>
      <c r="C54" s="26" t="s">
        <v>81</v>
      </c>
      <c r="D54" s="26" t="s">
        <v>82</v>
      </c>
      <c r="E54" s="26" t="s">
        <v>127</v>
      </c>
      <c r="F54" s="27">
        <v>1712</v>
      </c>
      <c r="G54" s="27">
        <v>100</v>
      </c>
      <c r="H54" s="28">
        <v>3</v>
      </c>
      <c r="I54" s="27">
        <v>565</v>
      </c>
      <c r="J54" s="27">
        <v>39.5</v>
      </c>
      <c r="K54" s="27">
        <v>1622</v>
      </c>
      <c r="L54" s="27">
        <v>1354</v>
      </c>
      <c r="M54" s="27">
        <v>500</v>
      </c>
      <c r="N54" s="27">
        <v>1487</v>
      </c>
      <c r="O54" s="27">
        <v>1275</v>
      </c>
      <c r="P54" s="27">
        <v>40</v>
      </c>
      <c r="Q54" s="27">
        <v>316</v>
      </c>
      <c r="R54" s="27">
        <v>110</v>
      </c>
      <c r="S54" s="27">
        <v>95</v>
      </c>
      <c r="T54" s="27">
        <v>39.5</v>
      </c>
      <c r="U54" s="27">
        <v>445</v>
      </c>
      <c r="V54" s="27">
        <v>20</v>
      </c>
      <c r="W54" s="30">
        <v>35</v>
      </c>
    </row>
    <row r="55" spans="1:23" x14ac:dyDescent="0.3">
      <c r="A55" s="29" t="s">
        <v>345</v>
      </c>
      <c r="B55" s="26" t="s">
        <v>250</v>
      </c>
      <c r="C55" s="26" t="s">
        <v>81</v>
      </c>
      <c r="D55" s="26" t="s">
        <v>82</v>
      </c>
      <c r="E55" s="26" t="s">
        <v>127</v>
      </c>
      <c r="F55" s="27">
        <v>2017</v>
      </c>
      <c r="G55" s="27">
        <v>100</v>
      </c>
      <c r="H55" s="28">
        <v>3</v>
      </c>
      <c r="I55" s="27">
        <v>565</v>
      </c>
      <c r="J55" s="27">
        <v>39.5</v>
      </c>
      <c r="K55" s="27">
        <v>1927</v>
      </c>
      <c r="L55" s="27">
        <v>1354</v>
      </c>
      <c r="M55" s="27">
        <v>500</v>
      </c>
      <c r="N55" s="27">
        <v>1792</v>
      </c>
      <c r="O55" s="27">
        <v>1275</v>
      </c>
      <c r="P55" s="27">
        <v>40</v>
      </c>
      <c r="Q55" s="27">
        <v>316</v>
      </c>
      <c r="R55" s="27">
        <v>110</v>
      </c>
      <c r="S55" s="27">
        <v>95</v>
      </c>
      <c r="T55" s="27">
        <v>39.5</v>
      </c>
      <c r="U55" s="27">
        <v>445</v>
      </c>
      <c r="V55" s="27">
        <v>20</v>
      </c>
      <c r="W55" s="30">
        <v>35</v>
      </c>
    </row>
    <row r="56" spans="1:23" x14ac:dyDescent="0.3">
      <c r="A56" s="29" t="s">
        <v>346</v>
      </c>
      <c r="B56" s="26" t="s">
        <v>255</v>
      </c>
      <c r="C56" s="26" t="s">
        <v>81</v>
      </c>
      <c r="D56" s="26" t="s">
        <v>82</v>
      </c>
      <c r="E56" s="26" t="s">
        <v>127</v>
      </c>
      <c r="F56" s="27">
        <v>2322</v>
      </c>
      <c r="G56" s="27">
        <v>100</v>
      </c>
      <c r="H56" s="28">
        <v>3</v>
      </c>
      <c r="I56" s="27">
        <v>565</v>
      </c>
      <c r="J56" s="27">
        <v>39.5</v>
      </c>
      <c r="K56" s="27">
        <v>2232</v>
      </c>
      <c r="L56" s="27">
        <v>1354</v>
      </c>
      <c r="M56" s="27">
        <v>500</v>
      </c>
      <c r="N56" s="27">
        <v>2097</v>
      </c>
      <c r="O56" s="27">
        <v>1275</v>
      </c>
      <c r="P56" s="27">
        <v>40</v>
      </c>
      <c r="Q56" s="27">
        <v>315.99999999999983</v>
      </c>
      <c r="R56" s="27">
        <v>110</v>
      </c>
      <c r="S56" s="27">
        <v>95</v>
      </c>
      <c r="T56" s="27">
        <v>39.5</v>
      </c>
      <c r="U56" s="27">
        <v>445</v>
      </c>
      <c r="V56" s="27">
        <v>20</v>
      </c>
      <c r="W56" s="30">
        <v>35</v>
      </c>
    </row>
    <row r="57" spans="1:23" x14ac:dyDescent="0.3">
      <c r="A57" s="29" t="s">
        <v>347</v>
      </c>
      <c r="B57" s="26" t="s">
        <v>205</v>
      </c>
      <c r="C57" s="26" t="s">
        <v>94</v>
      </c>
      <c r="D57" s="26" t="s">
        <v>95</v>
      </c>
      <c r="E57" s="26" t="s">
        <v>127</v>
      </c>
      <c r="F57" s="27">
        <v>760</v>
      </c>
      <c r="G57" s="27">
        <v>85</v>
      </c>
      <c r="H57" s="28">
        <v>2</v>
      </c>
      <c r="I57" s="27">
        <v>158</v>
      </c>
      <c r="J57" s="27">
        <v>22</v>
      </c>
      <c r="K57" s="27">
        <v>690</v>
      </c>
      <c r="L57" s="27">
        <v>382</v>
      </c>
      <c r="M57" s="27">
        <v>565</v>
      </c>
      <c r="N57" s="27">
        <v>570</v>
      </c>
      <c r="O57" s="27">
        <v>338</v>
      </c>
      <c r="P57" s="27">
        <v>60</v>
      </c>
      <c r="Q57" s="27">
        <v>275.99999999999994</v>
      </c>
      <c r="R57" s="27">
        <v>106</v>
      </c>
      <c r="S57" s="27">
        <v>60</v>
      </c>
      <c r="T57" s="27">
        <v>22</v>
      </c>
      <c r="U57" s="27">
        <v>510</v>
      </c>
      <c r="V57" s="27">
        <v>12</v>
      </c>
      <c r="W57" s="30">
        <v>20</v>
      </c>
    </row>
    <row r="58" spans="1:23" x14ac:dyDescent="0.3">
      <c r="A58" s="29" t="s">
        <v>348</v>
      </c>
      <c r="B58" s="26" t="s">
        <v>209</v>
      </c>
      <c r="C58" s="26" t="s">
        <v>94</v>
      </c>
      <c r="D58" s="26" t="s">
        <v>95</v>
      </c>
      <c r="E58" s="26" t="s">
        <v>127</v>
      </c>
      <c r="F58" s="27">
        <v>760</v>
      </c>
      <c r="G58" s="27">
        <v>85</v>
      </c>
      <c r="H58" s="28">
        <v>2</v>
      </c>
      <c r="I58" s="27">
        <v>443</v>
      </c>
      <c r="J58" s="27">
        <v>24</v>
      </c>
      <c r="K58" s="27">
        <v>690</v>
      </c>
      <c r="L58" s="27">
        <v>686</v>
      </c>
      <c r="M58" s="27">
        <v>565</v>
      </c>
      <c r="N58" s="27">
        <v>570</v>
      </c>
      <c r="O58" s="27">
        <v>638</v>
      </c>
      <c r="P58" s="27">
        <v>60</v>
      </c>
      <c r="Q58" s="27">
        <v>275.99999999999994</v>
      </c>
      <c r="R58" s="27">
        <v>106</v>
      </c>
      <c r="S58" s="27">
        <v>60</v>
      </c>
      <c r="T58" s="27">
        <v>24</v>
      </c>
      <c r="U58" s="27">
        <v>510</v>
      </c>
      <c r="V58" s="27">
        <v>12</v>
      </c>
      <c r="W58" s="30">
        <v>20</v>
      </c>
    </row>
    <row r="59" spans="1:23" x14ac:dyDescent="0.3">
      <c r="A59" s="29" t="s">
        <v>349</v>
      </c>
      <c r="B59" s="26" t="s">
        <v>213</v>
      </c>
      <c r="C59" s="26" t="s">
        <v>94</v>
      </c>
      <c r="D59" s="26" t="s">
        <v>95</v>
      </c>
      <c r="E59" s="26" t="s">
        <v>127</v>
      </c>
      <c r="F59" s="27">
        <v>1080</v>
      </c>
      <c r="G59" s="27">
        <v>85</v>
      </c>
      <c r="H59" s="28">
        <v>2</v>
      </c>
      <c r="I59" s="27">
        <v>443</v>
      </c>
      <c r="J59" s="27">
        <v>24</v>
      </c>
      <c r="K59" s="27">
        <v>995</v>
      </c>
      <c r="L59" s="27">
        <v>686</v>
      </c>
      <c r="M59" s="27">
        <v>565</v>
      </c>
      <c r="N59" s="27">
        <v>890</v>
      </c>
      <c r="O59" s="27">
        <v>638</v>
      </c>
      <c r="P59" s="27">
        <v>45</v>
      </c>
      <c r="Q59" s="27">
        <v>275.99999999999994</v>
      </c>
      <c r="R59" s="27">
        <v>106</v>
      </c>
      <c r="S59" s="27">
        <v>60</v>
      </c>
      <c r="T59" s="27">
        <v>24</v>
      </c>
      <c r="U59" s="27">
        <v>510</v>
      </c>
      <c r="V59" s="27">
        <v>12</v>
      </c>
      <c r="W59" s="30">
        <v>20</v>
      </c>
    </row>
    <row r="60" spans="1:23" x14ac:dyDescent="0.3">
      <c r="A60" s="29" t="s">
        <v>350</v>
      </c>
      <c r="B60" s="26" t="s">
        <v>217</v>
      </c>
      <c r="C60" s="26" t="s">
        <v>94</v>
      </c>
      <c r="D60" s="26" t="s">
        <v>95</v>
      </c>
      <c r="E60" s="26" t="s">
        <v>127</v>
      </c>
      <c r="F60" s="27">
        <v>1390</v>
      </c>
      <c r="G60" s="27">
        <v>85</v>
      </c>
      <c r="H60" s="28">
        <v>2</v>
      </c>
      <c r="I60" s="27">
        <v>461</v>
      </c>
      <c r="J60" s="27">
        <v>24</v>
      </c>
      <c r="K60" s="27">
        <v>1300</v>
      </c>
      <c r="L60" s="27">
        <v>686</v>
      </c>
      <c r="M60" s="27">
        <v>565</v>
      </c>
      <c r="N60" s="27">
        <v>1200</v>
      </c>
      <c r="O60" s="27">
        <v>638</v>
      </c>
      <c r="P60" s="27">
        <v>40</v>
      </c>
      <c r="Q60" s="27">
        <v>275.99999999999994</v>
      </c>
      <c r="R60" s="27">
        <v>106</v>
      </c>
      <c r="S60" s="27">
        <v>60</v>
      </c>
      <c r="T60" s="27">
        <v>24</v>
      </c>
      <c r="U60" s="27">
        <v>510</v>
      </c>
      <c r="V60" s="27">
        <v>12</v>
      </c>
      <c r="W60" s="30">
        <v>20</v>
      </c>
    </row>
    <row r="61" spans="1:23" x14ac:dyDescent="0.3">
      <c r="A61" s="29" t="s">
        <v>351</v>
      </c>
      <c r="B61" s="26" t="s">
        <v>221</v>
      </c>
      <c r="C61" s="26" t="s">
        <v>94</v>
      </c>
      <c r="D61" s="26" t="s">
        <v>95</v>
      </c>
      <c r="E61" s="26" t="s">
        <v>127</v>
      </c>
      <c r="F61" s="27">
        <v>1720</v>
      </c>
      <c r="G61" s="27">
        <v>85</v>
      </c>
      <c r="H61" s="28">
        <v>2</v>
      </c>
      <c r="I61" s="27">
        <v>461</v>
      </c>
      <c r="J61" s="27">
        <v>24</v>
      </c>
      <c r="K61" s="27">
        <v>1630</v>
      </c>
      <c r="L61" s="27">
        <v>686</v>
      </c>
      <c r="M61" s="27">
        <v>565</v>
      </c>
      <c r="N61" s="27">
        <v>1530</v>
      </c>
      <c r="O61" s="27">
        <v>638</v>
      </c>
      <c r="P61" s="27">
        <v>40</v>
      </c>
      <c r="Q61" s="27">
        <v>275.99999999999994</v>
      </c>
      <c r="R61" s="27">
        <v>106</v>
      </c>
      <c r="S61" s="27">
        <v>60</v>
      </c>
      <c r="T61" s="27">
        <v>24</v>
      </c>
      <c r="U61" s="27">
        <v>510</v>
      </c>
      <c r="V61" s="27">
        <v>12</v>
      </c>
      <c r="W61" s="30">
        <v>20</v>
      </c>
    </row>
    <row r="62" spans="1:23" x14ac:dyDescent="0.3">
      <c r="A62" s="29" t="s">
        <v>352</v>
      </c>
      <c r="B62" s="26" t="s">
        <v>225</v>
      </c>
      <c r="C62" s="26" t="s">
        <v>94</v>
      </c>
      <c r="D62" s="26" t="s">
        <v>95</v>
      </c>
      <c r="E62" s="26" t="s">
        <v>127</v>
      </c>
      <c r="F62" s="27">
        <v>1390</v>
      </c>
      <c r="G62" s="27">
        <v>85</v>
      </c>
      <c r="H62" s="28">
        <v>2</v>
      </c>
      <c r="I62" s="27">
        <v>763</v>
      </c>
      <c r="J62" s="27">
        <v>34</v>
      </c>
      <c r="K62" s="27">
        <v>1300</v>
      </c>
      <c r="L62" s="27">
        <v>1006</v>
      </c>
      <c r="M62" s="27">
        <v>565</v>
      </c>
      <c r="N62" s="27">
        <v>1200</v>
      </c>
      <c r="O62" s="27">
        <v>938</v>
      </c>
      <c r="P62" s="27">
        <v>40</v>
      </c>
      <c r="Q62" s="27">
        <v>275.99999999999994</v>
      </c>
      <c r="R62" s="27">
        <v>106</v>
      </c>
      <c r="S62" s="27">
        <v>60</v>
      </c>
      <c r="T62" s="27">
        <v>34</v>
      </c>
      <c r="U62" s="27">
        <v>510</v>
      </c>
      <c r="V62" s="27">
        <v>12</v>
      </c>
      <c r="W62" s="30">
        <v>20</v>
      </c>
    </row>
    <row r="63" spans="1:23" x14ac:dyDescent="0.3">
      <c r="A63" s="29" t="s">
        <v>353</v>
      </c>
      <c r="B63" s="26" t="s">
        <v>235</v>
      </c>
      <c r="C63" s="26" t="s">
        <v>94</v>
      </c>
      <c r="D63" s="26" t="s">
        <v>95</v>
      </c>
      <c r="E63" s="26" t="s">
        <v>127</v>
      </c>
      <c r="F63" s="27">
        <v>1390</v>
      </c>
      <c r="G63" s="27">
        <v>85</v>
      </c>
      <c r="H63" s="28">
        <v>2</v>
      </c>
      <c r="I63" s="27">
        <v>1083</v>
      </c>
      <c r="J63" s="27">
        <v>44</v>
      </c>
      <c r="K63" s="27">
        <v>1300</v>
      </c>
      <c r="L63" s="27">
        <v>1326</v>
      </c>
      <c r="M63" s="27">
        <v>565</v>
      </c>
      <c r="N63" s="27">
        <v>1200</v>
      </c>
      <c r="O63" s="27">
        <v>1238</v>
      </c>
      <c r="P63" s="27">
        <v>40</v>
      </c>
      <c r="Q63" s="27">
        <v>275.99999999999994</v>
      </c>
      <c r="R63" s="27">
        <v>106</v>
      </c>
      <c r="S63" s="27">
        <v>60</v>
      </c>
      <c r="T63" s="27">
        <v>44</v>
      </c>
      <c r="U63" s="27">
        <v>510</v>
      </c>
      <c r="V63" s="27">
        <v>12</v>
      </c>
      <c r="W63" s="30">
        <v>20</v>
      </c>
    </row>
    <row r="64" spans="1:23" x14ac:dyDescent="0.3">
      <c r="A64" s="29" t="s">
        <v>354</v>
      </c>
      <c r="B64" s="26" t="s">
        <v>240</v>
      </c>
      <c r="C64" s="26" t="s">
        <v>94</v>
      </c>
      <c r="D64" s="26" t="s">
        <v>95</v>
      </c>
      <c r="E64" s="26" t="s">
        <v>127</v>
      </c>
      <c r="F64" s="27">
        <v>2353</v>
      </c>
      <c r="G64" s="27">
        <v>100</v>
      </c>
      <c r="H64" s="28">
        <v>2</v>
      </c>
      <c r="I64" s="27">
        <v>660</v>
      </c>
      <c r="J64" s="27">
        <v>48</v>
      </c>
      <c r="K64" s="27">
        <v>2263</v>
      </c>
      <c r="L64" s="27">
        <v>884</v>
      </c>
      <c r="M64" s="27">
        <v>565</v>
      </c>
      <c r="N64" s="27">
        <v>2128</v>
      </c>
      <c r="O64" s="27">
        <v>788</v>
      </c>
      <c r="P64" s="27">
        <v>40</v>
      </c>
      <c r="Q64" s="27">
        <v>275.99999999999994</v>
      </c>
      <c r="R64" s="27">
        <v>106</v>
      </c>
      <c r="S64" s="27">
        <v>95</v>
      </c>
      <c r="T64" s="27">
        <v>48</v>
      </c>
      <c r="U64" s="27">
        <v>510</v>
      </c>
      <c r="V64" s="27">
        <v>20</v>
      </c>
      <c r="W64" s="30">
        <v>35</v>
      </c>
    </row>
    <row r="65" spans="1:23" x14ac:dyDescent="0.3">
      <c r="A65" s="29" t="s">
        <v>355</v>
      </c>
      <c r="B65" s="26" t="s">
        <v>245</v>
      </c>
      <c r="C65" s="26" t="s">
        <v>94</v>
      </c>
      <c r="D65" s="26" t="s">
        <v>95</v>
      </c>
      <c r="E65" s="26" t="s">
        <v>127</v>
      </c>
      <c r="F65" s="27">
        <v>1712</v>
      </c>
      <c r="G65" s="27">
        <v>100</v>
      </c>
      <c r="H65" s="28">
        <v>3</v>
      </c>
      <c r="I65" s="27">
        <v>565</v>
      </c>
      <c r="J65" s="27">
        <v>39.5</v>
      </c>
      <c r="K65" s="27">
        <v>1622</v>
      </c>
      <c r="L65" s="27">
        <v>1354</v>
      </c>
      <c r="M65" s="27">
        <v>565</v>
      </c>
      <c r="N65" s="27">
        <v>1487</v>
      </c>
      <c r="O65" s="27">
        <v>1275</v>
      </c>
      <c r="P65" s="27">
        <v>40</v>
      </c>
      <c r="Q65" s="27">
        <v>316</v>
      </c>
      <c r="R65" s="27">
        <v>110</v>
      </c>
      <c r="S65" s="27">
        <v>95</v>
      </c>
      <c r="T65" s="27">
        <v>39.5</v>
      </c>
      <c r="U65" s="27">
        <v>510</v>
      </c>
      <c r="V65" s="27">
        <v>20</v>
      </c>
      <c r="W65" s="30">
        <v>35</v>
      </c>
    </row>
    <row r="66" spans="1:23" x14ac:dyDescent="0.3">
      <c r="A66" s="29" t="s">
        <v>356</v>
      </c>
      <c r="B66" s="26" t="s">
        <v>250</v>
      </c>
      <c r="C66" s="26" t="s">
        <v>94</v>
      </c>
      <c r="D66" s="26" t="s">
        <v>95</v>
      </c>
      <c r="E66" s="26" t="s">
        <v>127</v>
      </c>
      <c r="F66" s="27">
        <v>2017</v>
      </c>
      <c r="G66" s="27">
        <v>100</v>
      </c>
      <c r="H66" s="28">
        <v>3</v>
      </c>
      <c r="I66" s="27">
        <v>565</v>
      </c>
      <c r="J66" s="27">
        <v>39.5</v>
      </c>
      <c r="K66" s="27">
        <v>1927</v>
      </c>
      <c r="L66" s="27">
        <v>1354</v>
      </c>
      <c r="M66" s="27">
        <v>565</v>
      </c>
      <c r="N66" s="27">
        <v>1792</v>
      </c>
      <c r="O66" s="27">
        <v>1275</v>
      </c>
      <c r="P66" s="27">
        <v>40</v>
      </c>
      <c r="Q66" s="27">
        <v>316</v>
      </c>
      <c r="R66" s="27">
        <v>110</v>
      </c>
      <c r="S66" s="27">
        <v>95</v>
      </c>
      <c r="T66" s="27">
        <v>39.5</v>
      </c>
      <c r="U66" s="27">
        <v>510</v>
      </c>
      <c r="V66" s="27">
        <v>20</v>
      </c>
      <c r="W66" s="30">
        <v>35</v>
      </c>
    </row>
    <row r="67" spans="1:23" x14ac:dyDescent="0.3">
      <c r="A67" s="29" t="s">
        <v>357</v>
      </c>
      <c r="B67" s="26" t="s">
        <v>255</v>
      </c>
      <c r="C67" s="26" t="s">
        <v>94</v>
      </c>
      <c r="D67" s="26" t="s">
        <v>95</v>
      </c>
      <c r="E67" s="26" t="s">
        <v>127</v>
      </c>
      <c r="F67" s="27">
        <v>2322</v>
      </c>
      <c r="G67" s="27">
        <v>100</v>
      </c>
      <c r="H67" s="28">
        <v>3</v>
      </c>
      <c r="I67" s="27">
        <v>565</v>
      </c>
      <c r="J67" s="27">
        <v>39.5</v>
      </c>
      <c r="K67" s="27">
        <v>2232</v>
      </c>
      <c r="L67" s="27">
        <v>1354</v>
      </c>
      <c r="M67" s="27">
        <v>565</v>
      </c>
      <c r="N67" s="27">
        <v>2097</v>
      </c>
      <c r="O67" s="27">
        <v>1275</v>
      </c>
      <c r="P67" s="27">
        <v>40</v>
      </c>
      <c r="Q67" s="27">
        <v>315.99999999999966</v>
      </c>
      <c r="R67" s="27">
        <v>110</v>
      </c>
      <c r="S67" s="27">
        <v>95</v>
      </c>
      <c r="T67" s="27">
        <v>39.5</v>
      </c>
      <c r="U67" s="27">
        <v>510</v>
      </c>
      <c r="V67" s="27">
        <v>20</v>
      </c>
      <c r="W67" s="30">
        <v>35</v>
      </c>
    </row>
    <row r="68" spans="1:23" x14ac:dyDescent="0.3">
      <c r="A68" s="29" t="s">
        <v>358</v>
      </c>
      <c r="B68" s="26" t="s">
        <v>205</v>
      </c>
      <c r="C68" s="26" t="s">
        <v>107</v>
      </c>
      <c r="D68" s="26" t="s">
        <v>108</v>
      </c>
      <c r="E68" s="26" t="s">
        <v>127</v>
      </c>
      <c r="F68" s="27">
        <v>760</v>
      </c>
      <c r="G68" s="27">
        <v>85</v>
      </c>
      <c r="H68" s="28">
        <v>2</v>
      </c>
      <c r="I68" s="27">
        <v>158</v>
      </c>
      <c r="J68" s="27">
        <v>22</v>
      </c>
      <c r="K68" s="27">
        <v>690</v>
      </c>
      <c r="L68" s="27">
        <v>382</v>
      </c>
      <c r="M68" s="27">
        <v>630</v>
      </c>
      <c r="N68" s="27">
        <v>570</v>
      </c>
      <c r="O68" s="27">
        <v>338</v>
      </c>
      <c r="P68" s="27">
        <v>60</v>
      </c>
      <c r="Q68" s="27">
        <v>275.99999999999994</v>
      </c>
      <c r="R68" s="27">
        <v>106</v>
      </c>
      <c r="S68" s="27">
        <v>60</v>
      </c>
      <c r="T68" s="27">
        <v>22</v>
      </c>
      <c r="U68" s="27">
        <v>575</v>
      </c>
      <c r="V68" s="27">
        <v>12</v>
      </c>
      <c r="W68" s="30">
        <v>20</v>
      </c>
    </row>
    <row r="69" spans="1:23" x14ac:dyDescent="0.3">
      <c r="A69" s="29" t="s">
        <v>359</v>
      </c>
      <c r="B69" s="26" t="s">
        <v>209</v>
      </c>
      <c r="C69" s="26" t="s">
        <v>107</v>
      </c>
      <c r="D69" s="26" t="s">
        <v>108</v>
      </c>
      <c r="E69" s="26" t="s">
        <v>127</v>
      </c>
      <c r="F69" s="27">
        <v>760</v>
      </c>
      <c r="G69" s="27">
        <v>85</v>
      </c>
      <c r="H69" s="28">
        <v>2</v>
      </c>
      <c r="I69" s="27">
        <v>443</v>
      </c>
      <c r="J69" s="27">
        <v>24</v>
      </c>
      <c r="K69" s="27">
        <v>690</v>
      </c>
      <c r="L69" s="27">
        <v>686</v>
      </c>
      <c r="M69" s="27">
        <v>630</v>
      </c>
      <c r="N69" s="27">
        <v>570</v>
      </c>
      <c r="O69" s="27">
        <v>638</v>
      </c>
      <c r="P69" s="27">
        <v>60</v>
      </c>
      <c r="Q69" s="27">
        <v>275.99999999999994</v>
      </c>
      <c r="R69" s="27">
        <v>106</v>
      </c>
      <c r="S69" s="27">
        <v>60</v>
      </c>
      <c r="T69" s="27">
        <v>24</v>
      </c>
      <c r="U69" s="27">
        <v>575</v>
      </c>
      <c r="V69" s="27">
        <v>12</v>
      </c>
      <c r="W69" s="30">
        <v>20</v>
      </c>
    </row>
    <row r="70" spans="1:23" x14ac:dyDescent="0.3">
      <c r="A70" s="29" t="s">
        <v>360</v>
      </c>
      <c r="B70" s="26" t="s">
        <v>213</v>
      </c>
      <c r="C70" s="26" t="s">
        <v>107</v>
      </c>
      <c r="D70" s="26" t="s">
        <v>108</v>
      </c>
      <c r="E70" s="26" t="s">
        <v>127</v>
      </c>
      <c r="F70" s="27">
        <v>1080</v>
      </c>
      <c r="G70" s="27">
        <v>85</v>
      </c>
      <c r="H70" s="28">
        <v>2</v>
      </c>
      <c r="I70" s="27">
        <v>443</v>
      </c>
      <c r="J70" s="27">
        <v>24</v>
      </c>
      <c r="K70" s="27">
        <v>995</v>
      </c>
      <c r="L70" s="27">
        <v>686</v>
      </c>
      <c r="M70" s="27">
        <v>630</v>
      </c>
      <c r="N70" s="27">
        <v>890</v>
      </c>
      <c r="O70" s="27">
        <v>638</v>
      </c>
      <c r="P70" s="27">
        <v>45</v>
      </c>
      <c r="Q70" s="27">
        <v>275.99999999999994</v>
      </c>
      <c r="R70" s="27">
        <v>106</v>
      </c>
      <c r="S70" s="27">
        <v>60</v>
      </c>
      <c r="T70" s="27">
        <v>24</v>
      </c>
      <c r="U70" s="27">
        <v>575</v>
      </c>
      <c r="V70" s="27">
        <v>12</v>
      </c>
      <c r="W70" s="30">
        <v>20</v>
      </c>
    </row>
    <row r="71" spans="1:23" x14ac:dyDescent="0.3">
      <c r="A71" s="29" t="s">
        <v>361</v>
      </c>
      <c r="B71" s="26" t="s">
        <v>217</v>
      </c>
      <c r="C71" s="26" t="s">
        <v>107</v>
      </c>
      <c r="D71" s="26" t="s">
        <v>108</v>
      </c>
      <c r="E71" s="26" t="s">
        <v>127</v>
      </c>
      <c r="F71" s="27">
        <v>1390</v>
      </c>
      <c r="G71" s="27">
        <v>85</v>
      </c>
      <c r="H71" s="28">
        <v>2</v>
      </c>
      <c r="I71" s="27">
        <v>461</v>
      </c>
      <c r="J71" s="27">
        <v>24</v>
      </c>
      <c r="K71" s="27">
        <v>1300</v>
      </c>
      <c r="L71" s="27">
        <v>686</v>
      </c>
      <c r="M71" s="27">
        <v>630</v>
      </c>
      <c r="N71" s="27">
        <v>1200</v>
      </c>
      <c r="O71" s="27">
        <v>638</v>
      </c>
      <c r="P71" s="27">
        <v>40</v>
      </c>
      <c r="Q71" s="27">
        <v>275.99999999999994</v>
      </c>
      <c r="R71" s="27">
        <v>106</v>
      </c>
      <c r="S71" s="27">
        <v>60</v>
      </c>
      <c r="T71" s="27">
        <v>24</v>
      </c>
      <c r="U71" s="27">
        <v>575</v>
      </c>
      <c r="V71" s="27">
        <v>12</v>
      </c>
      <c r="W71" s="30">
        <v>20</v>
      </c>
    </row>
    <row r="72" spans="1:23" x14ac:dyDescent="0.3">
      <c r="A72" s="29" t="s">
        <v>362</v>
      </c>
      <c r="B72" s="26" t="s">
        <v>221</v>
      </c>
      <c r="C72" s="26" t="s">
        <v>107</v>
      </c>
      <c r="D72" s="26" t="s">
        <v>108</v>
      </c>
      <c r="E72" s="26" t="s">
        <v>127</v>
      </c>
      <c r="F72" s="27">
        <v>1720</v>
      </c>
      <c r="G72" s="27">
        <v>85</v>
      </c>
      <c r="H72" s="28">
        <v>2</v>
      </c>
      <c r="I72" s="27">
        <v>461</v>
      </c>
      <c r="J72" s="27">
        <v>24</v>
      </c>
      <c r="K72" s="27">
        <v>1630</v>
      </c>
      <c r="L72" s="27">
        <v>686</v>
      </c>
      <c r="M72" s="27">
        <v>630</v>
      </c>
      <c r="N72" s="27">
        <v>1530</v>
      </c>
      <c r="O72" s="27">
        <v>638</v>
      </c>
      <c r="P72" s="27">
        <v>40</v>
      </c>
      <c r="Q72" s="27">
        <v>275.99999999999994</v>
      </c>
      <c r="R72" s="27">
        <v>106</v>
      </c>
      <c r="S72" s="27">
        <v>60</v>
      </c>
      <c r="T72" s="27">
        <v>24</v>
      </c>
      <c r="U72" s="27">
        <v>575</v>
      </c>
      <c r="V72" s="27">
        <v>12</v>
      </c>
      <c r="W72" s="30">
        <v>20</v>
      </c>
    </row>
    <row r="73" spans="1:23" x14ac:dyDescent="0.3">
      <c r="A73" s="29" t="s">
        <v>363</v>
      </c>
      <c r="B73" s="26" t="s">
        <v>225</v>
      </c>
      <c r="C73" s="26" t="s">
        <v>107</v>
      </c>
      <c r="D73" s="26" t="s">
        <v>108</v>
      </c>
      <c r="E73" s="26" t="s">
        <v>127</v>
      </c>
      <c r="F73" s="27">
        <v>1390</v>
      </c>
      <c r="G73" s="27">
        <v>85</v>
      </c>
      <c r="H73" s="28">
        <v>2</v>
      </c>
      <c r="I73" s="27">
        <v>763</v>
      </c>
      <c r="J73" s="27">
        <v>34</v>
      </c>
      <c r="K73" s="27">
        <v>1300</v>
      </c>
      <c r="L73" s="27">
        <v>1006</v>
      </c>
      <c r="M73" s="27">
        <v>630</v>
      </c>
      <c r="N73" s="27">
        <v>1200</v>
      </c>
      <c r="O73" s="27">
        <v>938</v>
      </c>
      <c r="P73" s="27">
        <v>40</v>
      </c>
      <c r="Q73" s="27">
        <v>275.99999999999994</v>
      </c>
      <c r="R73" s="27">
        <v>106</v>
      </c>
      <c r="S73" s="27">
        <v>60</v>
      </c>
      <c r="T73" s="27">
        <v>34</v>
      </c>
      <c r="U73" s="27">
        <v>575</v>
      </c>
      <c r="V73" s="27">
        <v>12</v>
      </c>
      <c r="W73" s="30">
        <v>20</v>
      </c>
    </row>
    <row r="74" spans="1:23" x14ac:dyDescent="0.3">
      <c r="A74" s="29" t="s">
        <v>364</v>
      </c>
      <c r="B74" s="26" t="s">
        <v>235</v>
      </c>
      <c r="C74" s="26" t="s">
        <v>107</v>
      </c>
      <c r="D74" s="26" t="s">
        <v>108</v>
      </c>
      <c r="E74" s="26" t="s">
        <v>127</v>
      </c>
      <c r="F74" s="27">
        <v>1390</v>
      </c>
      <c r="G74" s="27">
        <v>85</v>
      </c>
      <c r="H74" s="28">
        <v>2</v>
      </c>
      <c r="I74" s="27">
        <v>1083</v>
      </c>
      <c r="J74" s="27">
        <v>44</v>
      </c>
      <c r="K74" s="27">
        <v>1300</v>
      </c>
      <c r="L74" s="27">
        <v>1326</v>
      </c>
      <c r="M74" s="27">
        <v>630</v>
      </c>
      <c r="N74" s="27">
        <v>1200</v>
      </c>
      <c r="O74" s="27">
        <v>1238</v>
      </c>
      <c r="P74" s="27">
        <v>40</v>
      </c>
      <c r="Q74" s="27">
        <v>275.99999999999994</v>
      </c>
      <c r="R74" s="27">
        <v>106</v>
      </c>
      <c r="S74" s="27">
        <v>60</v>
      </c>
      <c r="T74" s="27">
        <v>44</v>
      </c>
      <c r="U74" s="27">
        <v>575</v>
      </c>
      <c r="V74" s="27">
        <v>12</v>
      </c>
      <c r="W74" s="30">
        <v>20</v>
      </c>
    </row>
    <row r="75" spans="1:23" x14ac:dyDescent="0.3">
      <c r="A75" s="29" t="s">
        <v>365</v>
      </c>
      <c r="B75" s="26" t="s">
        <v>240</v>
      </c>
      <c r="C75" s="26" t="s">
        <v>107</v>
      </c>
      <c r="D75" s="26" t="s">
        <v>108</v>
      </c>
      <c r="E75" s="26" t="s">
        <v>127</v>
      </c>
      <c r="F75" s="27">
        <v>2353</v>
      </c>
      <c r="G75" s="27">
        <v>100</v>
      </c>
      <c r="H75" s="28">
        <v>2</v>
      </c>
      <c r="I75" s="27">
        <v>660</v>
      </c>
      <c r="J75" s="27">
        <v>48</v>
      </c>
      <c r="K75" s="27">
        <v>2263</v>
      </c>
      <c r="L75" s="27">
        <v>884</v>
      </c>
      <c r="M75" s="27">
        <v>630</v>
      </c>
      <c r="N75" s="27">
        <v>2128</v>
      </c>
      <c r="O75" s="27">
        <v>788</v>
      </c>
      <c r="P75" s="27">
        <v>40</v>
      </c>
      <c r="Q75" s="27">
        <v>275.99999999999994</v>
      </c>
      <c r="R75" s="27">
        <v>106</v>
      </c>
      <c r="S75" s="27">
        <v>95</v>
      </c>
      <c r="T75" s="27">
        <v>48</v>
      </c>
      <c r="U75" s="27">
        <v>575</v>
      </c>
      <c r="V75" s="27">
        <v>20</v>
      </c>
      <c r="W75" s="30">
        <v>35</v>
      </c>
    </row>
    <row r="76" spans="1:23" x14ac:dyDescent="0.3">
      <c r="A76" s="29" t="s">
        <v>366</v>
      </c>
      <c r="B76" s="26" t="s">
        <v>245</v>
      </c>
      <c r="C76" s="26" t="s">
        <v>107</v>
      </c>
      <c r="D76" s="26" t="s">
        <v>108</v>
      </c>
      <c r="E76" s="26" t="s">
        <v>127</v>
      </c>
      <c r="F76" s="27">
        <v>1712</v>
      </c>
      <c r="G76" s="27">
        <v>100</v>
      </c>
      <c r="H76" s="28">
        <v>3</v>
      </c>
      <c r="I76" s="27">
        <v>565</v>
      </c>
      <c r="J76" s="27">
        <v>39.5</v>
      </c>
      <c r="K76" s="27">
        <v>1622</v>
      </c>
      <c r="L76" s="27">
        <v>1354</v>
      </c>
      <c r="M76" s="27">
        <v>630</v>
      </c>
      <c r="N76" s="27">
        <v>1487</v>
      </c>
      <c r="O76" s="27">
        <v>1275</v>
      </c>
      <c r="P76" s="27">
        <v>40</v>
      </c>
      <c r="Q76" s="27">
        <v>315.99999999999994</v>
      </c>
      <c r="R76" s="27">
        <v>110</v>
      </c>
      <c r="S76" s="27">
        <v>95</v>
      </c>
      <c r="T76" s="27">
        <v>39.5</v>
      </c>
      <c r="U76" s="27">
        <v>575</v>
      </c>
      <c r="V76" s="27">
        <v>20</v>
      </c>
      <c r="W76" s="30">
        <v>35</v>
      </c>
    </row>
    <row r="77" spans="1:23" x14ac:dyDescent="0.3">
      <c r="A77" s="29" t="s">
        <v>367</v>
      </c>
      <c r="B77" s="26" t="s">
        <v>250</v>
      </c>
      <c r="C77" s="26" t="s">
        <v>107</v>
      </c>
      <c r="D77" s="26" t="s">
        <v>108</v>
      </c>
      <c r="E77" s="26" t="s">
        <v>127</v>
      </c>
      <c r="F77" s="27">
        <v>2017</v>
      </c>
      <c r="G77" s="27">
        <v>100</v>
      </c>
      <c r="H77" s="28">
        <v>3</v>
      </c>
      <c r="I77" s="27">
        <v>565</v>
      </c>
      <c r="J77" s="27">
        <v>39.5</v>
      </c>
      <c r="K77" s="27">
        <v>1927</v>
      </c>
      <c r="L77" s="27">
        <v>1354</v>
      </c>
      <c r="M77" s="27">
        <v>630</v>
      </c>
      <c r="N77" s="27">
        <v>1792</v>
      </c>
      <c r="O77" s="27">
        <v>1275</v>
      </c>
      <c r="P77" s="27">
        <v>40</v>
      </c>
      <c r="Q77" s="27">
        <v>316</v>
      </c>
      <c r="R77" s="27">
        <v>110</v>
      </c>
      <c r="S77" s="27">
        <v>95</v>
      </c>
      <c r="T77" s="27">
        <v>39.5</v>
      </c>
      <c r="U77" s="27">
        <v>575</v>
      </c>
      <c r="V77" s="27">
        <v>20</v>
      </c>
      <c r="W77" s="30">
        <v>35</v>
      </c>
    </row>
    <row r="78" spans="1:23" ht="15" thickBot="1" x14ac:dyDescent="0.35">
      <c r="A78" s="31" t="s">
        <v>368</v>
      </c>
      <c r="B78" s="32" t="s">
        <v>255</v>
      </c>
      <c r="C78" s="32" t="s">
        <v>107</v>
      </c>
      <c r="D78" s="32" t="s">
        <v>108</v>
      </c>
      <c r="E78" s="32" t="s">
        <v>127</v>
      </c>
      <c r="F78" s="33">
        <v>2322</v>
      </c>
      <c r="G78" s="33">
        <v>100</v>
      </c>
      <c r="H78" s="34">
        <v>3</v>
      </c>
      <c r="I78" s="33">
        <v>565</v>
      </c>
      <c r="J78" s="33">
        <v>39.5</v>
      </c>
      <c r="K78" s="33">
        <v>2232</v>
      </c>
      <c r="L78" s="33">
        <v>1354</v>
      </c>
      <c r="M78" s="33">
        <v>630</v>
      </c>
      <c r="N78" s="33">
        <v>2097</v>
      </c>
      <c r="O78" s="33">
        <v>1275</v>
      </c>
      <c r="P78" s="33">
        <v>40</v>
      </c>
      <c r="Q78" s="33">
        <v>316</v>
      </c>
      <c r="R78" s="33">
        <v>110</v>
      </c>
      <c r="S78" s="33">
        <v>95</v>
      </c>
      <c r="T78" s="33">
        <v>39.5</v>
      </c>
      <c r="U78" s="33">
        <v>575</v>
      </c>
      <c r="V78" s="33">
        <v>20</v>
      </c>
      <c r="W78" s="35">
        <v>35</v>
      </c>
    </row>
  </sheetData>
  <dataValidations disablePrompts="1" count="2">
    <dataValidation type="whole" errorStyle="warning" operator="greaterThanOrEqual" allowBlank="1" showInputMessage="1" showErrorMessage="1" errorTitle="Validation failed" error="Positive integer value required" sqref="H1" xr:uid="{AFB64517-98DC-4641-801C-80F8599AD28A}">
      <formula1>0</formula1>
    </dataValidation>
    <dataValidation type="decimal" errorStyle="warning" operator="greaterThan" allowBlank="1" showInputMessage="1" showErrorMessage="1" errorTitle="Validation failed" error="Double value required" sqref="I1:W1 F1:G1" xr:uid="{FFCB50D8-7A6E-4BF0-AADF-508501E81E32}">
      <formula1>-10000000000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0A67CD-031E-4C9B-B59B-AC41A6EDE006}">
  <sheetPr codeName="Feuil6"/>
  <dimension ref="A1:W79"/>
  <sheetViews>
    <sheetView topLeftCell="A51" workbookViewId="0">
      <selection activeCell="C88" sqref="C88"/>
    </sheetView>
  </sheetViews>
  <sheetFormatPr baseColWidth="10" defaultRowHeight="14.4" x14ac:dyDescent="0.3"/>
  <cols>
    <col min="2" max="2" width="8.33203125" bestFit="1" customWidth="1"/>
    <col min="3" max="3" width="11.88671875" bestFit="1" customWidth="1"/>
    <col min="4" max="4" width="15.109375" bestFit="1" customWidth="1"/>
  </cols>
  <sheetData>
    <row r="1" spans="1:23" s="43" customFormat="1" ht="15" thickBot="1" x14ac:dyDescent="0.35">
      <c r="A1" s="22" t="s">
        <v>120</v>
      </c>
      <c r="B1" s="23" t="s">
        <v>0</v>
      </c>
      <c r="C1" s="23" t="s">
        <v>1</v>
      </c>
      <c r="D1" s="23" t="s">
        <v>2</v>
      </c>
      <c r="E1" s="23" t="s">
        <v>3</v>
      </c>
      <c r="F1" s="23" t="s">
        <v>4</v>
      </c>
      <c r="G1" s="23" t="s">
        <v>119</v>
      </c>
      <c r="H1" s="23" t="s">
        <v>121</v>
      </c>
      <c r="I1" s="23" t="s">
        <v>122</v>
      </c>
      <c r="J1" s="23" t="s">
        <v>123</v>
      </c>
      <c r="K1" s="23" t="s">
        <v>5</v>
      </c>
      <c r="L1" s="23" t="s">
        <v>6</v>
      </c>
      <c r="M1" s="23" t="s">
        <v>7</v>
      </c>
      <c r="N1" s="23" t="s">
        <v>8</v>
      </c>
      <c r="O1" s="23" t="s">
        <v>9</v>
      </c>
      <c r="P1" s="23" t="s">
        <v>124</v>
      </c>
      <c r="Q1" s="23" t="s">
        <v>10</v>
      </c>
      <c r="R1" s="23" t="s">
        <v>11</v>
      </c>
      <c r="S1" s="23" t="s">
        <v>12</v>
      </c>
      <c r="T1" s="23" t="s">
        <v>125</v>
      </c>
      <c r="U1" s="23" t="s">
        <v>13</v>
      </c>
      <c r="V1" s="23" t="s">
        <v>14</v>
      </c>
      <c r="W1" s="24" t="s">
        <v>15</v>
      </c>
    </row>
    <row r="2" spans="1:23" x14ac:dyDescent="0.3">
      <c r="A2" s="36" t="s">
        <v>369</v>
      </c>
      <c r="B2" s="37" t="s">
        <v>17</v>
      </c>
      <c r="C2" s="37" t="s">
        <v>370</v>
      </c>
      <c r="D2" s="37" t="s">
        <v>19</v>
      </c>
      <c r="E2" s="37" t="s">
        <v>371</v>
      </c>
      <c r="F2" s="38">
        <v>760</v>
      </c>
      <c r="G2" s="38">
        <v>85</v>
      </c>
      <c r="H2" s="39">
        <v>2</v>
      </c>
      <c r="I2" s="38">
        <v>158</v>
      </c>
      <c r="J2" s="38">
        <v>22</v>
      </c>
      <c r="K2" s="38">
        <v>690</v>
      </c>
      <c r="L2" s="38">
        <v>382</v>
      </c>
      <c r="M2" s="38">
        <v>340</v>
      </c>
      <c r="N2" s="38">
        <v>570</v>
      </c>
      <c r="O2" s="38">
        <v>338</v>
      </c>
      <c r="P2" s="38">
        <v>60</v>
      </c>
      <c r="Q2" s="38">
        <v>359.99999999999983</v>
      </c>
      <c r="R2" s="38">
        <v>106</v>
      </c>
      <c r="S2" s="38">
        <v>60</v>
      </c>
      <c r="T2" s="38">
        <v>22</v>
      </c>
      <c r="U2" s="38">
        <v>271</v>
      </c>
      <c r="V2" s="38">
        <v>12</v>
      </c>
      <c r="W2" s="40">
        <v>20</v>
      </c>
    </row>
    <row r="3" spans="1:23" x14ac:dyDescent="0.3">
      <c r="A3" s="29" t="s">
        <v>372</v>
      </c>
      <c r="B3" s="26" t="s">
        <v>17</v>
      </c>
      <c r="C3" s="26" t="s">
        <v>373</v>
      </c>
      <c r="D3" s="26" t="s">
        <v>23</v>
      </c>
      <c r="E3" s="26" t="s">
        <v>371</v>
      </c>
      <c r="F3" s="27">
        <v>760</v>
      </c>
      <c r="G3" s="27">
        <v>85</v>
      </c>
      <c r="H3" s="28">
        <v>2</v>
      </c>
      <c r="I3" s="27">
        <v>158</v>
      </c>
      <c r="J3" s="27">
        <v>22</v>
      </c>
      <c r="K3" s="27">
        <v>690</v>
      </c>
      <c r="L3" s="27">
        <v>382</v>
      </c>
      <c r="M3" s="27">
        <v>405</v>
      </c>
      <c r="N3" s="27">
        <v>570</v>
      </c>
      <c r="O3" s="27">
        <v>338</v>
      </c>
      <c r="P3" s="27">
        <v>60</v>
      </c>
      <c r="Q3" s="27">
        <v>360</v>
      </c>
      <c r="R3" s="27">
        <v>106</v>
      </c>
      <c r="S3" s="27">
        <v>60</v>
      </c>
      <c r="T3" s="27">
        <v>22</v>
      </c>
      <c r="U3" s="27">
        <v>336</v>
      </c>
      <c r="V3" s="27">
        <v>12</v>
      </c>
      <c r="W3" s="30">
        <v>20</v>
      </c>
    </row>
    <row r="4" spans="1:23" x14ac:dyDescent="0.3">
      <c r="A4" s="29" t="s">
        <v>374</v>
      </c>
      <c r="B4" s="26" t="s">
        <v>17</v>
      </c>
      <c r="C4" s="26" t="s">
        <v>375</v>
      </c>
      <c r="D4" s="26" t="s">
        <v>26</v>
      </c>
      <c r="E4" s="26" t="s">
        <v>371</v>
      </c>
      <c r="F4" s="27">
        <v>760</v>
      </c>
      <c r="G4" s="27">
        <v>85</v>
      </c>
      <c r="H4" s="28">
        <v>2</v>
      </c>
      <c r="I4" s="27">
        <v>158</v>
      </c>
      <c r="J4" s="27">
        <v>22</v>
      </c>
      <c r="K4" s="27">
        <v>690</v>
      </c>
      <c r="L4" s="27">
        <v>382</v>
      </c>
      <c r="M4" s="27">
        <v>470</v>
      </c>
      <c r="N4" s="27">
        <v>570</v>
      </c>
      <c r="O4" s="27">
        <v>338</v>
      </c>
      <c r="P4" s="27">
        <v>60</v>
      </c>
      <c r="Q4" s="27">
        <v>359.99999999999983</v>
      </c>
      <c r="R4" s="27">
        <v>106</v>
      </c>
      <c r="S4" s="27">
        <v>60</v>
      </c>
      <c r="T4" s="27">
        <v>22</v>
      </c>
      <c r="U4" s="27">
        <v>401</v>
      </c>
      <c r="V4" s="27">
        <v>12</v>
      </c>
      <c r="W4" s="30">
        <v>20</v>
      </c>
    </row>
    <row r="5" spans="1:23" x14ac:dyDescent="0.3">
      <c r="A5" s="29" t="s">
        <v>376</v>
      </c>
      <c r="B5" s="26" t="s">
        <v>28</v>
      </c>
      <c r="C5" s="26" t="s">
        <v>370</v>
      </c>
      <c r="D5" s="26" t="s">
        <v>19</v>
      </c>
      <c r="E5" s="26" t="s">
        <v>371</v>
      </c>
      <c r="F5" s="27">
        <v>760</v>
      </c>
      <c r="G5" s="27">
        <v>85</v>
      </c>
      <c r="H5" s="28">
        <v>2</v>
      </c>
      <c r="I5" s="27">
        <v>443</v>
      </c>
      <c r="J5" s="27">
        <v>24</v>
      </c>
      <c r="K5" s="27">
        <v>690</v>
      </c>
      <c r="L5" s="27">
        <v>686</v>
      </c>
      <c r="M5" s="27">
        <v>340</v>
      </c>
      <c r="N5" s="27">
        <v>570</v>
      </c>
      <c r="O5" s="27">
        <v>638</v>
      </c>
      <c r="P5" s="27">
        <v>60</v>
      </c>
      <c r="Q5" s="27">
        <v>359.99999999999983</v>
      </c>
      <c r="R5" s="27">
        <v>106</v>
      </c>
      <c r="S5" s="27">
        <v>60</v>
      </c>
      <c r="T5" s="27">
        <v>24</v>
      </c>
      <c r="U5" s="27">
        <v>271</v>
      </c>
      <c r="V5" s="27">
        <v>12</v>
      </c>
      <c r="W5" s="30">
        <v>20</v>
      </c>
    </row>
    <row r="6" spans="1:23" x14ac:dyDescent="0.3">
      <c r="A6" s="29" t="s">
        <v>377</v>
      </c>
      <c r="B6" s="26" t="s">
        <v>28</v>
      </c>
      <c r="C6" s="26" t="s">
        <v>373</v>
      </c>
      <c r="D6" s="26" t="s">
        <v>23</v>
      </c>
      <c r="E6" s="26" t="s">
        <v>371</v>
      </c>
      <c r="F6" s="27">
        <v>760</v>
      </c>
      <c r="G6" s="27">
        <v>85</v>
      </c>
      <c r="H6" s="28">
        <v>2</v>
      </c>
      <c r="I6" s="27">
        <v>443</v>
      </c>
      <c r="J6" s="27">
        <v>24</v>
      </c>
      <c r="K6" s="27">
        <v>690</v>
      </c>
      <c r="L6" s="27">
        <v>686</v>
      </c>
      <c r="M6" s="27">
        <v>405</v>
      </c>
      <c r="N6" s="27">
        <v>570</v>
      </c>
      <c r="O6" s="27">
        <v>638</v>
      </c>
      <c r="P6" s="27">
        <v>60</v>
      </c>
      <c r="Q6" s="27">
        <v>360</v>
      </c>
      <c r="R6" s="27">
        <v>106</v>
      </c>
      <c r="S6" s="27">
        <v>60</v>
      </c>
      <c r="T6" s="27">
        <v>24</v>
      </c>
      <c r="U6" s="27">
        <v>336</v>
      </c>
      <c r="V6" s="27">
        <v>12</v>
      </c>
      <c r="W6" s="30">
        <v>20</v>
      </c>
    </row>
    <row r="7" spans="1:23" x14ac:dyDescent="0.3">
      <c r="A7" s="29" t="s">
        <v>378</v>
      </c>
      <c r="B7" s="26" t="s">
        <v>28</v>
      </c>
      <c r="C7" s="26" t="s">
        <v>375</v>
      </c>
      <c r="D7" s="26" t="s">
        <v>26</v>
      </c>
      <c r="E7" s="26" t="s">
        <v>371</v>
      </c>
      <c r="F7" s="27">
        <v>760</v>
      </c>
      <c r="G7" s="27">
        <v>85</v>
      </c>
      <c r="H7" s="28">
        <v>2</v>
      </c>
      <c r="I7" s="27">
        <v>443</v>
      </c>
      <c r="J7" s="27">
        <v>24</v>
      </c>
      <c r="K7" s="27">
        <v>690</v>
      </c>
      <c r="L7" s="27">
        <v>686</v>
      </c>
      <c r="M7" s="27">
        <v>470</v>
      </c>
      <c r="N7" s="27">
        <v>570</v>
      </c>
      <c r="O7" s="27">
        <v>638</v>
      </c>
      <c r="P7" s="27">
        <v>60</v>
      </c>
      <c r="Q7" s="27">
        <v>359.99999999999983</v>
      </c>
      <c r="R7" s="27">
        <v>106</v>
      </c>
      <c r="S7" s="27">
        <v>60</v>
      </c>
      <c r="T7" s="27">
        <v>24</v>
      </c>
      <c r="U7" s="27">
        <v>401</v>
      </c>
      <c r="V7" s="27">
        <v>12</v>
      </c>
      <c r="W7" s="30">
        <v>20</v>
      </c>
    </row>
    <row r="8" spans="1:23" x14ac:dyDescent="0.3">
      <c r="A8" s="29" t="s">
        <v>379</v>
      </c>
      <c r="B8" s="26" t="s">
        <v>32</v>
      </c>
      <c r="C8" s="26" t="s">
        <v>370</v>
      </c>
      <c r="D8" s="26" t="s">
        <v>19</v>
      </c>
      <c r="E8" s="26" t="s">
        <v>371</v>
      </c>
      <c r="F8" s="27">
        <v>1080</v>
      </c>
      <c r="G8" s="27">
        <v>85</v>
      </c>
      <c r="H8" s="28">
        <v>2</v>
      </c>
      <c r="I8" s="27">
        <v>443</v>
      </c>
      <c r="J8" s="27">
        <v>24</v>
      </c>
      <c r="K8" s="27">
        <v>995</v>
      </c>
      <c r="L8" s="27">
        <v>686</v>
      </c>
      <c r="M8" s="27">
        <v>340</v>
      </c>
      <c r="N8" s="27">
        <v>890</v>
      </c>
      <c r="O8" s="27">
        <v>638</v>
      </c>
      <c r="P8" s="27">
        <v>45</v>
      </c>
      <c r="Q8" s="27">
        <v>360</v>
      </c>
      <c r="R8" s="27">
        <v>106</v>
      </c>
      <c r="S8" s="27">
        <v>60</v>
      </c>
      <c r="T8" s="27">
        <v>24</v>
      </c>
      <c r="U8" s="27">
        <v>271</v>
      </c>
      <c r="V8" s="27">
        <v>12</v>
      </c>
      <c r="W8" s="30">
        <v>20</v>
      </c>
    </row>
    <row r="9" spans="1:23" x14ac:dyDescent="0.3">
      <c r="A9" s="29" t="s">
        <v>380</v>
      </c>
      <c r="B9" s="26" t="s">
        <v>32</v>
      </c>
      <c r="C9" s="26" t="s">
        <v>373</v>
      </c>
      <c r="D9" s="26" t="s">
        <v>23</v>
      </c>
      <c r="E9" s="26" t="s">
        <v>371</v>
      </c>
      <c r="F9" s="27">
        <v>1080</v>
      </c>
      <c r="G9" s="27">
        <v>85</v>
      </c>
      <c r="H9" s="28">
        <v>2</v>
      </c>
      <c r="I9" s="27">
        <v>443</v>
      </c>
      <c r="J9" s="27">
        <v>24</v>
      </c>
      <c r="K9" s="27">
        <v>995</v>
      </c>
      <c r="L9" s="27">
        <v>686</v>
      </c>
      <c r="M9" s="27">
        <v>405</v>
      </c>
      <c r="N9" s="27">
        <v>890</v>
      </c>
      <c r="O9" s="27">
        <v>638</v>
      </c>
      <c r="P9" s="27">
        <v>45</v>
      </c>
      <c r="Q9" s="27">
        <v>359.99999999999983</v>
      </c>
      <c r="R9" s="27">
        <v>106</v>
      </c>
      <c r="S9" s="27">
        <v>60</v>
      </c>
      <c r="T9" s="27">
        <v>24</v>
      </c>
      <c r="U9" s="27">
        <v>336</v>
      </c>
      <c r="V9" s="27">
        <v>12</v>
      </c>
      <c r="W9" s="30">
        <v>20</v>
      </c>
    </row>
    <row r="10" spans="1:23" x14ac:dyDescent="0.3">
      <c r="A10" s="29" t="s">
        <v>381</v>
      </c>
      <c r="B10" s="26" t="s">
        <v>32</v>
      </c>
      <c r="C10" s="26" t="s">
        <v>375</v>
      </c>
      <c r="D10" s="26" t="s">
        <v>26</v>
      </c>
      <c r="E10" s="26" t="s">
        <v>371</v>
      </c>
      <c r="F10" s="27">
        <v>1080</v>
      </c>
      <c r="G10" s="27">
        <v>85</v>
      </c>
      <c r="H10" s="28">
        <v>2</v>
      </c>
      <c r="I10" s="27">
        <v>443</v>
      </c>
      <c r="J10" s="27">
        <v>24</v>
      </c>
      <c r="K10" s="27">
        <v>995</v>
      </c>
      <c r="L10" s="27">
        <v>686</v>
      </c>
      <c r="M10" s="27">
        <v>470</v>
      </c>
      <c r="N10" s="27">
        <v>890</v>
      </c>
      <c r="O10" s="27">
        <v>638</v>
      </c>
      <c r="P10" s="27">
        <v>45</v>
      </c>
      <c r="Q10" s="27">
        <v>359.99999999999983</v>
      </c>
      <c r="R10" s="27">
        <v>106</v>
      </c>
      <c r="S10" s="27">
        <v>60</v>
      </c>
      <c r="T10" s="27">
        <v>24</v>
      </c>
      <c r="U10" s="27">
        <v>401</v>
      </c>
      <c r="V10" s="27">
        <v>12</v>
      </c>
      <c r="W10" s="30">
        <v>20</v>
      </c>
    </row>
    <row r="11" spans="1:23" x14ac:dyDescent="0.3">
      <c r="A11" s="29" t="s">
        <v>382</v>
      </c>
      <c r="B11" s="26" t="s">
        <v>36</v>
      </c>
      <c r="C11" s="26" t="s">
        <v>370</v>
      </c>
      <c r="D11" s="26" t="s">
        <v>19</v>
      </c>
      <c r="E11" s="26" t="s">
        <v>371</v>
      </c>
      <c r="F11" s="27">
        <v>1390</v>
      </c>
      <c r="G11" s="27">
        <v>85</v>
      </c>
      <c r="H11" s="28">
        <v>2</v>
      </c>
      <c r="I11" s="27">
        <v>461</v>
      </c>
      <c r="J11" s="27">
        <v>24</v>
      </c>
      <c r="K11" s="27">
        <v>1300</v>
      </c>
      <c r="L11" s="27">
        <v>686</v>
      </c>
      <c r="M11" s="27">
        <v>340</v>
      </c>
      <c r="N11" s="27">
        <v>1200</v>
      </c>
      <c r="O11" s="27">
        <v>638</v>
      </c>
      <c r="P11" s="27">
        <v>40</v>
      </c>
      <c r="Q11" s="27">
        <v>359.99999999999983</v>
      </c>
      <c r="R11" s="27">
        <v>106</v>
      </c>
      <c r="S11" s="27">
        <v>60</v>
      </c>
      <c r="T11" s="27">
        <v>24</v>
      </c>
      <c r="U11" s="27">
        <v>271</v>
      </c>
      <c r="V11" s="27">
        <v>12</v>
      </c>
      <c r="W11" s="30">
        <v>20</v>
      </c>
    </row>
    <row r="12" spans="1:23" x14ac:dyDescent="0.3">
      <c r="A12" s="29" t="s">
        <v>383</v>
      </c>
      <c r="B12" s="26" t="s">
        <v>36</v>
      </c>
      <c r="C12" s="26" t="s">
        <v>373</v>
      </c>
      <c r="D12" s="26" t="s">
        <v>23</v>
      </c>
      <c r="E12" s="26" t="s">
        <v>371</v>
      </c>
      <c r="F12" s="27">
        <v>1390</v>
      </c>
      <c r="G12" s="27">
        <v>85</v>
      </c>
      <c r="H12" s="28">
        <v>2</v>
      </c>
      <c r="I12" s="27">
        <v>461</v>
      </c>
      <c r="J12" s="27">
        <v>24</v>
      </c>
      <c r="K12" s="27">
        <v>1300</v>
      </c>
      <c r="L12" s="27">
        <v>686</v>
      </c>
      <c r="M12" s="27">
        <v>405</v>
      </c>
      <c r="N12" s="27">
        <v>1200</v>
      </c>
      <c r="O12" s="27">
        <v>638</v>
      </c>
      <c r="P12" s="27">
        <v>40</v>
      </c>
      <c r="Q12" s="27">
        <v>359.99999999999983</v>
      </c>
      <c r="R12" s="27">
        <v>106</v>
      </c>
      <c r="S12" s="27">
        <v>60</v>
      </c>
      <c r="T12" s="27">
        <v>24</v>
      </c>
      <c r="U12" s="27">
        <v>336</v>
      </c>
      <c r="V12" s="27">
        <v>12</v>
      </c>
      <c r="W12" s="30">
        <v>20</v>
      </c>
    </row>
    <row r="13" spans="1:23" x14ac:dyDescent="0.3">
      <c r="A13" s="29" t="s">
        <v>384</v>
      </c>
      <c r="B13" s="26" t="s">
        <v>36</v>
      </c>
      <c r="C13" s="26" t="s">
        <v>375</v>
      </c>
      <c r="D13" s="26" t="s">
        <v>26</v>
      </c>
      <c r="E13" s="26" t="s">
        <v>371</v>
      </c>
      <c r="F13" s="27">
        <v>1390</v>
      </c>
      <c r="G13" s="27">
        <v>85</v>
      </c>
      <c r="H13" s="28">
        <v>2</v>
      </c>
      <c r="I13" s="27">
        <v>461</v>
      </c>
      <c r="J13" s="27">
        <v>24</v>
      </c>
      <c r="K13" s="27">
        <v>1300</v>
      </c>
      <c r="L13" s="27">
        <v>686</v>
      </c>
      <c r="M13" s="27">
        <v>470</v>
      </c>
      <c r="N13" s="27">
        <v>1200</v>
      </c>
      <c r="O13" s="27">
        <v>638</v>
      </c>
      <c r="P13" s="27">
        <v>40</v>
      </c>
      <c r="Q13" s="27">
        <v>359.99999999999983</v>
      </c>
      <c r="R13" s="27">
        <v>106</v>
      </c>
      <c r="S13" s="27">
        <v>60</v>
      </c>
      <c r="T13" s="27">
        <v>24</v>
      </c>
      <c r="U13" s="27">
        <v>401</v>
      </c>
      <c r="V13" s="27">
        <v>12</v>
      </c>
      <c r="W13" s="30">
        <v>20</v>
      </c>
    </row>
    <row r="14" spans="1:23" x14ac:dyDescent="0.3">
      <c r="A14" s="29" t="s">
        <v>385</v>
      </c>
      <c r="B14" s="26" t="s">
        <v>40</v>
      </c>
      <c r="C14" s="26" t="s">
        <v>370</v>
      </c>
      <c r="D14" s="26" t="s">
        <v>19</v>
      </c>
      <c r="E14" s="26" t="s">
        <v>371</v>
      </c>
      <c r="F14" s="27">
        <v>1720</v>
      </c>
      <c r="G14" s="27">
        <v>85</v>
      </c>
      <c r="H14" s="28">
        <v>2</v>
      </c>
      <c r="I14" s="27">
        <v>461</v>
      </c>
      <c r="J14" s="27">
        <v>24</v>
      </c>
      <c r="K14" s="27">
        <v>1630</v>
      </c>
      <c r="L14" s="27">
        <v>686</v>
      </c>
      <c r="M14" s="27">
        <v>340</v>
      </c>
      <c r="N14" s="27">
        <v>1530</v>
      </c>
      <c r="O14" s="27">
        <v>638</v>
      </c>
      <c r="P14" s="27">
        <v>40</v>
      </c>
      <c r="Q14" s="27">
        <v>359.99999999999983</v>
      </c>
      <c r="R14" s="27">
        <v>106</v>
      </c>
      <c r="S14" s="27">
        <v>60</v>
      </c>
      <c r="T14" s="27">
        <v>24</v>
      </c>
      <c r="U14" s="27">
        <v>271</v>
      </c>
      <c r="V14" s="27">
        <v>12</v>
      </c>
      <c r="W14" s="30">
        <v>20</v>
      </c>
    </row>
    <row r="15" spans="1:23" x14ac:dyDescent="0.3">
      <c r="A15" s="29" t="s">
        <v>386</v>
      </c>
      <c r="B15" s="26" t="s">
        <v>40</v>
      </c>
      <c r="C15" s="26" t="s">
        <v>373</v>
      </c>
      <c r="D15" s="26" t="s">
        <v>23</v>
      </c>
      <c r="E15" s="26" t="s">
        <v>371</v>
      </c>
      <c r="F15" s="27">
        <v>1720</v>
      </c>
      <c r="G15" s="27">
        <v>85</v>
      </c>
      <c r="H15" s="28">
        <v>2</v>
      </c>
      <c r="I15" s="27">
        <v>461</v>
      </c>
      <c r="J15" s="27">
        <v>24</v>
      </c>
      <c r="K15" s="27">
        <v>1630</v>
      </c>
      <c r="L15" s="27">
        <v>686</v>
      </c>
      <c r="M15" s="27">
        <v>405</v>
      </c>
      <c r="N15" s="27">
        <v>1530</v>
      </c>
      <c r="O15" s="27">
        <v>638</v>
      </c>
      <c r="P15" s="27">
        <v>40</v>
      </c>
      <c r="Q15" s="27">
        <v>359.99999999999983</v>
      </c>
      <c r="R15" s="27">
        <v>106</v>
      </c>
      <c r="S15" s="27">
        <v>60</v>
      </c>
      <c r="T15" s="27">
        <v>24</v>
      </c>
      <c r="U15" s="27">
        <v>336</v>
      </c>
      <c r="V15" s="27">
        <v>12</v>
      </c>
      <c r="W15" s="30">
        <v>20</v>
      </c>
    </row>
    <row r="16" spans="1:23" x14ac:dyDescent="0.3">
      <c r="A16" s="29" t="s">
        <v>387</v>
      </c>
      <c r="B16" s="26" t="s">
        <v>40</v>
      </c>
      <c r="C16" s="26" t="s">
        <v>375</v>
      </c>
      <c r="D16" s="26" t="s">
        <v>26</v>
      </c>
      <c r="E16" s="26" t="s">
        <v>371</v>
      </c>
      <c r="F16" s="27">
        <v>1720</v>
      </c>
      <c r="G16" s="27">
        <v>85</v>
      </c>
      <c r="H16" s="28">
        <v>2</v>
      </c>
      <c r="I16" s="27">
        <v>461</v>
      </c>
      <c r="J16" s="27">
        <v>24</v>
      </c>
      <c r="K16" s="27">
        <v>1630</v>
      </c>
      <c r="L16" s="27">
        <v>686</v>
      </c>
      <c r="M16" s="27">
        <v>470</v>
      </c>
      <c r="N16" s="27">
        <v>1530</v>
      </c>
      <c r="O16" s="27">
        <v>638</v>
      </c>
      <c r="P16" s="27">
        <v>40</v>
      </c>
      <c r="Q16" s="27">
        <v>359.99999999999983</v>
      </c>
      <c r="R16" s="27">
        <v>106</v>
      </c>
      <c r="S16" s="27">
        <v>60</v>
      </c>
      <c r="T16" s="27">
        <v>24</v>
      </c>
      <c r="U16" s="27">
        <v>401</v>
      </c>
      <c r="V16" s="27">
        <v>12</v>
      </c>
      <c r="W16" s="30">
        <v>20</v>
      </c>
    </row>
    <row r="17" spans="1:23" x14ac:dyDescent="0.3">
      <c r="A17" s="29" t="s">
        <v>388</v>
      </c>
      <c r="B17" s="26" t="s">
        <v>44</v>
      </c>
      <c r="C17" s="26" t="s">
        <v>370</v>
      </c>
      <c r="D17" s="26" t="s">
        <v>19</v>
      </c>
      <c r="E17" s="26" t="s">
        <v>371</v>
      </c>
      <c r="F17" s="27">
        <v>1390</v>
      </c>
      <c r="G17" s="27">
        <v>85</v>
      </c>
      <c r="H17" s="28">
        <v>2</v>
      </c>
      <c r="I17" s="27">
        <v>763</v>
      </c>
      <c r="J17" s="27">
        <v>34</v>
      </c>
      <c r="K17" s="27">
        <v>1300</v>
      </c>
      <c r="L17" s="27">
        <v>1006</v>
      </c>
      <c r="M17" s="27">
        <v>340</v>
      </c>
      <c r="N17" s="27">
        <v>1200</v>
      </c>
      <c r="O17" s="27">
        <v>938</v>
      </c>
      <c r="P17" s="27">
        <v>40</v>
      </c>
      <c r="Q17" s="27">
        <v>359.99999999999983</v>
      </c>
      <c r="R17" s="27">
        <v>106</v>
      </c>
      <c r="S17" s="27">
        <v>60</v>
      </c>
      <c r="T17" s="27">
        <v>34</v>
      </c>
      <c r="U17" s="27">
        <v>271</v>
      </c>
      <c r="V17" s="27">
        <v>12</v>
      </c>
      <c r="W17" s="30">
        <v>20</v>
      </c>
    </row>
    <row r="18" spans="1:23" x14ac:dyDescent="0.3">
      <c r="A18" s="29" t="s">
        <v>389</v>
      </c>
      <c r="B18" s="26" t="s">
        <v>44</v>
      </c>
      <c r="C18" s="26" t="s">
        <v>373</v>
      </c>
      <c r="D18" s="26" t="s">
        <v>23</v>
      </c>
      <c r="E18" s="26" t="s">
        <v>371</v>
      </c>
      <c r="F18" s="27">
        <v>1390</v>
      </c>
      <c r="G18" s="27">
        <v>85</v>
      </c>
      <c r="H18" s="28">
        <v>2</v>
      </c>
      <c r="I18" s="27">
        <v>763</v>
      </c>
      <c r="J18" s="27">
        <v>34</v>
      </c>
      <c r="K18" s="27">
        <v>1300</v>
      </c>
      <c r="L18" s="27">
        <v>1006</v>
      </c>
      <c r="M18" s="27">
        <v>405</v>
      </c>
      <c r="N18" s="27">
        <v>1200</v>
      </c>
      <c r="O18" s="27">
        <v>938</v>
      </c>
      <c r="P18" s="27">
        <v>40</v>
      </c>
      <c r="Q18" s="27">
        <v>359.99999999999983</v>
      </c>
      <c r="R18" s="27">
        <v>106</v>
      </c>
      <c r="S18" s="27">
        <v>60</v>
      </c>
      <c r="T18" s="27">
        <v>34</v>
      </c>
      <c r="U18" s="27">
        <v>336</v>
      </c>
      <c r="V18" s="27">
        <v>12</v>
      </c>
      <c r="W18" s="30">
        <v>20</v>
      </c>
    </row>
    <row r="19" spans="1:23" x14ac:dyDescent="0.3">
      <c r="A19" s="29" t="s">
        <v>390</v>
      </c>
      <c r="B19" s="26" t="s">
        <v>44</v>
      </c>
      <c r="C19" s="26" t="s">
        <v>375</v>
      </c>
      <c r="D19" s="26" t="s">
        <v>26</v>
      </c>
      <c r="E19" s="26" t="s">
        <v>371</v>
      </c>
      <c r="F19" s="27">
        <v>1390</v>
      </c>
      <c r="G19" s="27">
        <v>85</v>
      </c>
      <c r="H19" s="28">
        <v>2</v>
      </c>
      <c r="I19" s="27">
        <v>763</v>
      </c>
      <c r="J19" s="27">
        <v>34</v>
      </c>
      <c r="K19" s="27">
        <v>1300</v>
      </c>
      <c r="L19" s="27">
        <v>1006</v>
      </c>
      <c r="M19" s="27">
        <v>470</v>
      </c>
      <c r="N19" s="27">
        <v>1200</v>
      </c>
      <c r="O19" s="27">
        <v>938</v>
      </c>
      <c r="P19" s="27">
        <v>40</v>
      </c>
      <c r="Q19" s="27">
        <v>359.99999999999983</v>
      </c>
      <c r="R19" s="27">
        <v>106</v>
      </c>
      <c r="S19" s="27">
        <v>60</v>
      </c>
      <c r="T19" s="27">
        <v>34</v>
      </c>
      <c r="U19" s="27">
        <v>401</v>
      </c>
      <c r="V19" s="27">
        <v>12</v>
      </c>
      <c r="W19" s="30">
        <v>20</v>
      </c>
    </row>
    <row r="20" spans="1:23" x14ac:dyDescent="0.3">
      <c r="A20" s="29" t="s">
        <v>391</v>
      </c>
      <c r="B20" s="26" t="s">
        <v>17</v>
      </c>
      <c r="C20" s="26" t="s">
        <v>392</v>
      </c>
      <c r="D20" s="26" t="s">
        <v>49</v>
      </c>
      <c r="E20" s="26" t="s">
        <v>371</v>
      </c>
      <c r="F20" s="27">
        <v>760</v>
      </c>
      <c r="G20" s="27">
        <v>85</v>
      </c>
      <c r="H20" s="28">
        <v>2</v>
      </c>
      <c r="I20" s="27">
        <v>158</v>
      </c>
      <c r="J20" s="27">
        <v>22</v>
      </c>
      <c r="K20" s="27">
        <v>690</v>
      </c>
      <c r="L20" s="27">
        <v>382</v>
      </c>
      <c r="M20" s="27">
        <v>275</v>
      </c>
      <c r="N20" s="27">
        <v>570</v>
      </c>
      <c r="O20" s="27">
        <v>338</v>
      </c>
      <c r="P20" s="27">
        <v>60</v>
      </c>
      <c r="Q20" s="27">
        <v>359.99999999999983</v>
      </c>
      <c r="R20" s="27">
        <v>106</v>
      </c>
      <c r="S20" s="27">
        <v>60</v>
      </c>
      <c r="T20" s="27">
        <v>22</v>
      </c>
      <c r="U20" s="27">
        <v>206</v>
      </c>
      <c r="V20" s="27">
        <v>12</v>
      </c>
      <c r="W20" s="30">
        <v>20</v>
      </c>
    </row>
    <row r="21" spans="1:23" x14ac:dyDescent="0.3">
      <c r="A21" s="29" t="s">
        <v>393</v>
      </c>
      <c r="B21" s="26" t="s">
        <v>28</v>
      </c>
      <c r="C21" s="26" t="s">
        <v>392</v>
      </c>
      <c r="D21" s="26" t="s">
        <v>49</v>
      </c>
      <c r="E21" s="26" t="s">
        <v>371</v>
      </c>
      <c r="F21" s="27">
        <v>760</v>
      </c>
      <c r="G21" s="27">
        <v>85</v>
      </c>
      <c r="H21" s="28">
        <v>2</v>
      </c>
      <c r="I21" s="27">
        <v>443</v>
      </c>
      <c r="J21" s="27">
        <v>24</v>
      </c>
      <c r="K21" s="27">
        <v>690</v>
      </c>
      <c r="L21" s="27">
        <v>686</v>
      </c>
      <c r="M21" s="27">
        <v>275</v>
      </c>
      <c r="N21" s="27">
        <v>570</v>
      </c>
      <c r="O21" s="27">
        <v>638</v>
      </c>
      <c r="P21" s="27">
        <v>60</v>
      </c>
      <c r="Q21" s="27">
        <v>359.99999999999983</v>
      </c>
      <c r="R21" s="27">
        <v>106</v>
      </c>
      <c r="S21" s="27">
        <v>60</v>
      </c>
      <c r="T21" s="27">
        <v>24</v>
      </c>
      <c r="U21" s="27">
        <v>206</v>
      </c>
      <c r="V21" s="27">
        <v>12</v>
      </c>
      <c r="W21" s="30">
        <v>20</v>
      </c>
    </row>
    <row r="22" spans="1:23" x14ac:dyDescent="0.3">
      <c r="A22" s="29" t="s">
        <v>394</v>
      </c>
      <c r="B22" s="26" t="s">
        <v>32</v>
      </c>
      <c r="C22" s="26" t="s">
        <v>392</v>
      </c>
      <c r="D22" s="26" t="s">
        <v>49</v>
      </c>
      <c r="E22" s="26" t="s">
        <v>371</v>
      </c>
      <c r="F22" s="27">
        <v>1080</v>
      </c>
      <c r="G22" s="27">
        <v>85</v>
      </c>
      <c r="H22" s="28">
        <v>2</v>
      </c>
      <c r="I22" s="27">
        <v>443</v>
      </c>
      <c r="J22" s="27">
        <v>24</v>
      </c>
      <c r="K22" s="27">
        <v>995</v>
      </c>
      <c r="L22" s="27">
        <v>686</v>
      </c>
      <c r="M22" s="27">
        <v>275</v>
      </c>
      <c r="N22" s="27">
        <v>890</v>
      </c>
      <c r="O22" s="27">
        <v>638</v>
      </c>
      <c r="P22" s="27">
        <v>45</v>
      </c>
      <c r="Q22" s="27">
        <v>359.99999999999983</v>
      </c>
      <c r="R22" s="27">
        <v>106</v>
      </c>
      <c r="S22" s="27">
        <v>60</v>
      </c>
      <c r="T22" s="27">
        <v>24</v>
      </c>
      <c r="U22" s="27">
        <v>206</v>
      </c>
      <c r="V22" s="27">
        <v>12</v>
      </c>
      <c r="W22" s="30">
        <v>20</v>
      </c>
    </row>
    <row r="23" spans="1:23" x14ac:dyDescent="0.3">
      <c r="A23" s="29" t="s">
        <v>395</v>
      </c>
      <c r="B23" s="26" t="s">
        <v>36</v>
      </c>
      <c r="C23" s="26" t="s">
        <v>392</v>
      </c>
      <c r="D23" s="26" t="s">
        <v>49</v>
      </c>
      <c r="E23" s="26" t="s">
        <v>371</v>
      </c>
      <c r="F23" s="27">
        <v>1390</v>
      </c>
      <c r="G23" s="27">
        <v>85</v>
      </c>
      <c r="H23" s="28">
        <v>2</v>
      </c>
      <c r="I23" s="27">
        <v>461</v>
      </c>
      <c r="J23" s="27">
        <v>24</v>
      </c>
      <c r="K23" s="27">
        <v>1300</v>
      </c>
      <c r="L23" s="27">
        <v>686</v>
      </c>
      <c r="M23" s="27">
        <v>275</v>
      </c>
      <c r="N23" s="27">
        <v>1200</v>
      </c>
      <c r="O23" s="27">
        <v>638</v>
      </c>
      <c r="P23" s="27">
        <v>40</v>
      </c>
      <c r="Q23" s="27">
        <v>359.99999999999983</v>
      </c>
      <c r="R23" s="27">
        <v>106</v>
      </c>
      <c r="S23" s="27">
        <v>60</v>
      </c>
      <c r="T23" s="27">
        <v>24</v>
      </c>
      <c r="U23" s="27">
        <v>206</v>
      </c>
      <c r="V23" s="27">
        <v>12</v>
      </c>
      <c r="W23" s="30">
        <v>20</v>
      </c>
    </row>
    <row r="24" spans="1:23" x14ac:dyDescent="0.3">
      <c r="A24" s="29" t="s">
        <v>396</v>
      </c>
      <c r="B24" s="26" t="s">
        <v>40</v>
      </c>
      <c r="C24" s="26" t="s">
        <v>392</v>
      </c>
      <c r="D24" s="26" t="s">
        <v>49</v>
      </c>
      <c r="E24" s="26" t="s">
        <v>371</v>
      </c>
      <c r="F24" s="27">
        <v>1720</v>
      </c>
      <c r="G24" s="27">
        <v>85</v>
      </c>
      <c r="H24" s="28">
        <v>2</v>
      </c>
      <c r="I24" s="27">
        <v>461</v>
      </c>
      <c r="J24" s="27">
        <v>24</v>
      </c>
      <c r="K24" s="27">
        <v>1630</v>
      </c>
      <c r="L24" s="27">
        <v>686</v>
      </c>
      <c r="M24" s="27">
        <v>275</v>
      </c>
      <c r="N24" s="27">
        <v>1530</v>
      </c>
      <c r="O24" s="27">
        <v>638</v>
      </c>
      <c r="P24" s="27">
        <v>40</v>
      </c>
      <c r="Q24" s="27">
        <v>359.99999999999983</v>
      </c>
      <c r="R24" s="27">
        <v>106</v>
      </c>
      <c r="S24" s="27">
        <v>60</v>
      </c>
      <c r="T24" s="27">
        <v>24</v>
      </c>
      <c r="U24" s="27">
        <v>206</v>
      </c>
      <c r="V24" s="27">
        <v>12</v>
      </c>
      <c r="W24" s="30">
        <v>20</v>
      </c>
    </row>
    <row r="25" spans="1:23" x14ac:dyDescent="0.3">
      <c r="A25" s="29" t="s">
        <v>397</v>
      </c>
      <c r="B25" s="26" t="s">
        <v>44</v>
      </c>
      <c r="C25" s="26" t="s">
        <v>392</v>
      </c>
      <c r="D25" s="26" t="s">
        <v>49</v>
      </c>
      <c r="E25" s="26" t="s">
        <v>371</v>
      </c>
      <c r="F25" s="27">
        <v>1390</v>
      </c>
      <c r="G25" s="27">
        <v>85</v>
      </c>
      <c r="H25" s="28">
        <v>2</v>
      </c>
      <c r="I25" s="27">
        <v>763</v>
      </c>
      <c r="J25" s="27">
        <v>34</v>
      </c>
      <c r="K25" s="27">
        <v>1300</v>
      </c>
      <c r="L25" s="27">
        <v>1006</v>
      </c>
      <c r="M25" s="27">
        <v>275</v>
      </c>
      <c r="N25" s="27">
        <v>1200</v>
      </c>
      <c r="O25" s="27">
        <v>938</v>
      </c>
      <c r="P25" s="27">
        <v>40</v>
      </c>
      <c r="Q25" s="27">
        <v>359.99999999999983</v>
      </c>
      <c r="R25" s="27">
        <v>106</v>
      </c>
      <c r="S25" s="27">
        <v>60</v>
      </c>
      <c r="T25" s="27">
        <v>34</v>
      </c>
      <c r="U25" s="27">
        <v>206</v>
      </c>
      <c r="V25" s="27">
        <v>12</v>
      </c>
      <c r="W25" s="30">
        <v>20</v>
      </c>
    </row>
    <row r="26" spans="1:23" x14ac:dyDescent="0.3">
      <c r="A26" s="29" t="s">
        <v>398</v>
      </c>
      <c r="B26" s="26" t="s">
        <v>56</v>
      </c>
      <c r="C26" s="26" t="s">
        <v>392</v>
      </c>
      <c r="D26" s="26" t="s">
        <v>49</v>
      </c>
      <c r="E26" s="26" t="s">
        <v>371</v>
      </c>
      <c r="F26" s="27">
        <v>1390</v>
      </c>
      <c r="G26" s="27">
        <v>85</v>
      </c>
      <c r="H26" s="28">
        <v>2</v>
      </c>
      <c r="I26" s="27">
        <v>1083</v>
      </c>
      <c r="J26" s="27">
        <v>44</v>
      </c>
      <c r="K26" s="27">
        <v>1300</v>
      </c>
      <c r="L26" s="27">
        <v>1326</v>
      </c>
      <c r="M26" s="27">
        <v>275</v>
      </c>
      <c r="N26" s="27">
        <v>1200</v>
      </c>
      <c r="O26" s="27">
        <v>1238</v>
      </c>
      <c r="P26" s="27">
        <v>40</v>
      </c>
      <c r="Q26" s="27">
        <v>359.99999999999983</v>
      </c>
      <c r="R26" s="27">
        <v>106</v>
      </c>
      <c r="S26" s="27">
        <v>60</v>
      </c>
      <c r="T26" s="27">
        <v>44</v>
      </c>
      <c r="U26" s="27">
        <v>206</v>
      </c>
      <c r="V26" s="27">
        <v>12</v>
      </c>
      <c r="W26" s="30">
        <v>20</v>
      </c>
    </row>
    <row r="27" spans="1:23" x14ac:dyDescent="0.3">
      <c r="A27" s="29" t="s">
        <v>399</v>
      </c>
      <c r="B27" s="26" t="s">
        <v>56</v>
      </c>
      <c r="C27" s="26" t="s">
        <v>370</v>
      </c>
      <c r="D27" s="26" t="s">
        <v>19</v>
      </c>
      <c r="E27" s="26" t="s">
        <v>371</v>
      </c>
      <c r="F27" s="27">
        <v>1390</v>
      </c>
      <c r="G27" s="27">
        <v>85</v>
      </c>
      <c r="H27" s="28">
        <v>2</v>
      </c>
      <c r="I27" s="27">
        <v>1083</v>
      </c>
      <c r="J27" s="27">
        <v>44</v>
      </c>
      <c r="K27" s="27">
        <v>1300</v>
      </c>
      <c r="L27" s="27">
        <v>1326</v>
      </c>
      <c r="M27" s="27">
        <v>340</v>
      </c>
      <c r="N27" s="27">
        <v>1200</v>
      </c>
      <c r="O27" s="27">
        <v>1238</v>
      </c>
      <c r="P27" s="27">
        <v>40</v>
      </c>
      <c r="Q27" s="27">
        <v>359.99999999999983</v>
      </c>
      <c r="R27" s="27">
        <v>106</v>
      </c>
      <c r="S27" s="27">
        <v>60</v>
      </c>
      <c r="T27" s="27">
        <v>44</v>
      </c>
      <c r="U27" s="27">
        <v>271</v>
      </c>
      <c r="V27" s="27">
        <v>12</v>
      </c>
      <c r="W27" s="30">
        <v>20</v>
      </c>
    </row>
    <row r="28" spans="1:23" x14ac:dyDescent="0.3">
      <c r="A28" s="29" t="s">
        <v>400</v>
      </c>
      <c r="B28" s="26" t="s">
        <v>56</v>
      </c>
      <c r="C28" s="26" t="s">
        <v>373</v>
      </c>
      <c r="D28" s="26" t="s">
        <v>23</v>
      </c>
      <c r="E28" s="26" t="s">
        <v>371</v>
      </c>
      <c r="F28" s="27">
        <v>1390</v>
      </c>
      <c r="G28" s="27">
        <v>85</v>
      </c>
      <c r="H28" s="28">
        <v>2</v>
      </c>
      <c r="I28" s="27">
        <v>1083</v>
      </c>
      <c r="J28" s="27">
        <v>44</v>
      </c>
      <c r="K28" s="27">
        <v>1300</v>
      </c>
      <c r="L28" s="27">
        <v>1326</v>
      </c>
      <c r="M28" s="27">
        <v>405</v>
      </c>
      <c r="N28" s="27">
        <v>1200</v>
      </c>
      <c r="O28" s="27">
        <v>1238</v>
      </c>
      <c r="P28" s="27">
        <v>40</v>
      </c>
      <c r="Q28" s="27">
        <v>359.99999999999983</v>
      </c>
      <c r="R28" s="27">
        <v>106</v>
      </c>
      <c r="S28" s="27">
        <v>60</v>
      </c>
      <c r="T28" s="27">
        <v>44</v>
      </c>
      <c r="U28" s="27">
        <v>336</v>
      </c>
      <c r="V28" s="27">
        <v>12</v>
      </c>
      <c r="W28" s="30">
        <v>20</v>
      </c>
    </row>
    <row r="29" spans="1:23" x14ac:dyDescent="0.3">
      <c r="A29" s="29" t="s">
        <v>401</v>
      </c>
      <c r="B29" s="26" t="s">
        <v>56</v>
      </c>
      <c r="C29" s="26" t="s">
        <v>375</v>
      </c>
      <c r="D29" s="26" t="s">
        <v>26</v>
      </c>
      <c r="E29" s="26" t="s">
        <v>371</v>
      </c>
      <c r="F29" s="27">
        <v>1390</v>
      </c>
      <c r="G29" s="27">
        <v>85</v>
      </c>
      <c r="H29" s="28">
        <v>2</v>
      </c>
      <c r="I29" s="27">
        <v>1083</v>
      </c>
      <c r="J29" s="27">
        <v>44</v>
      </c>
      <c r="K29" s="27">
        <v>1300</v>
      </c>
      <c r="L29" s="27">
        <v>1326</v>
      </c>
      <c r="M29" s="27">
        <v>470</v>
      </c>
      <c r="N29" s="27">
        <v>1200</v>
      </c>
      <c r="O29" s="27">
        <v>1238</v>
      </c>
      <c r="P29" s="27">
        <v>40</v>
      </c>
      <c r="Q29" s="27">
        <v>359.99999999999983</v>
      </c>
      <c r="R29" s="27">
        <v>106</v>
      </c>
      <c r="S29" s="27">
        <v>60</v>
      </c>
      <c r="T29" s="27">
        <v>44</v>
      </c>
      <c r="U29" s="27">
        <v>401</v>
      </c>
      <c r="V29" s="27">
        <v>12</v>
      </c>
      <c r="W29" s="30">
        <v>20</v>
      </c>
    </row>
    <row r="30" spans="1:23" x14ac:dyDescent="0.3">
      <c r="A30" s="29" t="s">
        <v>402</v>
      </c>
      <c r="B30" s="26" t="s">
        <v>61</v>
      </c>
      <c r="C30" s="26" t="s">
        <v>392</v>
      </c>
      <c r="D30" s="26" t="s">
        <v>49</v>
      </c>
      <c r="E30" s="26" t="s">
        <v>371</v>
      </c>
      <c r="F30" s="27">
        <v>2353</v>
      </c>
      <c r="G30" s="27">
        <v>100</v>
      </c>
      <c r="H30" s="28">
        <v>2</v>
      </c>
      <c r="I30" s="27">
        <v>660</v>
      </c>
      <c r="J30" s="27">
        <v>48</v>
      </c>
      <c r="K30" s="27">
        <v>2263</v>
      </c>
      <c r="L30" s="27">
        <v>884</v>
      </c>
      <c r="M30" s="27">
        <v>275</v>
      </c>
      <c r="N30" s="27">
        <v>2128</v>
      </c>
      <c r="O30" s="27">
        <v>788</v>
      </c>
      <c r="P30" s="27">
        <v>40</v>
      </c>
      <c r="Q30" s="27">
        <v>359.99999999999983</v>
      </c>
      <c r="R30" s="27">
        <v>106</v>
      </c>
      <c r="S30" s="27">
        <v>95</v>
      </c>
      <c r="T30" s="27">
        <v>48</v>
      </c>
      <c r="U30" s="27">
        <v>206</v>
      </c>
      <c r="V30" s="27">
        <v>20</v>
      </c>
      <c r="W30" s="30">
        <v>35</v>
      </c>
    </row>
    <row r="31" spans="1:23" x14ac:dyDescent="0.3">
      <c r="A31" s="29" t="s">
        <v>403</v>
      </c>
      <c r="B31" s="26" t="s">
        <v>61</v>
      </c>
      <c r="C31" s="26" t="s">
        <v>370</v>
      </c>
      <c r="D31" s="26" t="s">
        <v>19</v>
      </c>
      <c r="E31" s="26" t="s">
        <v>371</v>
      </c>
      <c r="F31" s="27">
        <v>2353</v>
      </c>
      <c r="G31" s="27">
        <v>100</v>
      </c>
      <c r="H31" s="28">
        <v>2</v>
      </c>
      <c r="I31" s="27">
        <v>660</v>
      </c>
      <c r="J31" s="27">
        <v>48</v>
      </c>
      <c r="K31" s="27">
        <v>2263</v>
      </c>
      <c r="L31" s="27">
        <v>884</v>
      </c>
      <c r="M31" s="27">
        <v>340</v>
      </c>
      <c r="N31" s="27">
        <v>2128</v>
      </c>
      <c r="O31" s="27">
        <v>788</v>
      </c>
      <c r="P31" s="27">
        <v>40</v>
      </c>
      <c r="Q31" s="27">
        <v>359.99999999999983</v>
      </c>
      <c r="R31" s="27">
        <v>106</v>
      </c>
      <c r="S31" s="27">
        <v>95</v>
      </c>
      <c r="T31" s="27">
        <v>48</v>
      </c>
      <c r="U31" s="27">
        <v>271</v>
      </c>
      <c r="V31" s="27">
        <v>20</v>
      </c>
      <c r="W31" s="30">
        <v>35</v>
      </c>
    </row>
    <row r="32" spans="1:23" x14ac:dyDescent="0.3">
      <c r="A32" s="29" t="s">
        <v>404</v>
      </c>
      <c r="B32" s="26" t="s">
        <v>61</v>
      </c>
      <c r="C32" s="26" t="s">
        <v>373</v>
      </c>
      <c r="D32" s="26" t="s">
        <v>23</v>
      </c>
      <c r="E32" s="26" t="s">
        <v>371</v>
      </c>
      <c r="F32" s="27">
        <v>2353</v>
      </c>
      <c r="G32" s="27">
        <v>100</v>
      </c>
      <c r="H32" s="28">
        <v>2</v>
      </c>
      <c r="I32" s="27">
        <v>660</v>
      </c>
      <c r="J32" s="27">
        <v>48</v>
      </c>
      <c r="K32" s="27">
        <v>2263</v>
      </c>
      <c r="L32" s="27">
        <v>884</v>
      </c>
      <c r="M32" s="27">
        <v>405</v>
      </c>
      <c r="N32" s="27">
        <v>2128</v>
      </c>
      <c r="O32" s="27">
        <v>788</v>
      </c>
      <c r="P32" s="27">
        <v>40</v>
      </c>
      <c r="Q32" s="27">
        <v>359.99999999999983</v>
      </c>
      <c r="R32" s="27">
        <v>106</v>
      </c>
      <c r="S32" s="27">
        <v>95</v>
      </c>
      <c r="T32" s="27">
        <v>48</v>
      </c>
      <c r="U32" s="27">
        <v>336</v>
      </c>
      <c r="V32" s="27">
        <v>20</v>
      </c>
      <c r="W32" s="30">
        <v>35</v>
      </c>
    </row>
    <row r="33" spans="1:23" x14ac:dyDescent="0.3">
      <c r="A33" s="29" t="s">
        <v>405</v>
      </c>
      <c r="B33" s="26" t="s">
        <v>61</v>
      </c>
      <c r="C33" s="26" t="s">
        <v>375</v>
      </c>
      <c r="D33" s="26" t="s">
        <v>26</v>
      </c>
      <c r="E33" s="26" t="s">
        <v>371</v>
      </c>
      <c r="F33" s="27">
        <v>2353</v>
      </c>
      <c r="G33" s="27">
        <v>100</v>
      </c>
      <c r="H33" s="28">
        <v>2</v>
      </c>
      <c r="I33" s="27">
        <v>660</v>
      </c>
      <c r="J33" s="27">
        <v>48</v>
      </c>
      <c r="K33" s="27">
        <v>2263</v>
      </c>
      <c r="L33" s="27">
        <v>884</v>
      </c>
      <c r="M33" s="27">
        <v>470</v>
      </c>
      <c r="N33" s="27">
        <v>2128</v>
      </c>
      <c r="O33" s="27">
        <v>788</v>
      </c>
      <c r="P33" s="27">
        <v>40</v>
      </c>
      <c r="Q33" s="27">
        <v>359.99999999999983</v>
      </c>
      <c r="R33" s="27">
        <v>106</v>
      </c>
      <c r="S33" s="27">
        <v>95</v>
      </c>
      <c r="T33" s="27">
        <v>48</v>
      </c>
      <c r="U33" s="27">
        <v>401</v>
      </c>
      <c r="V33" s="27">
        <v>20</v>
      </c>
      <c r="W33" s="30">
        <v>35</v>
      </c>
    </row>
    <row r="34" spans="1:23" x14ac:dyDescent="0.3">
      <c r="A34" s="29" t="s">
        <v>406</v>
      </c>
      <c r="B34" s="26" t="s">
        <v>66</v>
      </c>
      <c r="C34" s="26" t="s">
        <v>392</v>
      </c>
      <c r="D34" s="26" t="s">
        <v>49</v>
      </c>
      <c r="E34" s="26" t="s">
        <v>371</v>
      </c>
      <c r="F34" s="27">
        <v>1712</v>
      </c>
      <c r="G34" s="27">
        <v>100</v>
      </c>
      <c r="H34" s="28">
        <v>3</v>
      </c>
      <c r="I34" s="27">
        <v>565</v>
      </c>
      <c r="J34" s="27">
        <v>39.5</v>
      </c>
      <c r="K34" s="27">
        <v>1622</v>
      </c>
      <c r="L34" s="27">
        <v>1354</v>
      </c>
      <c r="M34" s="27">
        <v>275</v>
      </c>
      <c r="N34" s="27">
        <v>1487</v>
      </c>
      <c r="O34" s="27">
        <v>1275</v>
      </c>
      <c r="P34" s="27">
        <v>40</v>
      </c>
      <c r="Q34" s="27">
        <v>419.99999999999989</v>
      </c>
      <c r="R34" s="27">
        <v>110</v>
      </c>
      <c r="S34" s="27">
        <v>95</v>
      </c>
      <c r="T34" s="27">
        <v>39.5</v>
      </c>
      <c r="U34" s="27">
        <v>206</v>
      </c>
      <c r="V34" s="27">
        <v>20</v>
      </c>
      <c r="W34" s="30">
        <v>35</v>
      </c>
    </row>
    <row r="35" spans="1:23" x14ac:dyDescent="0.3">
      <c r="A35" s="29" t="s">
        <v>407</v>
      </c>
      <c r="B35" s="26" t="s">
        <v>66</v>
      </c>
      <c r="C35" s="26" t="s">
        <v>370</v>
      </c>
      <c r="D35" s="26" t="s">
        <v>19</v>
      </c>
      <c r="E35" s="26" t="s">
        <v>371</v>
      </c>
      <c r="F35" s="27">
        <v>1712</v>
      </c>
      <c r="G35" s="27">
        <v>100</v>
      </c>
      <c r="H35" s="28">
        <v>3</v>
      </c>
      <c r="I35" s="27">
        <v>565</v>
      </c>
      <c r="J35" s="27">
        <v>39.5</v>
      </c>
      <c r="K35" s="27">
        <v>1622</v>
      </c>
      <c r="L35" s="27">
        <v>1354</v>
      </c>
      <c r="M35" s="27">
        <v>340</v>
      </c>
      <c r="N35" s="27">
        <v>1487</v>
      </c>
      <c r="O35" s="27">
        <v>1275</v>
      </c>
      <c r="P35" s="27">
        <v>40</v>
      </c>
      <c r="Q35" s="27">
        <v>420</v>
      </c>
      <c r="R35" s="27">
        <v>110</v>
      </c>
      <c r="S35" s="27">
        <v>95</v>
      </c>
      <c r="T35" s="27">
        <v>39.5</v>
      </c>
      <c r="U35" s="27">
        <v>271</v>
      </c>
      <c r="V35" s="27">
        <v>20</v>
      </c>
      <c r="W35" s="30">
        <v>35</v>
      </c>
    </row>
    <row r="36" spans="1:23" x14ac:dyDescent="0.3">
      <c r="A36" s="29" t="s">
        <v>408</v>
      </c>
      <c r="B36" s="26" t="s">
        <v>66</v>
      </c>
      <c r="C36" s="26" t="s">
        <v>373</v>
      </c>
      <c r="D36" s="26" t="s">
        <v>23</v>
      </c>
      <c r="E36" s="26" t="s">
        <v>371</v>
      </c>
      <c r="F36" s="27">
        <v>1712</v>
      </c>
      <c r="G36" s="27">
        <v>100</v>
      </c>
      <c r="H36" s="28">
        <v>3</v>
      </c>
      <c r="I36" s="27">
        <v>565</v>
      </c>
      <c r="J36" s="27">
        <v>39.5</v>
      </c>
      <c r="K36" s="27">
        <v>1622</v>
      </c>
      <c r="L36" s="27">
        <v>1354</v>
      </c>
      <c r="M36" s="27">
        <v>405</v>
      </c>
      <c r="N36" s="27">
        <v>1487</v>
      </c>
      <c r="O36" s="27">
        <v>1275</v>
      </c>
      <c r="P36" s="27">
        <v>40</v>
      </c>
      <c r="Q36" s="27">
        <v>420</v>
      </c>
      <c r="R36" s="27">
        <v>110</v>
      </c>
      <c r="S36" s="27">
        <v>95</v>
      </c>
      <c r="T36" s="27">
        <v>39.5</v>
      </c>
      <c r="U36" s="27">
        <v>336</v>
      </c>
      <c r="V36" s="27">
        <v>20</v>
      </c>
      <c r="W36" s="30">
        <v>35</v>
      </c>
    </row>
    <row r="37" spans="1:23" x14ac:dyDescent="0.3">
      <c r="A37" s="29" t="s">
        <v>409</v>
      </c>
      <c r="B37" s="26" t="s">
        <v>66</v>
      </c>
      <c r="C37" s="26" t="s">
        <v>375</v>
      </c>
      <c r="D37" s="26" t="s">
        <v>26</v>
      </c>
      <c r="E37" s="26" t="s">
        <v>371</v>
      </c>
      <c r="F37" s="27">
        <v>1712</v>
      </c>
      <c r="G37" s="27">
        <v>100</v>
      </c>
      <c r="H37" s="28">
        <v>3</v>
      </c>
      <c r="I37" s="27">
        <v>565</v>
      </c>
      <c r="J37" s="27">
        <v>39.5</v>
      </c>
      <c r="K37" s="27">
        <v>1622</v>
      </c>
      <c r="L37" s="27">
        <v>1354</v>
      </c>
      <c r="M37" s="27">
        <v>470</v>
      </c>
      <c r="N37" s="27">
        <v>1487</v>
      </c>
      <c r="O37" s="27">
        <v>1275</v>
      </c>
      <c r="P37" s="27">
        <v>40</v>
      </c>
      <c r="Q37" s="27">
        <v>420</v>
      </c>
      <c r="R37" s="27">
        <v>110</v>
      </c>
      <c r="S37" s="27">
        <v>95</v>
      </c>
      <c r="T37" s="27">
        <v>39.5</v>
      </c>
      <c r="U37" s="27">
        <v>401</v>
      </c>
      <c r="V37" s="27">
        <v>20</v>
      </c>
      <c r="W37" s="30">
        <v>35</v>
      </c>
    </row>
    <row r="38" spans="1:23" x14ac:dyDescent="0.3">
      <c r="A38" s="29" t="s">
        <v>410</v>
      </c>
      <c r="B38" s="26" t="s">
        <v>71</v>
      </c>
      <c r="C38" s="26" t="s">
        <v>392</v>
      </c>
      <c r="D38" s="26" t="s">
        <v>49</v>
      </c>
      <c r="E38" s="26" t="s">
        <v>371</v>
      </c>
      <c r="F38" s="27">
        <v>2017</v>
      </c>
      <c r="G38" s="27">
        <v>100</v>
      </c>
      <c r="H38" s="28">
        <v>3</v>
      </c>
      <c r="I38" s="27">
        <v>565</v>
      </c>
      <c r="J38" s="27">
        <v>39.5</v>
      </c>
      <c r="K38" s="27">
        <v>1927</v>
      </c>
      <c r="L38" s="27">
        <v>1354</v>
      </c>
      <c r="M38" s="27">
        <v>275</v>
      </c>
      <c r="N38" s="27">
        <v>1792</v>
      </c>
      <c r="O38" s="27">
        <v>1275</v>
      </c>
      <c r="P38" s="27">
        <v>40</v>
      </c>
      <c r="Q38" s="27">
        <v>420</v>
      </c>
      <c r="R38" s="27">
        <v>110</v>
      </c>
      <c r="S38" s="27">
        <v>95</v>
      </c>
      <c r="T38" s="27">
        <v>39.5</v>
      </c>
      <c r="U38" s="27">
        <v>206</v>
      </c>
      <c r="V38" s="27">
        <v>20</v>
      </c>
      <c r="W38" s="30">
        <v>35</v>
      </c>
    </row>
    <row r="39" spans="1:23" x14ac:dyDescent="0.3">
      <c r="A39" s="29" t="s">
        <v>411</v>
      </c>
      <c r="B39" s="26" t="s">
        <v>71</v>
      </c>
      <c r="C39" s="26" t="s">
        <v>370</v>
      </c>
      <c r="D39" s="26" t="s">
        <v>19</v>
      </c>
      <c r="E39" s="26" t="s">
        <v>371</v>
      </c>
      <c r="F39" s="27">
        <v>2017</v>
      </c>
      <c r="G39" s="27">
        <v>100</v>
      </c>
      <c r="H39" s="28">
        <v>3</v>
      </c>
      <c r="I39" s="27">
        <v>565</v>
      </c>
      <c r="J39" s="27">
        <v>39.5</v>
      </c>
      <c r="K39" s="27">
        <v>1927</v>
      </c>
      <c r="L39" s="27">
        <v>1354</v>
      </c>
      <c r="M39" s="27">
        <v>340</v>
      </c>
      <c r="N39" s="27">
        <v>1792</v>
      </c>
      <c r="O39" s="27">
        <v>1275</v>
      </c>
      <c r="P39" s="27">
        <v>40</v>
      </c>
      <c r="Q39" s="27">
        <v>420</v>
      </c>
      <c r="R39" s="27">
        <v>110</v>
      </c>
      <c r="S39" s="27">
        <v>95</v>
      </c>
      <c r="T39" s="27">
        <v>39.5</v>
      </c>
      <c r="U39" s="27">
        <v>271</v>
      </c>
      <c r="V39" s="27">
        <v>20</v>
      </c>
      <c r="W39" s="30">
        <v>35</v>
      </c>
    </row>
    <row r="40" spans="1:23" x14ac:dyDescent="0.3">
      <c r="A40" s="29" t="s">
        <v>412</v>
      </c>
      <c r="B40" s="26" t="s">
        <v>71</v>
      </c>
      <c r="C40" s="26" t="s">
        <v>373</v>
      </c>
      <c r="D40" s="26" t="s">
        <v>23</v>
      </c>
      <c r="E40" s="26" t="s">
        <v>371</v>
      </c>
      <c r="F40" s="27">
        <v>2017</v>
      </c>
      <c r="G40" s="27">
        <v>100</v>
      </c>
      <c r="H40" s="28">
        <v>3</v>
      </c>
      <c r="I40" s="27">
        <v>565</v>
      </c>
      <c r="J40" s="27">
        <v>39.5</v>
      </c>
      <c r="K40" s="27">
        <v>1927</v>
      </c>
      <c r="L40" s="27">
        <v>1354</v>
      </c>
      <c r="M40" s="27">
        <v>405</v>
      </c>
      <c r="N40" s="27">
        <v>1792</v>
      </c>
      <c r="O40" s="27">
        <v>1275</v>
      </c>
      <c r="P40" s="27">
        <v>40</v>
      </c>
      <c r="Q40" s="27">
        <v>419.9999999999996</v>
      </c>
      <c r="R40" s="27">
        <v>110</v>
      </c>
      <c r="S40" s="27">
        <v>95</v>
      </c>
      <c r="T40" s="27">
        <v>39.5</v>
      </c>
      <c r="U40" s="27">
        <v>336</v>
      </c>
      <c r="V40" s="27">
        <v>20</v>
      </c>
      <c r="W40" s="30">
        <v>35</v>
      </c>
    </row>
    <row r="41" spans="1:23" x14ac:dyDescent="0.3">
      <c r="A41" s="29" t="s">
        <v>413</v>
      </c>
      <c r="B41" s="26" t="s">
        <v>71</v>
      </c>
      <c r="C41" s="26" t="s">
        <v>375</v>
      </c>
      <c r="D41" s="26" t="s">
        <v>26</v>
      </c>
      <c r="E41" s="26" t="s">
        <v>371</v>
      </c>
      <c r="F41" s="27">
        <v>2017</v>
      </c>
      <c r="G41" s="27">
        <v>100</v>
      </c>
      <c r="H41" s="28">
        <v>3</v>
      </c>
      <c r="I41" s="27">
        <v>565</v>
      </c>
      <c r="J41" s="27">
        <v>39.5</v>
      </c>
      <c r="K41" s="27">
        <v>1927</v>
      </c>
      <c r="L41" s="27">
        <v>1354</v>
      </c>
      <c r="M41" s="27">
        <v>470</v>
      </c>
      <c r="N41" s="27">
        <v>1792</v>
      </c>
      <c r="O41" s="27">
        <v>1275</v>
      </c>
      <c r="P41" s="27">
        <v>40</v>
      </c>
      <c r="Q41" s="27">
        <v>419.99999999999989</v>
      </c>
      <c r="R41" s="27">
        <v>110</v>
      </c>
      <c r="S41" s="27">
        <v>95</v>
      </c>
      <c r="T41" s="27">
        <v>39.5</v>
      </c>
      <c r="U41" s="27">
        <v>401</v>
      </c>
      <c r="V41" s="27">
        <v>20</v>
      </c>
      <c r="W41" s="30">
        <v>35</v>
      </c>
    </row>
    <row r="42" spans="1:23" x14ac:dyDescent="0.3">
      <c r="A42" s="29" t="s">
        <v>414</v>
      </c>
      <c r="B42" s="26" t="s">
        <v>76</v>
      </c>
      <c r="C42" s="26" t="s">
        <v>392</v>
      </c>
      <c r="D42" s="26" t="s">
        <v>49</v>
      </c>
      <c r="E42" s="26" t="s">
        <v>371</v>
      </c>
      <c r="F42" s="27">
        <v>2322</v>
      </c>
      <c r="G42" s="27">
        <v>100</v>
      </c>
      <c r="H42" s="28">
        <v>3</v>
      </c>
      <c r="I42" s="27">
        <v>565</v>
      </c>
      <c r="J42" s="27">
        <v>39.5</v>
      </c>
      <c r="K42" s="27">
        <v>2232</v>
      </c>
      <c r="L42" s="27">
        <v>1354</v>
      </c>
      <c r="M42" s="27">
        <v>275</v>
      </c>
      <c r="N42" s="27">
        <v>2097</v>
      </c>
      <c r="O42" s="27">
        <v>1275</v>
      </c>
      <c r="P42" s="27">
        <v>40</v>
      </c>
      <c r="Q42" s="27">
        <v>420</v>
      </c>
      <c r="R42" s="27">
        <v>110</v>
      </c>
      <c r="S42" s="27">
        <v>95</v>
      </c>
      <c r="T42" s="27">
        <v>39.5</v>
      </c>
      <c r="U42" s="27">
        <v>206</v>
      </c>
      <c r="V42" s="27">
        <v>20</v>
      </c>
      <c r="W42" s="30">
        <v>35</v>
      </c>
    </row>
    <row r="43" spans="1:23" x14ac:dyDescent="0.3">
      <c r="A43" s="29" t="s">
        <v>415</v>
      </c>
      <c r="B43" s="26" t="s">
        <v>76</v>
      </c>
      <c r="C43" s="26" t="s">
        <v>370</v>
      </c>
      <c r="D43" s="26" t="s">
        <v>19</v>
      </c>
      <c r="E43" s="26" t="s">
        <v>371</v>
      </c>
      <c r="F43" s="27">
        <v>2322</v>
      </c>
      <c r="G43" s="27">
        <v>100</v>
      </c>
      <c r="H43" s="28">
        <v>3</v>
      </c>
      <c r="I43" s="27">
        <v>565</v>
      </c>
      <c r="J43" s="27">
        <v>39.5</v>
      </c>
      <c r="K43" s="27">
        <v>2232</v>
      </c>
      <c r="L43" s="27">
        <v>1354</v>
      </c>
      <c r="M43" s="27">
        <v>340</v>
      </c>
      <c r="N43" s="27">
        <v>2097</v>
      </c>
      <c r="O43" s="27">
        <v>1275</v>
      </c>
      <c r="P43" s="27">
        <v>40</v>
      </c>
      <c r="Q43" s="27">
        <v>420</v>
      </c>
      <c r="R43" s="27">
        <v>110</v>
      </c>
      <c r="S43" s="27">
        <v>95</v>
      </c>
      <c r="T43" s="27">
        <v>39.5</v>
      </c>
      <c r="U43" s="27">
        <v>271</v>
      </c>
      <c r="V43" s="27">
        <v>20</v>
      </c>
      <c r="W43" s="30">
        <v>35</v>
      </c>
    </row>
    <row r="44" spans="1:23" x14ac:dyDescent="0.3">
      <c r="A44" s="29" t="s">
        <v>416</v>
      </c>
      <c r="B44" s="26" t="s">
        <v>76</v>
      </c>
      <c r="C44" s="26" t="s">
        <v>373</v>
      </c>
      <c r="D44" s="26" t="s">
        <v>23</v>
      </c>
      <c r="E44" s="26" t="s">
        <v>371</v>
      </c>
      <c r="F44" s="27">
        <v>2322</v>
      </c>
      <c r="G44" s="27">
        <v>100</v>
      </c>
      <c r="H44" s="28">
        <v>3</v>
      </c>
      <c r="I44" s="27">
        <v>565</v>
      </c>
      <c r="J44" s="27">
        <v>39.5</v>
      </c>
      <c r="K44" s="27">
        <v>2232</v>
      </c>
      <c r="L44" s="27">
        <v>1354</v>
      </c>
      <c r="M44" s="27">
        <v>405</v>
      </c>
      <c r="N44" s="27">
        <v>2097</v>
      </c>
      <c r="O44" s="27">
        <v>1275</v>
      </c>
      <c r="P44" s="27">
        <v>40</v>
      </c>
      <c r="Q44" s="27">
        <v>420</v>
      </c>
      <c r="R44" s="27">
        <v>110</v>
      </c>
      <c r="S44" s="27">
        <v>95</v>
      </c>
      <c r="T44" s="27">
        <v>39.5</v>
      </c>
      <c r="U44" s="27">
        <v>336</v>
      </c>
      <c r="V44" s="27">
        <v>20</v>
      </c>
      <c r="W44" s="30">
        <v>35</v>
      </c>
    </row>
    <row r="45" spans="1:23" x14ac:dyDescent="0.3">
      <c r="A45" s="29" t="s">
        <v>417</v>
      </c>
      <c r="B45" s="26" t="s">
        <v>76</v>
      </c>
      <c r="C45" s="26" t="s">
        <v>375</v>
      </c>
      <c r="D45" s="26" t="s">
        <v>26</v>
      </c>
      <c r="E45" s="26" t="s">
        <v>371</v>
      </c>
      <c r="F45" s="27">
        <v>2322</v>
      </c>
      <c r="G45" s="27">
        <v>100</v>
      </c>
      <c r="H45" s="28">
        <v>3</v>
      </c>
      <c r="I45" s="27">
        <v>565</v>
      </c>
      <c r="J45" s="27">
        <v>39.5</v>
      </c>
      <c r="K45" s="27">
        <v>2232</v>
      </c>
      <c r="L45" s="27">
        <v>1354</v>
      </c>
      <c r="M45" s="27">
        <v>470</v>
      </c>
      <c r="N45" s="27">
        <v>2097</v>
      </c>
      <c r="O45" s="27">
        <v>1275</v>
      </c>
      <c r="P45" s="27">
        <v>40</v>
      </c>
      <c r="Q45" s="27">
        <v>420</v>
      </c>
      <c r="R45" s="27">
        <v>110</v>
      </c>
      <c r="S45" s="27">
        <v>95</v>
      </c>
      <c r="T45" s="27">
        <v>39.5</v>
      </c>
      <c r="U45" s="27">
        <v>401</v>
      </c>
      <c r="V45" s="27">
        <v>20</v>
      </c>
      <c r="W45" s="30">
        <v>35</v>
      </c>
    </row>
    <row r="46" spans="1:23" x14ac:dyDescent="0.3">
      <c r="A46" s="29" t="s">
        <v>418</v>
      </c>
      <c r="B46" s="26" t="s">
        <v>17</v>
      </c>
      <c r="C46" s="26" t="s">
        <v>419</v>
      </c>
      <c r="D46" s="26" t="s">
        <v>82</v>
      </c>
      <c r="E46" s="26" t="s">
        <v>371</v>
      </c>
      <c r="F46" s="27">
        <v>760</v>
      </c>
      <c r="G46" s="27">
        <v>85</v>
      </c>
      <c r="H46" s="28">
        <v>2</v>
      </c>
      <c r="I46" s="27">
        <v>158</v>
      </c>
      <c r="J46" s="27">
        <v>22</v>
      </c>
      <c r="K46" s="27">
        <v>690</v>
      </c>
      <c r="L46" s="27">
        <v>382</v>
      </c>
      <c r="M46" s="27">
        <v>535</v>
      </c>
      <c r="N46" s="27">
        <v>570</v>
      </c>
      <c r="O46" s="27">
        <v>338</v>
      </c>
      <c r="P46" s="27">
        <v>60</v>
      </c>
      <c r="Q46" s="27">
        <v>360</v>
      </c>
      <c r="R46" s="27">
        <v>106</v>
      </c>
      <c r="S46" s="27">
        <v>60</v>
      </c>
      <c r="T46" s="27">
        <v>22</v>
      </c>
      <c r="U46" s="27">
        <v>466</v>
      </c>
      <c r="V46" s="27">
        <v>12</v>
      </c>
      <c r="W46" s="30">
        <v>20</v>
      </c>
    </row>
    <row r="47" spans="1:23" x14ac:dyDescent="0.3">
      <c r="A47" s="29" t="s">
        <v>172</v>
      </c>
      <c r="B47" s="26" t="s">
        <v>28</v>
      </c>
      <c r="C47" s="26" t="s">
        <v>419</v>
      </c>
      <c r="D47" s="26" t="s">
        <v>82</v>
      </c>
      <c r="E47" s="26" t="s">
        <v>371</v>
      </c>
      <c r="F47" s="27">
        <v>760</v>
      </c>
      <c r="G47" s="27">
        <v>85</v>
      </c>
      <c r="H47" s="28">
        <v>2</v>
      </c>
      <c r="I47" s="27">
        <v>443</v>
      </c>
      <c r="J47" s="27">
        <v>24</v>
      </c>
      <c r="K47" s="27">
        <v>690</v>
      </c>
      <c r="L47" s="27">
        <v>686</v>
      </c>
      <c r="M47" s="27">
        <v>535</v>
      </c>
      <c r="N47" s="27">
        <v>570</v>
      </c>
      <c r="O47" s="27">
        <v>638</v>
      </c>
      <c r="P47" s="27">
        <v>60</v>
      </c>
      <c r="Q47" s="27">
        <v>360</v>
      </c>
      <c r="R47" s="27">
        <v>106</v>
      </c>
      <c r="S47" s="27">
        <v>60</v>
      </c>
      <c r="T47" s="27">
        <v>24</v>
      </c>
      <c r="U47" s="27">
        <v>466</v>
      </c>
      <c r="V47" s="27">
        <v>12</v>
      </c>
      <c r="W47" s="30">
        <v>20</v>
      </c>
    </row>
    <row r="48" spans="1:23" x14ac:dyDescent="0.3">
      <c r="A48" s="29" t="s">
        <v>173</v>
      </c>
      <c r="B48" s="26" t="s">
        <v>32</v>
      </c>
      <c r="C48" s="26" t="s">
        <v>419</v>
      </c>
      <c r="D48" s="26" t="s">
        <v>82</v>
      </c>
      <c r="E48" s="26" t="s">
        <v>371</v>
      </c>
      <c r="F48" s="27">
        <v>1080</v>
      </c>
      <c r="G48" s="27">
        <v>85</v>
      </c>
      <c r="H48" s="28">
        <v>2</v>
      </c>
      <c r="I48" s="27">
        <v>443</v>
      </c>
      <c r="J48" s="27">
        <v>24</v>
      </c>
      <c r="K48" s="27">
        <v>995</v>
      </c>
      <c r="L48" s="27">
        <v>686</v>
      </c>
      <c r="M48" s="27">
        <v>535</v>
      </c>
      <c r="N48" s="27">
        <v>890</v>
      </c>
      <c r="O48" s="27">
        <v>638</v>
      </c>
      <c r="P48" s="27">
        <v>45</v>
      </c>
      <c r="Q48" s="27">
        <v>360</v>
      </c>
      <c r="R48" s="27">
        <v>106</v>
      </c>
      <c r="S48" s="27">
        <v>60</v>
      </c>
      <c r="T48" s="27">
        <v>24</v>
      </c>
      <c r="U48" s="27">
        <v>466</v>
      </c>
      <c r="V48" s="27">
        <v>12</v>
      </c>
      <c r="W48" s="30">
        <v>20</v>
      </c>
    </row>
    <row r="49" spans="1:23" x14ac:dyDescent="0.3">
      <c r="A49" s="29" t="s">
        <v>420</v>
      </c>
      <c r="B49" s="26" t="s">
        <v>36</v>
      </c>
      <c r="C49" s="26" t="s">
        <v>419</v>
      </c>
      <c r="D49" s="26" t="s">
        <v>82</v>
      </c>
      <c r="E49" s="26" t="s">
        <v>371</v>
      </c>
      <c r="F49" s="27">
        <v>1390</v>
      </c>
      <c r="G49" s="27">
        <v>85</v>
      </c>
      <c r="H49" s="28">
        <v>2</v>
      </c>
      <c r="I49" s="27">
        <v>461</v>
      </c>
      <c r="J49" s="27">
        <v>24</v>
      </c>
      <c r="K49" s="27">
        <v>1300</v>
      </c>
      <c r="L49" s="27">
        <v>686</v>
      </c>
      <c r="M49" s="27">
        <v>535</v>
      </c>
      <c r="N49" s="27">
        <v>1200</v>
      </c>
      <c r="O49" s="27">
        <v>638</v>
      </c>
      <c r="P49" s="27">
        <v>40</v>
      </c>
      <c r="Q49" s="27">
        <v>360</v>
      </c>
      <c r="R49" s="27">
        <v>106</v>
      </c>
      <c r="S49" s="27">
        <v>60</v>
      </c>
      <c r="T49" s="27">
        <v>24</v>
      </c>
      <c r="U49" s="27">
        <v>466</v>
      </c>
      <c r="V49" s="27">
        <v>12</v>
      </c>
      <c r="W49" s="30">
        <v>20</v>
      </c>
    </row>
    <row r="50" spans="1:23" x14ac:dyDescent="0.3">
      <c r="A50" s="29" t="s">
        <v>421</v>
      </c>
      <c r="B50" s="26" t="s">
        <v>40</v>
      </c>
      <c r="C50" s="26" t="s">
        <v>419</v>
      </c>
      <c r="D50" s="26" t="s">
        <v>82</v>
      </c>
      <c r="E50" s="26" t="s">
        <v>371</v>
      </c>
      <c r="F50" s="27">
        <v>1720</v>
      </c>
      <c r="G50" s="27">
        <v>85</v>
      </c>
      <c r="H50" s="28">
        <v>2</v>
      </c>
      <c r="I50" s="27">
        <v>461</v>
      </c>
      <c r="J50" s="27">
        <v>24</v>
      </c>
      <c r="K50" s="27">
        <v>1630</v>
      </c>
      <c r="L50" s="27">
        <v>686</v>
      </c>
      <c r="M50" s="27">
        <v>535</v>
      </c>
      <c r="N50" s="27">
        <v>1530</v>
      </c>
      <c r="O50" s="27">
        <v>638</v>
      </c>
      <c r="P50" s="27">
        <v>40</v>
      </c>
      <c r="Q50" s="27">
        <v>360</v>
      </c>
      <c r="R50" s="27">
        <v>106</v>
      </c>
      <c r="S50" s="27">
        <v>60</v>
      </c>
      <c r="T50" s="27">
        <v>24</v>
      </c>
      <c r="U50" s="27">
        <v>466</v>
      </c>
      <c r="V50" s="27">
        <v>12</v>
      </c>
      <c r="W50" s="30">
        <v>20</v>
      </c>
    </row>
    <row r="51" spans="1:23" x14ac:dyDescent="0.3">
      <c r="A51" s="29" t="s">
        <v>422</v>
      </c>
      <c r="B51" s="26" t="s">
        <v>44</v>
      </c>
      <c r="C51" s="26" t="s">
        <v>419</v>
      </c>
      <c r="D51" s="26" t="s">
        <v>82</v>
      </c>
      <c r="E51" s="26" t="s">
        <v>371</v>
      </c>
      <c r="F51" s="27">
        <v>1390</v>
      </c>
      <c r="G51" s="27">
        <v>85</v>
      </c>
      <c r="H51" s="28">
        <v>2</v>
      </c>
      <c r="I51" s="27">
        <v>763</v>
      </c>
      <c r="J51" s="27">
        <v>34</v>
      </c>
      <c r="K51" s="27">
        <v>1300</v>
      </c>
      <c r="L51" s="27">
        <v>1006</v>
      </c>
      <c r="M51" s="27">
        <v>535</v>
      </c>
      <c r="N51" s="27">
        <v>1200</v>
      </c>
      <c r="O51" s="27">
        <v>938</v>
      </c>
      <c r="P51" s="27">
        <v>40</v>
      </c>
      <c r="Q51" s="27">
        <v>360</v>
      </c>
      <c r="R51" s="27">
        <v>106</v>
      </c>
      <c r="S51" s="27">
        <v>60</v>
      </c>
      <c r="T51" s="27">
        <v>34</v>
      </c>
      <c r="U51" s="27">
        <v>466</v>
      </c>
      <c r="V51" s="27">
        <v>12</v>
      </c>
      <c r="W51" s="30">
        <v>20</v>
      </c>
    </row>
    <row r="52" spans="1:23" x14ac:dyDescent="0.3">
      <c r="A52" s="29" t="s">
        <v>423</v>
      </c>
      <c r="B52" s="26" t="s">
        <v>56</v>
      </c>
      <c r="C52" s="26" t="s">
        <v>419</v>
      </c>
      <c r="D52" s="26" t="s">
        <v>82</v>
      </c>
      <c r="E52" s="26" t="s">
        <v>371</v>
      </c>
      <c r="F52" s="27">
        <v>1390</v>
      </c>
      <c r="G52" s="27">
        <v>85</v>
      </c>
      <c r="H52" s="28">
        <v>2</v>
      </c>
      <c r="I52" s="27">
        <v>1083</v>
      </c>
      <c r="J52" s="27">
        <v>44</v>
      </c>
      <c r="K52" s="27">
        <v>1300</v>
      </c>
      <c r="L52" s="27">
        <v>1326</v>
      </c>
      <c r="M52" s="27">
        <v>535</v>
      </c>
      <c r="N52" s="27">
        <v>1200</v>
      </c>
      <c r="O52" s="27">
        <v>1238</v>
      </c>
      <c r="P52" s="27">
        <v>40</v>
      </c>
      <c r="Q52" s="27">
        <v>360</v>
      </c>
      <c r="R52" s="27">
        <v>106</v>
      </c>
      <c r="S52" s="27">
        <v>60</v>
      </c>
      <c r="T52" s="27">
        <v>44</v>
      </c>
      <c r="U52" s="27">
        <v>466</v>
      </c>
      <c r="V52" s="27">
        <v>12</v>
      </c>
      <c r="W52" s="30">
        <v>20</v>
      </c>
    </row>
    <row r="53" spans="1:23" x14ac:dyDescent="0.3">
      <c r="A53" s="29" t="s">
        <v>424</v>
      </c>
      <c r="B53" s="26" t="s">
        <v>61</v>
      </c>
      <c r="C53" s="26" t="s">
        <v>419</v>
      </c>
      <c r="D53" s="26" t="s">
        <v>82</v>
      </c>
      <c r="E53" s="26" t="s">
        <v>371</v>
      </c>
      <c r="F53" s="27">
        <v>2353</v>
      </c>
      <c r="G53" s="27">
        <v>100</v>
      </c>
      <c r="H53" s="28">
        <v>2</v>
      </c>
      <c r="I53" s="27">
        <v>660</v>
      </c>
      <c r="J53" s="27">
        <v>48</v>
      </c>
      <c r="K53" s="27">
        <v>2263</v>
      </c>
      <c r="L53" s="27">
        <v>884</v>
      </c>
      <c r="M53" s="27">
        <v>535</v>
      </c>
      <c r="N53" s="27">
        <v>2128</v>
      </c>
      <c r="O53" s="27">
        <v>788</v>
      </c>
      <c r="P53" s="27">
        <v>40</v>
      </c>
      <c r="Q53" s="27">
        <v>360</v>
      </c>
      <c r="R53" s="27">
        <v>106</v>
      </c>
      <c r="S53" s="27">
        <v>95</v>
      </c>
      <c r="T53" s="27">
        <v>48</v>
      </c>
      <c r="U53" s="27">
        <v>466</v>
      </c>
      <c r="V53" s="27">
        <v>20</v>
      </c>
      <c r="W53" s="30">
        <v>35</v>
      </c>
    </row>
    <row r="54" spans="1:23" x14ac:dyDescent="0.3">
      <c r="A54" s="29" t="s">
        <v>425</v>
      </c>
      <c r="B54" s="26" t="s">
        <v>66</v>
      </c>
      <c r="C54" s="26" t="s">
        <v>419</v>
      </c>
      <c r="D54" s="26" t="s">
        <v>82</v>
      </c>
      <c r="E54" s="26" t="s">
        <v>371</v>
      </c>
      <c r="F54" s="27">
        <v>1712</v>
      </c>
      <c r="G54" s="27">
        <v>100</v>
      </c>
      <c r="H54" s="28">
        <v>3</v>
      </c>
      <c r="I54" s="27">
        <v>565</v>
      </c>
      <c r="J54" s="27">
        <v>39.5</v>
      </c>
      <c r="K54" s="27">
        <v>1622</v>
      </c>
      <c r="L54" s="27">
        <v>1354</v>
      </c>
      <c r="M54" s="27">
        <v>535</v>
      </c>
      <c r="N54" s="27">
        <v>1487</v>
      </c>
      <c r="O54" s="27">
        <v>1275</v>
      </c>
      <c r="P54" s="27">
        <v>40</v>
      </c>
      <c r="Q54" s="27">
        <v>419.99999999999983</v>
      </c>
      <c r="R54" s="27">
        <v>110</v>
      </c>
      <c r="S54" s="27">
        <v>95</v>
      </c>
      <c r="T54" s="27">
        <v>39.5</v>
      </c>
      <c r="U54" s="27">
        <v>466</v>
      </c>
      <c r="V54" s="27">
        <v>20</v>
      </c>
      <c r="W54" s="30">
        <v>35</v>
      </c>
    </row>
    <row r="55" spans="1:23" x14ac:dyDescent="0.3">
      <c r="A55" s="29" t="s">
        <v>426</v>
      </c>
      <c r="B55" s="26" t="s">
        <v>71</v>
      </c>
      <c r="C55" s="26" t="s">
        <v>419</v>
      </c>
      <c r="D55" s="26" t="s">
        <v>82</v>
      </c>
      <c r="E55" s="26" t="s">
        <v>371</v>
      </c>
      <c r="F55" s="27">
        <v>2017</v>
      </c>
      <c r="G55" s="27">
        <v>100</v>
      </c>
      <c r="H55" s="28">
        <v>3</v>
      </c>
      <c r="I55" s="27">
        <v>565</v>
      </c>
      <c r="J55" s="27">
        <v>39.5</v>
      </c>
      <c r="K55" s="27">
        <v>1927</v>
      </c>
      <c r="L55" s="27">
        <v>1354</v>
      </c>
      <c r="M55" s="27">
        <v>535</v>
      </c>
      <c r="N55" s="27">
        <v>1792</v>
      </c>
      <c r="O55" s="27">
        <v>1275</v>
      </c>
      <c r="P55" s="27">
        <v>40</v>
      </c>
      <c r="Q55" s="27">
        <v>419.99999999999989</v>
      </c>
      <c r="R55" s="27">
        <v>110</v>
      </c>
      <c r="S55" s="27">
        <v>95</v>
      </c>
      <c r="T55" s="27">
        <v>39.5</v>
      </c>
      <c r="U55" s="27">
        <v>466</v>
      </c>
      <c r="V55" s="27">
        <v>20</v>
      </c>
      <c r="W55" s="30">
        <v>35</v>
      </c>
    </row>
    <row r="56" spans="1:23" x14ac:dyDescent="0.3">
      <c r="A56" s="29" t="s">
        <v>427</v>
      </c>
      <c r="B56" s="26" t="s">
        <v>76</v>
      </c>
      <c r="C56" s="26" t="s">
        <v>419</v>
      </c>
      <c r="D56" s="26" t="s">
        <v>82</v>
      </c>
      <c r="E56" s="26" t="s">
        <v>371</v>
      </c>
      <c r="F56" s="27">
        <v>2322</v>
      </c>
      <c r="G56" s="27">
        <v>100</v>
      </c>
      <c r="H56" s="28">
        <v>3</v>
      </c>
      <c r="I56" s="27">
        <v>565</v>
      </c>
      <c r="J56" s="27">
        <v>39.5</v>
      </c>
      <c r="K56" s="27">
        <v>2232</v>
      </c>
      <c r="L56" s="27">
        <v>1354</v>
      </c>
      <c r="M56" s="27">
        <v>535</v>
      </c>
      <c r="N56" s="27">
        <v>2097</v>
      </c>
      <c r="O56" s="27">
        <v>1275</v>
      </c>
      <c r="P56" s="27">
        <v>40</v>
      </c>
      <c r="Q56" s="27">
        <v>420</v>
      </c>
      <c r="R56" s="27">
        <v>110</v>
      </c>
      <c r="S56" s="27">
        <v>95</v>
      </c>
      <c r="T56" s="27">
        <v>39.5</v>
      </c>
      <c r="U56" s="27">
        <v>466</v>
      </c>
      <c r="V56" s="27">
        <v>20</v>
      </c>
      <c r="W56" s="30">
        <v>35</v>
      </c>
    </row>
    <row r="57" spans="1:23" x14ac:dyDescent="0.3">
      <c r="A57" s="29" t="s">
        <v>428</v>
      </c>
      <c r="B57" s="26" t="s">
        <v>17</v>
      </c>
      <c r="C57" s="26" t="s">
        <v>429</v>
      </c>
      <c r="D57" s="26" t="s">
        <v>95</v>
      </c>
      <c r="E57" s="26" t="s">
        <v>371</v>
      </c>
      <c r="F57" s="27">
        <v>760</v>
      </c>
      <c r="G57" s="27">
        <v>85</v>
      </c>
      <c r="H57" s="28">
        <v>2</v>
      </c>
      <c r="I57" s="27">
        <v>158</v>
      </c>
      <c r="J57" s="27">
        <v>22</v>
      </c>
      <c r="K57" s="27">
        <v>690</v>
      </c>
      <c r="L57" s="27">
        <v>382</v>
      </c>
      <c r="M57" s="27">
        <v>600</v>
      </c>
      <c r="N57" s="27">
        <v>570</v>
      </c>
      <c r="O57" s="27">
        <v>338</v>
      </c>
      <c r="P57" s="27">
        <v>60</v>
      </c>
      <c r="Q57" s="27">
        <v>360</v>
      </c>
      <c r="R57" s="27">
        <v>106</v>
      </c>
      <c r="S57" s="27">
        <v>60</v>
      </c>
      <c r="T57" s="27">
        <v>22</v>
      </c>
      <c r="U57" s="27">
        <v>531</v>
      </c>
      <c r="V57" s="27">
        <v>12</v>
      </c>
      <c r="W57" s="30">
        <v>20</v>
      </c>
    </row>
    <row r="58" spans="1:23" x14ac:dyDescent="0.3">
      <c r="A58" s="29" t="s">
        <v>430</v>
      </c>
      <c r="B58" s="26" t="s">
        <v>28</v>
      </c>
      <c r="C58" s="26" t="s">
        <v>429</v>
      </c>
      <c r="D58" s="26" t="s">
        <v>95</v>
      </c>
      <c r="E58" s="26" t="s">
        <v>371</v>
      </c>
      <c r="F58" s="27">
        <v>760</v>
      </c>
      <c r="G58" s="27">
        <v>85</v>
      </c>
      <c r="H58" s="28">
        <v>2</v>
      </c>
      <c r="I58" s="27">
        <v>443</v>
      </c>
      <c r="J58" s="27">
        <v>24</v>
      </c>
      <c r="K58" s="27">
        <v>690</v>
      </c>
      <c r="L58" s="27">
        <v>686</v>
      </c>
      <c r="M58" s="27">
        <v>600</v>
      </c>
      <c r="N58" s="27">
        <v>570</v>
      </c>
      <c r="O58" s="27">
        <v>638</v>
      </c>
      <c r="P58" s="27">
        <v>60</v>
      </c>
      <c r="Q58" s="27">
        <v>360</v>
      </c>
      <c r="R58" s="27">
        <v>106</v>
      </c>
      <c r="S58" s="27">
        <v>60</v>
      </c>
      <c r="T58" s="27">
        <v>24</v>
      </c>
      <c r="U58" s="27">
        <v>531</v>
      </c>
      <c r="V58" s="27">
        <v>12</v>
      </c>
      <c r="W58" s="30">
        <v>20</v>
      </c>
    </row>
    <row r="59" spans="1:23" x14ac:dyDescent="0.3">
      <c r="A59" s="29" t="s">
        <v>431</v>
      </c>
      <c r="B59" s="26" t="s">
        <v>32</v>
      </c>
      <c r="C59" s="26" t="s">
        <v>429</v>
      </c>
      <c r="D59" s="26" t="s">
        <v>95</v>
      </c>
      <c r="E59" s="26" t="s">
        <v>371</v>
      </c>
      <c r="F59" s="27">
        <v>1080</v>
      </c>
      <c r="G59" s="27">
        <v>85</v>
      </c>
      <c r="H59" s="28">
        <v>2</v>
      </c>
      <c r="I59" s="27">
        <v>443</v>
      </c>
      <c r="J59" s="27">
        <v>24</v>
      </c>
      <c r="K59" s="27">
        <v>995</v>
      </c>
      <c r="L59" s="27">
        <v>686</v>
      </c>
      <c r="M59" s="27">
        <v>600</v>
      </c>
      <c r="N59" s="27">
        <v>890</v>
      </c>
      <c r="O59" s="27">
        <v>638</v>
      </c>
      <c r="P59" s="27">
        <v>45</v>
      </c>
      <c r="Q59" s="27">
        <v>360</v>
      </c>
      <c r="R59" s="27">
        <v>106</v>
      </c>
      <c r="S59" s="27">
        <v>60</v>
      </c>
      <c r="T59" s="27">
        <v>24</v>
      </c>
      <c r="U59" s="27">
        <v>531</v>
      </c>
      <c r="V59" s="27">
        <v>12</v>
      </c>
      <c r="W59" s="30">
        <v>20</v>
      </c>
    </row>
    <row r="60" spans="1:23" x14ac:dyDescent="0.3">
      <c r="A60" s="29" t="s">
        <v>432</v>
      </c>
      <c r="B60" s="26" t="s">
        <v>36</v>
      </c>
      <c r="C60" s="26" t="s">
        <v>429</v>
      </c>
      <c r="D60" s="26" t="s">
        <v>95</v>
      </c>
      <c r="E60" s="26" t="s">
        <v>371</v>
      </c>
      <c r="F60" s="27">
        <v>1390</v>
      </c>
      <c r="G60" s="27">
        <v>85</v>
      </c>
      <c r="H60" s="28">
        <v>2</v>
      </c>
      <c r="I60" s="27">
        <v>461</v>
      </c>
      <c r="J60" s="27">
        <v>24</v>
      </c>
      <c r="K60" s="27">
        <v>1300</v>
      </c>
      <c r="L60" s="27">
        <v>686</v>
      </c>
      <c r="M60" s="27">
        <v>600</v>
      </c>
      <c r="N60" s="27">
        <v>1200</v>
      </c>
      <c r="O60" s="27">
        <v>638</v>
      </c>
      <c r="P60" s="27">
        <v>40</v>
      </c>
      <c r="Q60" s="27">
        <v>360</v>
      </c>
      <c r="R60" s="27">
        <v>106</v>
      </c>
      <c r="S60" s="27">
        <v>60</v>
      </c>
      <c r="T60" s="27">
        <v>24</v>
      </c>
      <c r="U60" s="27">
        <v>531</v>
      </c>
      <c r="V60" s="27">
        <v>12</v>
      </c>
      <c r="W60" s="30">
        <v>20</v>
      </c>
    </row>
    <row r="61" spans="1:23" x14ac:dyDescent="0.3">
      <c r="A61" s="29" t="s">
        <v>433</v>
      </c>
      <c r="B61" s="26" t="s">
        <v>40</v>
      </c>
      <c r="C61" s="26" t="s">
        <v>429</v>
      </c>
      <c r="D61" s="26" t="s">
        <v>95</v>
      </c>
      <c r="E61" s="26" t="s">
        <v>371</v>
      </c>
      <c r="F61" s="27">
        <v>1720</v>
      </c>
      <c r="G61" s="27">
        <v>85</v>
      </c>
      <c r="H61" s="28">
        <v>2</v>
      </c>
      <c r="I61" s="27">
        <v>461</v>
      </c>
      <c r="J61" s="27">
        <v>24</v>
      </c>
      <c r="K61" s="27">
        <v>1630</v>
      </c>
      <c r="L61" s="27">
        <v>686</v>
      </c>
      <c r="M61" s="27">
        <v>600</v>
      </c>
      <c r="N61" s="27">
        <v>1530</v>
      </c>
      <c r="O61" s="27">
        <v>638</v>
      </c>
      <c r="P61" s="27">
        <v>40</v>
      </c>
      <c r="Q61" s="27">
        <v>360</v>
      </c>
      <c r="R61" s="27">
        <v>106</v>
      </c>
      <c r="S61" s="27">
        <v>60</v>
      </c>
      <c r="T61" s="27">
        <v>24</v>
      </c>
      <c r="U61" s="27">
        <v>531</v>
      </c>
      <c r="V61" s="27">
        <v>12</v>
      </c>
      <c r="W61" s="30">
        <v>20</v>
      </c>
    </row>
    <row r="62" spans="1:23" x14ac:dyDescent="0.3">
      <c r="A62" s="29" t="s">
        <v>434</v>
      </c>
      <c r="B62" s="26" t="s">
        <v>44</v>
      </c>
      <c r="C62" s="26" t="s">
        <v>429</v>
      </c>
      <c r="D62" s="26" t="s">
        <v>95</v>
      </c>
      <c r="E62" s="26" t="s">
        <v>371</v>
      </c>
      <c r="F62" s="27">
        <v>1390</v>
      </c>
      <c r="G62" s="27">
        <v>85</v>
      </c>
      <c r="H62" s="28">
        <v>2</v>
      </c>
      <c r="I62" s="27">
        <v>763</v>
      </c>
      <c r="J62" s="27">
        <v>34</v>
      </c>
      <c r="K62" s="27">
        <v>1300</v>
      </c>
      <c r="L62" s="27">
        <v>1006</v>
      </c>
      <c r="M62" s="27">
        <v>600</v>
      </c>
      <c r="N62" s="27">
        <v>1200</v>
      </c>
      <c r="O62" s="27">
        <v>938</v>
      </c>
      <c r="P62" s="27">
        <v>40</v>
      </c>
      <c r="Q62" s="27">
        <v>360</v>
      </c>
      <c r="R62" s="27">
        <v>106</v>
      </c>
      <c r="S62" s="27">
        <v>60</v>
      </c>
      <c r="T62" s="27">
        <v>34</v>
      </c>
      <c r="U62" s="27">
        <v>531</v>
      </c>
      <c r="V62" s="27">
        <v>12</v>
      </c>
      <c r="W62" s="30">
        <v>20</v>
      </c>
    </row>
    <row r="63" spans="1:23" x14ac:dyDescent="0.3">
      <c r="A63" s="29" t="s">
        <v>435</v>
      </c>
      <c r="B63" s="26" t="s">
        <v>56</v>
      </c>
      <c r="C63" s="26" t="s">
        <v>429</v>
      </c>
      <c r="D63" s="26" t="s">
        <v>95</v>
      </c>
      <c r="E63" s="26" t="s">
        <v>371</v>
      </c>
      <c r="F63" s="27">
        <v>1390</v>
      </c>
      <c r="G63" s="27">
        <v>85</v>
      </c>
      <c r="H63" s="28">
        <v>2</v>
      </c>
      <c r="I63" s="27">
        <v>1083</v>
      </c>
      <c r="J63" s="27">
        <v>44</v>
      </c>
      <c r="K63" s="27">
        <v>1300</v>
      </c>
      <c r="L63" s="27">
        <v>1326</v>
      </c>
      <c r="M63" s="27">
        <v>600</v>
      </c>
      <c r="N63" s="27">
        <v>1200</v>
      </c>
      <c r="O63" s="27">
        <v>1238</v>
      </c>
      <c r="P63" s="27">
        <v>40</v>
      </c>
      <c r="Q63" s="27">
        <v>360</v>
      </c>
      <c r="R63" s="27">
        <v>106</v>
      </c>
      <c r="S63" s="27">
        <v>60</v>
      </c>
      <c r="T63" s="27">
        <v>44</v>
      </c>
      <c r="U63" s="27">
        <v>531</v>
      </c>
      <c r="V63" s="27">
        <v>12</v>
      </c>
      <c r="W63" s="30">
        <v>20</v>
      </c>
    </row>
    <row r="64" spans="1:23" x14ac:dyDescent="0.3">
      <c r="A64" s="29" t="s">
        <v>436</v>
      </c>
      <c r="B64" s="26" t="s">
        <v>61</v>
      </c>
      <c r="C64" s="26" t="s">
        <v>429</v>
      </c>
      <c r="D64" s="26" t="s">
        <v>95</v>
      </c>
      <c r="E64" s="26" t="s">
        <v>371</v>
      </c>
      <c r="F64" s="27">
        <v>2353</v>
      </c>
      <c r="G64" s="27">
        <v>100</v>
      </c>
      <c r="H64" s="28">
        <v>2</v>
      </c>
      <c r="I64" s="27">
        <v>660</v>
      </c>
      <c r="J64" s="27">
        <v>48</v>
      </c>
      <c r="K64" s="27">
        <v>2263</v>
      </c>
      <c r="L64" s="27">
        <v>884</v>
      </c>
      <c r="M64" s="27">
        <v>600</v>
      </c>
      <c r="N64" s="27">
        <v>2128</v>
      </c>
      <c r="O64" s="27">
        <v>788</v>
      </c>
      <c r="P64" s="27">
        <v>40</v>
      </c>
      <c r="Q64" s="27">
        <v>360</v>
      </c>
      <c r="R64" s="27">
        <v>106</v>
      </c>
      <c r="S64" s="27">
        <v>95</v>
      </c>
      <c r="T64" s="27">
        <v>48</v>
      </c>
      <c r="U64" s="27">
        <v>531</v>
      </c>
      <c r="V64" s="27">
        <v>20</v>
      </c>
      <c r="W64" s="30">
        <v>35</v>
      </c>
    </row>
    <row r="65" spans="1:23" x14ac:dyDescent="0.3">
      <c r="A65" s="29" t="s">
        <v>437</v>
      </c>
      <c r="B65" s="26" t="s">
        <v>66</v>
      </c>
      <c r="C65" s="26" t="s">
        <v>429</v>
      </c>
      <c r="D65" s="26" t="s">
        <v>95</v>
      </c>
      <c r="E65" s="26" t="s">
        <v>371</v>
      </c>
      <c r="F65" s="27">
        <v>1712</v>
      </c>
      <c r="G65" s="27">
        <v>100</v>
      </c>
      <c r="H65" s="28">
        <v>3</v>
      </c>
      <c r="I65" s="27">
        <v>565</v>
      </c>
      <c r="J65" s="27">
        <v>39.5</v>
      </c>
      <c r="K65" s="27">
        <v>1622</v>
      </c>
      <c r="L65" s="27">
        <v>1354</v>
      </c>
      <c r="M65" s="27">
        <v>600</v>
      </c>
      <c r="N65" s="27">
        <v>1487</v>
      </c>
      <c r="O65" s="27">
        <v>1275</v>
      </c>
      <c r="P65" s="27">
        <v>40</v>
      </c>
      <c r="Q65" s="27">
        <v>419.99999999999994</v>
      </c>
      <c r="R65" s="27">
        <v>110</v>
      </c>
      <c r="S65" s="27">
        <v>95</v>
      </c>
      <c r="T65" s="27">
        <v>39.5</v>
      </c>
      <c r="U65" s="27">
        <v>531</v>
      </c>
      <c r="V65" s="27">
        <v>20</v>
      </c>
      <c r="W65" s="30">
        <v>35</v>
      </c>
    </row>
    <row r="66" spans="1:23" x14ac:dyDescent="0.3">
      <c r="A66" s="29" t="s">
        <v>438</v>
      </c>
      <c r="B66" s="26" t="s">
        <v>71</v>
      </c>
      <c r="C66" s="26" t="s">
        <v>429</v>
      </c>
      <c r="D66" s="26" t="s">
        <v>95</v>
      </c>
      <c r="E66" s="26" t="s">
        <v>371</v>
      </c>
      <c r="F66" s="27">
        <v>2017</v>
      </c>
      <c r="G66" s="27">
        <v>100</v>
      </c>
      <c r="H66" s="28">
        <v>3</v>
      </c>
      <c r="I66" s="27">
        <v>565</v>
      </c>
      <c r="J66" s="27">
        <v>39.5</v>
      </c>
      <c r="K66" s="27">
        <v>1927</v>
      </c>
      <c r="L66" s="27">
        <v>1354</v>
      </c>
      <c r="M66" s="27">
        <v>600</v>
      </c>
      <c r="N66" s="27">
        <v>1792</v>
      </c>
      <c r="O66" s="27">
        <v>1275</v>
      </c>
      <c r="P66" s="27">
        <v>40</v>
      </c>
      <c r="Q66" s="27">
        <v>420</v>
      </c>
      <c r="R66" s="27">
        <v>110</v>
      </c>
      <c r="S66" s="27">
        <v>95</v>
      </c>
      <c r="T66" s="27">
        <v>39.5</v>
      </c>
      <c r="U66" s="27">
        <v>531</v>
      </c>
      <c r="V66" s="27">
        <v>20</v>
      </c>
      <c r="W66" s="30">
        <v>35</v>
      </c>
    </row>
    <row r="67" spans="1:23" x14ac:dyDescent="0.3">
      <c r="A67" s="29" t="s">
        <v>439</v>
      </c>
      <c r="B67" s="26" t="s">
        <v>76</v>
      </c>
      <c r="C67" s="26" t="s">
        <v>429</v>
      </c>
      <c r="D67" s="26" t="s">
        <v>95</v>
      </c>
      <c r="E67" s="26" t="s">
        <v>371</v>
      </c>
      <c r="F67" s="27">
        <v>2322</v>
      </c>
      <c r="G67" s="27">
        <v>100</v>
      </c>
      <c r="H67" s="28">
        <v>3</v>
      </c>
      <c r="I67" s="27">
        <v>565</v>
      </c>
      <c r="J67" s="27">
        <v>39.5</v>
      </c>
      <c r="K67" s="27">
        <v>2232</v>
      </c>
      <c r="L67" s="27">
        <v>1354</v>
      </c>
      <c r="M67" s="27">
        <v>600</v>
      </c>
      <c r="N67" s="27">
        <v>2097</v>
      </c>
      <c r="O67" s="27">
        <v>1275</v>
      </c>
      <c r="P67" s="27">
        <v>40</v>
      </c>
      <c r="Q67" s="27">
        <v>419.99999999999972</v>
      </c>
      <c r="R67" s="27">
        <v>110</v>
      </c>
      <c r="S67" s="27">
        <v>95</v>
      </c>
      <c r="T67" s="27">
        <v>39.5</v>
      </c>
      <c r="U67" s="27">
        <v>531</v>
      </c>
      <c r="V67" s="27">
        <v>20</v>
      </c>
      <c r="W67" s="30">
        <v>35</v>
      </c>
    </row>
    <row r="68" spans="1:23" x14ac:dyDescent="0.3">
      <c r="A68" s="29" t="s">
        <v>440</v>
      </c>
      <c r="B68" s="26" t="s">
        <v>17</v>
      </c>
      <c r="C68" s="26" t="s">
        <v>441</v>
      </c>
      <c r="D68" s="26" t="s">
        <v>108</v>
      </c>
      <c r="E68" s="26" t="s">
        <v>371</v>
      </c>
      <c r="F68" s="27">
        <v>760</v>
      </c>
      <c r="G68" s="27">
        <v>85</v>
      </c>
      <c r="H68" s="28">
        <v>2</v>
      </c>
      <c r="I68" s="27">
        <v>158</v>
      </c>
      <c r="J68" s="27">
        <v>22</v>
      </c>
      <c r="K68" s="27">
        <v>690</v>
      </c>
      <c r="L68" s="27">
        <v>382</v>
      </c>
      <c r="M68" s="27">
        <v>665</v>
      </c>
      <c r="N68" s="27">
        <v>570</v>
      </c>
      <c r="O68" s="27">
        <v>338</v>
      </c>
      <c r="P68" s="27">
        <v>60</v>
      </c>
      <c r="Q68" s="27">
        <v>360</v>
      </c>
      <c r="R68" s="27">
        <v>106</v>
      </c>
      <c r="S68" s="27">
        <v>60</v>
      </c>
      <c r="T68" s="27">
        <v>22</v>
      </c>
      <c r="U68" s="27">
        <v>596</v>
      </c>
      <c r="V68" s="27">
        <v>12</v>
      </c>
      <c r="W68" s="30">
        <v>20</v>
      </c>
    </row>
    <row r="69" spans="1:23" x14ac:dyDescent="0.3">
      <c r="A69" s="29" t="s">
        <v>442</v>
      </c>
      <c r="B69" s="26" t="s">
        <v>28</v>
      </c>
      <c r="C69" s="26" t="s">
        <v>441</v>
      </c>
      <c r="D69" s="26" t="s">
        <v>108</v>
      </c>
      <c r="E69" s="26" t="s">
        <v>371</v>
      </c>
      <c r="F69" s="27">
        <v>760</v>
      </c>
      <c r="G69" s="27">
        <v>85</v>
      </c>
      <c r="H69" s="28">
        <v>2</v>
      </c>
      <c r="I69" s="27">
        <v>443</v>
      </c>
      <c r="J69" s="27">
        <v>24</v>
      </c>
      <c r="K69" s="27">
        <v>690</v>
      </c>
      <c r="L69" s="27">
        <v>686</v>
      </c>
      <c r="M69" s="27">
        <v>665</v>
      </c>
      <c r="N69" s="27">
        <v>570</v>
      </c>
      <c r="O69" s="27">
        <v>638</v>
      </c>
      <c r="P69" s="27">
        <v>60</v>
      </c>
      <c r="Q69" s="27">
        <v>360</v>
      </c>
      <c r="R69" s="27">
        <v>106</v>
      </c>
      <c r="S69" s="27">
        <v>60</v>
      </c>
      <c r="T69" s="27">
        <v>24</v>
      </c>
      <c r="U69" s="27">
        <v>596</v>
      </c>
      <c r="V69" s="27">
        <v>12</v>
      </c>
      <c r="W69" s="30">
        <v>20</v>
      </c>
    </row>
    <row r="70" spans="1:23" x14ac:dyDescent="0.3">
      <c r="A70" s="29" t="s">
        <v>443</v>
      </c>
      <c r="B70" s="26" t="s">
        <v>32</v>
      </c>
      <c r="C70" s="26" t="s">
        <v>441</v>
      </c>
      <c r="D70" s="26" t="s">
        <v>108</v>
      </c>
      <c r="E70" s="26" t="s">
        <v>371</v>
      </c>
      <c r="F70" s="27">
        <v>1080</v>
      </c>
      <c r="G70" s="27">
        <v>85</v>
      </c>
      <c r="H70" s="28">
        <v>2</v>
      </c>
      <c r="I70" s="27">
        <v>443</v>
      </c>
      <c r="J70" s="27">
        <v>24</v>
      </c>
      <c r="K70" s="27">
        <v>995</v>
      </c>
      <c r="L70" s="27">
        <v>686</v>
      </c>
      <c r="M70" s="27">
        <v>665</v>
      </c>
      <c r="N70" s="27">
        <v>890</v>
      </c>
      <c r="O70" s="27">
        <v>638</v>
      </c>
      <c r="P70" s="27">
        <v>45</v>
      </c>
      <c r="Q70" s="27">
        <v>360</v>
      </c>
      <c r="R70" s="27">
        <v>106</v>
      </c>
      <c r="S70" s="27">
        <v>60</v>
      </c>
      <c r="T70" s="27">
        <v>24</v>
      </c>
      <c r="U70" s="27">
        <v>596</v>
      </c>
      <c r="V70" s="27">
        <v>12</v>
      </c>
      <c r="W70" s="30">
        <v>20</v>
      </c>
    </row>
    <row r="71" spans="1:23" x14ac:dyDescent="0.3">
      <c r="A71" s="29" t="s">
        <v>444</v>
      </c>
      <c r="B71" s="26" t="s">
        <v>36</v>
      </c>
      <c r="C71" s="26" t="s">
        <v>441</v>
      </c>
      <c r="D71" s="26" t="s">
        <v>108</v>
      </c>
      <c r="E71" s="26" t="s">
        <v>371</v>
      </c>
      <c r="F71" s="27">
        <v>1390</v>
      </c>
      <c r="G71" s="27">
        <v>85</v>
      </c>
      <c r="H71" s="28">
        <v>2</v>
      </c>
      <c r="I71" s="27">
        <v>461</v>
      </c>
      <c r="J71" s="27">
        <v>24</v>
      </c>
      <c r="K71" s="27">
        <v>1300</v>
      </c>
      <c r="L71" s="27">
        <v>686</v>
      </c>
      <c r="M71" s="27">
        <v>665</v>
      </c>
      <c r="N71" s="27">
        <v>1200</v>
      </c>
      <c r="O71" s="27">
        <v>638</v>
      </c>
      <c r="P71" s="27">
        <v>40</v>
      </c>
      <c r="Q71" s="27">
        <v>360</v>
      </c>
      <c r="R71" s="27">
        <v>106</v>
      </c>
      <c r="S71" s="27">
        <v>60</v>
      </c>
      <c r="T71" s="27">
        <v>24</v>
      </c>
      <c r="U71" s="27">
        <v>596</v>
      </c>
      <c r="V71" s="27">
        <v>12</v>
      </c>
      <c r="W71" s="30">
        <v>20</v>
      </c>
    </row>
    <row r="72" spans="1:23" x14ac:dyDescent="0.3">
      <c r="A72" s="29" t="s">
        <v>445</v>
      </c>
      <c r="B72" s="26" t="s">
        <v>40</v>
      </c>
      <c r="C72" s="26" t="s">
        <v>441</v>
      </c>
      <c r="D72" s="26" t="s">
        <v>108</v>
      </c>
      <c r="E72" s="26" t="s">
        <v>371</v>
      </c>
      <c r="F72" s="27">
        <v>1720</v>
      </c>
      <c r="G72" s="27">
        <v>85</v>
      </c>
      <c r="H72" s="28">
        <v>2</v>
      </c>
      <c r="I72" s="27">
        <v>461</v>
      </c>
      <c r="J72" s="27">
        <v>24</v>
      </c>
      <c r="K72" s="27">
        <v>1630</v>
      </c>
      <c r="L72" s="27">
        <v>686</v>
      </c>
      <c r="M72" s="27">
        <v>665</v>
      </c>
      <c r="N72" s="27">
        <v>1530</v>
      </c>
      <c r="O72" s="27">
        <v>638</v>
      </c>
      <c r="P72" s="27">
        <v>40</v>
      </c>
      <c r="Q72" s="27">
        <v>360</v>
      </c>
      <c r="R72" s="27">
        <v>106</v>
      </c>
      <c r="S72" s="27">
        <v>60</v>
      </c>
      <c r="T72" s="27">
        <v>24</v>
      </c>
      <c r="U72" s="27">
        <v>596</v>
      </c>
      <c r="V72" s="27">
        <v>12</v>
      </c>
      <c r="W72" s="30">
        <v>20</v>
      </c>
    </row>
    <row r="73" spans="1:23" x14ac:dyDescent="0.3">
      <c r="A73" s="29" t="s">
        <v>446</v>
      </c>
      <c r="B73" s="26" t="s">
        <v>44</v>
      </c>
      <c r="C73" s="26" t="s">
        <v>441</v>
      </c>
      <c r="D73" s="26" t="s">
        <v>108</v>
      </c>
      <c r="E73" s="26" t="s">
        <v>371</v>
      </c>
      <c r="F73" s="27">
        <v>1390</v>
      </c>
      <c r="G73" s="27">
        <v>85</v>
      </c>
      <c r="H73" s="28">
        <v>2</v>
      </c>
      <c r="I73" s="27">
        <v>763</v>
      </c>
      <c r="J73" s="27">
        <v>34</v>
      </c>
      <c r="K73" s="27">
        <v>1300</v>
      </c>
      <c r="L73" s="27">
        <v>1006</v>
      </c>
      <c r="M73" s="27">
        <v>665</v>
      </c>
      <c r="N73" s="27">
        <v>1200</v>
      </c>
      <c r="O73" s="27">
        <v>938</v>
      </c>
      <c r="P73" s="27">
        <v>40</v>
      </c>
      <c r="Q73" s="27">
        <v>360</v>
      </c>
      <c r="R73" s="27">
        <v>106</v>
      </c>
      <c r="S73" s="27">
        <v>60</v>
      </c>
      <c r="T73" s="27">
        <v>34</v>
      </c>
      <c r="U73" s="27">
        <v>596</v>
      </c>
      <c r="V73" s="27">
        <v>12</v>
      </c>
      <c r="W73" s="30">
        <v>20</v>
      </c>
    </row>
    <row r="74" spans="1:23" x14ac:dyDescent="0.3">
      <c r="A74" s="29" t="s">
        <v>447</v>
      </c>
      <c r="B74" s="26" t="s">
        <v>56</v>
      </c>
      <c r="C74" s="26" t="s">
        <v>441</v>
      </c>
      <c r="D74" s="26" t="s">
        <v>108</v>
      </c>
      <c r="E74" s="26" t="s">
        <v>371</v>
      </c>
      <c r="F74" s="27">
        <v>1390</v>
      </c>
      <c r="G74" s="27">
        <v>85</v>
      </c>
      <c r="H74" s="28">
        <v>2</v>
      </c>
      <c r="I74" s="27">
        <v>1083</v>
      </c>
      <c r="J74" s="27">
        <v>44</v>
      </c>
      <c r="K74" s="27">
        <v>1300</v>
      </c>
      <c r="L74" s="27">
        <v>1326</v>
      </c>
      <c r="M74" s="27">
        <v>665</v>
      </c>
      <c r="N74" s="27">
        <v>1200</v>
      </c>
      <c r="O74" s="27">
        <v>1238</v>
      </c>
      <c r="P74" s="27">
        <v>40</v>
      </c>
      <c r="Q74" s="27">
        <v>360</v>
      </c>
      <c r="R74" s="27">
        <v>106</v>
      </c>
      <c r="S74" s="27">
        <v>60</v>
      </c>
      <c r="T74" s="27">
        <v>44</v>
      </c>
      <c r="U74" s="27">
        <v>596</v>
      </c>
      <c r="V74" s="27">
        <v>12</v>
      </c>
      <c r="W74" s="30">
        <v>20</v>
      </c>
    </row>
    <row r="75" spans="1:23" x14ac:dyDescent="0.3">
      <c r="A75" s="29" t="s">
        <v>448</v>
      </c>
      <c r="B75" s="26" t="s">
        <v>61</v>
      </c>
      <c r="C75" s="26" t="s">
        <v>441</v>
      </c>
      <c r="D75" s="26" t="s">
        <v>108</v>
      </c>
      <c r="E75" s="26" t="s">
        <v>371</v>
      </c>
      <c r="F75" s="27">
        <v>2353</v>
      </c>
      <c r="G75" s="27">
        <v>100</v>
      </c>
      <c r="H75" s="28">
        <v>2</v>
      </c>
      <c r="I75" s="27">
        <v>660</v>
      </c>
      <c r="J75" s="27">
        <v>48</v>
      </c>
      <c r="K75" s="27">
        <v>2263</v>
      </c>
      <c r="L75" s="27">
        <v>884</v>
      </c>
      <c r="M75" s="27">
        <v>665</v>
      </c>
      <c r="N75" s="27">
        <v>2128</v>
      </c>
      <c r="O75" s="27">
        <v>788</v>
      </c>
      <c r="P75" s="27">
        <v>40</v>
      </c>
      <c r="Q75" s="27">
        <v>360</v>
      </c>
      <c r="R75" s="27">
        <v>106</v>
      </c>
      <c r="S75" s="27">
        <v>95</v>
      </c>
      <c r="T75" s="27">
        <v>48</v>
      </c>
      <c r="U75" s="27">
        <v>596</v>
      </c>
      <c r="V75" s="27">
        <v>20</v>
      </c>
      <c r="W75" s="30">
        <v>35</v>
      </c>
    </row>
    <row r="76" spans="1:23" x14ac:dyDescent="0.3">
      <c r="A76" s="29" t="s">
        <v>449</v>
      </c>
      <c r="B76" s="26" t="s">
        <v>66</v>
      </c>
      <c r="C76" s="26" t="s">
        <v>441</v>
      </c>
      <c r="D76" s="26" t="s">
        <v>108</v>
      </c>
      <c r="E76" s="26" t="s">
        <v>371</v>
      </c>
      <c r="F76" s="27">
        <v>1712</v>
      </c>
      <c r="G76" s="27">
        <v>100</v>
      </c>
      <c r="H76" s="28">
        <v>3</v>
      </c>
      <c r="I76" s="27">
        <v>565</v>
      </c>
      <c r="J76" s="27">
        <v>39.5</v>
      </c>
      <c r="K76" s="27">
        <v>1622</v>
      </c>
      <c r="L76" s="27">
        <v>1354</v>
      </c>
      <c r="M76" s="27">
        <v>665</v>
      </c>
      <c r="N76" s="27">
        <v>1487</v>
      </c>
      <c r="O76" s="27">
        <v>1275</v>
      </c>
      <c r="P76" s="27">
        <v>40</v>
      </c>
      <c r="Q76" s="27">
        <v>419.99999999999955</v>
      </c>
      <c r="R76" s="27">
        <v>110</v>
      </c>
      <c r="S76" s="27">
        <v>95</v>
      </c>
      <c r="T76" s="27">
        <v>39.5</v>
      </c>
      <c r="U76" s="27">
        <v>596</v>
      </c>
      <c r="V76" s="27">
        <v>20</v>
      </c>
      <c r="W76" s="30">
        <v>35</v>
      </c>
    </row>
    <row r="77" spans="1:23" x14ac:dyDescent="0.3">
      <c r="A77" s="29" t="s">
        <v>450</v>
      </c>
      <c r="B77" s="26" t="s">
        <v>71</v>
      </c>
      <c r="C77" s="26" t="s">
        <v>441</v>
      </c>
      <c r="D77" s="26" t="s">
        <v>108</v>
      </c>
      <c r="E77" s="26" t="s">
        <v>371</v>
      </c>
      <c r="F77" s="27">
        <v>2017</v>
      </c>
      <c r="G77" s="27">
        <v>100</v>
      </c>
      <c r="H77" s="28">
        <v>3</v>
      </c>
      <c r="I77" s="27">
        <v>565</v>
      </c>
      <c r="J77" s="27">
        <v>39.5</v>
      </c>
      <c r="K77" s="27">
        <v>1927</v>
      </c>
      <c r="L77" s="27">
        <v>1354</v>
      </c>
      <c r="M77" s="27">
        <v>665</v>
      </c>
      <c r="N77" s="27">
        <v>1792</v>
      </c>
      <c r="O77" s="27">
        <v>1275</v>
      </c>
      <c r="P77" s="27">
        <v>40</v>
      </c>
      <c r="Q77" s="27">
        <v>420</v>
      </c>
      <c r="R77" s="27">
        <v>110</v>
      </c>
      <c r="S77" s="27">
        <v>95</v>
      </c>
      <c r="T77" s="27">
        <v>39.5</v>
      </c>
      <c r="U77" s="27">
        <v>596</v>
      </c>
      <c r="V77" s="27">
        <v>20</v>
      </c>
      <c r="W77" s="30">
        <v>35</v>
      </c>
    </row>
    <row r="78" spans="1:23" s="43" customFormat="1" x14ac:dyDescent="0.3">
      <c r="A78" s="47" t="s">
        <v>451</v>
      </c>
      <c r="B78" s="48" t="s">
        <v>76</v>
      </c>
      <c r="C78" s="48" t="s">
        <v>441</v>
      </c>
      <c r="D78" s="48" t="s">
        <v>108</v>
      </c>
      <c r="E78" s="48" t="s">
        <v>371</v>
      </c>
      <c r="F78" s="49">
        <v>2322</v>
      </c>
      <c r="G78" s="49">
        <v>100</v>
      </c>
      <c r="H78" s="50">
        <v>3</v>
      </c>
      <c r="I78" s="49">
        <v>565</v>
      </c>
      <c r="J78" s="49">
        <v>39.5</v>
      </c>
      <c r="K78" s="49">
        <v>2232</v>
      </c>
      <c r="L78" s="49">
        <v>1354</v>
      </c>
      <c r="M78" s="49">
        <v>665</v>
      </c>
      <c r="N78" s="49">
        <v>2097</v>
      </c>
      <c r="O78" s="49">
        <v>1275</v>
      </c>
      <c r="P78" s="49">
        <v>40</v>
      </c>
      <c r="Q78" s="49">
        <v>419.99999999999989</v>
      </c>
      <c r="R78" s="49">
        <v>110</v>
      </c>
      <c r="S78" s="49">
        <v>95</v>
      </c>
      <c r="T78" s="49">
        <v>39.5</v>
      </c>
      <c r="U78" s="49">
        <v>596</v>
      </c>
      <c r="V78" s="49">
        <v>20</v>
      </c>
      <c r="W78" s="51">
        <v>35</v>
      </c>
    </row>
    <row r="79" spans="1:23" ht="15" thickBot="1" x14ac:dyDescent="0.35">
      <c r="A79" s="31" t="s">
        <v>459</v>
      </c>
      <c r="B79" s="32" t="s">
        <v>460</v>
      </c>
      <c r="C79" s="32" t="s">
        <v>429</v>
      </c>
      <c r="D79" s="32" t="s">
        <v>95</v>
      </c>
      <c r="E79" s="32" t="s">
        <v>371</v>
      </c>
      <c r="F79" s="33">
        <v>1712</v>
      </c>
      <c r="G79" s="33">
        <v>85</v>
      </c>
      <c r="H79" s="34">
        <v>2</v>
      </c>
      <c r="I79" s="33">
        <v>763</v>
      </c>
      <c r="J79" s="33">
        <v>34</v>
      </c>
      <c r="K79" s="33">
        <v>1622</v>
      </c>
      <c r="L79" s="33">
        <v>1006</v>
      </c>
      <c r="M79" s="33">
        <v>600</v>
      </c>
      <c r="N79" s="33">
        <v>1487</v>
      </c>
      <c r="O79" s="33">
        <v>938</v>
      </c>
      <c r="P79" s="33">
        <v>40</v>
      </c>
      <c r="Q79" s="33">
        <v>420</v>
      </c>
      <c r="R79" s="33">
        <v>110</v>
      </c>
      <c r="S79" s="33">
        <v>95</v>
      </c>
      <c r="T79" s="33">
        <v>34</v>
      </c>
      <c r="U79" s="33">
        <v>531</v>
      </c>
      <c r="V79" s="33">
        <v>20</v>
      </c>
      <c r="W79" s="35">
        <v>35</v>
      </c>
    </row>
  </sheetData>
  <dataValidations count="2">
    <dataValidation type="whole" errorStyle="warning" operator="greaterThanOrEqual" allowBlank="1" showInputMessage="1" showErrorMessage="1" errorTitle="Validation failed" error="Positive integer value required" sqref="H1" xr:uid="{8BF5C26B-7D59-4A23-8949-3B0561A12163}">
      <formula1>0</formula1>
    </dataValidation>
    <dataValidation type="decimal" errorStyle="warning" operator="greaterThan" allowBlank="1" showInputMessage="1" showErrorMessage="1" errorTitle="Validation failed" error="Double value required" sqref="I1:W1 F1:G1" xr:uid="{2438E374-9BB6-4BB3-A51D-8CDA58CC0CED}">
      <formula1>-10000000000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42A7B-FAF0-4366-9CC8-511CCAB2ABA4}">
  <sheetPr codeName="Feuil7"/>
  <dimension ref="A1:W79"/>
  <sheetViews>
    <sheetView topLeftCell="E1" workbookViewId="0">
      <selection activeCell="W36" sqref="W36"/>
    </sheetView>
  </sheetViews>
  <sheetFormatPr baseColWidth="10" defaultRowHeight="14.4" x14ac:dyDescent="0.3"/>
  <cols>
    <col min="1" max="1" width="11.5546875" style="43"/>
    <col min="2" max="2" width="8.33203125" style="43" bestFit="1" customWidth="1"/>
    <col min="3" max="3" width="11.88671875" style="43" bestFit="1" customWidth="1"/>
    <col min="4" max="4" width="15.109375" style="43" bestFit="1" customWidth="1"/>
    <col min="5" max="16384" width="11.5546875" style="43"/>
  </cols>
  <sheetData>
    <row r="1" spans="1:23" ht="15" thickBot="1" x14ac:dyDescent="0.35">
      <c r="A1" s="22" t="s">
        <v>120</v>
      </c>
      <c r="B1" s="23" t="s">
        <v>0</v>
      </c>
      <c r="C1" s="23" t="s">
        <v>1</v>
      </c>
      <c r="D1" s="23" t="s">
        <v>2</v>
      </c>
      <c r="E1" s="23" t="s">
        <v>3</v>
      </c>
      <c r="F1" s="23" t="s">
        <v>4</v>
      </c>
      <c r="G1" s="23" t="s">
        <v>119</v>
      </c>
      <c r="H1" s="23" t="s">
        <v>121</v>
      </c>
      <c r="I1" s="23" t="s">
        <v>122</v>
      </c>
      <c r="J1" s="23" t="s">
        <v>123</v>
      </c>
      <c r="K1" s="23" t="s">
        <v>5</v>
      </c>
      <c r="L1" s="23" t="s">
        <v>6</v>
      </c>
      <c r="M1" s="23" t="s">
        <v>7</v>
      </c>
      <c r="N1" s="23" t="s">
        <v>8</v>
      </c>
      <c r="O1" s="23" t="s">
        <v>9</v>
      </c>
      <c r="P1" s="23" t="s">
        <v>124</v>
      </c>
      <c r="Q1" s="23" t="s">
        <v>10</v>
      </c>
      <c r="R1" s="23" t="s">
        <v>11</v>
      </c>
      <c r="S1" s="23" t="s">
        <v>12</v>
      </c>
      <c r="T1" s="23" t="s">
        <v>125</v>
      </c>
      <c r="U1" s="23" t="s">
        <v>13</v>
      </c>
      <c r="V1" s="23" t="s">
        <v>14</v>
      </c>
      <c r="W1" s="24" t="s">
        <v>15</v>
      </c>
    </row>
    <row r="2" spans="1:23" x14ac:dyDescent="0.3">
      <c r="A2" s="36"/>
      <c r="B2" s="37"/>
      <c r="C2" s="37"/>
      <c r="D2" s="37"/>
      <c r="E2" s="37"/>
      <c r="F2" s="38"/>
      <c r="G2" s="38"/>
      <c r="H2" s="39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40"/>
    </row>
    <row r="3" spans="1:23" x14ac:dyDescent="0.3">
      <c r="A3" s="29"/>
      <c r="B3" s="26"/>
      <c r="C3" s="26"/>
      <c r="D3" s="26"/>
      <c r="E3" s="26"/>
      <c r="F3" s="27"/>
      <c r="G3" s="27"/>
      <c r="H3" s="28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30"/>
    </row>
    <row r="4" spans="1:23" x14ac:dyDescent="0.3">
      <c r="A4" s="29"/>
      <c r="B4" s="26"/>
      <c r="C4" s="26"/>
      <c r="D4" s="26"/>
      <c r="E4" s="26"/>
      <c r="F4" s="27"/>
      <c r="G4" s="27"/>
      <c r="H4" s="28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30"/>
    </row>
    <row r="5" spans="1:23" x14ac:dyDescent="0.3">
      <c r="A5" s="29"/>
      <c r="B5" s="26"/>
      <c r="C5" s="26"/>
      <c r="D5" s="26"/>
      <c r="E5" s="26"/>
      <c r="F5" s="27"/>
      <c r="G5" s="27"/>
      <c r="H5" s="28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30"/>
    </row>
    <row r="6" spans="1:23" x14ac:dyDescent="0.3">
      <c r="A6" s="29"/>
      <c r="B6" s="26"/>
      <c r="C6" s="26"/>
      <c r="D6" s="26"/>
      <c r="E6" s="26"/>
      <c r="F6" s="27"/>
      <c r="G6" s="27"/>
      <c r="H6" s="28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30"/>
    </row>
    <row r="7" spans="1:23" x14ac:dyDescent="0.3">
      <c r="A7" s="29"/>
      <c r="B7" s="26"/>
      <c r="C7" s="26"/>
      <c r="D7" s="26"/>
      <c r="E7" s="26"/>
      <c r="F7" s="27"/>
      <c r="G7" s="27"/>
      <c r="H7" s="28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30"/>
    </row>
    <row r="8" spans="1:23" x14ac:dyDescent="0.3">
      <c r="A8" s="29"/>
      <c r="B8" s="26"/>
      <c r="C8" s="26"/>
      <c r="D8" s="26"/>
      <c r="E8" s="26"/>
      <c r="F8" s="27"/>
      <c r="G8" s="27"/>
      <c r="H8" s="28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30"/>
    </row>
    <row r="9" spans="1:23" x14ac:dyDescent="0.3">
      <c r="A9" s="29"/>
      <c r="B9" s="26"/>
      <c r="C9" s="26"/>
      <c r="D9" s="26"/>
      <c r="E9" s="26"/>
      <c r="F9" s="27"/>
      <c r="G9" s="27"/>
      <c r="H9" s="28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30"/>
    </row>
    <row r="10" spans="1:23" x14ac:dyDescent="0.3">
      <c r="A10" s="29"/>
      <c r="B10" s="26"/>
      <c r="C10" s="26"/>
      <c r="D10" s="26"/>
      <c r="E10" s="26"/>
      <c r="F10" s="27"/>
      <c r="G10" s="27"/>
      <c r="H10" s="28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30"/>
    </row>
    <row r="11" spans="1:23" x14ac:dyDescent="0.3">
      <c r="A11" s="29"/>
      <c r="B11" s="26"/>
      <c r="C11" s="26"/>
      <c r="D11" s="26"/>
      <c r="E11" s="26"/>
      <c r="F11" s="27"/>
      <c r="G11" s="27"/>
      <c r="H11" s="28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30"/>
    </row>
    <row r="12" spans="1:23" x14ac:dyDescent="0.3">
      <c r="A12" s="29"/>
      <c r="B12" s="26"/>
      <c r="C12" s="26"/>
      <c r="D12" s="26"/>
      <c r="E12" s="26"/>
      <c r="F12" s="27"/>
      <c r="G12" s="27"/>
      <c r="H12" s="28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30"/>
    </row>
    <row r="13" spans="1:23" x14ac:dyDescent="0.3">
      <c r="A13" s="29"/>
      <c r="B13" s="26"/>
      <c r="C13" s="26"/>
      <c r="D13" s="26"/>
      <c r="E13" s="26"/>
      <c r="F13" s="27"/>
      <c r="G13" s="27"/>
      <c r="H13" s="28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30"/>
    </row>
    <row r="14" spans="1:23" x14ac:dyDescent="0.3">
      <c r="A14" s="29"/>
      <c r="B14" s="26"/>
      <c r="C14" s="26"/>
      <c r="D14" s="26"/>
      <c r="E14" s="26"/>
      <c r="F14" s="27"/>
      <c r="G14" s="27"/>
      <c r="H14" s="28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30"/>
    </row>
    <row r="15" spans="1:23" x14ac:dyDescent="0.3">
      <c r="A15" s="29"/>
      <c r="B15" s="26"/>
      <c r="C15" s="26"/>
      <c r="D15" s="26"/>
      <c r="E15" s="26"/>
      <c r="F15" s="27"/>
      <c r="G15" s="27"/>
      <c r="H15" s="28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30"/>
    </row>
    <row r="16" spans="1:23" x14ac:dyDescent="0.3">
      <c r="A16" s="29"/>
      <c r="B16" s="26"/>
      <c r="C16" s="26"/>
      <c r="D16" s="26"/>
      <c r="E16" s="26"/>
      <c r="F16" s="27"/>
      <c r="G16" s="27"/>
      <c r="H16" s="28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30"/>
    </row>
    <row r="17" spans="1:23" x14ac:dyDescent="0.3">
      <c r="A17" s="29"/>
      <c r="B17" s="26"/>
      <c r="C17" s="26"/>
      <c r="D17" s="26"/>
      <c r="E17" s="26"/>
      <c r="F17" s="27"/>
      <c r="G17" s="27"/>
      <c r="H17" s="28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30"/>
    </row>
    <row r="18" spans="1:23" x14ac:dyDescent="0.3">
      <c r="A18" s="29"/>
      <c r="B18" s="26"/>
      <c r="C18" s="26"/>
      <c r="D18" s="26"/>
      <c r="E18" s="26"/>
      <c r="F18" s="27"/>
      <c r="G18" s="27"/>
      <c r="H18" s="28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30"/>
    </row>
    <row r="19" spans="1:23" x14ac:dyDescent="0.3">
      <c r="A19" s="29"/>
      <c r="B19" s="26"/>
      <c r="C19" s="26"/>
      <c r="D19" s="26"/>
      <c r="E19" s="26"/>
      <c r="F19" s="27"/>
      <c r="G19" s="27"/>
      <c r="H19" s="28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30"/>
    </row>
    <row r="20" spans="1:23" x14ac:dyDescent="0.3">
      <c r="A20" s="29"/>
      <c r="B20" s="26"/>
      <c r="C20" s="26"/>
      <c r="D20" s="26"/>
      <c r="E20" s="26"/>
      <c r="F20" s="27"/>
      <c r="G20" s="27"/>
      <c r="H20" s="28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30"/>
    </row>
    <row r="21" spans="1:23" x14ac:dyDescent="0.3">
      <c r="A21" s="29"/>
      <c r="B21" s="26"/>
      <c r="C21" s="26"/>
      <c r="D21" s="26"/>
      <c r="E21" s="26"/>
      <c r="F21" s="27"/>
      <c r="G21" s="27"/>
      <c r="H21" s="28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30"/>
    </row>
    <row r="22" spans="1:23" x14ac:dyDescent="0.3">
      <c r="A22" s="29"/>
      <c r="B22" s="26"/>
      <c r="C22" s="26"/>
      <c r="D22" s="26"/>
      <c r="E22" s="26"/>
      <c r="F22" s="27"/>
      <c r="G22" s="27"/>
      <c r="H22" s="28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30"/>
    </row>
    <row r="23" spans="1:23" x14ac:dyDescent="0.3">
      <c r="A23" s="29"/>
      <c r="B23" s="26"/>
      <c r="C23" s="26"/>
      <c r="D23" s="26"/>
      <c r="E23" s="26"/>
      <c r="F23" s="27"/>
      <c r="G23" s="27"/>
      <c r="H23" s="28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30"/>
    </row>
    <row r="24" spans="1:23" x14ac:dyDescent="0.3">
      <c r="A24" s="29"/>
      <c r="B24" s="26"/>
      <c r="C24" s="26"/>
      <c r="D24" s="26"/>
      <c r="E24" s="26"/>
      <c r="F24" s="27"/>
      <c r="G24" s="27"/>
      <c r="H24" s="28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30"/>
    </row>
    <row r="25" spans="1:23" x14ac:dyDescent="0.3">
      <c r="A25" s="29"/>
      <c r="B25" s="26"/>
      <c r="C25" s="26"/>
      <c r="D25" s="26"/>
      <c r="E25" s="26"/>
      <c r="F25" s="27"/>
      <c r="G25" s="27"/>
      <c r="H25" s="28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30"/>
    </row>
    <row r="26" spans="1:23" x14ac:dyDescent="0.3">
      <c r="A26" s="29"/>
      <c r="B26" s="26"/>
      <c r="C26" s="26"/>
      <c r="D26" s="26"/>
      <c r="E26" s="26"/>
      <c r="F26" s="27"/>
      <c r="G26" s="27"/>
      <c r="H26" s="28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30"/>
    </row>
    <row r="27" spans="1:23" x14ac:dyDescent="0.3">
      <c r="A27" s="29"/>
      <c r="B27" s="26"/>
      <c r="C27" s="26"/>
      <c r="D27" s="26"/>
      <c r="E27" s="26"/>
      <c r="F27" s="27"/>
      <c r="G27" s="27"/>
      <c r="H27" s="28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30"/>
    </row>
    <row r="28" spans="1:23" x14ac:dyDescent="0.3">
      <c r="A28" s="29"/>
      <c r="B28" s="26"/>
      <c r="C28" s="26"/>
      <c r="D28" s="26"/>
      <c r="E28" s="26"/>
      <c r="F28" s="27"/>
      <c r="G28" s="27"/>
      <c r="H28" s="28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30"/>
    </row>
    <row r="29" spans="1:23" x14ac:dyDescent="0.3">
      <c r="A29" s="29"/>
      <c r="B29" s="26"/>
      <c r="C29" s="26"/>
      <c r="D29" s="26"/>
      <c r="E29" s="26"/>
      <c r="F29" s="27"/>
      <c r="G29" s="27"/>
      <c r="H29" s="28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30"/>
    </row>
    <row r="30" spans="1:23" x14ac:dyDescent="0.3">
      <c r="A30" s="29"/>
      <c r="B30" s="26"/>
      <c r="C30" s="26"/>
      <c r="D30" s="26"/>
      <c r="E30" s="26"/>
      <c r="F30" s="27"/>
      <c r="G30" s="27"/>
      <c r="H30" s="28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30"/>
    </row>
    <row r="31" spans="1:23" x14ac:dyDescent="0.3">
      <c r="A31" s="29"/>
      <c r="B31" s="26"/>
      <c r="C31" s="26"/>
      <c r="D31" s="26"/>
      <c r="E31" s="26"/>
      <c r="F31" s="27"/>
      <c r="G31" s="27"/>
      <c r="H31" s="28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30"/>
    </row>
    <row r="32" spans="1:23" x14ac:dyDescent="0.3">
      <c r="A32" s="29"/>
      <c r="B32" s="26"/>
      <c r="C32" s="26"/>
      <c r="D32" s="26"/>
      <c r="E32" s="26"/>
      <c r="F32" s="27"/>
      <c r="G32" s="27"/>
      <c r="H32" s="28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30"/>
    </row>
    <row r="33" spans="1:23" x14ac:dyDescent="0.3">
      <c r="A33" s="29"/>
      <c r="B33" s="26"/>
      <c r="C33" s="26"/>
      <c r="D33" s="26"/>
      <c r="E33" s="26"/>
      <c r="F33" s="27"/>
      <c r="G33" s="27"/>
      <c r="H33" s="28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30"/>
    </row>
    <row r="34" spans="1:23" x14ac:dyDescent="0.3">
      <c r="A34" s="29"/>
      <c r="B34" s="26"/>
      <c r="C34" s="26"/>
      <c r="D34" s="26"/>
      <c r="E34" s="26"/>
      <c r="F34" s="27"/>
      <c r="G34" s="27"/>
      <c r="H34" s="28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30"/>
    </row>
    <row r="35" spans="1:23" x14ac:dyDescent="0.3">
      <c r="A35" s="29" t="s">
        <v>464</v>
      </c>
      <c r="B35" s="26" t="s">
        <v>66</v>
      </c>
      <c r="C35" s="26" t="s">
        <v>429</v>
      </c>
      <c r="D35" s="26" t="s">
        <v>95</v>
      </c>
      <c r="E35" s="26" t="s">
        <v>465</v>
      </c>
      <c r="F35" s="27">
        <v>1712</v>
      </c>
      <c r="G35" s="27">
        <v>100</v>
      </c>
      <c r="H35" s="28">
        <v>3</v>
      </c>
      <c r="I35" s="27">
        <v>565</v>
      </c>
      <c r="J35" s="27">
        <v>39.5</v>
      </c>
      <c r="K35" s="27">
        <v>1622</v>
      </c>
      <c r="L35" s="27">
        <v>1354</v>
      </c>
      <c r="M35" s="27">
        <v>615</v>
      </c>
      <c r="N35" s="27">
        <v>1487</v>
      </c>
      <c r="O35" s="27">
        <v>1275</v>
      </c>
      <c r="P35" s="27">
        <v>40</v>
      </c>
      <c r="Q35" s="27">
        <v>420</v>
      </c>
      <c r="R35" s="27">
        <v>110</v>
      </c>
      <c r="S35" s="27">
        <v>95</v>
      </c>
      <c r="T35" s="27">
        <v>39.5</v>
      </c>
      <c r="U35" s="27">
        <v>536</v>
      </c>
      <c r="V35" s="27">
        <v>20</v>
      </c>
      <c r="W35" s="30">
        <v>35</v>
      </c>
    </row>
    <row r="36" spans="1:23" x14ac:dyDescent="0.3">
      <c r="A36" s="29"/>
      <c r="B36" s="26"/>
      <c r="C36" s="26"/>
      <c r="D36" s="26"/>
      <c r="E36" s="26"/>
      <c r="F36" s="27"/>
      <c r="G36" s="27"/>
      <c r="H36" s="28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30"/>
    </row>
    <row r="37" spans="1:23" x14ac:dyDescent="0.3">
      <c r="A37" s="29"/>
      <c r="B37" s="26"/>
      <c r="C37" s="26"/>
      <c r="D37" s="26"/>
      <c r="E37" s="26"/>
      <c r="F37" s="27"/>
      <c r="G37" s="27"/>
      <c r="H37" s="28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30"/>
    </row>
    <row r="38" spans="1:23" x14ac:dyDescent="0.3">
      <c r="A38" s="29"/>
      <c r="B38" s="26"/>
      <c r="C38" s="26"/>
      <c r="D38" s="26"/>
      <c r="E38" s="26"/>
      <c r="F38" s="27"/>
      <c r="G38" s="27"/>
      <c r="H38" s="28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30"/>
    </row>
    <row r="39" spans="1:23" x14ac:dyDescent="0.3">
      <c r="A39" s="29"/>
      <c r="B39" s="26"/>
      <c r="C39" s="26"/>
      <c r="D39" s="26"/>
      <c r="E39" s="26"/>
      <c r="F39" s="27"/>
      <c r="G39" s="27"/>
      <c r="H39" s="28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30"/>
    </row>
    <row r="40" spans="1:23" x14ac:dyDescent="0.3">
      <c r="A40" s="29"/>
      <c r="B40" s="26"/>
      <c r="C40" s="26"/>
      <c r="D40" s="26"/>
      <c r="E40" s="26"/>
      <c r="F40" s="27"/>
      <c r="G40" s="27"/>
      <c r="H40" s="28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30"/>
    </row>
    <row r="41" spans="1:23" x14ac:dyDescent="0.3">
      <c r="A41" s="29"/>
      <c r="B41" s="26"/>
      <c r="C41" s="26"/>
      <c r="D41" s="26"/>
      <c r="E41" s="26"/>
      <c r="F41" s="27"/>
      <c r="G41" s="27"/>
      <c r="H41" s="28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30"/>
    </row>
    <row r="42" spans="1:23" x14ac:dyDescent="0.3">
      <c r="A42" s="29"/>
      <c r="B42" s="26"/>
      <c r="C42" s="26"/>
      <c r="D42" s="26"/>
      <c r="E42" s="26"/>
      <c r="F42" s="27"/>
      <c r="G42" s="27"/>
      <c r="H42" s="28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30"/>
    </row>
    <row r="43" spans="1:23" x14ac:dyDescent="0.3">
      <c r="A43" s="29"/>
      <c r="B43" s="26"/>
      <c r="C43" s="26"/>
      <c r="D43" s="26"/>
      <c r="E43" s="26"/>
      <c r="F43" s="27"/>
      <c r="G43" s="27"/>
      <c r="H43" s="28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30"/>
    </row>
    <row r="44" spans="1:23" x14ac:dyDescent="0.3">
      <c r="A44" s="29"/>
      <c r="B44" s="26"/>
      <c r="C44" s="26"/>
      <c r="D44" s="26"/>
      <c r="E44" s="26"/>
      <c r="F44" s="27"/>
      <c r="G44" s="27"/>
      <c r="H44" s="28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30"/>
    </row>
    <row r="45" spans="1:23" x14ac:dyDescent="0.3">
      <c r="A45" s="29"/>
      <c r="B45" s="26"/>
      <c r="C45" s="26"/>
      <c r="D45" s="26"/>
      <c r="E45" s="26"/>
      <c r="F45" s="27"/>
      <c r="G45" s="27"/>
      <c r="H45" s="28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30"/>
    </row>
    <row r="46" spans="1:23" x14ac:dyDescent="0.3">
      <c r="A46" s="29"/>
      <c r="B46" s="26"/>
      <c r="C46" s="26"/>
      <c r="D46" s="26"/>
      <c r="E46" s="26"/>
      <c r="F46" s="27"/>
      <c r="G46" s="27"/>
      <c r="H46" s="28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30"/>
    </row>
    <row r="47" spans="1:23" x14ac:dyDescent="0.3">
      <c r="A47" s="29"/>
      <c r="B47" s="26"/>
      <c r="C47" s="26"/>
      <c r="D47" s="26"/>
      <c r="E47" s="26"/>
      <c r="F47" s="27"/>
      <c r="G47" s="27"/>
      <c r="H47" s="28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30"/>
    </row>
    <row r="48" spans="1:23" x14ac:dyDescent="0.3">
      <c r="A48" s="29"/>
      <c r="B48" s="26"/>
      <c r="C48" s="26"/>
      <c r="D48" s="26"/>
      <c r="E48" s="26"/>
      <c r="F48" s="27"/>
      <c r="G48" s="27"/>
      <c r="H48" s="28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30"/>
    </row>
    <row r="49" spans="1:23" x14ac:dyDescent="0.3">
      <c r="A49" s="29"/>
      <c r="B49" s="26"/>
      <c r="C49" s="26"/>
      <c r="D49" s="26"/>
      <c r="E49" s="26"/>
      <c r="F49" s="27"/>
      <c r="G49" s="27"/>
      <c r="H49" s="28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30"/>
    </row>
    <row r="50" spans="1:23" x14ac:dyDescent="0.3">
      <c r="A50" s="29"/>
      <c r="B50" s="26"/>
      <c r="C50" s="26"/>
      <c r="D50" s="26"/>
      <c r="E50" s="26"/>
      <c r="F50" s="27"/>
      <c r="G50" s="27"/>
      <c r="H50" s="28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30"/>
    </row>
    <row r="51" spans="1:23" x14ac:dyDescent="0.3">
      <c r="A51" s="29"/>
      <c r="B51" s="26"/>
      <c r="C51" s="26"/>
      <c r="D51" s="26"/>
      <c r="E51" s="26"/>
      <c r="F51" s="27"/>
      <c r="G51" s="27"/>
      <c r="H51" s="28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30"/>
    </row>
    <row r="52" spans="1:23" x14ac:dyDescent="0.3">
      <c r="A52" s="29"/>
      <c r="B52" s="26"/>
      <c r="C52" s="26"/>
      <c r="D52" s="26"/>
      <c r="E52" s="26"/>
      <c r="F52" s="27"/>
      <c r="G52" s="27"/>
      <c r="H52" s="28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30"/>
    </row>
    <row r="53" spans="1:23" x14ac:dyDescent="0.3">
      <c r="A53" s="29"/>
      <c r="B53" s="26"/>
      <c r="C53" s="26"/>
      <c r="D53" s="26"/>
      <c r="E53" s="26"/>
      <c r="F53" s="27"/>
      <c r="G53" s="27"/>
      <c r="H53" s="28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30"/>
    </row>
    <row r="54" spans="1:23" x14ac:dyDescent="0.3">
      <c r="A54" s="29"/>
      <c r="B54" s="26"/>
      <c r="C54" s="26"/>
      <c r="D54" s="26"/>
      <c r="E54" s="26"/>
      <c r="F54" s="27"/>
      <c r="G54" s="27"/>
      <c r="H54" s="28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30"/>
    </row>
    <row r="55" spans="1:23" x14ac:dyDescent="0.3">
      <c r="A55" s="29"/>
      <c r="B55" s="26"/>
      <c r="C55" s="26"/>
      <c r="D55" s="26"/>
      <c r="E55" s="26"/>
      <c r="F55" s="27"/>
      <c r="G55" s="27"/>
      <c r="H55" s="28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30"/>
    </row>
    <row r="56" spans="1:23" x14ac:dyDescent="0.3">
      <c r="A56" s="29"/>
      <c r="B56" s="26"/>
      <c r="C56" s="26"/>
      <c r="D56" s="26"/>
      <c r="E56" s="26"/>
      <c r="F56" s="27"/>
      <c r="G56" s="27"/>
      <c r="H56" s="28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30"/>
    </row>
    <row r="57" spans="1:23" x14ac:dyDescent="0.3">
      <c r="A57" s="29"/>
      <c r="B57" s="26"/>
      <c r="C57" s="26"/>
      <c r="D57" s="26"/>
      <c r="E57" s="26"/>
      <c r="F57" s="27"/>
      <c r="G57" s="27"/>
      <c r="H57" s="28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30"/>
    </row>
    <row r="58" spans="1:23" x14ac:dyDescent="0.3">
      <c r="A58" s="29"/>
      <c r="B58" s="26"/>
      <c r="C58" s="26"/>
      <c r="D58" s="26"/>
      <c r="E58" s="26"/>
      <c r="F58" s="27"/>
      <c r="G58" s="27"/>
      <c r="H58" s="28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30"/>
    </row>
    <row r="59" spans="1:23" x14ac:dyDescent="0.3">
      <c r="A59" s="29"/>
      <c r="B59" s="26"/>
      <c r="C59" s="26"/>
      <c r="D59" s="26"/>
      <c r="E59" s="26"/>
      <c r="F59" s="27"/>
      <c r="G59" s="27"/>
      <c r="H59" s="28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30"/>
    </row>
    <row r="60" spans="1:23" x14ac:dyDescent="0.3">
      <c r="A60" s="29"/>
      <c r="B60" s="26"/>
      <c r="C60" s="26"/>
      <c r="D60" s="26"/>
      <c r="E60" s="26"/>
      <c r="F60" s="27"/>
      <c r="G60" s="27"/>
      <c r="H60" s="28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30"/>
    </row>
    <row r="61" spans="1:23" x14ac:dyDescent="0.3">
      <c r="A61" s="29"/>
      <c r="B61" s="26"/>
      <c r="C61" s="26"/>
      <c r="D61" s="26"/>
      <c r="E61" s="26"/>
      <c r="F61" s="27"/>
      <c r="G61" s="27"/>
      <c r="H61" s="28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30"/>
    </row>
    <row r="62" spans="1:23" x14ac:dyDescent="0.3">
      <c r="A62" s="29"/>
      <c r="B62" s="26"/>
      <c r="C62" s="26"/>
      <c r="D62" s="26"/>
      <c r="E62" s="26"/>
      <c r="F62" s="27"/>
      <c r="G62" s="27"/>
      <c r="H62" s="28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30"/>
    </row>
    <row r="63" spans="1:23" x14ac:dyDescent="0.3">
      <c r="A63" s="29"/>
      <c r="B63" s="26"/>
      <c r="C63" s="26"/>
      <c r="D63" s="26"/>
      <c r="E63" s="26"/>
      <c r="F63" s="27"/>
      <c r="G63" s="27"/>
      <c r="H63" s="28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30"/>
    </row>
    <row r="64" spans="1:23" x14ac:dyDescent="0.3">
      <c r="A64" s="29"/>
      <c r="B64" s="26"/>
      <c r="C64" s="26"/>
      <c r="D64" s="26"/>
      <c r="E64" s="26"/>
      <c r="F64" s="27"/>
      <c r="G64" s="27"/>
      <c r="H64" s="28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30"/>
    </row>
    <row r="65" spans="1:23" x14ac:dyDescent="0.3">
      <c r="A65" s="29"/>
      <c r="B65" s="26"/>
      <c r="C65" s="26"/>
      <c r="D65" s="26"/>
      <c r="E65" s="26"/>
      <c r="F65" s="27"/>
      <c r="G65" s="27"/>
      <c r="H65" s="28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30"/>
    </row>
    <row r="66" spans="1:23" x14ac:dyDescent="0.3">
      <c r="A66" s="29"/>
      <c r="B66" s="26"/>
      <c r="C66" s="26"/>
      <c r="D66" s="26"/>
      <c r="E66" s="26"/>
      <c r="F66" s="27"/>
      <c r="G66" s="27"/>
      <c r="H66" s="28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30"/>
    </row>
    <row r="67" spans="1:23" x14ac:dyDescent="0.3">
      <c r="A67" s="29"/>
      <c r="B67" s="26"/>
      <c r="C67" s="26"/>
      <c r="D67" s="26"/>
      <c r="E67" s="26"/>
      <c r="F67" s="27"/>
      <c r="G67" s="27"/>
      <c r="H67" s="28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30"/>
    </row>
    <row r="68" spans="1:23" x14ac:dyDescent="0.3">
      <c r="A68" s="29"/>
      <c r="B68" s="26"/>
      <c r="C68" s="26"/>
      <c r="D68" s="26"/>
      <c r="E68" s="26"/>
      <c r="F68" s="27"/>
      <c r="G68" s="27"/>
      <c r="H68" s="28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30"/>
    </row>
    <row r="69" spans="1:23" x14ac:dyDescent="0.3">
      <c r="A69" s="29"/>
      <c r="B69" s="26"/>
      <c r="C69" s="26"/>
      <c r="D69" s="26"/>
      <c r="E69" s="26"/>
      <c r="F69" s="27"/>
      <c r="G69" s="27"/>
      <c r="H69" s="28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30"/>
    </row>
    <row r="70" spans="1:23" x14ac:dyDescent="0.3">
      <c r="A70" s="29"/>
      <c r="B70" s="26"/>
      <c r="C70" s="26"/>
      <c r="D70" s="26"/>
      <c r="E70" s="26"/>
      <c r="F70" s="27"/>
      <c r="G70" s="27"/>
      <c r="H70" s="28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30"/>
    </row>
    <row r="71" spans="1:23" x14ac:dyDescent="0.3">
      <c r="A71" s="29"/>
      <c r="B71" s="26"/>
      <c r="C71" s="26"/>
      <c r="D71" s="26"/>
      <c r="E71" s="26"/>
      <c r="F71" s="27"/>
      <c r="G71" s="27"/>
      <c r="H71" s="28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30"/>
    </row>
    <row r="72" spans="1:23" x14ac:dyDescent="0.3">
      <c r="A72" s="29"/>
      <c r="B72" s="26"/>
      <c r="C72" s="26"/>
      <c r="D72" s="26"/>
      <c r="E72" s="26"/>
      <c r="F72" s="27"/>
      <c r="G72" s="27"/>
      <c r="H72" s="28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30"/>
    </row>
    <row r="73" spans="1:23" x14ac:dyDescent="0.3">
      <c r="A73" s="29"/>
      <c r="B73" s="26"/>
      <c r="C73" s="26"/>
      <c r="D73" s="26"/>
      <c r="E73" s="26"/>
      <c r="F73" s="27"/>
      <c r="G73" s="27"/>
      <c r="H73" s="28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30"/>
    </row>
    <row r="74" spans="1:23" x14ac:dyDescent="0.3">
      <c r="A74" s="29"/>
      <c r="B74" s="26"/>
      <c r="C74" s="26"/>
      <c r="D74" s="26"/>
      <c r="E74" s="26"/>
      <c r="F74" s="27"/>
      <c r="G74" s="27"/>
      <c r="H74" s="28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30"/>
    </row>
    <row r="75" spans="1:23" x14ac:dyDescent="0.3">
      <c r="A75" s="29"/>
      <c r="B75" s="26"/>
      <c r="C75" s="26"/>
      <c r="D75" s="26"/>
      <c r="E75" s="26"/>
      <c r="F75" s="27"/>
      <c r="G75" s="27"/>
      <c r="H75" s="28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30"/>
    </row>
    <row r="76" spans="1:23" x14ac:dyDescent="0.3">
      <c r="A76" s="29"/>
      <c r="B76" s="26"/>
      <c r="C76" s="26"/>
      <c r="D76" s="26"/>
      <c r="E76" s="26"/>
      <c r="F76" s="27"/>
      <c r="G76" s="27"/>
      <c r="H76" s="28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30"/>
    </row>
    <row r="77" spans="1:23" x14ac:dyDescent="0.3">
      <c r="A77" s="29"/>
      <c r="B77" s="26"/>
      <c r="C77" s="26"/>
      <c r="D77" s="26"/>
      <c r="E77" s="26"/>
      <c r="F77" s="27"/>
      <c r="G77" s="27"/>
      <c r="H77" s="28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30"/>
    </row>
    <row r="78" spans="1:23" x14ac:dyDescent="0.3">
      <c r="A78" s="47"/>
      <c r="B78" s="48"/>
      <c r="C78" s="48"/>
      <c r="D78" s="48"/>
      <c r="E78" s="48"/>
      <c r="F78" s="49"/>
      <c r="G78" s="49"/>
      <c r="H78" s="50"/>
      <c r="I78" s="49"/>
      <c r="J78" s="49"/>
      <c r="K78" s="49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49"/>
      <c r="W78" s="51"/>
    </row>
    <row r="79" spans="1:23" ht="15" thickBot="1" x14ac:dyDescent="0.35">
      <c r="A79" s="31"/>
      <c r="B79" s="32"/>
      <c r="C79" s="32"/>
      <c r="D79" s="32"/>
      <c r="E79" s="32"/>
      <c r="F79" s="33"/>
      <c r="G79" s="33"/>
      <c r="H79" s="34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5"/>
    </row>
  </sheetData>
  <dataValidations count="2">
    <dataValidation type="decimal" errorStyle="warning" operator="greaterThan" allowBlank="1" showInputMessage="1" showErrorMessage="1" errorTitle="Validation failed" error="Double value required" sqref="I1:W1 F1:G1" xr:uid="{F7942AA0-9A5B-4388-A24E-8037B1119B3F}">
      <formula1>-10000000000</formula1>
    </dataValidation>
    <dataValidation type="whole" errorStyle="warning" operator="greaterThanOrEqual" allowBlank="1" showInputMessage="1" showErrorMessage="1" errorTitle="Validation failed" error="Positive integer value required" sqref="H1" xr:uid="{8121077B-48BA-4189-9799-BF84488B165F}">
      <formula1>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Sélection</vt:lpstr>
      <vt:lpstr>KD27600-11</vt:lpstr>
      <vt:lpstr>KF34600-00</vt:lpstr>
      <vt:lpstr>KH40600-00</vt:lpstr>
      <vt:lpstr>KH40700-00</vt:lpstr>
      <vt:lpstr>KJ15100-01</vt:lpstr>
      <vt:lpstr>KL99300-00</vt:lpstr>
      <vt:lpstr>Sélection!Zone_d_impression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ALIX Olivier</dc:creator>
  <cp:lastModifiedBy>Lise Marchoul</cp:lastModifiedBy>
  <cp:lastPrinted>2021-01-14T13:19:55Z</cp:lastPrinted>
  <dcterms:created xsi:type="dcterms:W3CDTF">2018-09-07T06:00:59Z</dcterms:created>
  <dcterms:modified xsi:type="dcterms:W3CDTF">2021-01-14T13:21:28Z</dcterms:modified>
</cp:coreProperties>
</file>