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1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sevrain\Desktop\"/>
    </mc:Choice>
  </mc:AlternateContent>
  <xr:revisionPtr revIDLastSave="0" documentId="10_ncr:100000_{F1EF9D27-B7D4-4A30-90FF-1FEBE1E24A3C}" xr6:coauthVersionLast="31" xr6:coauthVersionMax="31" xr10:uidLastSave="{00000000-0000-0000-0000-000000000000}"/>
  <bookViews>
    <workbookView xWindow="0" yWindow="0" windowWidth="23040" windowHeight="8316" activeTab="1" xr2:uid="{916B7A56-1F5A-4418-9EBD-FA44F32A7B04}"/>
  </bookViews>
  <sheets>
    <sheet name="SOW" sheetId="1" r:id="rId1"/>
    <sheet name="Sheet2" sheetId="2" r:id="rId2"/>
  </sheets>
  <calcPr calcId="17901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5" i="2" l="1"/>
  <c r="G12" i="2" l="1"/>
  <c r="G13" i="2"/>
  <c r="G14" i="2"/>
  <c r="G11" i="2"/>
  <c r="G10" i="2"/>
  <c r="G9" i="2"/>
  <c r="G14" i="1" l="1"/>
  <c r="G13" i="1"/>
  <c r="G12" i="1"/>
  <c r="F8" i="1"/>
  <c r="F7" i="1"/>
  <c r="F5" i="1"/>
  <c r="E6" i="1" s="1"/>
  <c r="F6" i="1" s="1"/>
  <c r="F3" i="1"/>
  <c r="E4" i="1" s="1"/>
  <c r="F4" i="1" s="1"/>
  <c r="E9" i="1" l="1"/>
  <c r="E10" i="1" s="1"/>
  <c r="F10" i="1" s="1"/>
  <c r="F9" i="1"/>
  <c r="E11" i="1" s="1"/>
  <c r="F11" i="1" s="1"/>
</calcChain>
</file>

<file path=xl/sharedStrings.xml><?xml version="1.0" encoding="utf-8"?>
<sst xmlns="http://schemas.openxmlformats.org/spreadsheetml/2006/main" count="77" uniqueCount="56">
  <si>
    <t>10.1</t>
  </si>
  <si>
    <t>10.2</t>
  </si>
  <si>
    <t>10.3</t>
  </si>
  <si>
    <t>10.4</t>
  </si>
  <si>
    <t>Witness / Certification for AUT Qualification &amp; Calibration block design &amp; machining / Audit of production welds as per Section V - Article 7.2</t>
  </si>
  <si>
    <t>LS3</t>
  </si>
  <si>
    <t>DR1</t>
  </si>
  <si>
    <t>NIW Lump Sum for Doc Review</t>
  </si>
  <si>
    <t>NDT Procedure</t>
  </si>
  <si>
    <t>Working Daily Rates</t>
  </si>
  <si>
    <t>Seeded Defect Welds in Mitry Mory</t>
  </si>
  <si>
    <t>Seeded Defect Welds in Pasir Gudang</t>
  </si>
  <si>
    <t>Seeded Defect Welds Macrosectionning in UK</t>
  </si>
  <si>
    <t>AUT Witness during Onshore Fabrication Ladol Nigeria</t>
  </si>
  <si>
    <t>Unit</t>
  </si>
  <si>
    <t>Qty</t>
  </si>
  <si>
    <t>Work Performed In 
($)</t>
  </si>
  <si>
    <t>MUDIAME</t>
  </si>
  <si>
    <t>LS</t>
  </si>
  <si>
    <t>Day Rate</t>
  </si>
  <si>
    <t>NA</t>
  </si>
  <si>
    <t>Duration (days)</t>
  </si>
  <si>
    <t>Item</t>
  </si>
  <si>
    <t>LS10</t>
  </si>
  <si>
    <t>Activity</t>
  </si>
  <si>
    <t>Estimated start</t>
  </si>
  <si>
    <t>Estimated duration</t>
  </si>
  <si>
    <t>Estimated  end</t>
  </si>
  <si>
    <t># NIW inspector</t>
  </si>
  <si>
    <t>10.1 option A</t>
  </si>
  <si>
    <t>WPQT in Mitry Mory</t>
  </si>
  <si>
    <t>Mechanical tests in Europe</t>
  </si>
  <si>
    <t>10.1 option B</t>
  </si>
  <si>
    <t>WPQT in Pasir Gudang</t>
  </si>
  <si>
    <t>Mechanical tests in Malaysia</t>
  </si>
  <si>
    <t>Welder qualification in Pasir Gudang (G1200)</t>
  </si>
  <si>
    <t>Welder qualification in Ladol (Spoolbase &amp; Deep Blue)</t>
  </si>
  <si>
    <t>10.4 option A</t>
  </si>
  <si>
    <t>Seeded defect welds in Mitry Mory</t>
  </si>
  <si>
    <t>10.4 option B</t>
  </si>
  <si>
    <t>Seeded defect welds in Pasir Gudang</t>
  </si>
  <si>
    <t>Seeded defect welds macrosectionning in UK</t>
  </si>
  <si>
    <t>AUT witness during S-Lay (G1200)</t>
  </si>
  <si>
    <t>AUT witness during stalk fabrication (Ladol)</t>
  </si>
  <si>
    <t>AUT witness during reel-Lay (Deep Blue)</t>
  </si>
  <si>
    <t>NIW witness of Welding procedure qualification for all project WPS's as per Section V - Article 7.2 and 7.6.2</t>
  </si>
  <si>
    <t>NIW welders qualification certification for all project welders as per Section V - Article 7.2 and 7.6.2</t>
  </si>
  <si>
    <t>Provision of accomodation/messing facilities and logistics (In &amp; Out contry) for NIW personnel for the period of witnessing as per Section V - Article 7.2 and 7.6.2</t>
  </si>
  <si>
    <t>Witness/certification for AUT qualification and calibration block design and machining/Audit of production welds as per Section V - Article 7.2</t>
  </si>
  <si>
    <t>Revised Duration</t>
  </si>
  <si>
    <t>Option A (Europe)</t>
  </si>
  <si>
    <t>Option B (Malaysia)</t>
  </si>
  <si>
    <t>Work Performed Out 
($)</t>
  </si>
  <si>
    <t>GRAND TOTAL</t>
  </si>
  <si>
    <t>AUT Witness during Offshore Fabrication Nigeria (G1200)</t>
  </si>
  <si>
    <t>AUT Witness during Offshore Fabrication Nigeria (Deep Blue)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</si>
</sst>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\ _€_-;\-* #,##0.00\ _€_-;_-* &quot;-&quot;??\ _€_-;_-@_-"/>
    <numFmt numFmtId="164" formatCode="[$$-409]#,##0.00_ ;\-[$$-409]#,##0.00\ "/>
  </numFmts>
  <fonts count="6" x14ac:knownFonts="1">
    <font>
      <sz val="11"/>
      <color theme="1"/>
      <name val="Calibri"/>
      <family val="2"/>
      <scheme val="minor"/>
    </font>
    <font>
      <i/>
      <sz val="11"/>
      <name val="Calibri"/>
      <family val="2"/>
      <scheme val="minor"/>
    </font>
    <font>
      <sz val="1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EF5F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8" tint="-0.49998474074526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</fills>
  <borders count="4">
    <border>
      <left/>
      <right/>
      <top/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7">
    <xf numFmtId="0" fontId="0" fillId="0" borderId="0" xfId="0"/>
    <xf numFmtId="0" fontId="0" fillId="0" borderId="0" xfId="0" applyAlignment="1">
      <alignment horizontal="center" vertical="center"/>
    </xf>
    <xf numFmtId="0" fontId="0" fillId="3" borderId="0" xfId="0" applyFill="1" applyBorder="1" applyAlignment="1">
      <alignment horizontal="center" vertical="center" wrapText="1"/>
    </xf>
    <xf numFmtId="0" fontId="3" fillId="0" borderId="0" xfId="0" applyFont="1" applyFill="1" applyBorder="1"/>
    <xf numFmtId="0" fontId="3" fillId="0" borderId="0" xfId="0" applyFont="1"/>
    <xf numFmtId="0" fontId="0" fillId="0" borderId="1" xfId="0" applyBorder="1"/>
    <xf numFmtId="0" fontId="0" fillId="3" borderId="0" xfId="0" applyFill="1" applyBorder="1" applyAlignment="1">
      <alignment vertical="top"/>
    </xf>
    <xf numFmtId="0" fontId="0" fillId="2" borderId="0" xfId="0" applyFont="1" applyFill="1" applyBorder="1" applyAlignment="1">
      <alignment horizontal="left" vertical="center"/>
    </xf>
    <xf numFmtId="0" fontId="1" fillId="4" borderId="0" xfId="0" applyFont="1" applyFill="1" applyBorder="1" applyAlignment="1">
      <alignment horizontal="left" vertical="center" indent="1"/>
    </xf>
    <xf numFmtId="0" fontId="1" fillId="4" borderId="0" xfId="0" applyFont="1" applyFill="1" applyBorder="1" applyAlignment="1">
      <alignment horizontal="left" vertical="center"/>
    </xf>
    <xf numFmtId="0" fontId="2" fillId="4" borderId="0" xfId="0" applyFont="1" applyFill="1" applyBorder="1" applyAlignment="1">
      <alignment horizontal="center" vertical="center"/>
    </xf>
    <xf numFmtId="0" fontId="0" fillId="0" borderId="0" xfId="0" applyAlignment="1">
      <alignment horizontal="right" vertical="center" indent="2"/>
    </xf>
    <xf numFmtId="43" fontId="0" fillId="0" borderId="0" xfId="0" applyNumberFormat="1" applyAlignment="1">
      <alignment horizontal="right" vertical="center" indent="2"/>
    </xf>
    <xf numFmtId="0" fontId="0" fillId="2" borderId="0" xfId="0" applyFont="1" applyFill="1" applyBorder="1" applyAlignment="1">
      <alignment horizontal="right" vertical="center" indent="2"/>
    </xf>
    <xf numFmtId="43" fontId="2" fillId="4" borderId="0" xfId="0" applyNumberFormat="1" applyFont="1" applyFill="1" applyBorder="1" applyAlignment="1">
      <alignment horizontal="right" vertical="center" indent="2"/>
    </xf>
    <xf numFmtId="0" fontId="2" fillId="4" borderId="0" xfId="0" applyFont="1" applyFill="1" applyBorder="1" applyAlignment="1">
      <alignment horizontal="right" vertical="center" indent="2"/>
    </xf>
    <xf numFmtId="0" fontId="0" fillId="5" borderId="2" xfId="0" applyFill="1" applyBorder="1" applyAlignment="1">
      <alignment horizontal="center" vertical="center" wrapText="1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2" xfId="0" applyBorder="1"/>
    <xf numFmtId="14" fontId="0" fillId="0" borderId="2" xfId="0" applyNumberFormat="1" applyBorder="1" applyAlignment="1">
      <alignment horizontal="center"/>
    </xf>
    <xf numFmtId="0" fontId="0" fillId="0" borderId="0" xfId="0" applyAlignment="1">
      <alignment horizontal="center"/>
    </xf>
    <xf numFmtId="0" fontId="0" fillId="6" borderId="2" xfId="0" applyFill="1" applyBorder="1" applyAlignment="1">
      <alignment horizontal="center" vertical="center" wrapText="1"/>
    </xf>
    <xf numFmtId="0" fontId="0" fillId="6" borderId="2" xfId="0" applyFill="1" applyBorder="1" applyAlignment="1">
      <alignment horizontal="center"/>
    </xf>
    <xf numFmtId="164" fontId="0" fillId="3" borderId="0" xfId="0" applyNumberFormat="1" applyFill="1" applyAlignment="1">
      <alignment horizontal="right" vertical="center" indent="2"/>
    </xf>
    <xf numFmtId="0" fontId="4" fillId="7" borderId="0" xfId="0" applyFont="1" applyFill="1"/>
    <xf numFmtId="0" fontId="4" fillId="7" borderId="0" xfId="0" applyFont="1" applyFill="1" applyAlignment="1">
      <alignment horizontal="center" vertical="center"/>
    </xf>
    <xf numFmtId="0" fontId="4" fillId="7" borderId="0" xfId="0" applyFont="1" applyFill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9" borderId="0" xfId="0" applyFill="1" applyAlignment="1">
      <alignment horizontal="center" vertical="center" wrapText="1"/>
    </xf>
    <xf numFmtId="0" fontId="0" fillId="0" borderId="2" xfId="0" applyFill="1" applyBorder="1" applyAlignment="1">
      <alignment horizontal="center"/>
    </xf>
    <xf numFmtId="0" fontId="2" fillId="4" borderId="0" xfId="0" applyNumberFormat="1" applyFont="1" applyFill="1" applyBorder="1" applyAlignment="1">
      <alignment horizontal="center" vertical="center"/>
    </xf>
    <xf numFmtId="164" fontId="0" fillId="3" borderId="0" xfId="0" quotePrefix="1" applyNumberFormat="1" applyFill="1" applyAlignment="1">
      <alignment horizontal="right" vertical="center" indent="2"/>
    </xf>
    <xf numFmtId="0" fontId="0" fillId="10" borderId="0" xfId="0" applyFill="1" applyAlignment="1">
      <alignment horizontal="center" vertical="center" wrapText="1"/>
    </xf>
    <xf numFmtId="0" fontId="0" fillId="10" borderId="0" xfId="0" applyFill="1" applyAlignment="1">
      <alignment horizontal="center" vertical="center"/>
    </xf>
    <xf numFmtId="0" fontId="0" fillId="3" borderId="0" xfId="0" applyFont="1" applyFill="1" applyBorder="1" applyAlignment="1">
      <alignment horizontal="left" vertical="center" wrapText="1"/>
    </xf>
    <xf numFmtId="0" fontId="5" fillId="8" borderId="0" xfId="0" applyFont="1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ECF0F8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AC083BB-8950-421C-9009-1DD7F2762B0D}">
  <dimension ref="B2:I20"/>
  <sheetViews>
    <sheetView workbookViewId="0">
      <pane xSplit="1" ySplit="1" topLeftCell="B2" activePane="bottomRight" state="frozen"/>
      <selection pane="topRight" activeCell="C1" sqref="C1"/>
      <selection pane="bottomLeft" activeCell="A4" sqref="A4"/>
      <selection pane="bottomRight" activeCell="N12" sqref="N12"/>
    </sheetView>
  </sheetViews>
  <sheetFormatPr defaultRowHeight="14.4" x14ac:dyDescent="0.3"/>
  <cols>
    <col min="3" max="3" width="11.88671875" bestFit="1" customWidth="1"/>
    <col min="4" max="4" width="50.6640625" customWidth="1"/>
    <col min="5" max="6" width="10.5546875" bestFit="1" customWidth="1"/>
  </cols>
  <sheetData>
    <row r="2" spans="2:9" ht="43.2" x14ac:dyDescent="0.3">
      <c r="B2" s="16" t="s">
        <v>22</v>
      </c>
      <c r="C2" s="16" t="s">
        <v>23</v>
      </c>
      <c r="D2" s="16" t="s">
        <v>24</v>
      </c>
      <c r="E2" s="16" t="s">
        <v>25</v>
      </c>
      <c r="F2" s="16" t="s">
        <v>27</v>
      </c>
      <c r="G2" s="16" t="s">
        <v>26</v>
      </c>
      <c r="H2" s="22" t="s">
        <v>49</v>
      </c>
      <c r="I2" s="16" t="s">
        <v>28</v>
      </c>
    </row>
    <row r="3" spans="2:9" x14ac:dyDescent="0.3">
      <c r="B3" s="17">
        <v>1</v>
      </c>
      <c r="C3" s="18" t="s">
        <v>29</v>
      </c>
      <c r="D3" s="19" t="s">
        <v>30</v>
      </c>
      <c r="E3" s="20">
        <v>44440</v>
      </c>
      <c r="F3" s="20">
        <f t="shared" ref="F3:F11" si="0">E3+G3</f>
        <v>44485</v>
      </c>
      <c r="G3" s="17">
        <v>45</v>
      </c>
      <c r="H3" s="17">
        <v>30</v>
      </c>
      <c r="I3" s="17">
        <v>1</v>
      </c>
    </row>
    <row r="4" spans="2:9" x14ac:dyDescent="0.3">
      <c r="B4" s="17">
        <v>2</v>
      </c>
      <c r="C4" s="17" t="s">
        <v>29</v>
      </c>
      <c r="D4" s="19" t="s">
        <v>31</v>
      </c>
      <c r="E4" s="20">
        <f>F3+1</f>
        <v>44486</v>
      </c>
      <c r="F4" s="20">
        <f t="shared" si="0"/>
        <v>44576</v>
      </c>
      <c r="G4" s="17">
        <v>90</v>
      </c>
      <c r="H4" s="17">
        <v>3</v>
      </c>
      <c r="I4" s="17">
        <v>1</v>
      </c>
    </row>
    <row r="5" spans="2:9" x14ac:dyDescent="0.3">
      <c r="B5" s="17">
        <v>3</v>
      </c>
      <c r="C5" s="17" t="s">
        <v>32</v>
      </c>
      <c r="D5" s="19" t="s">
        <v>33</v>
      </c>
      <c r="E5" s="20">
        <v>44440</v>
      </c>
      <c r="F5" s="20">
        <f t="shared" si="0"/>
        <v>44485</v>
      </c>
      <c r="G5" s="17">
        <v>45</v>
      </c>
      <c r="H5" s="17">
        <v>30</v>
      </c>
      <c r="I5" s="17">
        <v>1</v>
      </c>
    </row>
    <row r="6" spans="2:9" x14ac:dyDescent="0.3">
      <c r="B6" s="17">
        <v>4</v>
      </c>
      <c r="C6" s="17" t="s">
        <v>32</v>
      </c>
      <c r="D6" s="19" t="s">
        <v>34</v>
      </c>
      <c r="E6" s="20">
        <f>F5+1</f>
        <v>44486</v>
      </c>
      <c r="F6" s="20">
        <f t="shared" si="0"/>
        <v>44576</v>
      </c>
      <c r="G6" s="17">
        <v>90</v>
      </c>
      <c r="H6" s="17">
        <v>3</v>
      </c>
      <c r="I6" s="17">
        <v>1</v>
      </c>
    </row>
    <row r="7" spans="2:9" x14ac:dyDescent="0.3">
      <c r="B7" s="17">
        <v>5</v>
      </c>
      <c r="C7" s="17">
        <v>10.199999999999999</v>
      </c>
      <c r="D7" s="19" t="s">
        <v>35</v>
      </c>
      <c r="E7" s="20">
        <v>44774</v>
      </c>
      <c r="F7" s="20">
        <f t="shared" si="0"/>
        <v>44795</v>
      </c>
      <c r="G7" s="17">
        <v>21</v>
      </c>
      <c r="H7" s="17">
        <v>12</v>
      </c>
      <c r="I7" s="17">
        <v>1</v>
      </c>
    </row>
    <row r="8" spans="2:9" x14ac:dyDescent="0.3">
      <c r="B8" s="17">
        <v>6</v>
      </c>
      <c r="C8" s="17">
        <v>10.199999999999999</v>
      </c>
      <c r="D8" s="19" t="s">
        <v>36</v>
      </c>
      <c r="E8" s="20">
        <v>44731</v>
      </c>
      <c r="F8" s="20">
        <f t="shared" si="0"/>
        <v>44752</v>
      </c>
      <c r="G8" s="17">
        <v>21</v>
      </c>
      <c r="H8" s="17">
        <v>19</v>
      </c>
      <c r="I8" s="17">
        <v>1</v>
      </c>
    </row>
    <row r="9" spans="2:9" x14ac:dyDescent="0.3">
      <c r="B9" s="17">
        <v>7</v>
      </c>
      <c r="C9" s="17" t="s">
        <v>37</v>
      </c>
      <c r="D9" s="19" t="s">
        <v>38</v>
      </c>
      <c r="E9" s="20">
        <f>F3+1</f>
        <v>44486</v>
      </c>
      <c r="F9" s="20">
        <f t="shared" si="0"/>
        <v>44501</v>
      </c>
      <c r="G9" s="17">
        <v>15</v>
      </c>
      <c r="H9" s="17">
        <v>15</v>
      </c>
      <c r="I9" s="17">
        <v>1</v>
      </c>
    </row>
    <row r="10" spans="2:9" x14ac:dyDescent="0.3">
      <c r="B10" s="17">
        <v>8</v>
      </c>
      <c r="C10" s="17" t="s">
        <v>39</v>
      </c>
      <c r="D10" s="19" t="s">
        <v>40</v>
      </c>
      <c r="E10" s="20">
        <f>E9</f>
        <v>44486</v>
      </c>
      <c r="F10" s="20">
        <f t="shared" si="0"/>
        <v>44501</v>
      </c>
      <c r="G10" s="17">
        <v>15</v>
      </c>
      <c r="H10" s="17">
        <v>15</v>
      </c>
      <c r="I10" s="17">
        <v>1</v>
      </c>
    </row>
    <row r="11" spans="2:9" x14ac:dyDescent="0.3">
      <c r="B11" s="17">
        <v>9</v>
      </c>
      <c r="C11" s="17">
        <v>10.4</v>
      </c>
      <c r="D11" s="19" t="s">
        <v>41</v>
      </c>
      <c r="E11" s="20">
        <f>F9+1</f>
        <v>44502</v>
      </c>
      <c r="F11" s="20">
        <f t="shared" si="0"/>
        <v>44562</v>
      </c>
      <c r="G11" s="17">
        <v>60</v>
      </c>
      <c r="H11" s="23">
        <v>60</v>
      </c>
      <c r="I11" s="17">
        <v>1</v>
      </c>
    </row>
    <row r="12" spans="2:9" x14ac:dyDescent="0.3">
      <c r="B12" s="17">
        <v>10</v>
      </c>
      <c r="C12" s="17">
        <v>10.4</v>
      </c>
      <c r="D12" s="19" t="s">
        <v>42</v>
      </c>
      <c r="E12" s="20">
        <v>44868</v>
      </c>
      <c r="F12" s="20">
        <v>44921</v>
      </c>
      <c r="G12" s="17">
        <f>F12-E12</f>
        <v>53</v>
      </c>
      <c r="H12" s="30">
        <v>45</v>
      </c>
      <c r="I12" s="17">
        <v>2</v>
      </c>
    </row>
    <row r="13" spans="2:9" x14ac:dyDescent="0.3">
      <c r="B13" s="17">
        <v>11</v>
      </c>
      <c r="C13" s="17">
        <v>10.4</v>
      </c>
      <c r="D13" s="19" t="s">
        <v>43</v>
      </c>
      <c r="E13" s="20">
        <v>44745</v>
      </c>
      <c r="F13" s="20">
        <v>44929</v>
      </c>
      <c r="G13" s="17">
        <f>F13-E13</f>
        <v>184</v>
      </c>
      <c r="H13" s="30">
        <v>154</v>
      </c>
      <c r="I13" s="17">
        <v>1</v>
      </c>
    </row>
    <row r="14" spans="2:9" x14ac:dyDescent="0.3">
      <c r="B14" s="17">
        <v>12</v>
      </c>
      <c r="C14" s="17">
        <v>10.4</v>
      </c>
      <c r="D14" s="19" t="s">
        <v>44</v>
      </c>
      <c r="E14" s="20">
        <v>44898</v>
      </c>
      <c r="F14" s="20">
        <v>44970</v>
      </c>
      <c r="G14" s="17">
        <f>F14-E14</f>
        <v>72</v>
      </c>
      <c r="H14" s="23">
        <v>72</v>
      </c>
      <c r="I14" s="17">
        <v>1</v>
      </c>
    </row>
    <row r="15" spans="2:9" x14ac:dyDescent="0.3">
      <c r="B15" s="21"/>
      <c r="C15" s="21"/>
      <c r="I15" s="21"/>
    </row>
    <row r="16" spans="2:9" x14ac:dyDescent="0.3">
      <c r="B16" s="21"/>
      <c r="C16" s="21"/>
      <c r="I16" s="21"/>
    </row>
    <row r="17" spans="2:9" x14ac:dyDescent="0.3">
      <c r="B17" s="21"/>
      <c r="C17" s="21" t="s">
        <v>0</v>
      </c>
      <c r="D17" t="s">
        <v>45</v>
      </c>
      <c r="I17" s="21"/>
    </row>
    <row r="18" spans="2:9" x14ac:dyDescent="0.3">
      <c r="B18" s="21"/>
      <c r="C18" s="21" t="s">
        <v>1</v>
      </c>
      <c r="D18" t="s">
        <v>46</v>
      </c>
      <c r="I18" s="21"/>
    </row>
    <row r="19" spans="2:9" x14ac:dyDescent="0.3">
      <c r="B19" s="21"/>
      <c r="C19" s="21" t="s">
        <v>2</v>
      </c>
      <c r="D19" t="s">
        <v>47</v>
      </c>
      <c r="I19" s="21"/>
    </row>
    <row r="20" spans="2:9" x14ac:dyDescent="0.3">
      <c r="B20" s="21"/>
      <c r="C20" s="21" t="s">
        <v>3</v>
      </c>
      <c r="D20" t="s">
        <v>48</v>
      </c>
      <c r="I20" s="21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F85DC5B-A1FF-4865-BF2F-4BD2BECC5DE4}">
  <dimension ref="A1:J17"/>
  <sheetViews>
    <sheetView tabSelected="1" zoomScale="70" zoomScaleNormal="70" workbookViewId="0">
      <pane xSplit="7" ySplit="3" topLeftCell="H4" activePane="bottomRight" state="frozen"/>
      <selection pane="topRight" activeCell="H1" sqref="H1"/>
      <selection pane="bottomLeft" activeCell="A4" sqref="A4"/>
      <selection pane="bottomRight" activeCell="H6" sqref="H6"/>
    </sheetView>
  </sheetViews>
  <sheetFormatPr defaultRowHeight="14.4" x14ac:dyDescent="0.3"/>
  <cols>
    <col min="1" max="1" width="4.5546875" customWidth="1"/>
    <col min="2" max="2" width="5.109375" customWidth="1"/>
    <col min="3" max="3" width="5.6640625" customWidth="1"/>
    <col min="4" max="4" width="60.88671875" customWidth="1"/>
    <col min="5" max="7" width="8.77734375" style="1" customWidth="1"/>
    <col min="8" max="9" width="19.21875" style="1" customWidth="1"/>
    <col min="10" max="10" width="17.88671875" style="1" customWidth="1"/>
  </cols>
  <sheetData>
    <row r="1" spans="1:10" x14ac:dyDescent="0.3">
      <c r="H1" s="36" t="s">
        <v>17</v>
      </c>
      <c r="I1" s="36"/>
      <c r="J1" s="36"/>
    </row>
    <row r="2" spans="1:10" ht="28.8" customHeight="1" x14ac:dyDescent="0.3">
      <c r="E2" s="34" t="s">
        <v>14</v>
      </c>
      <c r="F2" s="34" t="s">
        <v>15</v>
      </c>
      <c r="G2" s="33" t="s">
        <v>21</v>
      </c>
      <c r="H2" s="33" t="s">
        <v>52</v>
      </c>
      <c r="I2" s="33"/>
      <c r="J2" s="33" t="s">
        <v>16</v>
      </c>
    </row>
    <row r="3" spans="1:10" x14ac:dyDescent="0.3">
      <c r="E3" s="34"/>
      <c r="F3" s="34"/>
      <c r="G3" s="33"/>
      <c r="H3" s="29" t="s">
        <v>50</v>
      </c>
      <c r="I3" s="29" t="s">
        <v>51</v>
      </c>
      <c r="J3" s="33"/>
    </row>
    <row r="4" spans="1:10" x14ac:dyDescent="0.3">
      <c r="A4" s="25" t="s">
        <v>53</v>
      </c>
      <c r="B4" s="25"/>
      <c r="C4" s="25"/>
      <c r="D4" s="25"/>
      <c r="E4" s="26"/>
      <c r="F4" s="26"/>
      <c r="G4" s="27"/>
      <c r="H4" s="27"/>
      <c r="I4" s="27"/>
      <c r="J4" s="27"/>
    </row>
    <row r="5" spans="1:10" ht="28.8" customHeight="1" x14ac:dyDescent="0.3">
      <c r="A5" s="6" t="s">
        <v>3</v>
      </c>
      <c r="B5" s="35" t="s">
        <v>4</v>
      </c>
      <c r="C5" s="35"/>
      <c r="D5" s="35"/>
      <c r="E5" s="2"/>
      <c r="F5" s="2"/>
      <c r="G5" s="2"/>
      <c r="H5" s="32" t="e">
        <f>SUMPRODUCT($F$7,IF(H7="NA",0,H7))+SUMPRODUCT($F$9:$F$14,$G$9:$G$14,IF(H9:H14="NA",0,H9:H14))</f>
        <v>#VALUE!</v>
      </c>
      <c r="I5" s="24"/>
      <c r="J5" s="24"/>
    </row>
    <row r="6" spans="1:10" x14ac:dyDescent="0.3">
      <c r="A6" s="5"/>
      <c r="B6" s="7" t="s">
        <v>5</v>
      </c>
      <c r="C6" s="7" t="s">
        <v>7</v>
      </c>
      <c r="D6" s="7"/>
      <c r="E6" s="7"/>
      <c r="F6" s="7"/>
      <c r="G6" s="7"/>
      <c r="H6" s="13"/>
      <c r="I6" s="13"/>
      <c r="J6" s="13"/>
    </row>
    <row r="7" spans="1:10" x14ac:dyDescent="0.3">
      <c r="A7" s="5"/>
      <c r="B7" s="5"/>
      <c r="C7" s="4" t="s">
        <v>8</v>
      </c>
      <c r="D7" s="4"/>
      <c r="E7" s="1" t="s">
        <v>18</v>
      </c>
      <c r="F7" s="1">
        <v>1</v>
      </c>
      <c r="G7" s="1" t="s">
        <v>20</v>
      </c>
      <c r="H7" s="11" t="s">
        <v>20</v>
      </c>
      <c r="I7" s="11" t="s">
        <v>20</v>
      </c>
      <c r="J7" s="12">
        <v>350</v>
      </c>
    </row>
    <row r="8" spans="1:10" x14ac:dyDescent="0.3">
      <c r="A8" s="5"/>
      <c r="B8" s="7" t="s">
        <v>6</v>
      </c>
      <c r="C8" s="7" t="s">
        <v>9</v>
      </c>
      <c r="D8" s="7"/>
      <c r="E8" s="7"/>
      <c r="F8" s="7"/>
      <c r="G8" s="7"/>
      <c r="H8" s="13"/>
      <c r="I8" s="13"/>
      <c r="J8" s="13"/>
    </row>
    <row r="9" spans="1:10" x14ac:dyDescent="0.3">
      <c r="A9" s="5"/>
      <c r="B9" s="5"/>
      <c r="C9" s="3" t="s">
        <v>10</v>
      </c>
      <c r="D9" s="4"/>
      <c r="E9" s="1" t="s">
        <v>19</v>
      </c>
      <c r="F9" s="1">
        <v>1</v>
      </c>
      <c r="G9" s="1">
        <f>SOW!H9</f>
        <v>15</v>
      </c>
      <c r="H9" s="12">
        <v>780</v>
      </c>
      <c r="I9" s="12" t="s">
        <v>20</v>
      </c>
      <c r="J9" s="11" t="s">
        <v>20</v>
      </c>
    </row>
    <row r="10" spans="1:10" x14ac:dyDescent="0.3">
      <c r="A10" s="5"/>
      <c r="B10" s="5"/>
      <c r="C10" s="9" t="s">
        <v>11</v>
      </c>
      <c r="D10" s="8"/>
      <c r="E10" s="10" t="s">
        <v>19</v>
      </c>
      <c r="F10" s="10">
        <v>1</v>
      </c>
      <c r="G10" s="10">
        <f>SOW!H10</f>
        <v>15</v>
      </c>
      <c r="H10" s="14" t="s">
        <v>20</v>
      </c>
      <c r="I10" s="14">
        <v>756</v>
      </c>
      <c r="J10" s="15" t="s">
        <v>20</v>
      </c>
    </row>
    <row r="11" spans="1:10" x14ac:dyDescent="0.3">
      <c r="A11" s="5"/>
      <c r="B11" s="5"/>
      <c r="C11" s="3" t="s">
        <v>12</v>
      </c>
      <c r="D11" s="4"/>
      <c r="E11" s="1" t="s">
        <v>19</v>
      </c>
      <c r="F11" s="1">
        <v>1</v>
      </c>
      <c r="G11" s="1">
        <f>SOW!H11</f>
        <v>60</v>
      </c>
      <c r="H11" s="12">
        <v>780</v>
      </c>
      <c r="I11" s="12">
        <v>780</v>
      </c>
      <c r="J11" s="11" t="s">
        <v>20</v>
      </c>
    </row>
    <row r="12" spans="1:10" x14ac:dyDescent="0.3">
      <c r="A12" s="5"/>
      <c r="B12" s="5"/>
      <c r="C12" s="9" t="s">
        <v>54</v>
      </c>
      <c r="D12" s="8"/>
      <c r="E12" s="10" t="s">
        <v>19</v>
      </c>
      <c r="F12" s="31">
        <v>2</v>
      </c>
      <c r="G12" s="10">
        <f>SOW!H12</f>
        <v>45</v>
      </c>
      <c r="H12" s="14" t="s">
        <v>20</v>
      </c>
      <c r="I12" s="14" t="s">
        <v>20</v>
      </c>
      <c r="J12" s="15">
        <v>590</v>
      </c>
    </row>
    <row r="13" spans="1:10" x14ac:dyDescent="0.3">
      <c r="A13" s="5"/>
      <c r="B13" s="5"/>
      <c r="C13" s="3" t="s">
        <v>55</v>
      </c>
      <c r="D13" s="4"/>
      <c r="E13" s="28" t="s">
        <v>19</v>
      </c>
      <c r="F13" s="28">
        <v>1</v>
      </c>
      <c r="G13" s="28">
        <f>SOW!H14</f>
        <v>72</v>
      </c>
      <c r="H13" s="12" t="s">
        <v>20</v>
      </c>
      <c r="I13" s="12" t="s">
        <v>20</v>
      </c>
      <c r="J13" s="11">
        <v>590</v>
      </c>
    </row>
    <row r="14" spans="1:10" x14ac:dyDescent="0.3">
      <c r="A14" s="5"/>
      <c r="B14" s="5"/>
      <c r="C14" s="9" t="s">
        <v>13</v>
      </c>
      <c r="D14" s="8"/>
      <c r="E14" s="10" t="s">
        <v>19</v>
      </c>
      <c r="F14" s="10">
        <v>1</v>
      </c>
      <c r="G14" s="10">
        <f>SOW!H13</f>
        <v>154</v>
      </c>
      <c r="H14" s="14" t="s">
        <v>20</v>
      </c>
      <c r="I14" s="14" t="s">
        <v>20</v>
      </c>
      <c r="J14" s="15">
        <v>500</v>
      </c>
    </row>
    <row r="17" spans="2:2" x14ac:dyDescent="0.3">
      <c r="B17" s="5"/>
    </row>
  </sheetData>
  <mergeCells count="7">
    <mergeCell ref="B5:D5"/>
    <mergeCell ref="H1:J1"/>
    <mergeCell ref="H2:I2"/>
    <mergeCell ref="G2:G3"/>
    <mergeCell ref="F2:F3"/>
    <mergeCell ref="E2:E3"/>
    <mergeCell ref="J2:J3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SOW</vt:lpstr>
      <vt:lpstr>Sheet2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Amandine Sevrain</dc:creator>
  <cp:lastModifiedBy>Amandine Sevrain</cp:lastModifiedBy>
  <dcterms:created xsi:type="dcterms:W3CDTF">2019-06-12T12:41:51Z</dcterms:created>
  <dcterms:modified xsi:type="dcterms:W3CDTF">2019-06-14T09:21:37Z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3b48b937-0ae3-46f5-b32e-f3232b5be847_Enabled">
    <vt:lpwstr>True</vt:lpwstr>
  </property>
  <property fmtid="{D5CDD505-2E9C-101B-9397-08002B2CF9AE}" pid="3" name="MSIP_Label_3b48b937-0ae3-46f5-b32e-f3232b5be847_SiteId">
    <vt:lpwstr>9179d01a-e94c-4488-b5f0-4554bc474f8c</vt:lpwstr>
  </property>
  <property fmtid="{D5CDD505-2E9C-101B-9397-08002B2CF9AE}" pid="4" name="MSIP_Label_3b48b937-0ae3-46f5-b32e-f3232b5be847_Owner">
    <vt:lpwstr>amandine.sevrain@technipfmc.com</vt:lpwstr>
  </property>
  <property fmtid="{D5CDD505-2E9C-101B-9397-08002B2CF9AE}" pid="5" name="MSIP_Label_3b48b937-0ae3-46f5-b32e-f3232b5be847_SetDate">
    <vt:lpwstr>2019-06-12T12:47:29.2574714Z</vt:lpwstr>
  </property>
  <property fmtid="{D5CDD505-2E9C-101B-9397-08002B2CF9AE}" pid="6" name="MSIP_Label_3b48b937-0ae3-46f5-b32e-f3232b5be847_Name">
    <vt:lpwstr>General</vt:lpwstr>
  </property>
  <property fmtid="{D5CDD505-2E9C-101B-9397-08002B2CF9AE}" pid="7" name="MSIP_Label_3b48b937-0ae3-46f5-b32e-f3232b5be847_Application">
    <vt:lpwstr>Microsoft Azure Information Protection</vt:lpwstr>
  </property>
  <property fmtid="{D5CDD505-2E9C-101B-9397-08002B2CF9AE}" pid="8" name="MSIP_Label_3b48b937-0ae3-46f5-b32e-f3232b5be847_Extended_MSFT_Method">
    <vt:lpwstr>Automatic</vt:lpwstr>
  </property>
  <property fmtid="{D5CDD505-2E9C-101B-9397-08002B2CF9AE}" pid="9" name="Sensitivity">
    <vt:lpwstr>General</vt:lpwstr>
  </property>
</Properties>
</file>