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vany\Desktop\"/>
    </mc:Choice>
  </mc:AlternateContent>
  <xr:revisionPtr revIDLastSave="0" documentId="13_ncr:1_{1AE7F5A7-1B8F-4EC0-AC52-A22D36756F65}" xr6:coauthVersionLast="45" xr6:coauthVersionMax="45" xr10:uidLastSave="{00000000-0000-0000-0000-000000000000}"/>
  <bookViews>
    <workbookView xWindow="-108" yWindow="-108" windowWidth="23256" windowHeight="13176" xr2:uid="{00000000-000D-0000-FFFF-FFFF00000000}"/>
  </bookViews>
  <sheets>
    <sheet name="OBJECTIF" sheetId="3" r:id="rId1"/>
    <sheet name="Radar" sheetId="1" r:id="rId2"/>
    <sheet name="Vérification interne" sheetId="2" r:id="rId3"/>
  </sheets>
  <functionGroups builtInGroupCount="19"/>
  <definedNames>
    <definedName name="_xlnm.Print_Area" localSheetId="1">Radar!$C$1:$AP$40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I3" i="2"/>
  <c r="K3" i="2" s="1"/>
  <c r="I4" i="2"/>
  <c r="K4" i="2" s="1"/>
  <c r="I5" i="2"/>
  <c r="I6" i="2"/>
  <c r="K6" i="2" s="1"/>
  <c r="I7" i="2"/>
  <c r="I8" i="2"/>
  <c r="K8" i="2" s="1"/>
  <c r="I9" i="2"/>
  <c r="K9" i="2" s="1"/>
  <c r="B2" i="1" s="1"/>
  <c r="I10" i="2"/>
  <c r="K10" i="2" s="1"/>
  <c r="I11" i="2"/>
  <c r="K11" i="2" s="1"/>
  <c r="I12" i="2"/>
  <c r="K12" i="2" s="1"/>
  <c r="I13" i="2"/>
  <c r="I14" i="2"/>
  <c r="K14" i="2" s="1"/>
  <c r="I15" i="2"/>
  <c r="I16" i="2"/>
  <c r="K16" i="2" s="1"/>
  <c r="B3" i="1" s="1"/>
  <c r="I17" i="2"/>
  <c r="K17" i="2" s="1"/>
  <c r="I18" i="2"/>
  <c r="K18" i="2" s="1"/>
  <c r="I19" i="2"/>
  <c r="K19" i="2" s="1"/>
  <c r="I20" i="2"/>
  <c r="K20" i="2" s="1"/>
  <c r="I21" i="2"/>
  <c r="I22" i="2"/>
  <c r="K22" i="2" s="1"/>
  <c r="I23" i="2"/>
  <c r="I24" i="2"/>
  <c r="K24" i="2" s="1"/>
  <c r="I25" i="2"/>
  <c r="K25" i="2" s="1"/>
  <c r="I26" i="2"/>
  <c r="K26" i="2" s="1"/>
  <c r="I27" i="2"/>
  <c r="K27" i="2" s="1"/>
  <c r="I28" i="2"/>
  <c r="K28" i="2" s="1"/>
  <c r="I29" i="2"/>
  <c r="I30" i="2"/>
  <c r="K30" i="2" s="1"/>
  <c r="B5" i="1" s="1"/>
  <c r="I31" i="2"/>
  <c r="I32" i="2"/>
  <c r="K32" i="2" s="1"/>
  <c r="I33" i="2"/>
  <c r="K33" i="2" s="1"/>
  <c r="I34" i="2"/>
  <c r="K34" i="2" s="1"/>
  <c r="I35" i="2"/>
  <c r="K35" i="2" s="1"/>
  <c r="I36" i="2"/>
  <c r="K36" i="2" s="1"/>
  <c r="I37" i="2"/>
  <c r="I38" i="2"/>
  <c r="K38" i="2" s="1"/>
  <c r="I39" i="2"/>
  <c r="I40" i="2"/>
  <c r="K40" i="2" s="1"/>
  <c r="I41" i="2"/>
  <c r="K41" i="2" s="1"/>
  <c r="B6" i="1" s="1"/>
  <c r="I42" i="2"/>
  <c r="K42" i="2" s="1"/>
  <c r="I43" i="2"/>
  <c r="K43" i="2" s="1"/>
  <c r="I44" i="2"/>
  <c r="K44" i="2" s="1"/>
  <c r="B7" i="1" s="1"/>
  <c r="I45" i="2"/>
  <c r="I46" i="2"/>
  <c r="K46" i="2" s="1"/>
  <c r="K45" i="2" l="1"/>
  <c r="K37" i="2"/>
  <c r="K29" i="2"/>
  <c r="K21" i="2"/>
  <c r="K13" i="2"/>
  <c r="K5" i="2"/>
  <c r="K39" i="2"/>
  <c r="K31" i="2"/>
  <c r="K23" i="2"/>
  <c r="B4" i="1" s="1"/>
  <c r="K15" i="2"/>
  <c r="K7" i="2"/>
</calcChain>
</file>

<file path=xl/sharedStrings.xml><?xml version="1.0" encoding="utf-8"?>
<sst xmlns="http://schemas.openxmlformats.org/spreadsheetml/2006/main" count="198" uniqueCount="71">
  <si>
    <t>Valeurs</t>
  </si>
  <si>
    <t>Légende</t>
  </si>
  <si>
    <t>Non satisfaisant</t>
  </si>
  <si>
    <t>CHAPITRE</t>
  </si>
  <si>
    <t>SOUS CHAPITRE</t>
  </si>
  <si>
    <t>Question</t>
  </si>
  <si>
    <t>Spécification</t>
  </si>
  <si>
    <t>Réponse</t>
  </si>
  <si>
    <t>Observation</t>
  </si>
  <si>
    <t>STATUT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</si>
  <si>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</si>
  <si>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</si>
  <si>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</si>
  <si>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</si>
  <si>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</si>
  <si>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</si>
  <si>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</si>
  <si>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</si>
  <si>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</si>
  <si>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</si>
  <si>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</si>
  <si>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</si>
  <si>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</si>
  <si>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</si>
  <si>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</si>
  <si>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</si>
  <si>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</si>
  <si>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</si>
  <si>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</si>
  <si>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</si>
  <si>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</si>
  <si>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</si>
  <si>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</si>
  <si>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</si>
  <si>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</si>
  <si>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</si>
  <si>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</si>
  <si>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</si>
  <si>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</si>
  <si>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</si>
  <si>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</si>
  <si>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</si>
  <si>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</si>
  <si>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</si>
  <si>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</si>
  <si>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</si>
  <si>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</si>
  <si>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</si>
  <si>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</si>
  <si>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</si>
  <si>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</si>
  <si>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</si>
  <si>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Q43</t>
  </si>
  <si>
    <t>Q44</t>
  </si>
  <si>
    <t>Voir ça</t>
  </si>
  <si>
    <t>Nous avons vu présent ci/ça</t>
  </si>
  <si>
    <t>Conforme</t>
  </si>
  <si>
    <t>Non-conforme</t>
  </si>
  <si>
    <t>Non-audité</t>
  </si>
  <si>
    <t xml:space="preserve">Chapitre </t>
  </si>
  <si>
    <t>Dernier effort</t>
  </si>
  <si>
    <t>Bien</t>
  </si>
  <si>
    <t>Premier effort</t>
  </si>
  <si>
    <t>Valeur ligne</t>
  </si>
  <si>
    <t>Nb Conforme</t>
  </si>
  <si>
    <t>Nb total Chap</t>
  </si>
  <si>
    <t>Ratio conf</t>
  </si>
  <si>
    <r>
      <rPr>
        <sz val="11"/>
        <color rgb="FFFF0000"/>
        <rFont val="Calibri"/>
        <family val="2"/>
        <scheme val="minor"/>
      </rPr>
      <t>ACTUALISER SUR</t>
    </r>
    <r>
      <rPr>
        <b/>
        <sz val="11"/>
        <color rgb="FFFF0000"/>
        <rFont val="Calibri"/>
        <family val="2"/>
        <scheme val="minor"/>
      </rPr>
      <t xml:space="preserve"> "DESSIN VALEURS"</t>
    </r>
  </si>
  <si>
    <t>On continue</t>
  </si>
  <si>
    <t>Tableau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</si>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</sst>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 vertical="top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Continuous"/>
    </xf>
    <xf numFmtId="0" fontId="1" fillId="3" borderId="3" xfId="0" applyFont="1" applyFill="1" applyBorder="1" applyAlignment="1">
      <alignment horizontal="centerContinuous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4" borderId="5" xfId="0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wrapText="1"/>
    </xf>
    <xf numFmtId="0" fontId="0" fillId="8" borderId="0" xfId="0" applyFill="1" applyAlignment="1">
      <alignment wrapText="1"/>
    </xf>
    <xf numFmtId="0" fontId="8" fillId="9" borderId="0" xfId="0" applyFont="1" applyFill="1" applyAlignment="1">
      <alignment horizontal="center" vertical="center" wrapText="1"/>
    </xf>
    <xf numFmtId="0" fontId="0" fillId="10" borderId="5" xfId="0" applyFill="1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5" xfId="0" applyFill="1" applyBorder="1"/>
    <xf numFmtId="0" fontId="0" fillId="12" borderId="0" xfId="0" applyFill="1" applyAlignment="1">
      <alignment wrapText="1"/>
    </xf>
    <xf numFmtId="0" fontId="0" fillId="0" borderId="0" xfId="0" applyAlignment="1">
      <alignment horizontal="center" wrapText="1"/>
    </xf>
    <xf numFmtId="0" fontId="0" fillId="7" borderId="0" xfId="0" applyFill="1" applyAlignment="1">
      <alignment horizontal="center" wrapText="1"/>
    </xf>
  </cellXfs>
  <cellStyles count="1">
    <cellStyle name="Normal" xfId="0" builtinId="0"/>
  </cellStyles>
  <dxfs count="16"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general" vertical="bottom" textRotation="0" wrapText="1" indent="0" justifyLastLine="0" shrinkToFit="0" readingOrder="0"/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CCFF"/>
      <color rgb="FFFF0066"/>
      <color rgb="FF96B4DC"/>
      <color rgb="FF50B4DC"/>
      <color rgb="FF00FFFF"/>
      <color rgb="FF66FFFF"/>
      <color rgb="FF33CC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C'est possible sur un graphique comme ça ? x)</a:t>
            </a:r>
          </a:p>
          <a:p>
            <a:pPr>
              <a:defRPr/>
            </a:pPr>
            <a:r>
              <a:rPr lang="fr-FR"/>
              <a:t>[Radar,</a:t>
            </a:r>
            <a:r>
              <a:rPr lang="fr-FR" baseline="0"/>
              <a:t> plutôt que cible.] - avec traits auto' et zones couleur 0/25/50/75/100%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Radar!$A$2:$A$8</c:f>
              <c:numCache>
                <c:formatCode>General</c:formatCode>
                <c:ptCount val="7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</c:numCache>
            </c:numRef>
          </c:cat>
          <c:val>
            <c:numRef>
              <c:f>Radar!$B$2:$B$8</c:f>
              <c:numCache>
                <c:formatCode>0</c:formatCode>
                <c:ptCount val="7"/>
                <c:pt idx="0">
                  <c:v>57.142857142857139</c:v>
                </c:pt>
                <c:pt idx="1">
                  <c:v>71.428571428571431</c:v>
                </c:pt>
                <c:pt idx="2">
                  <c:v>28.571428571428569</c:v>
                </c:pt>
                <c:pt idx="3">
                  <c:v>42.857142857142854</c:v>
                </c:pt>
                <c:pt idx="4">
                  <c:v>90.909090909090907</c:v>
                </c:pt>
                <c:pt idx="5">
                  <c:v>100</c:v>
                </c:pt>
                <c:pt idx="6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81-4E1C-B62E-73A6984D76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3802624"/>
        <c:axId val="1174773040"/>
      </c:radarChart>
      <c:catAx>
        <c:axId val="743802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773040"/>
        <c:crosses val="autoZero"/>
        <c:auto val="1"/>
        <c:lblAlgn val="ctr"/>
        <c:lblOffset val="100"/>
        <c:noMultiLvlLbl val="0"/>
      </c:catAx>
      <c:valAx>
        <c:axId val="117477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high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802624"/>
        <c:crosses val="autoZero"/>
        <c:crossBetween val="between"/>
        <c:majorUnit val="2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4</xdr:row>
      <xdr:rowOff>68580</xdr:rowOff>
    </xdr:from>
    <xdr:to>
      <xdr:col>6</xdr:col>
      <xdr:colOff>350520</xdr:colOff>
      <xdr:row>19</xdr:row>
      <xdr:rowOff>68580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39BBECE-50C2-44CB-AFF3-9A73580E86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167640</xdr:colOff>
      <xdr:row>11</xdr:row>
      <xdr:rowOff>106680</xdr:rowOff>
    </xdr:from>
    <xdr:to>
      <xdr:col>4</xdr:col>
      <xdr:colOff>312420</xdr:colOff>
      <xdr:row>14</xdr:row>
      <xdr:rowOff>30480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CD7C3DB-052F-4F1B-9989-B80F40310298}"/>
            </a:ext>
          </a:extLst>
        </xdr:cNvPr>
        <xdr:cNvSpPr/>
      </xdr:nvSpPr>
      <xdr:spPr>
        <a:xfrm rot="20838727">
          <a:off x="3337560" y="2118360"/>
          <a:ext cx="144780" cy="47244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25066</xdr:colOff>
      <xdr:row>11</xdr:row>
      <xdr:rowOff>180095</xdr:rowOff>
    </xdr:from>
    <xdr:to>
      <xdr:col>4</xdr:col>
      <xdr:colOff>134644</xdr:colOff>
      <xdr:row>14</xdr:row>
      <xdr:rowOff>15515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46268B8-E8D3-4BC5-9BE4-AB4B94576FCC}"/>
            </a:ext>
          </a:extLst>
        </xdr:cNvPr>
        <xdr:cNvSpPr/>
      </xdr:nvSpPr>
      <xdr:spPr>
        <a:xfrm rot="20838727">
          <a:off x="3194986" y="2191775"/>
          <a:ext cx="109578" cy="38406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691380</xdr:colOff>
      <xdr:row>12</xdr:row>
      <xdr:rowOff>82282</xdr:rowOff>
    </xdr:from>
    <xdr:to>
      <xdr:col>4</xdr:col>
      <xdr:colOff>9125</xdr:colOff>
      <xdr:row>13</xdr:row>
      <xdr:rowOff>175496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8F4A0B7A-C1B8-439A-8D70-57B6AD2366C9}"/>
            </a:ext>
          </a:extLst>
        </xdr:cNvPr>
        <xdr:cNvSpPr/>
      </xdr:nvSpPr>
      <xdr:spPr>
        <a:xfrm rot="20838727">
          <a:off x="3068820" y="2276842"/>
          <a:ext cx="110225" cy="276094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560524</xdr:colOff>
      <xdr:row>12</xdr:row>
      <xdr:rowOff>175634</xdr:rowOff>
    </xdr:from>
    <xdr:to>
      <xdr:col>3</xdr:col>
      <xdr:colOff>673605</xdr:colOff>
      <xdr:row>13</xdr:row>
      <xdr:rowOff>149515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0C890EA-B8EB-45B5-9749-D8049E1368D8}"/>
            </a:ext>
          </a:extLst>
        </xdr:cNvPr>
        <xdr:cNvSpPr/>
      </xdr:nvSpPr>
      <xdr:spPr>
        <a:xfrm rot="20838727">
          <a:off x="2937964" y="2370194"/>
          <a:ext cx="113081" cy="156761"/>
        </a:xfrm>
        <a:prstGeom prst="rect">
          <a:avLst/>
        </a:prstGeom>
        <a:solidFill>
          <a:srgbClr val="FF0000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0.50208</cdr:x>
      <cdr:y>0.39722</cdr:y>
    </cdr:from>
    <cdr:to>
      <cdr:x>0.70333</cdr:x>
      <cdr:y>0.59375</cdr:y>
    </cdr:to>
    <cdr:cxnSp macro="">
      <cdr:nvCxnSpPr>
        <cdr:cNvPr id="3" name="Connecteur droit 2">
          <a:extLst xmlns:a="http://schemas.openxmlformats.org/drawingml/2006/main">
            <a:ext uri="{FF2B5EF4-FFF2-40B4-BE49-F238E27FC236}">
              <a16:creationId xmlns:a16="http://schemas.microsoft.com/office/drawing/2014/main" id="{6FB4E9CC-2497-43DE-BDC5-7867B8C35BF4}"/>
            </a:ext>
          </a:extLst>
        </cdr:cNvPr>
        <cdr:cNvCxnSpPr/>
      </cdr:nvCxnSpPr>
      <cdr:spPr>
        <a:xfrm xmlns:a="http://schemas.openxmlformats.org/drawingml/2006/main" flipV="1">
          <a:off x="2295510" y="1089660"/>
          <a:ext cx="920130" cy="53911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0.50833</cdr:x>
      <cdr:y>0.60069</cdr:y>
    </cdr:from>
    <cdr:to>
      <cdr:x>0.73667</cdr:x>
      <cdr:y>0.77222</cdr:y>
    </cdr:to>
    <cdr:cxnSp macro="">
      <cdr:nvCxnSpPr>
        <cdr:cNvPr id="5" name="Connecteur droit 4">
          <a:extLst xmlns:a="http://schemas.openxmlformats.org/drawingml/2006/main">
            <a:ext uri="{FF2B5EF4-FFF2-40B4-BE49-F238E27FC236}">
              <a16:creationId xmlns:a16="http://schemas.microsoft.com/office/drawing/2014/main" id="{17872E43-9645-493A-B0A0-3F00573EC671}"/>
            </a:ext>
          </a:extLst>
        </cdr:cNvPr>
        <cdr:cNvCxnSpPr/>
      </cdr:nvCxnSpPr>
      <cdr:spPr>
        <a:xfrm xmlns:a="http://schemas.openxmlformats.org/drawingml/2006/main" flipH="1" flipV="1">
          <a:off x="2324085" y="1647814"/>
          <a:ext cx="1043955" cy="4705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0.395</cdr:x>
      <cdr:y>0.61111</cdr:y>
    </cdr:from>
    <cdr:to>
      <cdr:x>0.50625</cdr:x>
      <cdr:y>0.98889</cdr:y>
    </cdr:to>
    <cdr:cxnSp macro="">
      <cdr:nvCxnSpPr>
        <cdr:cNvPr id="8" name="Connecteur droit 7">
          <a:extLst xmlns:a="http://schemas.openxmlformats.org/drawingml/2006/main">
            <a:ext uri="{FF2B5EF4-FFF2-40B4-BE49-F238E27FC236}">
              <a16:creationId xmlns:a16="http://schemas.microsoft.com/office/drawing/2014/main" id="{3211EEEE-DB4B-4A5C-BB10-EED963D26630}"/>
            </a:ext>
          </a:extLst>
        </cdr:cNvPr>
        <cdr:cNvCxnSpPr/>
      </cdr:nvCxnSpPr>
      <cdr:spPr>
        <a:xfrm xmlns:a="http://schemas.openxmlformats.org/drawingml/2006/main" flipV="1">
          <a:off x="1805940" y="1676397"/>
          <a:ext cx="508635" cy="1036323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0.50417</cdr:x>
      <cdr:y>0.60764</cdr:y>
    </cdr:from>
    <cdr:to>
      <cdr:x>0.59333</cdr:x>
      <cdr:y>0.98056</cdr:y>
    </cdr:to>
    <cdr:cxnSp macro="">
      <cdr:nvCxnSpPr>
        <cdr:cNvPr id="11" name="Connecteur droit 10">
          <a:extLst xmlns:a="http://schemas.openxmlformats.org/drawingml/2006/main">
            <a:ext uri="{FF2B5EF4-FFF2-40B4-BE49-F238E27FC236}">
              <a16:creationId xmlns:a16="http://schemas.microsoft.com/office/drawing/2014/main" id="{3576F10A-814B-41F5-BA6E-6843CBF3396D}"/>
            </a:ext>
          </a:extLst>
        </cdr:cNvPr>
        <cdr:cNvCxnSpPr/>
      </cdr:nvCxnSpPr>
      <cdr:spPr>
        <a:xfrm xmlns:a="http://schemas.openxmlformats.org/drawingml/2006/main" flipH="1" flipV="1">
          <a:off x="2305065" y="1666879"/>
          <a:ext cx="407655" cy="1022981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0.275</cdr:x>
      <cdr:y>0.60069</cdr:y>
    </cdr:from>
    <cdr:to>
      <cdr:x>0.5</cdr:x>
      <cdr:y>0.73889</cdr:y>
    </cdr:to>
    <cdr:cxnSp macro="">
      <cdr:nvCxnSpPr>
        <cdr:cNvPr id="14" name="Connecteur droit 13">
          <a:extLst xmlns:a="http://schemas.openxmlformats.org/drawingml/2006/main">
            <a:ext uri="{FF2B5EF4-FFF2-40B4-BE49-F238E27FC236}">
              <a16:creationId xmlns:a16="http://schemas.microsoft.com/office/drawing/2014/main" id="{3576F10A-814B-41F5-BA6E-6843CBF3396D}"/>
            </a:ext>
          </a:extLst>
        </cdr:cNvPr>
        <cdr:cNvCxnSpPr/>
      </cdr:nvCxnSpPr>
      <cdr:spPr>
        <a:xfrm xmlns:a="http://schemas.openxmlformats.org/drawingml/2006/main" flipV="1">
          <a:off x="1257300" y="1647814"/>
          <a:ext cx="1028700" cy="37910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0.31</cdr:x>
      <cdr:y>0.40556</cdr:y>
    </cdr:from>
    <cdr:to>
      <cdr:x>0.51042</cdr:x>
      <cdr:y>0.59028</cdr:y>
    </cdr:to>
    <cdr:cxnSp macro="">
      <cdr:nvCxnSpPr>
        <cdr:cNvPr id="17" name="Connecteur droit 16">
          <a:extLst xmlns:a="http://schemas.openxmlformats.org/drawingml/2006/main">
            <a:ext uri="{FF2B5EF4-FFF2-40B4-BE49-F238E27FC236}">
              <a16:creationId xmlns:a16="http://schemas.microsoft.com/office/drawing/2014/main" id="{3576F10A-814B-41F5-BA6E-6843CBF3396D}"/>
            </a:ext>
          </a:extLst>
        </cdr:cNvPr>
        <cdr:cNvCxnSpPr/>
      </cdr:nvCxnSpPr>
      <cdr:spPr>
        <a:xfrm xmlns:a="http://schemas.openxmlformats.org/drawingml/2006/main">
          <a:off x="1417320" y="1112520"/>
          <a:ext cx="916320" cy="50673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</cdr:x>
      <cdr:y>0.18403</cdr:y>
    </cdr:from>
    <cdr:to>
      <cdr:x>0.50833</cdr:x>
      <cdr:y>0.61111</cdr:y>
    </cdr:to>
    <cdr:cxnSp macro="">
      <cdr:nvCxnSpPr>
        <cdr:cNvPr id="20" name="Connecteur droit 19">
          <a:extLst xmlns:a="http://schemas.openxmlformats.org/drawingml/2006/main">
            <a:ext uri="{FF2B5EF4-FFF2-40B4-BE49-F238E27FC236}">
              <a16:creationId xmlns:a16="http://schemas.microsoft.com/office/drawing/2014/main" id="{3576F10A-814B-41F5-BA6E-6843CBF3396D}"/>
            </a:ext>
          </a:extLst>
        </cdr:cNvPr>
        <cdr:cNvCxnSpPr/>
      </cdr:nvCxnSpPr>
      <cdr:spPr>
        <a:xfrm xmlns:a="http://schemas.openxmlformats.org/drawingml/2006/main">
          <a:off x="2286000" y="504825"/>
          <a:ext cx="38100" cy="1171575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510540</xdr:colOff>
          <xdr:row>0</xdr:row>
          <xdr:rowOff>213360</xdr:rowOff>
        </xdr:from>
        <xdr:to>
          <xdr:col>0</xdr:col>
          <xdr:colOff>1470660</xdr:colOff>
          <xdr:row>0</xdr:row>
          <xdr:rowOff>480060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Dessin Cible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63" name="Connecteur droit avec flèche 1262">
          <a:extLst>
            <a:ext uri="{FF2B5EF4-FFF2-40B4-BE49-F238E27FC236}">
              <a16:creationId xmlns:a16="http://schemas.microsoft.com/office/drawing/2014/main" id="{00000000-0008-0000-0100-0000EF04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65" name="Connecteur droit avec flèche 1264">
          <a:extLst>
            <a:ext uri="{FF2B5EF4-FFF2-40B4-BE49-F238E27FC236}">
              <a16:creationId xmlns:a16="http://schemas.microsoft.com/office/drawing/2014/main" id="{00000000-0008-0000-0100-0000F104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67" name="Connecteur droit avec flèche 1266">
          <a:extLst>
            <a:ext uri="{FF2B5EF4-FFF2-40B4-BE49-F238E27FC236}">
              <a16:creationId xmlns:a16="http://schemas.microsoft.com/office/drawing/2014/main" id="{00000000-0008-0000-0100-0000F304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69" name="Connecteur droit avec flèche 1268">
          <a:extLst>
            <a:ext uri="{FF2B5EF4-FFF2-40B4-BE49-F238E27FC236}">
              <a16:creationId xmlns:a16="http://schemas.microsoft.com/office/drawing/2014/main" id="{00000000-0008-0000-0100-0000F504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71" name="Connecteur droit avec flèche 1270">
          <a:extLst>
            <a:ext uri="{FF2B5EF4-FFF2-40B4-BE49-F238E27FC236}">
              <a16:creationId xmlns:a16="http://schemas.microsoft.com/office/drawing/2014/main" id="{00000000-0008-0000-0100-0000F704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273" name="Connecteur droit avec flèche 1272">
          <a:extLst>
            <a:ext uri="{FF2B5EF4-FFF2-40B4-BE49-F238E27FC236}">
              <a16:creationId xmlns:a16="http://schemas.microsoft.com/office/drawing/2014/main" id="{00000000-0008-0000-0100-0000F904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77" name="Connecteur droit avec flèche 1276">
          <a:extLst>
            <a:ext uri="{FF2B5EF4-FFF2-40B4-BE49-F238E27FC236}">
              <a16:creationId xmlns:a16="http://schemas.microsoft.com/office/drawing/2014/main" id="{00000000-0008-0000-0100-0000FD04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79" name="Connecteur droit avec flèche 1278">
          <a:extLst>
            <a:ext uri="{FF2B5EF4-FFF2-40B4-BE49-F238E27FC236}">
              <a16:creationId xmlns:a16="http://schemas.microsoft.com/office/drawing/2014/main" id="{00000000-0008-0000-0100-0000FF04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81" name="Connecteur droit avec flèche 1280">
          <a:extLst>
            <a:ext uri="{FF2B5EF4-FFF2-40B4-BE49-F238E27FC236}">
              <a16:creationId xmlns:a16="http://schemas.microsoft.com/office/drawing/2014/main" id="{00000000-0008-0000-0100-000001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83" name="Connecteur droit avec flèche 1282">
          <a:extLst>
            <a:ext uri="{FF2B5EF4-FFF2-40B4-BE49-F238E27FC236}">
              <a16:creationId xmlns:a16="http://schemas.microsoft.com/office/drawing/2014/main" id="{00000000-0008-0000-0100-000003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85" name="Connecteur droit avec flèche 1284">
          <a:extLst>
            <a:ext uri="{FF2B5EF4-FFF2-40B4-BE49-F238E27FC236}">
              <a16:creationId xmlns:a16="http://schemas.microsoft.com/office/drawing/2014/main" id="{00000000-0008-0000-0100-000005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287" name="Connecteur droit avec flèche 1286">
          <a:extLst>
            <a:ext uri="{FF2B5EF4-FFF2-40B4-BE49-F238E27FC236}">
              <a16:creationId xmlns:a16="http://schemas.microsoft.com/office/drawing/2014/main" id="{00000000-0008-0000-0100-000007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91" name="Connecteur droit avec flèche 1290">
          <a:extLst>
            <a:ext uri="{FF2B5EF4-FFF2-40B4-BE49-F238E27FC236}">
              <a16:creationId xmlns:a16="http://schemas.microsoft.com/office/drawing/2014/main" id="{00000000-0008-0000-0100-00000B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93" name="Connecteur droit avec flèche 1292">
          <a:extLst>
            <a:ext uri="{FF2B5EF4-FFF2-40B4-BE49-F238E27FC236}">
              <a16:creationId xmlns:a16="http://schemas.microsoft.com/office/drawing/2014/main" id="{00000000-0008-0000-0100-00000D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95" name="Connecteur droit avec flèche 1294">
          <a:extLst>
            <a:ext uri="{FF2B5EF4-FFF2-40B4-BE49-F238E27FC236}">
              <a16:creationId xmlns:a16="http://schemas.microsoft.com/office/drawing/2014/main" id="{00000000-0008-0000-0100-00000F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97" name="Connecteur droit avec flèche 1296">
          <a:extLst>
            <a:ext uri="{FF2B5EF4-FFF2-40B4-BE49-F238E27FC236}">
              <a16:creationId xmlns:a16="http://schemas.microsoft.com/office/drawing/2014/main" id="{00000000-0008-0000-0100-000011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99" name="Connecteur droit avec flèche 1298">
          <a:extLst>
            <a:ext uri="{FF2B5EF4-FFF2-40B4-BE49-F238E27FC236}">
              <a16:creationId xmlns:a16="http://schemas.microsoft.com/office/drawing/2014/main" id="{00000000-0008-0000-0100-000013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01" name="Connecteur droit avec flèche 1300">
          <a:extLst>
            <a:ext uri="{FF2B5EF4-FFF2-40B4-BE49-F238E27FC236}">
              <a16:creationId xmlns:a16="http://schemas.microsoft.com/office/drawing/2014/main" id="{00000000-0008-0000-0100-000015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03" name="Connecteur droit avec flèche 1302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06" name="Connecteur droit avec flèche 1305">
          <a:extLst>
            <a:ext uri="{FF2B5EF4-FFF2-40B4-BE49-F238E27FC236}">
              <a16:creationId xmlns:a16="http://schemas.microsoft.com/office/drawing/2014/main" id="{00000000-0008-0000-0100-00001A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08" name="Connecteur droit avec flèche 1307">
          <a:extLst>
            <a:ext uri="{FF2B5EF4-FFF2-40B4-BE49-F238E27FC236}">
              <a16:creationId xmlns:a16="http://schemas.microsoft.com/office/drawing/2014/main" id="{00000000-0008-0000-0100-00001C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10" name="Connecteur droit avec flèche 1309">
          <a:extLst>
            <a:ext uri="{FF2B5EF4-FFF2-40B4-BE49-F238E27FC236}">
              <a16:creationId xmlns:a16="http://schemas.microsoft.com/office/drawing/2014/main" id="{00000000-0008-0000-0100-00001E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12" name="Connecteur droit avec flèche 1311">
          <a:extLst>
            <a:ext uri="{FF2B5EF4-FFF2-40B4-BE49-F238E27FC236}">
              <a16:creationId xmlns:a16="http://schemas.microsoft.com/office/drawing/2014/main" id="{00000000-0008-0000-0100-000020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14" name="Connecteur droit avec flèche 1313">
          <a:extLst>
            <a:ext uri="{FF2B5EF4-FFF2-40B4-BE49-F238E27FC236}">
              <a16:creationId xmlns:a16="http://schemas.microsoft.com/office/drawing/2014/main" id="{00000000-0008-0000-0100-000022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16" name="Connecteur droit avec flèche 1315">
          <a:extLst>
            <a:ext uri="{FF2B5EF4-FFF2-40B4-BE49-F238E27FC236}">
              <a16:creationId xmlns:a16="http://schemas.microsoft.com/office/drawing/2014/main" id="{00000000-0008-0000-0100-000024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18" name="Connecteur droit avec flèche 1317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37" name="Connecteur droit avec flèche 1336">
          <a:extLst>
            <a:ext uri="{FF2B5EF4-FFF2-40B4-BE49-F238E27FC236}">
              <a16:creationId xmlns:a16="http://schemas.microsoft.com/office/drawing/2014/main" id="{00000000-0008-0000-0100-000039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39" name="Connecteur droit avec flèche 1338">
          <a:extLst>
            <a:ext uri="{FF2B5EF4-FFF2-40B4-BE49-F238E27FC236}">
              <a16:creationId xmlns:a16="http://schemas.microsoft.com/office/drawing/2014/main" id="{00000000-0008-0000-0100-00003B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41" name="Connecteur droit avec flèche 1340">
          <a:extLst>
            <a:ext uri="{FF2B5EF4-FFF2-40B4-BE49-F238E27FC236}">
              <a16:creationId xmlns:a16="http://schemas.microsoft.com/office/drawing/2014/main" id="{00000000-0008-0000-0100-00003D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43" name="Connecteur droit avec flèche 1342">
          <a:extLst>
            <a:ext uri="{FF2B5EF4-FFF2-40B4-BE49-F238E27FC236}">
              <a16:creationId xmlns:a16="http://schemas.microsoft.com/office/drawing/2014/main" id="{00000000-0008-0000-0100-00003F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45" name="Connecteur droit avec flèche 1344">
          <a:extLst>
            <a:ext uri="{FF2B5EF4-FFF2-40B4-BE49-F238E27FC236}">
              <a16:creationId xmlns:a16="http://schemas.microsoft.com/office/drawing/2014/main" id="{00000000-0008-0000-0100-000041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47" name="Connecteur droit avec flèche 1346">
          <a:extLst>
            <a:ext uri="{FF2B5EF4-FFF2-40B4-BE49-F238E27FC236}">
              <a16:creationId xmlns:a16="http://schemas.microsoft.com/office/drawing/2014/main" id="{00000000-0008-0000-0100-000043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49" name="Connecteur droit avec flèche 1348">
          <a:extLst>
            <a:ext uri="{FF2B5EF4-FFF2-40B4-BE49-F238E27FC236}">
              <a16:creationId xmlns:a16="http://schemas.microsoft.com/office/drawing/2014/main" id="{00000000-0008-0000-0100-000045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52" name="Connecteur droit avec flèche 1351">
          <a:extLst>
            <a:ext uri="{FF2B5EF4-FFF2-40B4-BE49-F238E27FC236}">
              <a16:creationId xmlns:a16="http://schemas.microsoft.com/office/drawing/2014/main" id="{00000000-0008-0000-0100-000048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54" name="Connecteur droit avec flèche 1353">
          <a:extLst>
            <a:ext uri="{FF2B5EF4-FFF2-40B4-BE49-F238E27FC236}">
              <a16:creationId xmlns:a16="http://schemas.microsoft.com/office/drawing/2014/main" id="{00000000-0008-0000-0100-00004A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56" name="Connecteur droit avec flèche 1355">
          <a:extLst>
            <a:ext uri="{FF2B5EF4-FFF2-40B4-BE49-F238E27FC236}">
              <a16:creationId xmlns:a16="http://schemas.microsoft.com/office/drawing/2014/main" id="{00000000-0008-0000-0100-00004C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58" name="Connecteur droit avec flèche 1357">
          <a:extLst>
            <a:ext uri="{FF2B5EF4-FFF2-40B4-BE49-F238E27FC236}">
              <a16:creationId xmlns:a16="http://schemas.microsoft.com/office/drawing/2014/main" id="{00000000-0008-0000-0100-00004E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60" name="Connecteur droit avec flèche 1359">
          <a:extLst>
            <a:ext uri="{FF2B5EF4-FFF2-40B4-BE49-F238E27FC236}">
              <a16:creationId xmlns:a16="http://schemas.microsoft.com/office/drawing/2014/main" id="{00000000-0008-0000-0100-000050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62" name="Connecteur droit avec flèche 1361">
          <a:extLst>
            <a:ext uri="{FF2B5EF4-FFF2-40B4-BE49-F238E27FC236}">
              <a16:creationId xmlns:a16="http://schemas.microsoft.com/office/drawing/2014/main" id="{00000000-0008-0000-0100-000052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64" name="Connecteur droit avec flèche 1363">
          <a:extLst>
            <a:ext uri="{FF2B5EF4-FFF2-40B4-BE49-F238E27FC236}">
              <a16:creationId xmlns:a16="http://schemas.microsoft.com/office/drawing/2014/main" id="{00000000-0008-0000-0100-000054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67" name="Connecteur droit avec flèche 1366">
          <a:extLst>
            <a:ext uri="{FF2B5EF4-FFF2-40B4-BE49-F238E27FC236}">
              <a16:creationId xmlns:a16="http://schemas.microsoft.com/office/drawing/2014/main" id="{00000000-0008-0000-0100-000057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69" name="Connecteur droit avec flèche 1368">
          <a:extLst>
            <a:ext uri="{FF2B5EF4-FFF2-40B4-BE49-F238E27FC236}">
              <a16:creationId xmlns:a16="http://schemas.microsoft.com/office/drawing/2014/main" id="{00000000-0008-0000-0100-000059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71" name="Connecteur droit avec flèche 1370">
          <a:extLst>
            <a:ext uri="{FF2B5EF4-FFF2-40B4-BE49-F238E27FC236}">
              <a16:creationId xmlns:a16="http://schemas.microsoft.com/office/drawing/2014/main" id="{00000000-0008-0000-0100-00005B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73" name="Connecteur droit avec flèche 1372">
          <a:extLst>
            <a:ext uri="{FF2B5EF4-FFF2-40B4-BE49-F238E27FC236}">
              <a16:creationId xmlns:a16="http://schemas.microsoft.com/office/drawing/2014/main" id="{00000000-0008-0000-0100-00005D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75" name="Connecteur droit avec flèche 1374">
          <a:extLst>
            <a:ext uri="{FF2B5EF4-FFF2-40B4-BE49-F238E27FC236}">
              <a16:creationId xmlns:a16="http://schemas.microsoft.com/office/drawing/2014/main" id="{00000000-0008-0000-0100-00005F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77" name="Connecteur droit avec flèche 1376">
          <a:extLst>
            <a:ext uri="{FF2B5EF4-FFF2-40B4-BE49-F238E27FC236}">
              <a16:creationId xmlns:a16="http://schemas.microsoft.com/office/drawing/2014/main" id="{00000000-0008-0000-0100-000061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79" name="Connecteur droit avec flèche 1378">
          <a:extLst>
            <a:ext uri="{FF2B5EF4-FFF2-40B4-BE49-F238E27FC236}">
              <a16:creationId xmlns:a16="http://schemas.microsoft.com/office/drawing/2014/main" id="{00000000-0008-0000-0100-000063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62534</xdr:colOff>
      <xdr:row>6</xdr:row>
      <xdr:rowOff>127967</xdr:rowOff>
    </xdr:from>
    <xdr:to>
      <xdr:col>25</xdr:col>
      <xdr:colOff>62534</xdr:colOff>
      <xdr:row>6</xdr:row>
      <xdr:rowOff>127967</xdr:rowOff>
    </xdr:to>
    <xdr:cxnSp macro="">
      <xdr:nvCxnSpPr>
        <xdr:cNvPr id="1382" name="Connecteur droit avec flèche 1381">
          <a:extLst>
            <a:ext uri="{FF2B5EF4-FFF2-40B4-BE49-F238E27FC236}">
              <a16:creationId xmlns:a16="http://schemas.microsoft.com/office/drawing/2014/main" id="{00000000-0008-0000-0100-000066050000}"/>
            </a:ext>
          </a:extLst>
        </xdr:cNvPr>
        <xdr:cNvCxnSpPr/>
      </xdr:nvCxnSpPr>
      <xdr:spPr>
        <a:xfrm>
          <a:off x="6977684" y="1410667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6350</xdr:colOff>
      <xdr:row>13</xdr:row>
      <xdr:rowOff>3</xdr:rowOff>
    </xdr:from>
    <xdr:to>
      <xdr:col>22</xdr:col>
      <xdr:colOff>6350</xdr:colOff>
      <xdr:row>13</xdr:row>
      <xdr:rowOff>3</xdr:rowOff>
    </xdr:to>
    <xdr:cxnSp macro="">
      <xdr:nvCxnSpPr>
        <xdr:cNvPr id="1384" name="Connecteur droit avec flèche 1383">
          <a:extLst>
            <a:ext uri="{FF2B5EF4-FFF2-40B4-BE49-F238E27FC236}">
              <a16:creationId xmlns:a16="http://schemas.microsoft.com/office/drawing/2014/main" id="{00000000-0008-0000-0100-000068050000}"/>
            </a:ext>
          </a:extLst>
        </xdr:cNvPr>
        <xdr:cNvCxnSpPr/>
      </xdr:nvCxnSpPr>
      <xdr:spPr>
        <a:xfrm>
          <a:off x="6369050" y="257810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179382</xdr:colOff>
      <xdr:row>17</xdr:row>
      <xdr:rowOff>179391</xdr:rowOff>
    </xdr:from>
    <xdr:to>
      <xdr:col>23</xdr:col>
      <xdr:colOff>179382</xdr:colOff>
      <xdr:row>17</xdr:row>
      <xdr:rowOff>179391</xdr:rowOff>
    </xdr:to>
    <xdr:cxnSp macro="">
      <xdr:nvCxnSpPr>
        <xdr:cNvPr id="1386" name="Connecteur droit avec flèche 1385">
          <a:extLst>
            <a:ext uri="{FF2B5EF4-FFF2-40B4-BE49-F238E27FC236}">
              <a16:creationId xmlns:a16="http://schemas.microsoft.com/office/drawing/2014/main" id="{00000000-0008-0000-0100-00006A050000}"/>
            </a:ext>
          </a:extLst>
        </xdr:cNvPr>
        <xdr:cNvCxnSpPr/>
      </xdr:nvCxnSpPr>
      <xdr:spPr>
        <a:xfrm>
          <a:off x="6726232" y="3494091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184141</xdr:colOff>
      <xdr:row>25</xdr:row>
      <xdr:rowOff>0</xdr:rowOff>
    </xdr:from>
    <xdr:to>
      <xdr:col>18</xdr:col>
      <xdr:colOff>184141</xdr:colOff>
      <xdr:row>25</xdr:row>
      <xdr:rowOff>0</xdr:rowOff>
    </xdr:to>
    <xdr:cxnSp macro="">
      <xdr:nvCxnSpPr>
        <xdr:cNvPr id="1388" name="Connecteur droit avec flèche 1387">
          <a:extLst>
            <a:ext uri="{FF2B5EF4-FFF2-40B4-BE49-F238E27FC236}">
              <a16:creationId xmlns:a16="http://schemas.microsoft.com/office/drawing/2014/main" id="{00000000-0008-0000-0100-00006C050000}"/>
            </a:ext>
          </a:extLst>
        </xdr:cNvPr>
        <xdr:cNvCxnSpPr/>
      </xdr:nvCxnSpPr>
      <xdr:spPr>
        <a:xfrm>
          <a:off x="5810241" y="47879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36354</xdr:colOff>
      <xdr:row>20</xdr:row>
      <xdr:rowOff>147786</xdr:rowOff>
    </xdr:from>
    <xdr:to>
      <xdr:col>11</xdr:col>
      <xdr:colOff>36354</xdr:colOff>
      <xdr:row>20</xdr:row>
      <xdr:rowOff>147786</xdr:rowOff>
    </xdr:to>
    <xdr:cxnSp macro="">
      <xdr:nvCxnSpPr>
        <xdr:cNvPr id="1390" name="Connecteur droit avec flèche 1389">
          <a:extLst>
            <a:ext uri="{FF2B5EF4-FFF2-40B4-BE49-F238E27FC236}">
              <a16:creationId xmlns:a16="http://schemas.microsoft.com/office/drawing/2014/main" id="{00000000-0008-0000-0100-00006E050000}"/>
            </a:ext>
          </a:extLst>
        </xdr:cNvPr>
        <xdr:cNvCxnSpPr/>
      </xdr:nvCxnSpPr>
      <xdr:spPr>
        <a:xfrm>
          <a:off x="4373404" y="40149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12</xdr:row>
      <xdr:rowOff>190495</xdr:rowOff>
    </xdr:from>
    <xdr:to>
      <xdr:col>9</xdr:col>
      <xdr:colOff>0</xdr:colOff>
      <xdr:row>12</xdr:row>
      <xdr:rowOff>190495</xdr:rowOff>
    </xdr:to>
    <xdr:cxnSp macro="">
      <xdr:nvCxnSpPr>
        <xdr:cNvPr id="1392" name="Connecteur droit avec flèche 1391">
          <a:extLst>
            <a:ext uri="{FF2B5EF4-FFF2-40B4-BE49-F238E27FC236}">
              <a16:creationId xmlns:a16="http://schemas.microsoft.com/office/drawing/2014/main" id="{00000000-0008-0000-0100-000070050000}"/>
            </a:ext>
          </a:extLst>
        </xdr:cNvPr>
        <xdr:cNvCxnSpPr/>
      </xdr:nvCxnSpPr>
      <xdr:spPr>
        <a:xfrm>
          <a:off x="3968750" y="2578095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36362</xdr:colOff>
      <xdr:row>5</xdr:row>
      <xdr:rowOff>42706</xdr:rowOff>
    </xdr:from>
    <xdr:to>
      <xdr:col>11</xdr:col>
      <xdr:colOff>36362</xdr:colOff>
      <xdr:row>5</xdr:row>
      <xdr:rowOff>42706</xdr:rowOff>
    </xdr:to>
    <xdr:cxnSp macro="">
      <xdr:nvCxnSpPr>
        <xdr:cNvPr id="1394" name="Connecteur droit avec flèche 1393">
          <a:extLst>
            <a:ext uri="{FF2B5EF4-FFF2-40B4-BE49-F238E27FC236}">
              <a16:creationId xmlns:a16="http://schemas.microsoft.com/office/drawing/2014/main" id="{00000000-0008-0000-0100-000072050000}"/>
            </a:ext>
          </a:extLst>
        </xdr:cNvPr>
        <xdr:cNvCxnSpPr/>
      </xdr:nvCxnSpPr>
      <xdr:spPr>
        <a:xfrm>
          <a:off x="4373412" y="114125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62534</xdr:colOff>
      <xdr:row>6</xdr:row>
      <xdr:rowOff>127967</xdr:rowOff>
    </xdr:from>
    <xdr:to>
      <xdr:col>25</xdr:col>
      <xdr:colOff>62534</xdr:colOff>
      <xdr:row>6</xdr:row>
      <xdr:rowOff>127967</xdr:rowOff>
    </xdr:to>
    <xdr:cxnSp macro="">
      <xdr:nvCxnSpPr>
        <xdr:cNvPr id="1397" name="Connecteur droit avec flèche 1396">
          <a:extLst>
            <a:ext uri="{FF2B5EF4-FFF2-40B4-BE49-F238E27FC236}">
              <a16:creationId xmlns:a16="http://schemas.microsoft.com/office/drawing/2014/main" id="{00000000-0008-0000-0100-000075050000}"/>
            </a:ext>
          </a:extLst>
        </xdr:cNvPr>
        <xdr:cNvCxnSpPr/>
      </xdr:nvCxnSpPr>
      <xdr:spPr>
        <a:xfrm>
          <a:off x="6977684" y="1410667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6350</xdr:colOff>
      <xdr:row>13</xdr:row>
      <xdr:rowOff>3</xdr:rowOff>
    </xdr:from>
    <xdr:to>
      <xdr:col>22</xdr:col>
      <xdr:colOff>6350</xdr:colOff>
      <xdr:row>13</xdr:row>
      <xdr:rowOff>3</xdr:rowOff>
    </xdr:to>
    <xdr:cxnSp macro="">
      <xdr:nvCxnSpPr>
        <xdr:cNvPr id="1399" name="Connecteur droit avec flèche 1398">
          <a:extLst>
            <a:ext uri="{FF2B5EF4-FFF2-40B4-BE49-F238E27FC236}">
              <a16:creationId xmlns:a16="http://schemas.microsoft.com/office/drawing/2014/main" id="{00000000-0008-0000-0100-000077050000}"/>
            </a:ext>
          </a:extLst>
        </xdr:cNvPr>
        <xdr:cNvCxnSpPr/>
      </xdr:nvCxnSpPr>
      <xdr:spPr>
        <a:xfrm>
          <a:off x="6369050" y="257810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179382</xdr:colOff>
      <xdr:row>17</xdr:row>
      <xdr:rowOff>179391</xdr:rowOff>
    </xdr:from>
    <xdr:to>
      <xdr:col>23</xdr:col>
      <xdr:colOff>179382</xdr:colOff>
      <xdr:row>17</xdr:row>
      <xdr:rowOff>179391</xdr:rowOff>
    </xdr:to>
    <xdr:cxnSp macro="">
      <xdr:nvCxnSpPr>
        <xdr:cNvPr id="1401" name="Connecteur droit avec flèche 1400">
          <a:extLst>
            <a:ext uri="{FF2B5EF4-FFF2-40B4-BE49-F238E27FC236}">
              <a16:creationId xmlns:a16="http://schemas.microsoft.com/office/drawing/2014/main" id="{00000000-0008-0000-0100-000079050000}"/>
            </a:ext>
          </a:extLst>
        </xdr:cNvPr>
        <xdr:cNvCxnSpPr/>
      </xdr:nvCxnSpPr>
      <xdr:spPr>
        <a:xfrm>
          <a:off x="6726232" y="3494091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184141</xdr:colOff>
      <xdr:row>25</xdr:row>
      <xdr:rowOff>0</xdr:rowOff>
    </xdr:from>
    <xdr:to>
      <xdr:col>18</xdr:col>
      <xdr:colOff>184141</xdr:colOff>
      <xdr:row>25</xdr:row>
      <xdr:rowOff>0</xdr:rowOff>
    </xdr:to>
    <xdr:cxnSp macro="">
      <xdr:nvCxnSpPr>
        <xdr:cNvPr id="1403" name="Connecteur droit avec flèche 1402">
          <a:extLst>
            <a:ext uri="{FF2B5EF4-FFF2-40B4-BE49-F238E27FC236}">
              <a16:creationId xmlns:a16="http://schemas.microsoft.com/office/drawing/2014/main" id="{00000000-0008-0000-0100-00007B050000}"/>
            </a:ext>
          </a:extLst>
        </xdr:cNvPr>
        <xdr:cNvCxnSpPr/>
      </xdr:nvCxnSpPr>
      <xdr:spPr>
        <a:xfrm>
          <a:off x="5810241" y="47879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36354</xdr:colOff>
      <xdr:row>20</xdr:row>
      <xdr:rowOff>147786</xdr:rowOff>
    </xdr:from>
    <xdr:to>
      <xdr:col>11</xdr:col>
      <xdr:colOff>36354</xdr:colOff>
      <xdr:row>20</xdr:row>
      <xdr:rowOff>147786</xdr:rowOff>
    </xdr:to>
    <xdr:cxnSp macro="">
      <xdr:nvCxnSpPr>
        <xdr:cNvPr id="1405" name="Connecteur droit avec flèche 1404">
          <a:extLst>
            <a:ext uri="{FF2B5EF4-FFF2-40B4-BE49-F238E27FC236}">
              <a16:creationId xmlns:a16="http://schemas.microsoft.com/office/drawing/2014/main" id="{00000000-0008-0000-0100-00007D050000}"/>
            </a:ext>
          </a:extLst>
        </xdr:cNvPr>
        <xdr:cNvCxnSpPr/>
      </xdr:nvCxnSpPr>
      <xdr:spPr>
        <a:xfrm>
          <a:off x="4373404" y="40149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12</xdr:row>
      <xdr:rowOff>190495</xdr:rowOff>
    </xdr:from>
    <xdr:to>
      <xdr:col>9</xdr:col>
      <xdr:colOff>0</xdr:colOff>
      <xdr:row>12</xdr:row>
      <xdr:rowOff>190495</xdr:rowOff>
    </xdr:to>
    <xdr:cxnSp macro="">
      <xdr:nvCxnSpPr>
        <xdr:cNvPr id="1407" name="Connecteur droit avec flèche 1406">
          <a:extLst>
            <a:ext uri="{FF2B5EF4-FFF2-40B4-BE49-F238E27FC236}">
              <a16:creationId xmlns:a16="http://schemas.microsoft.com/office/drawing/2014/main" id="{00000000-0008-0000-0100-00007F050000}"/>
            </a:ext>
          </a:extLst>
        </xdr:cNvPr>
        <xdr:cNvCxnSpPr/>
      </xdr:nvCxnSpPr>
      <xdr:spPr>
        <a:xfrm>
          <a:off x="3968750" y="2578095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36362</xdr:colOff>
      <xdr:row>5</xdr:row>
      <xdr:rowOff>42706</xdr:rowOff>
    </xdr:from>
    <xdr:to>
      <xdr:col>11</xdr:col>
      <xdr:colOff>36362</xdr:colOff>
      <xdr:row>5</xdr:row>
      <xdr:rowOff>42706</xdr:rowOff>
    </xdr:to>
    <xdr:cxnSp macro="">
      <xdr:nvCxnSpPr>
        <xdr:cNvPr id="1409" name="Connecteur droit avec flèche 1408">
          <a:extLst>
            <a:ext uri="{FF2B5EF4-FFF2-40B4-BE49-F238E27FC236}">
              <a16:creationId xmlns:a16="http://schemas.microsoft.com/office/drawing/2014/main" id="{00000000-0008-0000-0100-000081050000}"/>
            </a:ext>
          </a:extLst>
        </xdr:cNvPr>
        <xdr:cNvCxnSpPr/>
      </xdr:nvCxnSpPr>
      <xdr:spPr>
        <a:xfrm>
          <a:off x="4373412" y="114125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1813560</xdr:colOff>
          <xdr:row>0</xdr:row>
          <xdr:rowOff>213360</xdr:rowOff>
        </xdr:from>
        <xdr:to>
          <xdr:col>1</xdr:col>
          <xdr:colOff>358140</xdr:colOff>
          <xdr:row>0</xdr:row>
          <xdr:rowOff>480060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Dessin Valeurs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77610</xdr:colOff>
      <xdr:row>0</xdr:row>
      <xdr:rowOff>52211</xdr:rowOff>
    </xdr:from>
    <xdr:to>
      <xdr:col>30</xdr:col>
      <xdr:colOff>70555</xdr:colOff>
      <xdr:row>0</xdr:row>
      <xdr:rowOff>488244</xdr:rowOff>
    </xdr:to>
    <xdr:sp macro="" textlink="">
      <xdr:nvSpPr>
        <xdr:cNvPr id="266" name="TITRE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 txBox="1"/>
      </xdr:nvSpPr>
      <xdr:spPr>
        <a:xfrm>
          <a:off x="5326943" y="52211"/>
          <a:ext cx="4212168" cy="436033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Conformité</a:t>
          </a:r>
          <a:r>
            <a:rPr lang="fr-FR" sz="1400" baseline="0"/>
            <a:t> de la situation présente.</a:t>
          </a:r>
        </a:p>
        <a:p>
          <a:pPr algn="ctr"/>
          <a:r>
            <a:rPr lang="fr-FR" sz="1400" baseline="0"/>
            <a:t>Par chapitre du référentiel.</a:t>
          </a:r>
          <a:endParaRPr lang="fr-FR" sz="1400"/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1144" name="_0_0">
          <a:extLst>
            <a:ext uri="{FF2B5EF4-FFF2-40B4-BE49-F238E27FC236}">
              <a16:creationId xmlns:a16="http://schemas.microsoft.com/office/drawing/2014/main" id="{00000000-0008-0000-0100-0000B8A00000}"/>
            </a:ext>
          </a:extLst>
        </xdr:cNvPr>
        <xdr:cNvSpPr/>
      </xdr:nvSpPr>
      <xdr:spPr>
        <a:xfrm>
          <a:off x="5273040" y="1097280"/>
          <a:ext cx="4754880" cy="4754880"/>
        </a:xfrm>
        <a:prstGeom prst="blockArc">
          <a:avLst>
            <a:gd name="adj1" fmla="val 18514286"/>
            <a:gd name="adj2" fmla="val 0"/>
            <a:gd name="adj3" fmla="val 10000"/>
          </a:avLst>
        </a:prstGeom>
        <a:solidFill>
          <a:srgbClr val="70AD47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50</a:t>
          </a: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1145" name="_0_1">
          <a:extLst>
            <a:ext uri="{FF2B5EF4-FFF2-40B4-BE49-F238E27FC236}">
              <a16:creationId xmlns:a16="http://schemas.microsoft.com/office/drawing/2014/main" id="{00000000-0008-0000-0100-0000B9A00000}"/>
            </a:ext>
          </a:extLst>
        </xdr:cNvPr>
        <xdr:cNvSpPr/>
      </xdr:nvSpPr>
      <xdr:spPr>
        <a:xfrm>
          <a:off x="5273040" y="1097280"/>
          <a:ext cx="4754880" cy="4754880"/>
        </a:xfrm>
        <a:prstGeom prst="blockArc">
          <a:avLst>
            <a:gd name="adj1" fmla="val 15428571"/>
            <a:gd name="adj2" fmla="val 18514286"/>
            <a:gd name="adj3" fmla="val 10000"/>
          </a:avLst>
        </a:prstGeom>
        <a:solidFill>
          <a:srgbClr val="70AD47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1146" name="_0_2">
          <a:extLst>
            <a:ext uri="{FF2B5EF4-FFF2-40B4-BE49-F238E27FC236}">
              <a16:creationId xmlns:a16="http://schemas.microsoft.com/office/drawing/2014/main" id="{00000000-0008-0000-0100-0000BAA00000}"/>
            </a:ext>
          </a:extLst>
        </xdr:cNvPr>
        <xdr:cNvSpPr/>
      </xdr:nvSpPr>
      <xdr:spPr>
        <a:xfrm>
          <a:off x="5273040" y="1097280"/>
          <a:ext cx="4754880" cy="4754880"/>
        </a:xfrm>
        <a:prstGeom prst="blockArc">
          <a:avLst>
            <a:gd name="adj1" fmla="val 12342858"/>
            <a:gd name="adj2" fmla="val 15428571"/>
            <a:gd name="adj3" fmla="val 10000"/>
          </a:avLst>
        </a:prstGeom>
        <a:solidFill>
          <a:srgbClr val="70AD47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1147" name="_0_3">
          <a:extLst>
            <a:ext uri="{FF2B5EF4-FFF2-40B4-BE49-F238E27FC236}">
              <a16:creationId xmlns:a16="http://schemas.microsoft.com/office/drawing/2014/main" id="{00000000-0008-0000-0100-0000BBA00000}"/>
            </a:ext>
          </a:extLst>
        </xdr:cNvPr>
        <xdr:cNvSpPr/>
      </xdr:nvSpPr>
      <xdr:spPr>
        <a:xfrm>
          <a:off x="5273040" y="1097280"/>
          <a:ext cx="4754880" cy="4754880"/>
        </a:xfrm>
        <a:prstGeom prst="blockArc">
          <a:avLst>
            <a:gd name="adj1" fmla="val 9257142"/>
            <a:gd name="adj2" fmla="val 12342858"/>
            <a:gd name="adj3" fmla="val 10000"/>
          </a:avLst>
        </a:prstGeom>
        <a:solidFill>
          <a:srgbClr val="70AD47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1148" name="_0_4">
          <a:extLst>
            <a:ext uri="{FF2B5EF4-FFF2-40B4-BE49-F238E27FC236}">
              <a16:creationId xmlns:a16="http://schemas.microsoft.com/office/drawing/2014/main" id="{00000000-0008-0000-0100-0000BCA00000}"/>
            </a:ext>
          </a:extLst>
        </xdr:cNvPr>
        <xdr:cNvSpPr/>
      </xdr:nvSpPr>
      <xdr:spPr>
        <a:xfrm>
          <a:off x="5273040" y="1097280"/>
          <a:ext cx="4754880" cy="4754880"/>
        </a:xfrm>
        <a:prstGeom prst="blockArc">
          <a:avLst>
            <a:gd name="adj1" fmla="val 6171427"/>
            <a:gd name="adj2" fmla="val 9257142"/>
            <a:gd name="adj3" fmla="val 10000"/>
          </a:avLst>
        </a:prstGeom>
        <a:solidFill>
          <a:srgbClr val="70AD47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1149" name="_0_5">
          <a:extLst>
            <a:ext uri="{FF2B5EF4-FFF2-40B4-BE49-F238E27FC236}">
              <a16:creationId xmlns:a16="http://schemas.microsoft.com/office/drawing/2014/main" id="{00000000-0008-0000-0100-0000BDA00000}"/>
            </a:ext>
          </a:extLst>
        </xdr:cNvPr>
        <xdr:cNvSpPr/>
      </xdr:nvSpPr>
      <xdr:spPr>
        <a:xfrm>
          <a:off x="5273040" y="1097280"/>
          <a:ext cx="4754880" cy="4754880"/>
        </a:xfrm>
        <a:prstGeom prst="blockArc">
          <a:avLst>
            <a:gd name="adj1" fmla="val 3085715"/>
            <a:gd name="adj2" fmla="val 6171427"/>
            <a:gd name="adj3" fmla="val 10000"/>
          </a:avLst>
        </a:prstGeom>
        <a:solidFill>
          <a:srgbClr val="70AD47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41150" name="_0_6">
          <a:extLst>
            <a:ext uri="{FF2B5EF4-FFF2-40B4-BE49-F238E27FC236}">
              <a16:creationId xmlns:a16="http://schemas.microsoft.com/office/drawing/2014/main" id="{00000000-0008-0000-0100-0000BEA00000}"/>
            </a:ext>
          </a:extLst>
        </xdr:cNvPr>
        <xdr:cNvSpPr/>
      </xdr:nvSpPr>
      <xdr:spPr>
        <a:xfrm>
          <a:off x="5273040" y="1097280"/>
          <a:ext cx="4754880" cy="4754880"/>
        </a:xfrm>
        <a:prstGeom prst="blockArc">
          <a:avLst>
            <a:gd name="adj1" fmla="val 0"/>
            <a:gd name="adj2" fmla="val 3085715"/>
            <a:gd name="adj3" fmla="val 10000"/>
          </a:avLst>
        </a:prstGeom>
        <a:solidFill>
          <a:srgbClr val="70AD47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109728</xdr:colOff>
      <xdr:row>4</xdr:row>
      <xdr:rowOff>109728</xdr:rowOff>
    </xdr:from>
    <xdr:to>
      <xdr:col>29</xdr:col>
      <xdr:colOff>73152</xdr:colOff>
      <xdr:row>25</xdr:row>
      <xdr:rowOff>73152</xdr:rowOff>
    </xdr:to>
    <xdr:sp macro="" textlink="">
      <xdr:nvSpPr>
        <xdr:cNvPr id="41151" name="_1_0">
          <a:extLst>
            <a:ext uri="{FF2B5EF4-FFF2-40B4-BE49-F238E27FC236}">
              <a16:creationId xmlns:a16="http://schemas.microsoft.com/office/drawing/2014/main" id="{00000000-0008-0000-0100-0000BFA00000}"/>
            </a:ext>
          </a:extLst>
        </xdr:cNvPr>
        <xdr:cNvSpPr/>
      </xdr:nvSpPr>
      <xdr:spPr>
        <a:xfrm>
          <a:off x="5748528" y="1572768"/>
          <a:ext cx="3803904" cy="3803904"/>
        </a:xfrm>
        <a:prstGeom prst="blockArc">
          <a:avLst>
            <a:gd name="adj1" fmla="val 18514286"/>
            <a:gd name="adj2" fmla="val 0"/>
            <a:gd name="adj3" fmla="val 1250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40</a:t>
          </a:r>
        </a:p>
      </xdr:txBody>
    </xdr:sp>
    <xdr:clientData/>
  </xdr:twoCellAnchor>
  <xdr:twoCellAnchor>
    <xdr:from>
      <xdr:col>8</xdr:col>
      <xdr:colOff>109728</xdr:colOff>
      <xdr:row>4</xdr:row>
      <xdr:rowOff>109728</xdr:rowOff>
    </xdr:from>
    <xdr:to>
      <xdr:col>29</xdr:col>
      <xdr:colOff>73152</xdr:colOff>
      <xdr:row>25</xdr:row>
      <xdr:rowOff>73152</xdr:rowOff>
    </xdr:to>
    <xdr:sp macro="" textlink="">
      <xdr:nvSpPr>
        <xdr:cNvPr id="41152" name="_1_1">
          <a:extLst>
            <a:ext uri="{FF2B5EF4-FFF2-40B4-BE49-F238E27FC236}">
              <a16:creationId xmlns:a16="http://schemas.microsoft.com/office/drawing/2014/main" id="{00000000-0008-0000-0100-0000C0A00000}"/>
            </a:ext>
          </a:extLst>
        </xdr:cNvPr>
        <xdr:cNvSpPr/>
      </xdr:nvSpPr>
      <xdr:spPr>
        <a:xfrm>
          <a:off x="5748528" y="1572768"/>
          <a:ext cx="3803904" cy="3803904"/>
        </a:xfrm>
        <a:prstGeom prst="blockArc">
          <a:avLst>
            <a:gd name="adj1" fmla="val 15428571"/>
            <a:gd name="adj2" fmla="val 18514286"/>
            <a:gd name="adj3" fmla="val 1250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109728</xdr:colOff>
      <xdr:row>4</xdr:row>
      <xdr:rowOff>109728</xdr:rowOff>
    </xdr:from>
    <xdr:to>
      <xdr:col>29</xdr:col>
      <xdr:colOff>73152</xdr:colOff>
      <xdr:row>25</xdr:row>
      <xdr:rowOff>73152</xdr:rowOff>
    </xdr:to>
    <xdr:sp macro="" textlink="">
      <xdr:nvSpPr>
        <xdr:cNvPr id="41153" name="_1_2">
          <a:extLst>
            <a:ext uri="{FF2B5EF4-FFF2-40B4-BE49-F238E27FC236}">
              <a16:creationId xmlns:a16="http://schemas.microsoft.com/office/drawing/2014/main" id="{00000000-0008-0000-0100-0000C1A00000}"/>
            </a:ext>
          </a:extLst>
        </xdr:cNvPr>
        <xdr:cNvSpPr/>
      </xdr:nvSpPr>
      <xdr:spPr>
        <a:xfrm>
          <a:off x="5748528" y="1572768"/>
          <a:ext cx="3803904" cy="3803904"/>
        </a:xfrm>
        <a:prstGeom prst="blockArc">
          <a:avLst>
            <a:gd name="adj1" fmla="val 12342858"/>
            <a:gd name="adj2" fmla="val 15428571"/>
            <a:gd name="adj3" fmla="val 1250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109728</xdr:colOff>
      <xdr:row>4</xdr:row>
      <xdr:rowOff>109728</xdr:rowOff>
    </xdr:from>
    <xdr:to>
      <xdr:col>29</xdr:col>
      <xdr:colOff>73152</xdr:colOff>
      <xdr:row>25</xdr:row>
      <xdr:rowOff>73152</xdr:rowOff>
    </xdr:to>
    <xdr:sp macro="" textlink="">
      <xdr:nvSpPr>
        <xdr:cNvPr id="41154" name="_1_3">
          <a:extLst>
            <a:ext uri="{FF2B5EF4-FFF2-40B4-BE49-F238E27FC236}">
              <a16:creationId xmlns:a16="http://schemas.microsoft.com/office/drawing/2014/main" id="{00000000-0008-0000-0100-0000C2A00000}"/>
            </a:ext>
          </a:extLst>
        </xdr:cNvPr>
        <xdr:cNvSpPr/>
      </xdr:nvSpPr>
      <xdr:spPr>
        <a:xfrm>
          <a:off x="5748528" y="1572768"/>
          <a:ext cx="3803904" cy="3803904"/>
        </a:xfrm>
        <a:prstGeom prst="blockArc">
          <a:avLst>
            <a:gd name="adj1" fmla="val 9257142"/>
            <a:gd name="adj2" fmla="val 12342858"/>
            <a:gd name="adj3" fmla="val 1250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109728</xdr:colOff>
      <xdr:row>4</xdr:row>
      <xdr:rowOff>109728</xdr:rowOff>
    </xdr:from>
    <xdr:to>
      <xdr:col>29</xdr:col>
      <xdr:colOff>73152</xdr:colOff>
      <xdr:row>25</xdr:row>
      <xdr:rowOff>73152</xdr:rowOff>
    </xdr:to>
    <xdr:sp macro="" textlink="">
      <xdr:nvSpPr>
        <xdr:cNvPr id="41155" name="_1_4">
          <a:extLst>
            <a:ext uri="{FF2B5EF4-FFF2-40B4-BE49-F238E27FC236}">
              <a16:creationId xmlns:a16="http://schemas.microsoft.com/office/drawing/2014/main" id="{00000000-0008-0000-0100-0000C3A00000}"/>
            </a:ext>
          </a:extLst>
        </xdr:cNvPr>
        <xdr:cNvSpPr/>
      </xdr:nvSpPr>
      <xdr:spPr>
        <a:xfrm>
          <a:off x="5748528" y="1572768"/>
          <a:ext cx="3803904" cy="3803904"/>
        </a:xfrm>
        <a:prstGeom prst="blockArc">
          <a:avLst>
            <a:gd name="adj1" fmla="val 6171427"/>
            <a:gd name="adj2" fmla="val 9257142"/>
            <a:gd name="adj3" fmla="val 1250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109728</xdr:colOff>
      <xdr:row>4</xdr:row>
      <xdr:rowOff>109728</xdr:rowOff>
    </xdr:from>
    <xdr:to>
      <xdr:col>29</xdr:col>
      <xdr:colOff>73152</xdr:colOff>
      <xdr:row>25</xdr:row>
      <xdr:rowOff>73152</xdr:rowOff>
    </xdr:to>
    <xdr:sp macro="" textlink="">
      <xdr:nvSpPr>
        <xdr:cNvPr id="41156" name="_1_5">
          <a:extLst>
            <a:ext uri="{FF2B5EF4-FFF2-40B4-BE49-F238E27FC236}">
              <a16:creationId xmlns:a16="http://schemas.microsoft.com/office/drawing/2014/main" id="{00000000-0008-0000-0100-0000C4A00000}"/>
            </a:ext>
          </a:extLst>
        </xdr:cNvPr>
        <xdr:cNvSpPr/>
      </xdr:nvSpPr>
      <xdr:spPr>
        <a:xfrm>
          <a:off x="5748528" y="1572768"/>
          <a:ext cx="3803904" cy="3803904"/>
        </a:xfrm>
        <a:prstGeom prst="blockArc">
          <a:avLst>
            <a:gd name="adj1" fmla="val 3085715"/>
            <a:gd name="adj2" fmla="val 6171427"/>
            <a:gd name="adj3" fmla="val 1250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109728</xdr:colOff>
      <xdr:row>4</xdr:row>
      <xdr:rowOff>109728</xdr:rowOff>
    </xdr:from>
    <xdr:to>
      <xdr:col>29</xdr:col>
      <xdr:colOff>73152</xdr:colOff>
      <xdr:row>25</xdr:row>
      <xdr:rowOff>73152</xdr:rowOff>
    </xdr:to>
    <xdr:sp macro="" textlink="">
      <xdr:nvSpPr>
        <xdr:cNvPr id="41157" name="_1_6">
          <a:extLst>
            <a:ext uri="{FF2B5EF4-FFF2-40B4-BE49-F238E27FC236}">
              <a16:creationId xmlns:a16="http://schemas.microsoft.com/office/drawing/2014/main" id="{00000000-0008-0000-0100-0000C5A00000}"/>
            </a:ext>
          </a:extLst>
        </xdr:cNvPr>
        <xdr:cNvSpPr/>
      </xdr:nvSpPr>
      <xdr:spPr>
        <a:xfrm>
          <a:off x="5748528" y="1572768"/>
          <a:ext cx="3803904" cy="3803904"/>
        </a:xfrm>
        <a:prstGeom prst="blockArc">
          <a:avLst>
            <a:gd name="adj1" fmla="val 0"/>
            <a:gd name="adj2" fmla="val 3085715"/>
            <a:gd name="adj3" fmla="val 1250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36576</xdr:colOff>
      <xdr:row>7</xdr:row>
      <xdr:rowOff>36576</xdr:rowOff>
    </xdr:from>
    <xdr:to>
      <xdr:col>26</xdr:col>
      <xdr:colOff>146304</xdr:colOff>
      <xdr:row>22</xdr:row>
      <xdr:rowOff>146304</xdr:rowOff>
    </xdr:to>
    <xdr:sp macro="" textlink="">
      <xdr:nvSpPr>
        <xdr:cNvPr id="41158" name="_2_0">
          <a:extLst>
            <a:ext uri="{FF2B5EF4-FFF2-40B4-BE49-F238E27FC236}">
              <a16:creationId xmlns:a16="http://schemas.microsoft.com/office/drawing/2014/main" id="{00000000-0008-0000-0100-0000C6A00000}"/>
            </a:ext>
          </a:extLst>
        </xdr:cNvPr>
        <xdr:cNvSpPr/>
      </xdr:nvSpPr>
      <xdr:spPr>
        <a:xfrm>
          <a:off x="6224016" y="2048256"/>
          <a:ext cx="2852928" cy="2852928"/>
        </a:xfrm>
        <a:prstGeom prst="blockArc">
          <a:avLst>
            <a:gd name="adj1" fmla="val 18514286"/>
            <a:gd name="adj2" fmla="val 0"/>
            <a:gd name="adj3" fmla="val 16667"/>
          </a:avLst>
        </a:prstGeom>
        <a:solidFill>
          <a:srgbClr val="FFC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30</a:t>
          </a:r>
        </a:p>
      </xdr:txBody>
    </xdr:sp>
    <xdr:clientData/>
  </xdr:twoCellAnchor>
  <xdr:twoCellAnchor>
    <xdr:from>
      <xdr:col>11</xdr:col>
      <xdr:colOff>36576</xdr:colOff>
      <xdr:row>7</xdr:row>
      <xdr:rowOff>36576</xdr:rowOff>
    </xdr:from>
    <xdr:to>
      <xdr:col>26</xdr:col>
      <xdr:colOff>146304</xdr:colOff>
      <xdr:row>22</xdr:row>
      <xdr:rowOff>146304</xdr:rowOff>
    </xdr:to>
    <xdr:sp macro="" textlink="">
      <xdr:nvSpPr>
        <xdr:cNvPr id="41159" name="_2_1">
          <a:extLst>
            <a:ext uri="{FF2B5EF4-FFF2-40B4-BE49-F238E27FC236}">
              <a16:creationId xmlns:a16="http://schemas.microsoft.com/office/drawing/2014/main" id="{00000000-0008-0000-0100-0000C7A00000}"/>
            </a:ext>
          </a:extLst>
        </xdr:cNvPr>
        <xdr:cNvSpPr/>
      </xdr:nvSpPr>
      <xdr:spPr>
        <a:xfrm>
          <a:off x="6224016" y="2048256"/>
          <a:ext cx="2852928" cy="2852928"/>
        </a:xfrm>
        <a:prstGeom prst="blockArc">
          <a:avLst>
            <a:gd name="adj1" fmla="val 15428571"/>
            <a:gd name="adj2" fmla="val 18514286"/>
            <a:gd name="adj3" fmla="val 16667"/>
          </a:avLst>
        </a:prstGeom>
        <a:solidFill>
          <a:srgbClr val="FFC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36576</xdr:colOff>
      <xdr:row>7</xdr:row>
      <xdr:rowOff>36576</xdr:rowOff>
    </xdr:from>
    <xdr:to>
      <xdr:col>26</xdr:col>
      <xdr:colOff>146304</xdr:colOff>
      <xdr:row>22</xdr:row>
      <xdr:rowOff>146304</xdr:rowOff>
    </xdr:to>
    <xdr:sp macro="" textlink="">
      <xdr:nvSpPr>
        <xdr:cNvPr id="41160" name="_2_2">
          <a:extLst>
            <a:ext uri="{FF2B5EF4-FFF2-40B4-BE49-F238E27FC236}">
              <a16:creationId xmlns:a16="http://schemas.microsoft.com/office/drawing/2014/main" id="{00000000-0008-0000-0100-0000C8A00000}"/>
            </a:ext>
          </a:extLst>
        </xdr:cNvPr>
        <xdr:cNvSpPr/>
      </xdr:nvSpPr>
      <xdr:spPr>
        <a:xfrm>
          <a:off x="6224016" y="2048256"/>
          <a:ext cx="2852928" cy="2852928"/>
        </a:xfrm>
        <a:prstGeom prst="blockArc">
          <a:avLst>
            <a:gd name="adj1" fmla="val 12342858"/>
            <a:gd name="adj2" fmla="val 15428571"/>
            <a:gd name="adj3" fmla="val 16667"/>
          </a:avLst>
        </a:prstGeom>
        <a:solidFill>
          <a:srgbClr val="FFC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36576</xdr:colOff>
      <xdr:row>7</xdr:row>
      <xdr:rowOff>36576</xdr:rowOff>
    </xdr:from>
    <xdr:to>
      <xdr:col>26</xdr:col>
      <xdr:colOff>146304</xdr:colOff>
      <xdr:row>22</xdr:row>
      <xdr:rowOff>146304</xdr:rowOff>
    </xdr:to>
    <xdr:sp macro="" textlink="">
      <xdr:nvSpPr>
        <xdr:cNvPr id="41161" name="_2_3">
          <a:extLst>
            <a:ext uri="{FF2B5EF4-FFF2-40B4-BE49-F238E27FC236}">
              <a16:creationId xmlns:a16="http://schemas.microsoft.com/office/drawing/2014/main" id="{00000000-0008-0000-0100-0000C9A00000}"/>
            </a:ext>
          </a:extLst>
        </xdr:cNvPr>
        <xdr:cNvSpPr/>
      </xdr:nvSpPr>
      <xdr:spPr>
        <a:xfrm>
          <a:off x="6224016" y="2048256"/>
          <a:ext cx="2852928" cy="2852928"/>
        </a:xfrm>
        <a:prstGeom prst="blockArc">
          <a:avLst>
            <a:gd name="adj1" fmla="val 9257142"/>
            <a:gd name="adj2" fmla="val 12342858"/>
            <a:gd name="adj3" fmla="val 16667"/>
          </a:avLst>
        </a:prstGeom>
        <a:solidFill>
          <a:srgbClr val="FFC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36576</xdr:colOff>
      <xdr:row>7</xdr:row>
      <xdr:rowOff>36576</xdr:rowOff>
    </xdr:from>
    <xdr:to>
      <xdr:col>26</xdr:col>
      <xdr:colOff>146304</xdr:colOff>
      <xdr:row>22</xdr:row>
      <xdr:rowOff>146304</xdr:rowOff>
    </xdr:to>
    <xdr:sp macro="" textlink="">
      <xdr:nvSpPr>
        <xdr:cNvPr id="41162" name="_2_4">
          <a:extLst>
            <a:ext uri="{FF2B5EF4-FFF2-40B4-BE49-F238E27FC236}">
              <a16:creationId xmlns:a16="http://schemas.microsoft.com/office/drawing/2014/main" id="{00000000-0008-0000-0100-0000CAA00000}"/>
            </a:ext>
          </a:extLst>
        </xdr:cNvPr>
        <xdr:cNvSpPr/>
      </xdr:nvSpPr>
      <xdr:spPr>
        <a:xfrm>
          <a:off x="6224016" y="2048256"/>
          <a:ext cx="2852928" cy="2852928"/>
        </a:xfrm>
        <a:prstGeom prst="blockArc">
          <a:avLst>
            <a:gd name="adj1" fmla="val 6171427"/>
            <a:gd name="adj2" fmla="val 9257142"/>
            <a:gd name="adj3" fmla="val 16667"/>
          </a:avLst>
        </a:prstGeom>
        <a:solidFill>
          <a:srgbClr val="FFC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36576</xdr:colOff>
      <xdr:row>7</xdr:row>
      <xdr:rowOff>36576</xdr:rowOff>
    </xdr:from>
    <xdr:to>
      <xdr:col>26</xdr:col>
      <xdr:colOff>146304</xdr:colOff>
      <xdr:row>22</xdr:row>
      <xdr:rowOff>146304</xdr:rowOff>
    </xdr:to>
    <xdr:sp macro="" textlink="">
      <xdr:nvSpPr>
        <xdr:cNvPr id="41163" name="_2_5">
          <a:extLst>
            <a:ext uri="{FF2B5EF4-FFF2-40B4-BE49-F238E27FC236}">
              <a16:creationId xmlns:a16="http://schemas.microsoft.com/office/drawing/2014/main" id="{00000000-0008-0000-0100-0000CBA00000}"/>
            </a:ext>
          </a:extLst>
        </xdr:cNvPr>
        <xdr:cNvSpPr/>
      </xdr:nvSpPr>
      <xdr:spPr>
        <a:xfrm>
          <a:off x="6224016" y="2048256"/>
          <a:ext cx="2852928" cy="2852928"/>
        </a:xfrm>
        <a:prstGeom prst="blockArc">
          <a:avLst>
            <a:gd name="adj1" fmla="val 3085715"/>
            <a:gd name="adj2" fmla="val 6171427"/>
            <a:gd name="adj3" fmla="val 16667"/>
          </a:avLst>
        </a:prstGeom>
        <a:solidFill>
          <a:srgbClr val="FFC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36576</xdr:colOff>
      <xdr:row>7</xdr:row>
      <xdr:rowOff>36576</xdr:rowOff>
    </xdr:from>
    <xdr:to>
      <xdr:col>26</xdr:col>
      <xdr:colOff>146304</xdr:colOff>
      <xdr:row>22</xdr:row>
      <xdr:rowOff>146304</xdr:rowOff>
    </xdr:to>
    <xdr:sp macro="" textlink="">
      <xdr:nvSpPr>
        <xdr:cNvPr id="41164" name="_2_6">
          <a:extLst>
            <a:ext uri="{FF2B5EF4-FFF2-40B4-BE49-F238E27FC236}">
              <a16:creationId xmlns:a16="http://schemas.microsoft.com/office/drawing/2014/main" id="{00000000-0008-0000-0100-0000CCA00000}"/>
            </a:ext>
          </a:extLst>
        </xdr:cNvPr>
        <xdr:cNvSpPr/>
      </xdr:nvSpPr>
      <xdr:spPr>
        <a:xfrm>
          <a:off x="6224016" y="2048256"/>
          <a:ext cx="2852928" cy="2852928"/>
        </a:xfrm>
        <a:prstGeom prst="blockArc">
          <a:avLst>
            <a:gd name="adj1" fmla="val 0"/>
            <a:gd name="adj2" fmla="val 3085715"/>
            <a:gd name="adj3" fmla="val 16667"/>
          </a:avLst>
        </a:prstGeom>
        <a:solidFill>
          <a:srgbClr val="FFC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146304</xdr:colOff>
      <xdr:row>9</xdr:row>
      <xdr:rowOff>146304</xdr:rowOff>
    </xdr:from>
    <xdr:to>
      <xdr:col>24</xdr:col>
      <xdr:colOff>36576</xdr:colOff>
      <xdr:row>20</xdr:row>
      <xdr:rowOff>36576</xdr:rowOff>
    </xdr:to>
    <xdr:sp macro="" textlink="">
      <xdr:nvSpPr>
        <xdr:cNvPr id="41165" name="_3_0">
          <a:extLst>
            <a:ext uri="{FF2B5EF4-FFF2-40B4-BE49-F238E27FC236}">
              <a16:creationId xmlns:a16="http://schemas.microsoft.com/office/drawing/2014/main" id="{00000000-0008-0000-0100-0000CDA00000}"/>
            </a:ext>
          </a:extLst>
        </xdr:cNvPr>
        <xdr:cNvSpPr/>
      </xdr:nvSpPr>
      <xdr:spPr>
        <a:xfrm>
          <a:off x="6699504" y="2523744"/>
          <a:ext cx="1901952" cy="1901952"/>
        </a:xfrm>
        <a:prstGeom prst="blockArc">
          <a:avLst>
            <a:gd name="adj1" fmla="val 18514286"/>
            <a:gd name="adj2" fmla="val 0"/>
            <a:gd name="adj3" fmla="val 25000"/>
          </a:avLst>
        </a:prstGeom>
        <a:solidFill>
          <a:srgbClr val="ED7D31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20</a:t>
          </a:r>
        </a:p>
      </xdr:txBody>
    </xdr:sp>
    <xdr:clientData/>
  </xdr:twoCellAnchor>
  <xdr:twoCellAnchor>
    <xdr:from>
      <xdr:col>13</xdr:col>
      <xdr:colOff>146304</xdr:colOff>
      <xdr:row>9</xdr:row>
      <xdr:rowOff>146304</xdr:rowOff>
    </xdr:from>
    <xdr:to>
      <xdr:col>24</xdr:col>
      <xdr:colOff>36576</xdr:colOff>
      <xdr:row>20</xdr:row>
      <xdr:rowOff>36576</xdr:rowOff>
    </xdr:to>
    <xdr:sp macro="" textlink="">
      <xdr:nvSpPr>
        <xdr:cNvPr id="41166" name="_3_1">
          <a:extLst>
            <a:ext uri="{FF2B5EF4-FFF2-40B4-BE49-F238E27FC236}">
              <a16:creationId xmlns:a16="http://schemas.microsoft.com/office/drawing/2014/main" id="{00000000-0008-0000-0100-0000CEA00000}"/>
            </a:ext>
          </a:extLst>
        </xdr:cNvPr>
        <xdr:cNvSpPr/>
      </xdr:nvSpPr>
      <xdr:spPr>
        <a:xfrm>
          <a:off x="6699504" y="2523744"/>
          <a:ext cx="1901952" cy="1901952"/>
        </a:xfrm>
        <a:prstGeom prst="blockArc">
          <a:avLst>
            <a:gd name="adj1" fmla="val 15428571"/>
            <a:gd name="adj2" fmla="val 18514286"/>
            <a:gd name="adj3" fmla="val 25000"/>
          </a:avLst>
        </a:prstGeom>
        <a:solidFill>
          <a:srgbClr val="ED7D31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146304</xdr:colOff>
      <xdr:row>9</xdr:row>
      <xdr:rowOff>146304</xdr:rowOff>
    </xdr:from>
    <xdr:to>
      <xdr:col>24</xdr:col>
      <xdr:colOff>36576</xdr:colOff>
      <xdr:row>20</xdr:row>
      <xdr:rowOff>36576</xdr:rowOff>
    </xdr:to>
    <xdr:sp macro="" textlink="">
      <xdr:nvSpPr>
        <xdr:cNvPr id="41167" name="_3_2">
          <a:extLst>
            <a:ext uri="{FF2B5EF4-FFF2-40B4-BE49-F238E27FC236}">
              <a16:creationId xmlns:a16="http://schemas.microsoft.com/office/drawing/2014/main" id="{00000000-0008-0000-0100-0000CFA00000}"/>
            </a:ext>
          </a:extLst>
        </xdr:cNvPr>
        <xdr:cNvSpPr/>
      </xdr:nvSpPr>
      <xdr:spPr>
        <a:xfrm>
          <a:off x="6699504" y="2523744"/>
          <a:ext cx="1901952" cy="1901952"/>
        </a:xfrm>
        <a:prstGeom prst="blockArc">
          <a:avLst>
            <a:gd name="adj1" fmla="val 12342858"/>
            <a:gd name="adj2" fmla="val 15428571"/>
            <a:gd name="adj3" fmla="val 25000"/>
          </a:avLst>
        </a:prstGeom>
        <a:solidFill>
          <a:srgbClr val="ED7D31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146304</xdr:colOff>
      <xdr:row>9</xdr:row>
      <xdr:rowOff>146304</xdr:rowOff>
    </xdr:from>
    <xdr:to>
      <xdr:col>24</xdr:col>
      <xdr:colOff>36576</xdr:colOff>
      <xdr:row>20</xdr:row>
      <xdr:rowOff>36576</xdr:rowOff>
    </xdr:to>
    <xdr:sp macro="" textlink="">
      <xdr:nvSpPr>
        <xdr:cNvPr id="41168" name="_3_3">
          <a:extLst>
            <a:ext uri="{FF2B5EF4-FFF2-40B4-BE49-F238E27FC236}">
              <a16:creationId xmlns:a16="http://schemas.microsoft.com/office/drawing/2014/main" id="{00000000-0008-0000-0100-0000D0A00000}"/>
            </a:ext>
          </a:extLst>
        </xdr:cNvPr>
        <xdr:cNvSpPr/>
      </xdr:nvSpPr>
      <xdr:spPr>
        <a:xfrm>
          <a:off x="6699504" y="2523744"/>
          <a:ext cx="1901952" cy="1901952"/>
        </a:xfrm>
        <a:prstGeom prst="blockArc">
          <a:avLst>
            <a:gd name="adj1" fmla="val 9257142"/>
            <a:gd name="adj2" fmla="val 12342858"/>
            <a:gd name="adj3" fmla="val 25000"/>
          </a:avLst>
        </a:prstGeom>
        <a:solidFill>
          <a:srgbClr val="ED7D31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146304</xdr:colOff>
      <xdr:row>9</xdr:row>
      <xdr:rowOff>146304</xdr:rowOff>
    </xdr:from>
    <xdr:to>
      <xdr:col>24</xdr:col>
      <xdr:colOff>36576</xdr:colOff>
      <xdr:row>20</xdr:row>
      <xdr:rowOff>36576</xdr:rowOff>
    </xdr:to>
    <xdr:sp macro="" textlink="">
      <xdr:nvSpPr>
        <xdr:cNvPr id="41169" name="_3_4">
          <a:extLst>
            <a:ext uri="{FF2B5EF4-FFF2-40B4-BE49-F238E27FC236}">
              <a16:creationId xmlns:a16="http://schemas.microsoft.com/office/drawing/2014/main" id="{00000000-0008-0000-0100-0000D1A00000}"/>
            </a:ext>
          </a:extLst>
        </xdr:cNvPr>
        <xdr:cNvSpPr/>
      </xdr:nvSpPr>
      <xdr:spPr>
        <a:xfrm>
          <a:off x="6699504" y="2523744"/>
          <a:ext cx="1901952" cy="1901952"/>
        </a:xfrm>
        <a:prstGeom prst="blockArc">
          <a:avLst>
            <a:gd name="adj1" fmla="val 6171427"/>
            <a:gd name="adj2" fmla="val 9257142"/>
            <a:gd name="adj3" fmla="val 25000"/>
          </a:avLst>
        </a:prstGeom>
        <a:solidFill>
          <a:srgbClr val="ED7D31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146304</xdr:colOff>
      <xdr:row>9</xdr:row>
      <xdr:rowOff>146304</xdr:rowOff>
    </xdr:from>
    <xdr:to>
      <xdr:col>24</xdr:col>
      <xdr:colOff>36576</xdr:colOff>
      <xdr:row>20</xdr:row>
      <xdr:rowOff>36576</xdr:rowOff>
    </xdr:to>
    <xdr:sp macro="" textlink="">
      <xdr:nvSpPr>
        <xdr:cNvPr id="41170" name="_3_5">
          <a:extLst>
            <a:ext uri="{FF2B5EF4-FFF2-40B4-BE49-F238E27FC236}">
              <a16:creationId xmlns:a16="http://schemas.microsoft.com/office/drawing/2014/main" id="{00000000-0008-0000-0100-0000D2A00000}"/>
            </a:ext>
          </a:extLst>
        </xdr:cNvPr>
        <xdr:cNvSpPr/>
      </xdr:nvSpPr>
      <xdr:spPr>
        <a:xfrm>
          <a:off x="6699504" y="2523744"/>
          <a:ext cx="1901952" cy="1901952"/>
        </a:xfrm>
        <a:prstGeom prst="blockArc">
          <a:avLst>
            <a:gd name="adj1" fmla="val 3085715"/>
            <a:gd name="adj2" fmla="val 6171427"/>
            <a:gd name="adj3" fmla="val 25000"/>
          </a:avLst>
        </a:prstGeom>
        <a:solidFill>
          <a:srgbClr val="ED7D31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146304</xdr:colOff>
      <xdr:row>9</xdr:row>
      <xdr:rowOff>146304</xdr:rowOff>
    </xdr:from>
    <xdr:to>
      <xdr:col>24</xdr:col>
      <xdr:colOff>36576</xdr:colOff>
      <xdr:row>20</xdr:row>
      <xdr:rowOff>36576</xdr:rowOff>
    </xdr:to>
    <xdr:sp macro="" textlink="">
      <xdr:nvSpPr>
        <xdr:cNvPr id="41171" name="_3_6">
          <a:extLst>
            <a:ext uri="{FF2B5EF4-FFF2-40B4-BE49-F238E27FC236}">
              <a16:creationId xmlns:a16="http://schemas.microsoft.com/office/drawing/2014/main" id="{00000000-0008-0000-0100-0000D3A00000}"/>
            </a:ext>
          </a:extLst>
        </xdr:cNvPr>
        <xdr:cNvSpPr/>
      </xdr:nvSpPr>
      <xdr:spPr>
        <a:xfrm>
          <a:off x="6699504" y="2523744"/>
          <a:ext cx="1901952" cy="1901952"/>
        </a:xfrm>
        <a:prstGeom prst="blockArc">
          <a:avLst>
            <a:gd name="adj1" fmla="val 0"/>
            <a:gd name="adj2" fmla="val 3085715"/>
            <a:gd name="adj3" fmla="val 25000"/>
          </a:avLst>
        </a:prstGeom>
        <a:solidFill>
          <a:srgbClr val="ED7D31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73152</xdr:colOff>
      <xdr:row>12</xdr:row>
      <xdr:rowOff>73152</xdr:rowOff>
    </xdr:from>
    <xdr:to>
      <xdr:col>21</xdr:col>
      <xdr:colOff>109728</xdr:colOff>
      <xdr:row>17</xdr:row>
      <xdr:rowOff>109728</xdr:rowOff>
    </xdr:to>
    <xdr:sp macro="" textlink="">
      <xdr:nvSpPr>
        <xdr:cNvPr id="41172" name="_4_0">
          <a:extLst>
            <a:ext uri="{FF2B5EF4-FFF2-40B4-BE49-F238E27FC236}">
              <a16:creationId xmlns:a16="http://schemas.microsoft.com/office/drawing/2014/main" id="{00000000-0008-0000-0100-0000D4A00000}"/>
            </a:ext>
          </a:extLst>
        </xdr:cNvPr>
        <xdr:cNvSpPr/>
      </xdr:nvSpPr>
      <xdr:spPr>
        <a:xfrm>
          <a:off x="7174992" y="2999232"/>
          <a:ext cx="950976" cy="950976"/>
        </a:xfrm>
        <a:prstGeom prst="blockArc">
          <a:avLst>
            <a:gd name="adj1" fmla="val 18514286"/>
            <a:gd name="adj2" fmla="val 0"/>
            <a:gd name="adj3" fmla="val 50000"/>
          </a:avLst>
        </a:prstGeom>
        <a:solidFill>
          <a:srgbClr val="FF0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10</a:t>
          </a:r>
        </a:p>
      </xdr:txBody>
    </xdr:sp>
    <xdr:clientData/>
  </xdr:twoCellAnchor>
  <xdr:twoCellAnchor>
    <xdr:from>
      <xdr:col>16</xdr:col>
      <xdr:colOff>73152</xdr:colOff>
      <xdr:row>12</xdr:row>
      <xdr:rowOff>73152</xdr:rowOff>
    </xdr:from>
    <xdr:to>
      <xdr:col>21</xdr:col>
      <xdr:colOff>109728</xdr:colOff>
      <xdr:row>17</xdr:row>
      <xdr:rowOff>109728</xdr:rowOff>
    </xdr:to>
    <xdr:sp macro="" textlink="">
      <xdr:nvSpPr>
        <xdr:cNvPr id="41173" name="_4_1">
          <a:extLst>
            <a:ext uri="{FF2B5EF4-FFF2-40B4-BE49-F238E27FC236}">
              <a16:creationId xmlns:a16="http://schemas.microsoft.com/office/drawing/2014/main" id="{00000000-0008-0000-0100-0000D5A00000}"/>
            </a:ext>
          </a:extLst>
        </xdr:cNvPr>
        <xdr:cNvSpPr/>
      </xdr:nvSpPr>
      <xdr:spPr>
        <a:xfrm>
          <a:off x="7174992" y="2999232"/>
          <a:ext cx="950976" cy="950976"/>
        </a:xfrm>
        <a:prstGeom prst="blockArc">
          <a:avLst>
            <a:gd name="adj1" fmla="val 15428571"/>
            <a:gd name="adj2" fmla="val 18514286"/>
            <a:gd name="adj3" fmla="val 50000"/>
          </a:avLst>
        </a:prstGeom>
        <a:solidFill>
          <a:srgbClr val="FF0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73152</xdr:colOff>
      <xdr:row>12</xdr:row>
      <xdr:rowOff>73152</xdr:rowOff>
    </xdr:from>
    <xdr:to>
      <xdr:col>21</xdr:col>
      <xdr:colOff>109728</xdr:colOff>
      <xdr:row>17</xdr:row>
      <xdr:rowOff>109728</xdr:rowOff>
    </xdr:to>
    <xdr:sp macro="" textlink="">
      <xdr:nvSpPr>
        <xdr:cNvPr id="41174" name="_4_2">
          <a:extLst>
            <a:ext uri="{FF2B5EF4-FFF2-40B4-BE49-F238E27FC236}">
              <a16:creationId xmlns:a16="http://schemas.microsoft.com/office/drawing/2014/main" id="{00000000-0008-0000-0100-0000D6A00000}"/>
            </a:ext>
          </a:extLst>
        </xdr:cNvPr>
        <xdr:cNvSpPr/>
      </xdr:nvSpPr>
      <xdr:spPr>
        <a:xfrm>
          <a:off x="7174992" y="2999232"/>
          <a:ext cx="950976" cy="950976"/>
        </a:xfrm>
        <a:prstGeom prst="blockArc">
          <a:avLst>
            <a:gd name="adj1" fmla="val 12342858"/>
            <a:gd name="adj2" fmla="val 15428571"/>
            <a:gd name="adj3" fmla="val 50000"/>
          </a:avLst>
        </a:prstGeom>
        <a:solidFill>
          <a:srgbClr val="FF0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73152</xdr:colOff>
      <xdr:row>12</xdr:row>
      <xdr:rowOff>73152</xdr:rowOff>
    </xdr:from>
    <xdr:to>
      <xdr:col>21</xdr:col>
      <xdr:colOff>109728</xdr:colOff>
      <xdr:row>17</xdr:row>
      <xdr:rowOff>109728</xdr:rowOff>
    </xdr:to>
    <xdr:sp macro="" textlink="">
      <xdr:nvSpPr>
        <xdr:cNvPr id="41175" name="_4_3">
          <a:extLst>
            <a:ext uri="{FF2B5EF4-FFF2-40B4-BE49-F238E27FC236}">
              <a16:creationId xmlns:a16="http://schemas.microsoft.com/office/drawing/2014/main" id="{00000000-0008-0000-0100-0000D7A00000}"/>
            </a:ext>
          </a:extLst>
        </xdr:cNvPr>
        <xdr:cNvSpPr/>
      </xdr:nvSpPr>
      <xdr:spPr>
        <a:xfrm>
          <a:off x="7174992" y="2999232"/>
          <a:ext cx="950976" cy="950976"/>
        </a:xfrm>
        <a:prstGeom prst="blockArc">
          <a:avLst>
            <a:gd name="adj1" fmla="val 9257142"/>
            <a:gd name="adj2" fmla="val 12342858"/>
            <a:gd name="adj3" fmla="val 50000"/>
          </a:avLst>
        </a:prstGeom>
        <a:solidFill>
          <a:srgbClr val="FF0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73152</xdr:colOff>
      <xdr:row>12</xdr:row>
      <xdr:rowOff>73152</xdr:rowOff>
    </xdr:from>
    <xdr:to>
      <xdr:col>21</xdr:col>
      <xdr:colOff>109728</xdr:colOff>
      <xdr:row>17</xdr:row>
      <xdr:rowOff>109728</xdr:rowOff>
    </xdr:to>
    <xdr:sp macro="" textlink="">
      <xdr:nvSpPr>
        <xdr:cNvPr id="41176" name="_4_4">
          <a:extLst>
            <a:ext uri="{FF2B5EF4-FFF2-40B4-BE49-F238E27FC236}">
              <a16:creationId xmlns:a16="http://schemas.microsoft.com/office/drawing/2014/main" id="{00000000-0008-0000-0100-0000D8A00000}"/>
            </a:ext>
          </a:extLst>
        </xdr:cNvPr>
        <xdr:cNvSpPr/>
      </xdr:nvSpPr>
      <xdr:spPr>
        <a:xfrm>
          <a:off x="7174992" y="2999232"/>
          <a:ext cx="950976" cy="950976"/>
        </a:xfrm>
        <a:prstGeom prst="blockArc">
          <a:avLst>
            <a:gd name="adj1" fmla="val 6171427"/>
            <a:gd name="adj2" fmla="val 9257142"/>
            <a:gd name="adj3" fmla="val 50000"/>
          </a:avLst>
        </a:prstGeom>
        <a:solidFill>
          <a:srgbClr val="FF0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73152</xdr:colOff>
      <xdr:row>12</xdr:row>
      <xdr:rowOff>73152</xdr:rowOff>
    </xdr:from>
    <xdr:to>
      <xdr:col>21</xdr:col>
      <xdr:colOff>109728</xdr:colOff>
      <xdr:row>17</xdr:row>
      <xdr:rowOff>109728</xdr:rowOff>
    </xdr:to>
    <xdr:sp macro="" textlink="">
      <xdr:nvSpPr>
        <xdr:cNvPr id="41177" name="_4_5">
          <a:extLst>
            <a:ext uri="{FF2B5EF4-FFF2-40B4-BE49-F238E27FC236}">
              <a16:creationId xmlns:a16="http://schemas.microsoft.com/office/drawing/2014/main" id="{00000000-0008-0000-0100-0000D9A00000}"/>
            </a:ext>
          </a:extLst>
        </xdr:cNvPr>
        <xdr:cNvSpPr/>
      </xdr:nvSpPr>
      <xdr:spPr>
        <a:xfrm>
          <a:off x="7174992" y="2999232"/>
          <a:ext cx="950976" cy="950976"/>
        </a:xfrm>
        <a:prstGeom prst="blockArc">
          <a:avLst>
            <a:gd name="adj1" fmla="val 3085715"/>
            <a:gd name="adj2" fmla="val 6171427"/>
            <a:gd name="adj3" fmla="val 50000"/>
          </a:avLst>
        </a:prstGeom>
        <a:solidFill>
          <a:srgbClr val="FF0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73152</xdr:colOff>
      <xdr:row>12</xdr:row>
      <xdr:rowOff>73152</xdr:rowOff>
    </xdr:from>
    <xdr:to>
      <xdr:col>21</xdr:col>
      <xdr:colOff>109728</xdr:colOff>
      <xdr:row>17</xdr:row>
      <xdr:rowOff>109728</xdr:rowOff>
    </xdr:to>
    <xdr:sp macro="" textlink="">
      <xdr:nvSpPr>
        <xdr:cNvPr id="41178" name="_4_6">
          <a:extLst>
            <a:ext uri="{FF2B5EF4-FFF2-40B4-BE49-F238E27FC236}">
              <a16:creationId xmlns:a16="http://schemas.microsoft.com/office/drawing/2014/main" id="{00000000-0008-0000-0100-0000DAA00000}"/>
            </a:ext>
          </a:extLst>
        </xdr:cNvPr>
        <xdr:cNvSpPr/>
      </xdr:nvSpPr>
      <xdr:spPr>
        <a:xfrm>
          <a:off x="7174992" y="2999232"/>
          <a:ext cx="950976" cy="950976"/>
        </a:xfrm>
        <a:prstGeom prst="blockArc">
          <a:avLst>
            <a:gd name="adj1" fmla="val 0"/>
            <a:gd name="adj2" fmla="val 3085715"/>
            <a:gd name="adj3" fmla="val 50000"/>
          </a:avLst>
        </a:prstGeom>
        <a:solidFill>
          <a:srgbClr val="FF000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27</xdr:col>
      <xdr:colOff>19261</xdr:colOff>
      <xdr:row>3</xdr:row>
      <xdr:rowOff>71236</xdr:rowOff>
    </xdr:from>
    <xdr:to>
      <xdr:col>28</xdr:col>
      <xdr:colOff>92541</xdr:colOff>
      <xdr:row>4</xdr:row>
      <xdr:rowOff>152916</xdr:rowOff>
    </xdr:to>
    <xdr:sp macro="" textlink="">
      <xdr:nvSpPr>
        <xdr:cNvPr id="41179" name="_0">
          <a:extLst>
            <a:ext uri="{FF2B5EF4-FFF2-40B4-BE49-F238E27FC236}">
              <a16:creationId xmlns:a16="http://schemas.microsoft.com/office/drawing/2014/main" id="{00000000-0008-0000-0100-0000DBA00000}"/>
            </a:ext>
          </a:extLst>
        </xdr:cNvPr>
        <xdr:cNvSpPr txBox="1"/>
      </xdr:nvSpPr>
      <xdr:spPr>
        <a:xfrm>
          <a:off x="9132781" y="1351396"/>
          <a:ext cx="256160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4</a:t>
          </a:r>
        </a:p>
      </xdr:txBody>
    </xdr:sp>
    <xdr:clientData/>
  </xdr:twoCellAnchor>
  <xdr:twoCellAnchor>
    <xdr:from>
      <xdr:col>14</xdr:col>
      <xdr:colOff>129202</xdr:colOff>
      <xdr:row>0</xdr:row>
      <xdr:rowOff>892329</xdr:rowOff>
    </xdr:from>
    <xdr:to>
      <xdr:col>16</xdr:col>
      <xdr:colOff>19602</xdr:colOff>
      <xdr:row>2</xdr:row>
      <xdr:rowOff>59609</xdr:rowOff>
    </xdr:to>
    <xdr:sp macro="" textlink="">
      <xdr:nvSpPr>
        <xdr:cNvPr id="41180" name="_1">
          <a:extLst>
            <a:ext uri="{FF2B5EF4-FFF2-40B4-BE49-F238E27FC236}">
              <a16:creationId xmlns:a16="http://schemas.microsoft.com/office/drawing/2014/main" id="{00000000-0008-0000-0100-0000DCA00000}"/>
            </a:ext>
          </a:extLst>
        </xdr:cNvPr>
        <xdr:cNvSpPr txBox="1"/>
      </xdr:nvSpPr>
      <xdr:spPr>
        <a:xfrm>
          <a:off x="6865282" y="892329"/>
          <a:ext cx="256160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5</a:t>
          </a:r>
        </a:p>
      </xdr:txBody>
    </xdr:sp>
    <xdr:clientData/>
  </xdr:twoCellAnchor>
  <xdr:twoCellAnchor>
    <xdr:from>
      <xdr:col>5</xdr:col>
      <xdr:colOff>162157</xdr:colOff>
      <xdr:row>7</xdr:row>
      <xdr:rowOff>166954</xdr:rowOff>
    </xdr:from>
    <xdr:to>
      <xdr:col>7</xdr:col>
      <xdr:colOff>52557</xdr:colOff>
      <xdr:row>9</xdr:row>
      <xdr:rowOff>65754</xdr:rowOff>
    </xdr:to>
    <xdr:sp macro="" textlink="">
      <xdr:nvSpPr>
        <xdr:cNvPr id="41181" name="_2">
          <a:extLst>
            <a:ext uri="{FF2B5EF4-FFF2-40B4-BE49-F238E27FC236}">
              <a16:creationId xmlns:a16="http://schemas.microsoft.com/office/drawing/2014/main" id="{00000000-0008-0000-0100-0000DDA00000}"/>
            </a:ext>
          </a:extLst>
        </xdr:cNvPr>
        <xdr:cNvSpPr txBox="1"/>
      </xdr:nvSpPr>
      <xdr:spPr>
        <a:xfrm>
          <a:off x="5252317" y="2178634"/>
          <a:ext cx="256160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6</a:t>
          </a:r>
        </a:p>
      </xdr:txBody>
    </xdr:sp>
    <xdr:clientData/>
  </xdr:twoCellAnchor>
  <xdr:twoCellAnchor>
    <xdr:from>
      <xdr:col>5</xdr:col>
      <xdr:colOff>162163</xdr:colOff>
      <xdr:row>20</xdr:row>
      <xdr:rowOff>117138</xdr:rowOff>
    </xdr:from>
    <xdr:to>
      <xdr:col>7</xdr:col>
      <xdr:colOff>52563</xdr:colOff>
      <xdr:row>22</xdr:row>
      <xdr:rowOff>15938</xdr:rowOff>
    </xdr:to>
    <xdr:sp macro="" textlink="">
      <xdr:nvSpPr>
        <xdr:cNvPr id="41182" name="_3">
          <a:extLst>
            <a:ext uri="{FF2B5EF4-FFF2-40B4-BE49-F238E27FC236}">
              <a16:creationId xmlns:a16="http://schemas.microsoft.com/office/drawing/2014/main" id="{00000000-0008-0000-0100-0000DEA00000}"/>
            </a:ext>
          </a:extLst>
        </xdr:cNvPr>
        <xdr:cNvSpPr txBox="1"/>
      </xdr:nvSpPr>
      <xdr:spPr>
        <a:xfrm>
          <a:off x="5252323" y="4506258"/>
          <a:ext cx="256160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7</a:t>
          </a:r>
        </a:p>
      </xdr:txBody>
    </xdr:sp>
    <xdr:clientData/>
  </xdr:twoCellAnchor>
  <xdr:twoCellAnchor>
    <xdr:from>
      <xdr:col>14</xdr:col>
      <xdr:colOff>129214</xdr:colOff>
      <xdr:row>27</xdr:row>
      <xdr:rowOff>123273</xdr:rowOff>
    </xdr:from>
    <xdr:to>
      <xdr:col>16</xdr:col>
      <xdr:colOff>19614</xdr:colOff>
      <xdr:row>29</xdr:row>
      <xdr:rowOff>22073</xdr:rowOff>
    </xdr:to>
    <xdr:sp macro="" textlink="">
      <xdr:nvSpPr>
        <xdr:cNvPr id="41183" name="_4">
          <a:extLst>
            <a:ext uri="{FF2B5EF4-FFF2-40B4-BE49-F238E27FC236}">
              <a16:creationId xmlns:a16="http://schemas.microsoft.com/office/drawing/2014/main" id="{00000000-0008-0000-0100-0000DFA00000}"/>
            </a:ext>
          </a:extLst>
        </xdr:cNvPr>
        <xdr:cNvSpPr txBox="1"/>
      </xdr:nvSpPr>
      <xdr:spPr>
        <a:xfrm>
          <a:off x="6865294" y="5792553"/>
          <a:ext cx="256160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8</a:t>
          </a:r>
        </a:p>
      </xdr:txBody>
    </xdr:sp>
    <xdr:clientData/>
  </xdr:twoCellAnchor>
  <xdr:twoCellAnchor>
    <xdr:from>
      <xdr:col>27</xdr:col>
      <xdr:colOff>19271</xdr:colOff>
      <xdr:row>25</xdr:row>
      <xdr:rowOff>29956</xdr:rowOff>
    </xdr:from>
    <xdr:to>
      <xdr:col>28</xdr:col>
      <xdr:colOff>92551</xdr:colOff>
      <xdr:row>26</xdr:row>
      <xdr:rowOff>111636</xdr:rowOff>
    </xdr:to>
    <xdr:sp macro="" textlink="">
      <xdr:nvSpPr>
        <xdr:cNvPr id="41184" name="_5">
          <a:extLst>
            <a:ext uri="{FF2B5EF4-FFF2-40B4-BE49-F238E27FC236}">
              <a16:creationId xmlns:a16="http://schemas.microsoft.com/office/drawing/2014/main" id="{00000000-0008-0000-0100-0000E0A00000}"/>
            </a:ext>
          </a:extLst>
        </xdr:cNvPr>
        <xdr:cNvSpPr txBox="1"/>
      </xdr:nvSpPr>
      <xdr:spPr>
        <a:xfrm>
          <a:off x="9132791" y="5333476"/>
          <a:ext cx="256160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9</a:t>
          </a:r>
        </a:p>
      </xdr:txBody>
    </xdr:sp>
    <xdr:clientData/>
  </xdr:twoCellAnchor>
  <xdr:twoCellAnchor>
    <xdr:from>
      <xdr:col>32</xdr:col>
      <xdr:colOff>0</xdr:colOff>
      <xdr:row>13</xdr:row>
      <xdr:rowOff>101200</xdr:rowOff>
    </xdr:from>
    <xdr:to>
      <xdr:col>33</xdr:col>
      <xdr:colOff>144774</xdr:colOff>
      <xdr:row>15</xdr:row>
      <xdr:rowOff>0</xdr:rowOff>
    </xdr:to>
    <xdr:sp macro="" textlink="">
      <xdr:nvSpPr>
        <xdr:cNvPr id="41185" name="_6">
          <a:extLst>
            <a:ext uri="{FF2B5EF4-FFF2-40B4-BE49-F238E27FC236}">
              <a16:creationId xmlns:a16="http://schemas.microsoft.com/office/drawing/2014/main" id="{00000000-0008-0000-0100-0000E1A00000}"/>
            </a:ext>
          </a:extLst>
        </xdr:cNvPr>
        <xdr:cNvSpPr txBox="1"/>
      </xdr:nvSpPr>
      <xdr:spPr>
        <a:xfrm>
          <a:off x="10027920" y="3210160"/>
          <a:ext cx="327654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10</a:t>
          </a:r>
        </a:p>
      </xdr:txBody>
    </xdr:sp>
    <xdr:clientData/>
  </xdr:twoCellAnchor>
  <xdr:twoCellAnchor>
    <xdr:from>
      <xdr:col>28</xdr:col>
      <xdr:colOff>2595</xdr:colOff>
      <xdr:row>3</xdr:row>
      <xdr:rowOff>41538</xdr:rowOff>
    </xdr:from>
    <xdr:to>
      <xdr:col>28</xdr:col>
      <xdr:colOff>78795</xdr:colOff>
      <xdr:row>3</xdr:row>
      <xdr:rowOff>117738</xdr:rowOff>
    </xdr:to>
    <xdr:sp macro="" textlink="">
      <xdr:nvSpPr>
        <xdr:cNvPr id="41186" name="___2">
          <a:extLst>
            <a:ext uri="{FF2B5EF4-FFF2-40B4-BE49-F238E27FC236}">
              <a16:creationId xmlns:a16="http://schemas.microsoft.com/office/drawing/2014/main" id="{00000000-0008-0000-0100-0000E2A00000}"/>
            </a:ext>
          </a:extLst>
        </xdr:cNvPr>
        <xdr:cNvSpPr/>
      </xdr:nvSpPr>
      <xdr:spPr>
        <a:xfrm>
          <a:off x="9298995" y="1321698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124604</xdr:colOff>
      <xdr:row>0</xdr:row>
      <xdr:rowOff>143113</xdr:rowOff>
    </xdr:from>
    <xdr:to>
      <xdr:col>15</xdr:col>
      <xdr:colOff>17924</xdr:colOff>
      <xdr:row>0</xdr:row>
      <xdr:rowOff>219313</xdr:rowOff>
    </xdr:to>
    <xdr:sp macro="" textlink="">
      <xdr:nvSpPr>
        <xdr:cNvPr id="41187" name="___3">
          <a:extLst>
            <a:ext uri="{FF2B5EF4-FFF2-40B4-BE49-F238E27FC236}">
              <a16:creationId xmlns:a16="http://schemas.microsoft.com/office/drawing/2014/main" id="{00000000-0008-0000-0100-0000E3A00000}"/>
            </a:ext>
          </a:extLst>
        </xdr:cNvPr>
        <xdr:cNvSpPr/>
      </xdr:nvSpPr>
      <xdr:spPr>
        <a:xfrm>
          <a:off x="6860684" y="143113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177734</xdr:colOff>
      <xdr:row>11</xdr:row>
      <xdr:rowOff>92785</xdr:rowOff>
    </xdr:from>
    <xdr:to>
      <xdr:col>12</xdr:col>
      <xdr:colOff>71054</xdr:colOff>
      <xdr:row>11</xdr:row>
      <xdr:rowOff>168985</xdr:rowOff>
    </xdr:to>
    <xdr:sp macro="" textlink="">
      <xdr:nvSpPr>
        <xdr:cNvPr id="41188" name="___4">
          <a:extLst>
            <a:ext uri="{FF2B5EF4-FFF2-40B4-BE49-F238E27FC236}">
              <a16:creationId xmlns:a16="http://schemas.microsoft.com/office/drawing/2014/main" id="{00000000-0008-0000-0100-0000E4A00000}"/>
            </a:ext>
          </a:extLst>
        </xdr:cNvPr>
        <xdr:cNvSpPr/>
      </xdr:nvSpPr>
      <xdr:spPr>
        <a:xfrm>
          <a:off x="6365174" y="2835985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131362</xdr:colOff>
      <xdr:row>19</xdr:row>
      <xdr:rowOff>117527</xdr:rowOff>
    </xdr:from>
    <xdr:to>
      <xdr:col>9</xdr:col>
      <xdr:colOff>24682</xdr:colOff>
      <xdr:row>20</xdr:row>
      <xdr:rowOff>10847</xdr:rowOff>
    </xdr:to>
    <xdr:sp macro="" textlink="">
      <xdr:nvSpPr>
        <xdr:cNvPr id="41189" name="___5">
          <a:extLst>
            <a:ext uri="{FF2B5EF4-FFF2-40B4-BE49-F238E27FC236}">
              <a16:creationId xmlns:a16="http://schemas.microsoft.com/office/drawing/2014/main" id="{00000000-0008-0000-0100-0000E5A00000}"/>
            </a:ext>
          </a:extLst>
        </xdr:cNvPr>
        <xdr:cNvSpPr/>
      </xdr:nvSpPr>
      <xdr:spPr>
        <a:xfrm>
          <a:off x="5770162" y="4323767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95471</xdr:colOff>
      <xdr:row>37</xdr:row>
      <xdr:rowOff>160652</xdr:rowOff>
    </xdr:from>
    <xdr:to>
      <xdr:col>13</xdr:col>
      <xdr:colOff>171671</xdr:colOff>
      <xdr:row>38</xdr:row>
      <xdr:rowOff>53972</xdr:rowOff>
    </xdr:to>
    <xdr:sp macro="" textlink="">
      <xdr:nvSpPr>
        <xdr:cNvPr id="41190" name="___6">
          <a:extLst>
            <a:ext uri="{FF2B5EF4-FFF2-40B4-BE49-F238E27FC236}">
              <a16:creationId xmlns:a16="http://schemas.microsoft.com/office/drawing/2014/main" id="{00000000-0008-0000-0100-0000E6A00000}"/>
            </a:ext>
          </a:extLst>
        </xdr:cNvPr>
        <xdr:cNvSpPr/>
      </xdr:nvSpPr>
      <xdr:spPr>
        <a:xfrm>
          <a:off x="6648671" y="7658732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180113</xdr:colOff>
      <xdr:row>35</xdr:row>
      <xdr:rowOff>17875</xdr:rowOff>
    </xdr:from>
    <xdr:to>
      <xdr:col>35</xdr:col>
      <xdr:colOff>73433</xdr:colOff>
      <xdr:row>35</xdr:row>
      <xdr:rowOff>94075</xdr:rowOff>
    </xdr:to>
    <xdr:sp macro="" textlink="">
      <xdr:nvSpPr>
        <xdr:cNvPr id="41191" name="___7">
          <a:extLst>
            <a:ext uri="{FF2B5EF4-FFF2-40B4-BE49-F238E27FC236}">
              <a16:creationId xmlns:a16="http://schemas.microsoft.com/office/drawing/2014/main" id="{00000000-0008-0000-0100-0000E7A00000}"/>
            </a:ext>
          </a:extLst>
        </xdr:cNvPr>
        <xdr:cNvSpPr/>
      </xdr:nvSpPr>
      <xdr:spPr>
        <a:xfrm>
          <a:off x="10573793" y="7150195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31</xdr:col>
      <xdr:colOff>142240</xdr:colOff>
      <xdr:row>14</xdr:row>
      <xdr:rowOff>144804</xdr:rowOff>
    </xdr:from>
    <xdr:to>
      <xdr:col>32</xdr:col>
      <xdr:colOff>35560</xdr:colOff>
      <xdr:row>15</xdr:row>
      <xdr:rowOff>38124</xdr:rowOff>
    </xdr:to>
    <xdr:sp macro="" textlink="">
      <xdr:nvSpPr>
        <xdr:cNvPr id="41192" name="___8">
          <a:extLst>
            <a:ext uri="{FF2B5EF4-FFF2-40B4-BE49-F238E27FC236}">
              <a16:creationId xmlns:a16="http://schemas.microsoft.com/office/drawing/2014/main" id="{00000000-0008-0000-0100-0000E8A00000}"/>
            </a:ext>
          </a:extLst>
        </xdr:cNvPr>
        <xdr:cNvSpPr/>
      </xdr:nvSpPr>
      <xdr:spPr>
        <a:xfrm>
          <a:off x="9987280" y="3436644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169462</xdr:colOff>
      <xdr:row>0</xdr:row>
      <xdr:rowOff>181213</xdr:rowOff>
    </xdr:from>
    <xdr:to>
      <xdr:col>35</xdr:col>
      <xdr:colOff>35334</xdr:colOff>
      <xdr:row>38</xdr:row>
      <xdr:rowOff>15873</xdr:rowOff>
    </xdr:to>
    <xdr:sp macro="" textlink="">
      <xdr:nvSpPr>
        <xdr:cNvPr id="41193" name="__-1">
          <a:extLst>
            <a:ext uri="{FF2B5EF4-FFF2-40B4-BE49-F238E27FC236}">
              <a16:creationId xmlns:a16="http://schemas.microsoft.com/office/drawing/2014/main" id="{00000000-0008-0000-0100-0000E9A00000}"/>
            </a:ext>
          </a:extLst>
        </xdr:cNvPr>
        <xdr:cNvSpPr/>
      </xdr:nvSpPr>
      <xdr:spPr>
        <a:xfrm>
          <a:off x="5808262" y="181213"/>
          <a:ext cx="4803632" cy="7515620"/>
        </a:xfrm>
        <a:custGeom>
          <a:avLst/>
          <a:gdLst/>
          <a:ahLst/>
          <a:cxnLst/>
          <a:rect l="0" t="0" r="0" b="0"/>
          <a:pathLst>
            <a:path w="4803632" h="7515620">
              <a:moveTo>
                <a:pt x="3528833" y="1178585"/>
              </a:moveTo>
              <a:lnTo>
                <a:pt x="1090522" y="0"/>
              </a:lnTo>
              <a:lnTo>
                <a:pt x="595012" y="2692872"/>
              </a:lnTo>
              <a:lnTo>
                <a:pt x="0" y="4180654"/>
              </a:lnTo>
              <a:lnTo>
                <a:pt x="878509" y="7515619"/>
              </a:lnTo>
              <a:lnTo>
                <a:pt x="4803631" y="7007082"/>
              </a:lnTo>
              <a:lnTo>
                <a:pt x="4217118" y="3293531"/>
              </a:lnTo>
              <a:close/>
            </a:path>
          </a:pathLst>
        </a:custGeom>
        <a:solidFill>
          <a:srgbClr val="41719C">
            <a:alpha val="40000"/>
          </a:srgb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C6AB7F-9328-4830-A946-BB74F7ACDC75}" name="Tableau1" displayName="Tableau1" ref="A2:K46" totalsRowShown="0" headerRowDxfId="12" dataDxfId="11">
  <autoFilter ref="A2:K46" xr:uid="{9C5A3937-3FA7-43D3-BAF4-B82B1BEDF267}"/>
  <tableColumns count="11">
    <tableColumn id="1" xr3:uid="{8A2AAE43-A307-437B-AD1E-9E3237B2781A}" name="CHAPITRE" dataDxfId="10"/>
    <tableColumn id="2" xr3:uid="{FAEE5341-152C-42DC-9637-360C3F6BEA35}" name="SOUS CHAPITRE" dataDxfId="9"/>
    <tableColumn id="3" xr3:uid="{FE5055F0-06C2-4B6A-8247-004AF18130CA}" name="Question" dataDxfId="8"/>
    <tableColumn id="4" xr3:uid="{3265D18C-C4FA-4DDA-8052-634CBFA5AAAC}" name="Spécification" dataDxfId="7"/>
    <tableColumn id="5" xr3:uid="{DFCD3620-D50E-41EA-B45A-A6D208BEB98D}" name="Réponse" dataDxfId="6"/>
    <tableColumn id="6" xr3:uid="{69FB9078-D1B0-4115-BB41-0CE151C1CF6B}" name="Observation" dataDxfId="5"/>
    <tableColumn id="7" xr3:uid="{E84DD8CE-25CF-4D69-8069-83BE4F5F7A9E}" name="STATUT" dataDxfId="4"/>
    <tableColumn id="8" xr3:uid="{A3E97A27-A4F3-482B-9878-99B2FB034C1F}" name="Valeur ligne" dataDxfId="3"/>
    <tableColumn id="10" xr3:uid="{435CBE89-35DB-434C-B0D1-BF53D927254C}" name="Nb Conforme" dataDxfId="2">
      <calculatedColumnFormula>COUNTIFS(Tableau1[CHAPITRE],Tableau1[[#This Row],[CHAPITRE]],Tableau1[STATUT],"Conforme")</calculatedColumnFormula>
    </tableColumn>
    <tableColumn id="11" xr3:uid="{B2B8E69E-9840-4221-A537-EDCCBEC40C1D}" name="Nb total Chap" dataDxfId="1">
      <calculatedColumnFormula>COUNTIF(Tableau1[CHAPITRE],Tableau1[[#This Row],[CHAPITRE]])</calculatedColumnFormula>
    </tableColumn>
    <tableColumn id="12" xr3:uid="{47D10072-FD8E-4207-AE99-CD2938566853}" name="Ratio conf" dataDxfId="0">
      <calculatedColumnFormula>Tableau1[[#This Row],[Nb Conforme]]/Tableau1[[#This Row],[Nb total Chap]]*100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6AD05-20C8-4FAA-B04F-9F3190F12077}">
  <dimension ref="A1"/>
  <sheetViews>
    <sheetView tabSelected="1" topLeftCell="A2" workbookViewId="0">
      <selection activeCell="B4" sqref="B4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40"/>
  <sheetViews>
    <sheetView showGridLines="0" showRowColHeaders="0" zoomScale="80" zoomScaleNormal="80" workbookViewId="0">
      <selection activeCell="D1" sqref="D1"/>
    </sheetView>
  </sheetViews>
  <sheetFormatPr baseColWidth="10" defaultRowHeight="14.4" x14ac:dyDescent="0.3"/>
  <cols>
    <col min="1" max="1" width="34.5546875" customWidth="1"/>
    <col min="2" max="2" width="10.88671875" style="1"/>
    <col min="4" max="4" width="14.5546875" bestFit="1" customWidth="1"/>
    <col min="5" max="50" width="2.6640625" customWidth="1"/>
  </cols>
  <sheetData>
    <row r="1" spans="1:20" ht="72.45" customHeight="1" x14ac:dyDescent="0.3">
      <c r="A1" s="7" t="s">
        <v>59</v>
      </c>
      <c r="B1" s="8" t="s">
        <v>0</v>
      </c>
      <c r="C1" s="22" t="s">
        <v>67</v>
      </c>
      <c r="T1" s="6"/>
    </row>
    <row r="2" spans="1:20" x14ac:dyDescent="0.3">
      <c r="A2" s="4">
        <v>4</v>
      </c>
      <c r="B2" s="19">
        <f>IFERROR(LOOKUP(A2,Tableau1[]),"")</f>
        <v>57.142857142857139</v>
      </c>
    </row>
    <row r="3" spans="1:20" x14ac:dyDescent="0.3">
      <c r="A3" s="4">
        <v>5</v>
      </c>
      <c r="B3" s="19">
        <f>IFERROR(LOOKUP(A3,Tableau1[]),"")</f>
        <v>71.428571428571431</v>
      </c>
    </row>
    <row r="4" spans="1:20" x14ac:dyDescent="0.3">
      <c r="A4" s="4">
        <v>6</v>
      </c>
      <c r="B4" s="19">
        <f>IFERROR(LOOKUP(A4,Tableau1[]),"")</f>
        <v>28.571428571428569</v>
      </c>
    </row>
    <row r="5" spans="1:20" ht="14.55" customHeight="1" x14ac:dyDescent="0.3">
      <c r="A5" s="4">
        <v>7</v>
      </c>
      <c r="B5" s="19">
        <f>IFERROR(LOOKUP(A5,Tableau1[]),"")</f>
        <v>42.857142857142854</v>
      </c>
    </row>
    <row r="6" spans="1:20" x14ac:dyDescent="0.3">
      <c r="A6" s="4">
        <v>8</v>
      </c>
      <c r="B6" s="19">
        <f>IFERROR(LOOKUP(A6,Tableau1[]),"")</f>
        <v>90.909090909090907</v>
      </c>
    </row>
    <row r="7" spans="1:20" x14ac:dyDescent="0.3">
      <c r="A7" s="4">
        <v>9</v>
      </c>
      <c r="B7" s="19">
        <f>IFERROR(LOOKUP(A7,Tableau1[]),"")</f>
        <v>100</v>
      </c>
    </row>
    <row r="8" spans="1:20" x14ac:dyDescent="0.3">
      <c r="A8" s="4">
        <v>10</v>
      </c>
      <c r="B8" s="19">
        <f>IFERROR(LOOKUP(A8,Tableau1[]),"")</f>
        <v>50</v>
      </c>
    </row>
    <row r="9" spans="1:20" x14ac:dyDescent="0.3">
      <c r="A9" s="4"/>
      <c r="B9" s="19" t="str">
        <f>IFERROR(LOOKUP(A9,Tableau1[]),"")</f>
        <v/>
      </c>
    </row>
    <row r="10" spans="1:20" x14ac:dyDescent="0.3">
      <c r="A10" s="4"/>
      <c r="B10" s="19" t="str">
        <f>IFERROR(LOOKUP(A10,Tableau1[]),"")</f>
        <v/>
      </c>
    </row>
    <row r="11" spans="1:20" x14ac:dyDescent="0.3">
      <c r="A11" s="4"/>
      <c r="B11" s="19" t="str">
        <f>IFERROR(LOOKUP(A11,Tableau1[]),"")</f>
        <v/>
      </c>
    </row>
    <row r="12" spans="1:20" x14ac:dyDescent="0.3">
      <c r="A12" s="16"/>
      <c r="B12" s="19" t="str">
        <f>IFERROR(LOOKUP(A12,Tableau1[]),"")</f>
        <v/>
      </c>
    </row>
    <row r="13" spans="1:20" x14ac:dyDescent="0.3">
      <c r="A13" s="15"/>
      <c r="B13" s="19" t="str">
        <f>IFERROR(LOOKUP(A13,Tableau1[]),"")</f>
        <v/>
      </c>
      <c r="E13" s="2"/>
      <c r="F13" s="2"/>
      <c r="G13" s="3"/>
    </row>
    <row r="14" spans="1:20" x14ac:dyDescent="0.3">
      <c r="A14" s="16"/>
      <c r="B14" s="19" t="str">
        <f>IFERROR(LOOKUP(A14,Tableau1[]),"")</f>
        <v/>
      </c>
    </row>
    <row r="15" spans="1:20" x14ac:dyDescent="0.3">
      <c r="A15" s="16"/>
      <c r="B15" s="19" t="str">
        <f>IFERROR(LOOKUP(A15,Tableau1[]),"")</f>
        <v/>
      </c>
    </row>
    <row r="16" spans="1:20" x14ac:dyDescent="0.3">
      <c r="A16" s="16"/>
      <c r="B16" s="19" t="str">
        <f>IFERROR(LOOKUP(A16,Tableau1[]),"")</f>
        <v/>
      </c>
    </row>
    <row r="17" spans="1:19" x14ac:dyDescent="0.3">
      <c r="A17" s="4"/>
      <c r="B17" s="19" t="str">
        <f>IFERROR(LOOKUP(A17,Tableau1[]),"")</f>
        <v/>
      </c>
    </row>
    <row r="18" spans="1:19" x14ac:dyDescent="0.3">
      <c r="A18" s="4"/>
      <c r="B18" s="19" t="str">
        <f>IFERROR(LOOKUP(A18,Tableau1[]),"")</f>
        <v/>
      </c>
    </row>
    <row r="19" spans="1:19" x14ac:dyDescent="0.3">
      <c r="A19" s="4"/>
      <c r="B19" s="19" t="str">
        <f>IFERROR(LOOKUP(A19,Tableau1[]),"")</f>
        <v/>
      </c>
    </row>
    <row r="20" spans="1:19" x14ac:dyDescent="0.3">
      <c r="A20" s="4"/>
      <c r="B20" s="19" t="str">
        <f>IFERROR(LOOKUP(A20,Tableau1[]),"")</f>
        <v/>
      </c>
    </row>
    <row r="21" spans="1:19" x14ac:dyDescent="0.3">
      <c r="A21" s="4"/>
      <c r="B21" s="19" t="str">
        <f>IFERROR(LOOKUP(A21,Tableau1[]),"")</f>
        <v/>
      </c>
    </row>
    <row r="22" spans="1:19" x14ac:dyDescent="0.3">
      <c r="A22" s="4"/>
      <c r="B22" s="19" t="str">
        <f>IFERROR(LOOKUP(A22,Tableau1[]),"")</f>
        <v/>
      </c>
    </row>
    <row r="23" spans="1:19" x14ac:dyDescent="0.3">
      <c r="A23" s="4"/>
      <c r="B23" s="19" t="str">
        <f>IFERROR(LOOKUP(A23,Tableau1[]),"")</f>
        <v/>
      </c>
    </row>
    <row r="24" spans="1:19" x14ac:dyDescent="0.3">
      <c r="A24" s="4"/>
      <c r="B24" s="19" t="str">
        <f>IFERROR(LOOKUP(A24,Tableau1[]),"")</f>
        <v/>
      </c>
    </row>
    <row r="25" spans="1:19" x14ac:dyDescent="0.3">
      <c r="A25" s="4"/>
      <c r="B25" s="19" t="str">
        <f>IFERROR(LOOKUP(A25,Tableau1[]),"")</f>
        <v/>
      </c>
      <c r="C25" s="9" t="s">
        <v>1</v>
      </c>
      <c r="D25" s="10"/>
    </row>
    <row r="26" spans="1:19" ht="14.55" customHeight="1" x14ac:dyDescent="0.3">
      <c r="A26" s="4"/>
      <c r="B26" s="19" t="str">
        <f>IFERROR(LOOKUP(A26,Tableau1[]),"")</f>
        <v/>
      </c>
      <c r="C26" s="17">
        <v>1</v>
      </c>
      <c r="D26" s="11" t="s">
        <v>2</v>
      </c>
    </row>
    <row r="27" spans="1:19" ht="14.55" customHeight="1" x14ac:dyDescent="0.3">
      <c r="A27" s="4"/>
      <c r="B27" s="19" t="str">
        <f>IFERROR(LOOKUP(A27,Tableau1[]),"")</f>
        <v/>
      </c>
      <c r="C27" s="18">
        <v>2.5</v>
      </c>
      <c r="D27" s="13" t="s">
        <v>62</v>
      </c>
      <c r="S27" s="5"/>
    </row>
    <row r="28" spans="1:19" ht="14.55" customHeight="1" x14ac:dyDescent="0.3">
      <c r="A28" s="4"/>
      <c r="B28" s="19" t="str">
        <f>IFERROR(LOOKUP(A28,Tableau1[]),"")</f>
        <v/>
      </c>
      <c r="C28" s="23">
        <v>5</v>
      </c>
      <c r="D28" s="13" t="s">
        <v>68</v>
      </c>
    </row>
    <row r="29" spans="1:19" ht="14.55" customHeight="1" x14ac:dyDescent="0.3">
      <c r="A29" s="4"/>
      <c r="B29" s="19" t="str">
        <f>IFERROR(LOOKUP(A29,Tableau1[]),"")</f>
        <v/>
      </c>
      <c r="C29" s="14">
        <v>7.5</v>
      </c>
      <c r="D29" s="13" t="s">
        <v>61</v>
      </c>
    </row>
    <row r="30" spans="1:19" ht="14.55" customHeight="1" x14ac:dyDescent="0.3">
      <c r="A30" s="4"/>
      <c r="B30" s="19" t="str">
        <f>IFERROR(LOOKUP(A30,Tableau1[]),"")</f>
        <v/>
      </c>
      <c r="C30" s="24">
        <v>10</v>
      </c>
      <c r="D30" s="13" t="s">
        <v>60</v>
      </c>
    </row>
    <row r="31" spans="1:19" ht="14.55" customHeight="1" x14ac:dyDescent="0.3">
      <c r="A31" s="4"/>
      <c r="B31" s="19" t="str">
        <f>IFERROR(LOOKUP(A31,Tableau1[]),"")</f>
        <v/>
      </c>
      <c r="C31" s="25"/>
      <c r="D31" s="26"/>
    </row>
    <row r="32" spans="1:19" ht="14.55" customHeight="1" x14ac:dyDescent="0.3">
      <c r="A32" s="4"/>
      <c r="B32" s="19" t="str">
        <f>IFERROR(LOOKUP(A32,Tableau1[]),"")</f>
        <v/>
      </c>
      <c r="C32" s="25"/>
      <c r="D32" s="26"/>
    </row>
    <row r="33" spans="1:4" ht="14.55" customHeight="1" x14ac:dyDescent="0.3">
      <c r="A33" s="4"/>
      <c r="B33" s="19" t="str">
        <f>IFERROR(LOOKUP(A33,Tableau1[]),"")</f>
        <v/>
      </c>
      <c r="C33" s="25"/>
      <c r="D33" s="26"/>
    </row>
    <row r="34" spans="1:4" x14ac:dyDescent="0.3">
      <c r="A34" s="4"/>
      <c r="B34" s="19" t="str">
        <f>IFERROR(LOOKUP(A34,Tableau1[]),"")</f>
        <v/>
      </c>
      <c r="C34" s="25"/>
      <c r="D34" s="26"/>
    </row>
    <row r="35" spans="1:4" x14ac:dyDescent="0.3">
      <c r="C35" s="25"/>
      <c r="D35" s="26"/>
    </row>
    <row r="36" spans="1:4" x14ac:dyDescent="0.3">
      <c r="C36" s="12"/>
      <c r="D36" s="13"/>
    </row>
    <row r="37" spans="1:4" x14ac:dyDescent="0.3">
      <c r="C37" s="12"/>
      <c r="D37" s="13"/>
    </row>
    <row r="38" spans="1:4" x14ac:dyDescent="0.3">
      <c r="C38" s="1"/>
      <c r="D38" s="1"/>
    </row>
    <row r="39" spans="1:4" x14ac:dyDescent="0.3">
      <c r="C39" s="1"/>
      <c r="D39" s="1"/>
    </row>
    <row r="40" spans="1:4" x14ac:dyDescent="0.3">
      <c r="C40" s="1"/>
      <c r="D40" s="1"/>
    </row>
  </sheetData>
  <phoneticPr fontId="5" type="noConversion"/>
  <pageMargins left="0.48" right="0.45" top="0.74803149606299213" bottom="0.74803149606299213" header="0.31496062992125984" footer="0.31496062992125984"/>
  <pageSetup paperSize="9" scale="7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ible">
                <anchor moveWithCells="1" sizeWithCells="1">
                  <from>
                    <xdr:col>0</xdr:col>
                    <xdr:colOff>510540</xdr:colOff>
                    <xdr:row>0</xdr:row>
                    <xdr:rowOff>213360</xdr:rowOff>
                  </from>
                  <to>
                    <xdr:col>0</xdr:col>
                    <xdr:colOff>1470660</xdr:colOff>
                    <xdr:row>0</xdr:row>
                    <xdr:rowOff>480060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Perf">
                <anchor moveWithCells="1" sizeWithCells="1">
                  <from>
                    <xdr:col>0</xdr:col>
                    <xdr:colOff>1813560</xdr:colOff>
                    <xdr:row>0</xdr:row>
                    <xdr:rowOff>213360</xdr:rowOff>
                  </from>
                  <to>
                    <xdr:col>1</xdr:col>
                    <xdr:colOff>358140</xdr:colOff>
                    <xdr:row>0</xdr:row>
                    <xdr:rowOff>480060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A1BED-F51C-4C67-A498-D2178AC5AAA6}">
  <dimension ref="A1:K46"/>
  <sheetViews>
    <sheetView workbookViewId="0">
      <selection activeCell="J9" sqref="J9"/>
    </sheetView>
  </sheetViews>
  <sheetFormatPr baseColWidth="10" defaultRowHeight="14.4" x14ac:dyDescent="0.3"/>
  <cols>
    <col min="1" max="1" width="6.44140625" style="20" customWidth="1"/>
    <col min="2" max="2" width="7.44140625" style="20" customWidth="1"/>
    <col min="3" max="3" width="16.88671875" style="20" customWidth="1"/>
    <col min="4" max="4" width="15.88671875" style="20" customWidth="1"/>
    <col min="5" max="5" width="37.5546875" style="20" customWidth="1"/>
    <col min="6" max="6" width="20.33203125" style="20" customWidth="1"/>
    <col min="7" max="7" width="14.33203125" style="20" customWidth="1"/>
    <col min="8" max="11" width="11.5546875" style="20"/>
  </cols>
  <sheetData>
    <row r="1" spans="1:11" x14ac:dyDescent="0.3">
      <c r="A1" s="28" t="s">
        <v>69</v>
      </c>
      <c r="B1" s="28"/>
      <c r="C1" s="28"/>
      <c r="D1" s="28"/>
      <c r="E1" s="28"/>
      <c r="F1" s="28"/>
      <c r="G1" s="28"/>
      <c r="H1" s="29" t="s">
        <v>70</v>
      </c>
      <c r="I1" s="29"/>
      <c r="J1" s="29"/>
      <c r="K1" s="29"/>
    </row>
    <row r="2" spans="1:11" ht="43.2" x14ac:dyDescent="0.3">
      <c r="A2" s="27" t="s">
        <v>3</v>
      </c>
      <c r="B2" s="27" t="s">
        <v>4</v>
      </c>
      <c r="C2" s="27" t="s">
        <v>5</v>
      </c>
      <c r="D2" s="27" t="s">
        <v>6</v>
      </c>
      <c r="E2" s="27" t="s">
        <v>7</v>
      </c>
      <c r="F2" s="27" t="s">
        <v>8</v>
      </c>
      <c r="G2" s="27" t="s">
        <v>9</v>
      </c>
      <c r="H2" s="21" t="s">
        <v>63</v>
      </c>
      <c r="I2" s="21" t="s">
        <v>64</v>
      </c>
      <c r="J2" s="21" t="s">
        <v>65</v>
      </c>
      <c r="K2" s="21" t="s">
        <v>66</v>
      </c>
    </row>
    <row r="3" spans="1:11" x14ac:dyDescent="0.3">
      <c r="A3" s="20">
        <v>4</v>
      </c>
      <c r="B3" s="20">
        <v>1</v>
      </c>
      <c r="C3" s="20" t="s">
        <v>10</v>
      </c>
      <c r="D3" s="20" t="s">
        <v>54</v>
      </c>
      <c r="E3" s="20" t="s">
        <v>55</v>
      </c>
      <c r="G3" s="20" t="s">
        <v>56</v>
      </c>
      <c r="H3" s="20">
        <v>1</v>
      </c>
      <c r="I3" s="20">
        <f>COUNTIFS(Tableau1[CHAPITRE],Tableau1[[#This Row],[CHAPITRE]],Tableau1[STATUT],"Conforme")</f>
        <v>4</v>
      </c>
      <c r="J3" s="20">
        <f>COUNTIF(Tableau1[CHAPITRE],Tableau1[[#This Row],[CHAPITRE]])</f>
        <v>7</v>
      </c>
      <c r="K3" s="20">
        <f>Tableau1[[#This Row],[Nb Conforme]]/Tableau1[[#This Row],[Nb total Chap]]*100</f>
        <v>57.142857142857139</v>
      </c>
    </row>
    <row r="4" spans="1:11" x14ac:dyDescent="0.3">
      <c r="A4" s="20">
        <v>4</v>
      </c>
      <c r="B4" s="20">
        <v>1</v>
      </c>
      <c r="C4" s="20" t="s">
        <v>11</v>
      </c>
      <c r="D4" s="20" t="s">
        <v>54</v>
      </c>
      <c r="E4" s="20" t="s">
        <v>55</v>
      </c>
      <c r="G4" s="20" t="s">
        <v>56</v>
      </c>
      <c r="H4" s="20">
        <v>1</v>
      </c>
      <c r="I4" s="20">
        <f>COUNTIFS(Tableau1[CHAPITRE],Tableau1[[#This Row],[CHAPITRE]],Tableau1[STATUT],"Conforme")</f>
        <v>4</v>
      </c>
      <c r="J4" s="20">
        <f>COUNTIF(Tableau1[CHAPITRE],Tableau1[[#This Row],[CHAPITRE]])</f>
        <v>7</v>
      </c>
      <c r="K4" s="20">
        <f>Tableau1[[#This Row],[Nb Conforme]]/Tableau1[[#This Row],[Nb total Chap]]*100</f>
        <v>57.142857142857139</v>
      </c>
    </row>
    <row r="5" spans="1:11" x14ac:dyDescent="0.3">
      <c r="A5" s="20">
        <v>4</v>
      </c>
      <c r="B5" s="20">
        <v>2</v>
      </c>
      <c r="C5" s="20" t="s">
        <v>12</v>
      </c>
      <c r="D5" s="20" t="s">
        <v>54</v>
      </c>
      <c r="E5" s="20" t="s">
        <v>55</v>
      </c>
      <c r="G5" s="20" t="s">
        <v>57</v>
      </c>
      <c r="H5" s="20">
        <v>1</v>
      </c>
      <c r="I5" s="20">
        <f>COUNTIFS(Tableau1[CHAPITRE],Tableau1[[#This Row],[CHAPITRE]],Tableau1[STATUT],"Conforme")</f>
        <v>4</v>
      </c>
      <c r="J5" s="20">
        <f>COUNTIF(Tableau1[CHAPITRE],Tableau1[[#This Row],[CHAPITRE]])</f>
        <v>7</v>
      </c>
      <c r="K5" s="20">
        <f>Tableau1[[#This Row],[Nb Conforme]]/Tableau1[[#This Row],[Nb total Chap]]*100</f>
        <v>57.142857142857139</v>
      </c>
    </row>
    <row r="6" spans="1:11" x14ac:dyDescent="0.3">
      <c r="A6" s="20">
        <v>4</v>
      </c>
      <c r="B6" s="20">
        <v>2</v>
      </c>
      <c r="C6" s="20" t="s">
        <v>13</v>
      </c>
      <c r="D6" s="20" t="s">
        <v>54</v>
      </c>
      <c r="E6" s="20" t="s">
        <v>55</v>
      </c>
      <c r="G6" s="20" t="s">
        <v>57</v>
      </c>
      <c r="H6" s="20">
        <v>1</v>
      </c>
      <c r="I6" s="20">
        <f>COUNTIFS(Tableau1[CHAPITRE],Tableau1[[#This Row],[CHAPITRE]],Tableau1[STATUT],"Conforme")</f>
        <v>4</v>
      </c>
      <c r="J6" s="20">
        <f>COUNTIF(Tableau1[CHAPITRE],Tableau1[[#This Row],[CHAPITRE]])</f>
        <v>7</v>
      </c>
      <c r="K6" s="20">
        <f>Tableau1[[#This Row],[Nb Conforme]]/Tableau1[[#This Row],[Nb total Chap]]*100</f>
        <v>57.142857142857139</v>
      </c>
    </row>
    <row r="7" spans="1:11" x14ac:dyDescent="0.3">
      <c r="A7" s="20">
        <v>4</v>
      </c>
      <c r="B7" s="20">
        <v>3</v>
      </c>
      <c r="C7" s="20" t="s">
        <v>14</v>
      </c>
      <c r="D7" s="20" t="s">
        <v>54</v>
      </c>
      <c r="E7" s="20" t="s">
        <v>55</v>
      </c>
      <c r="G7" s="20" t="s">
        <v>56</v>
      </c>
      <c r="H7" s="20">
        <v>1</v>
      </c>
      <c r="I7" s="20">
        <f>COUNTIFS(Tableau1[CHAPITRE],Tableau1[[#This Row],[CHAPITRE]],Tableau1[STATUT],"Conforme")</f>
        <v>4</v>
      </c>
      <c r="J7" s="20">
        <f>COUNTIF(Tableau1[CHAPITRE],Tableau1[[#This Row],[CHAPITRE]])</f>
        <v>7</v>
      </c>
      <c r="K7" s="20">
        <f>Tableau1[[#This Row],[Nb Conforme]]/Tableau1[[#This Row],[Nb total Chap]]*100</f>
        <v>57.142857142857139</v>
      </c>
    </row>
    <row r="8" spans="1:11" x14ac:dyDescent="0.3">
      <c r="A8" s="20">
        <v>4</v>
      </c>
      <c r="B8" s="20">
        <v>4</v>
      </c>
      <c r="C8" s="20" t="s">
        <v>15</v>
      </c>
      <c r="D8" s="20" t="s">
        <v>54</v>
      </c>
      <c r="E8" s="20" t="s">
        <v>55</v>
      </c>
      <c r="G8" s="20" t="s">
        <v>56</v>
      </c>
      <c r="H8" s="20">
        <v>1</v>
      </c>
      <c r="I8" s="20">
        <f>COUNTIFS(Tableau1[CHAPITRE],Tableau1[[#This Row],[CHAPITRE]],Tableau1[STATUT],"Conforme")</f>
        <v>4</v>
      </c>
      <c r="J8" s="20">
        <f>COUNTIF(Tableau1[CHAPITRE],Tableau1[[#This Row],[CHAPITRE]])</f>
        <v>7</v>
      </c>
      <c r="K8" s="20">
        <f>Tableau1[[#This Row],[Nb Conforme]]/Tableau1[[#This Row],[Nb total Chap]]*100</f>
        <v>57.142857142857139</v>
      </c>
    </row>
    <row r="9" spans="1:11" x14ac:dyDescent="0.3">
      <c r="A9" s="20">
        <v>4</v>
      </c>
      <c r="B9" s="20">
        <v>5</v>
      </c>
      <c r="C9" s="20" t="s">
        <v>16</v>
      </c>
      <c r="D9" s="20" t="s">
        <v>54</v>
      </c>
      <c r="E9" s="20" t="s">
        <v>55</v>
      </c>
      <c r="G9" s="20" t="s">
        <v>58</v>
      </c>
      <c r="H9" s="20">
        <v>1</v>
      </c>
      <c r="I9" s="20">
        <f>COUNTIFS(Tableau1[CHAPITRE],Tableau1[[#This Row],[CHAPITRE]],Tableau1[STATUT],"Conforme")</f>
        <v>4</v>
      </c>
      <c r="J9" s="20">
        <f>COUNTIF(Tableau1[CHAPITRE],Tableau1[[#This Row],[CHAPITRE]])</f>
        <v>7</v>
      </c>
      <c r="K9" s="20">
        <f>Tableau1[[#This Row],[Nb Conforme]]/Tableau1[[#This Row],[Nb total Chap]]*100</f>
        <v>57.142857142857139</v>
      </c>
    </row>
    <row r="10" spans="1:11" x14ac:dyDescent="0.3">
      <c r="A10" s="20">
        <v>5</v>
      </c>
      <c r="B10" s="20">
        <v>1</v>
      </c>
      <c r="C10" s="20" t="s">
        <v>17</v>
      </c>
      <c r="D10" s="20" t="s">
        <v>54</v>
      </c>
      <c r="E10" s="20" t="s">
        <v>55</v>
      </c>
      <c r="G10" s="20" t="s">
        <v>56</v>
      </c>
      <c r="H10" s="20">
        <v>1</v>
      </c>
      <c r="I10" s="20">
        <f>COUNTIFS(Tableau1[CHAPITRE],Tableau1[[#This Row],[CHAPITRE]],Tableau1[STATUT],"Conforme")</f>
        <v>5</v>
      </c>
      <c r="J10" s="20">
        <f>COUNTIF(Tableau1[CHAPITRE],Tableau1[[#This Row],[CHAPITRE]])</f>
        <v>7</v>
      </c>
      <c r="K10" s="20">
        <f>Tableau1[[#This Row],[Nb Conforme]]/Tableau1[[#This Row],[Nb total Chap]]*100</f>
        <v>71.428571428571431</v>
      </c>
    </row>
    <row r="11" spans="1:11" x14ac:dyDescent="0.3">
      <c r="A11" s="20">
        <v>5</v>
      </c>
      <c r="B11" s="20">
        <v>1</v>
      </c>
      <c r="C11" s="20" t="s">
        <v>18</v>
      </c>
      <c r="D11" s="20" t="s">
        <v>54</v>
      </c>
      <c r="E11" s="20" t="s">
        <v>55</v>
      </c>
      <c r="G11" s="20" t="s">
        <v>56</v>
      </c>
      <c r="H11" s="20">
        <v>1</v>
      </c>
      <c r="I11" s="20">
        <f>COUNTIFS(Tableau1[CHAPITRE],Tableau1[[#This Row],[CHAPITRE]],Tableau1[STATUT],"Conforme")</f>
        <v>5</v>
      </c>
      <c r="J11" s="20">
        <f>COUNTIF(Tableau1[CHAPITRE],Tableau1[[#This Row],[CHAPITRE]])</f>
        <v>7</v>
      </c>
      <c r="K11" s="20">
        <f>Tableau1[[#This Row],[Nb Conforme]]/Tableau1[[#This Row],[Nb total Chap]]*100</f>
        <v>71.428571428571431</v>
      </c>
    </row>
    <row r="12" spans="1:11" x14ac:dyDescent="0.3">
      <c r="A12" s="20">
        <v>5</v>
      </c>
      <c r="B12" s="20">
        <v>2</v>
      </c>
      <c r="C12" s="20" t="s">
        <v>19</v>
      </c>
      <c r="D12" s="20" t="s">
        <v>54</v>
      </c>
      <c r="E12" s="20" t="s">
        <v>55</v>
      </c>
      <c r="G12" s="20" t="s">
        <v>56</v>
      </c>
      <c r="H12" s="20">
        <v>1</v>
      </c>
      <c r="I12" s="20">
        <f>COUNTIFS(Tableau1[CHAPITRE],Tableau1[[#This Row],[CHAPITRE]],Tableau1[STATUT],"Conforme")</f>
        <v>5</v>
      </c>
      <c r="J12" s="20">
        <f>COUNTIF(Tableau1[CHAPITRE],Tableau1[[#This Row],[CHAPITRE]])</f>
        <v>7</v>
      </c>
      <c r="K12" s="20">
        <f>Tableau1[[#This Row],[Nb Conforme]]/Tableau1[[#This Row],[Nb total Chap]]*100</f>
        <v>71.428571428571431</v>
      </c>
    </row>
    <row r="13" spans="1:11" x14ac:dyDescent="0.3">
      <c r="A13" s="20">
        <v>5</v>
      </c>
      <c r="B13" s="20">
        <v>2</v>
      </c>
      <c r="C13" s="20" t="s">
        <v>20</v>
      </c>
      <c r="D13" s="20" t="s">
        <v>54</v>
      </c>
      <c r="E13" s="20" t="s">
        <v>55</v>
      </c>
      <c r="G13" s="20" t="s">
        <v>57</v>
      </c>
      <c r="H13" s="20">
        <v>1</v>
      </c>
      <c r="I13" s="20">
        <f>COUNTIFS(Tableau1[CHAPITRE],Tableau1[[#This Row],[CHAPITRE]],Tableau1[STATUT],"Conforme")</f>
        <v>5</v>
      </c>
      <c r="J13" s="20">
        <f>COUNTIF(Tableau1[CHAPITRE],Tableau1[[#This Row],[CHAPITRE]])</f>
        <v>7</v>
      </c>
      <c r="K13" s="20">
        <f>Tableau1[[#This Row],[Nb Conforme]]/Tableau1[[#This Row],[Nb total Chap]]*100</f>
        <v>71.428571428571431</v>
      </c>
    </row>
    <row r="14" spans="1:11" x14ac:dyDescent="0.3">
      <c r="A14" s="20">
        <v>5</v>
      </c>
      <c r="B14" s="20">
        <v>3</v>
      </c>
      <c r="C14" s="20" t="s">
        <v>21</v>
      </c>
      <c r="D14" s="20" t="s">
        <v>54</v>
      </c>
      <c r="E14" s="20" t="s">
        <v>55</v>
      </c>
      <c r="G14" s="20" t="s">
        <v>57</v>
      </c>
      <c r="H14" s="20">
        <v>1</v>
      </c>
      <c r="I14" s="20">
        <f>COUNTIFS(Tableau1[CHAPITRE],Tableau1[[#This Row],[CHAPITRE]],Tableau1[STATUT],"Conforme")</f>
        <v>5</v>
      </c>
      <c r="J14" s="20">
        <f>COUNTIF(Tableau1[CHAPITRE],Tableau1[[#This Row],[CHAPITRE]])</f>
        <v>7</v>
      </c>
      <c r="K14" s="20">
        <f>Tableau1[[#This Row],[Nb Conforme]]/Tableau1[[#This Row],[Nb total Chap]]*100</f>
        <v>71.428571428571431</v>
      </c>
    </row>
    <row r="15" spans="1:11" x14ac:dyDescent="0.3">
      <c r="A15" s="20">
        <v>5</v>
      </c>
      <c r="B15" s="20">
        <v>4</v>
      </c>
      <c r="C15" s="20" t="s">
        <v>22</v>
      </c>
      <c r="D15" s="20" t="s">
        <v>54</v>
      </c>
      <c r="E15" s="20" t="s">
        <v>55</v>
      </c>
      <c r="G15" s="20" t="s">
        <v>56</v>
      </c>
      <c r="H15" s="20">
        <v>1</v>
      </c>
      <c r="I15" s="20">
        <f>COUNTIFS(Tableau1[CHAPITRE],Tableau1[[#This Row],[CHAPITRE]],Tableau1[STATUT],"Conforme")</f>
        <v>5</v>
      </c>
      <c r="J15" s="20">
        <f>COUNTIF(Tableau1[CHAPITRE],Tableau1[[#This Row],[CHAPITRE]])</f>
        <v>7</v>
      </c>
      <c r="K15" s="20">
        <f>Tableau1[[#This Row],[Nb Conforme]]/Tableau1[[#This Row],[Nb total Chap]]*100</f>
        <v>71.428571428571431</v>
      </c>
    </row>
    <row r="16" spans="1:11" x14ac:dyDescent="0.3">
      <c r="A16" s="20">
        <v>5</v>
      </c>
      <c r="B16" s="20">
        <v>5</v>
      </c>
      <c r="C16" s="20" t="s">
        <v>23</v>
      </c>
      <c r="D16" s="20" t="s">
        <v>54</v>
      </c>
      <c r="E16" s="20" t="s">
        <v>55</v>
      </c>
      <c r="G16" s="20" t="s">
        <v>56</v>
      </c>
      <c r="H16" s="20">
        <v>1</v>
      </c>
      <c r="I16" s="20">
        <f>COUNTIFS(Tableau1[CHAPITRE],Tableau1[[#This Row],[CHAPITRE]],Tableau1[STATUT],"Conforme")</f>
        <v>5</v>
      </c>
      <c r="J16" s="20">
        <f>COUNTIF(Tableau1[CHAPITRE],Tableau1[[#This Row],[CHAPITRE]])</f>
        <v>7</v>
      </c>
      <c r="K16" s="20">
        <f>Tableau1[[#This Row],[Nb Conforme]]/Tableau1[[#This Row],[Nb total Chap]]*100</f>
        <v>71.428571428571431</v>
      </c>
    </row>
    <row r="17" spans="1:11" x14ac:dyDescent="0.3">
      <c r="A17" s="20">
        <v>6</v>
      </c>
      <c r="B17" s="20">
        <v>1</v>
      </c>
      <c r="C17" s="20" t="s">
        <v>24</v>
      </c>
      <c r="D17" s="20" t="s">
        <v>54</v>
      </c>
      <c r="E17" s="20" t="s">
        <v>55</v>
      </c>
      <c r="G17" s="20" t="s">
        <v>58</v>
      </c>
      <c r="H17" s="20">
        <v>1</v>
      </c>
      <c r="I17" s="20">
        <f>COUNTIFS(Tableau1[CHAPITRE],Tableau1[[#This Row],[CHAPITRE]],Tableau1[STATUT],"Conforme")</f>
        <v>2</v>
      </c>
      <c r="J17" s="20">
        <f>COUNTIF(Tableau1[CHAPITRE],Tableau1[[#This Row],[CHAPITRE]])</f>
        <v>7</v>
      </c>
      <c r="K17" s="20">
        <f>Tableau1[[#This Row],[Nb Conforme]]/Tableau1[[#This Row],[Nb total Chap]]*100</f>
        <v>28.571428571428569</v>
      </c>
    </row>
    <row r="18" spans="1:11" x14ac:dyDescent="0.3">
      <c r="A18" s="20">
        <v>6</v>
      </c>
      <c r="B18" s="20">
        <v>1</v>
      </c>
      <c r="C18" s="20" t="s">
        <v>25</v>
      </c>
      <c r="D18" s="20" t="s">
        <v>54</v>
      </c>
      <c r="E18" s="20" t="s">
        <v>55</v>
      </c>
      <c r="G18" s="20" t="s">
        <v>56</v>
      </c>
      <c r="H18" s="20">
        <v>1</v>
      </c>
      <c r="I18" s="20">
        <f>COUNTIFS(Tableau1[CHAPITRE],Tableau1[[#This Row],[CHAPITRE]],Tableau1[STATUT],"Conforme")</f>
        <v>2</v>
      </c>
      <c r="J18" s="20">
        <f>COUNTIF(Tableau1[CHAPITRE],Tableau1[[#This Row],[CHAPITRE]])</f>
        <v>7</v>
      </c>
      <c r="K18" s="20">
        <f>Tableau1[[#This Row],[Nb Conforme]]/Tableau1[[#This Row],[Nb total Chap]]*100</f>
        <v>28.571428571428569</v>
      </c>
    </row>
    <row r="19" spans="1:11" x14ac:dyDescent="0.3">
      <c r="A19" s="20">
        <v>6</v>
      </c>
      <c r="B19" s="20">
        <v>2</v>
      </c>
      <c r="C19" s="20" t="s">
        <v>26</v>
      </c>
      <c r="D19" s="20" t="s">
        <v>54</v>
      </c>
      <c r="E19" s="20" t="s">
        <v>55</v>
      </c>
      <c r="G19" s="20" t="s">
        <v>57</v>
      </c>
      <c r="H19" s="20">
        <v>1</v>
      </c>
      <c r="I19" s="20">
        <f>COUNTIFS(Tableau1[CHAPITRE],Tableau1[[#This Row],[CHAPITRE]],Tableau1[STATUT],"Conforme")</f>
        <v>2</v>
      </c>
      <c r="J19" s="20">
        <f>COUNTIF(Tableau1[CHAPITRE],Tableau1[[#This Row],[CHAPITRE]])</f>
        <v>7</v>
      </c>
      <c r="K19" s="20">
        <f>Tableau1[[#This Row],[Nb Conforme]]/Tableau1[[#This Row],[Nb total Chap]]*100</f>
        <v>28.571428571428569</v>
      </c>
    </row>
    <row r="20" spans="1:11" x14ac:dyDescent="0.3">
      <c r="A20" s="20">
        <v>6</v>
      </c>
      <c r="B20" s="20">
        <v>2</v>
      </c>
      <c r="C20" s="20" t="s">
        <v>27</v>
      </c>
      <c r="D20" s="20" t="s">
        <v>54</v>
      </c>
      <c r="E20" s="20" t="s">
        <v>55</v>
      </c>
      <c r="G20" s="20" t="s">
        <v>57</v>
      </c>
      <c r="H20" s="20">
        <v>1</v>
      </c>
      <c r="I20" s="20">
        <f>COUNTIFS(Tableau1[CHAPITRE],Tableau1[[#This Row],[CHAPITRE]],Tableau1[STATUT],"Conforme")</f>
        <v>2</v>
      </c>
      <c r="J20" s="20">
        <f>COUNTIF(Tableau1[CHAPITRE],Tableau1[[#This Row],[CHAPITRE]])</f>
        <v>7</v>
      </c>
      <c r="K20" s="20">
        <f>Tableau1[[#This Row],[Nb Conforme]]/Tableau1[[#This Row],[Nb total Chap]]*100</f>
        <v>28.571428571428569</v>
      </c>
    </row>
    <row r="21" spans="1:11" x14ac:dyDescent="0.3">
      <c r="A21" s="20">
        <v>6</v>
      </c>
      <c r="B21" s="20">
        <v>3</v>
      </c>
      <c r="C21" s="20" t="s">
        <v>28</v>
      </c>
      <c r="D21" s="20" t="s">
        <v>54</v>
      </c>
      <c r="E21" s="20" t="s">
        <v>55</v>
      </c>
      <c r="G21" s="20" t="s">
        <v>57</v>
      </c>
      <c r="H21" s="20">
        <v>1</v>
      </c>
      <c r="I21" s="20">
        <f>COUNTIFS(Tableau1[CHAPITRE],Tableau1[[#This Row],[CHAPITRE]],Tableau1[STATUT],"Conforme")</f>
        <v>2</v>
      </c>
      <c r="J21" s="20">
        <f>COUNTIF(Tableau1[CHAPITRE],Tableau1[[#This Row],[CHAPITRE]])</f>
        <v>7</v>
      </c>
      <c r="K21" s="20">
        <f>Tableau1[[#This Row],[Nb Conforme]]/Tableau1[[#This Row],[Nb total Chap]]*100</f>
        <v>28.571428571428569</v>
      </c>
    </row>
    <row r="22" spans="1:11" x14ac:dyDescent="0.3">
      <c r="A22" s="20">
        <v>6</v>
      </c>
      <c r="B22" s="20">
        <v>3</v>
      </c>
      <c r="C22" s="20" t="s">
        <v>29</v>
      </c>
      <c r="D22" s="20" t="s">
        <v>54</v>
      </c>
      <c r="E22" s="20" t="s">
        <v>55</v>
      </c>
      <c r="G22" s="20" t="s">
        <v>57</v>
      </c>
      <c r="H22" s="20">
        <v>1</v>
      </c>
      <c r="I22" s="20">
        <f>COUNTIFS(Tableau1[CHAPITRE],Tableau1[[#This Row],[CHAPITRE]],Tableau1[STATUT],"Conforme")</f>
        <v>2</v>
      </c>
      <c r="J22" s="20">
        <f>COUNTIF(Tableau1[CHAPITRE],Tableau1[[#This Row],[CHAPITRE]])</f>
        <v>7</v>
      </c>
      <c r="K22" s="20">
        <f>Tableau1[[#This Row],[Nb Conforme]]/Tableau1[[#This Row],[Nb total Chap]]*100</f>
        <v>28.571428571428569</v>
      </c>
    </row>
    <row r="23" spans="1:11" x14ac:dyDescent="0.3">
      <c r="A23" s="20">
        <v>6</v>
      </c>
      <c r="B23" s="20">
        <v>4</v>
      </c>
      <c r="C23" s="20" t="s">
        <v>30</v>
      </c>
      <c r="D23" s="20" t="s">
        <v>54</v>
      </c>
      <c r="E23" s="20" t="s">
        <v>55</v>
      </c>
      <c r="G23" s="20" t="s">
        <v>56</v>
      </c>
      <c r="H23" s="20">
        <v>1</v>
      </c>
      <c r="I23" s="20">
        <f>COUNTIFS(Tableau1[CHAPITRE],Tableau1[[#This Row],[CHAPITRE]],Tableau1[STATUT],"Conforme")</f>
        <v>2</v>
      </c>
      <c r="J23" s="20">
        <f>COUNTIF(Tableau1[CHAPITRE],Tableau1[[#This Row],[CHAPITRE]])</f>
        <v>7</v>
      </c>
      <c r="K23" s="20">
        <f>Tableau1[[#This Row],[Nb Conforme]]/Tableau1[[#This Row],[Nb total Chap]]*100</f>
        <v>28.571428571428569</v>
      </c>
    </row>
    <row r="24" spans="1:11" x14ac:dyDescent="0.3">
      <c r="A24" s="20">
        <v>7</v>
      </c>
      <c r="B24" s="20">
        <v>1</v>
      </c>
      <c r="C24" s="20" t="s">
        <v>31</v>
      </c>
      <c r="D24" s="20" t="s">
        <v>54</v>
      </c>
      <c r="E24" s="20" t="s">
        <v>55</v>
      </c>
      <c r="G24" s="20" t="s">
        <v>57</v>
      </c>
      <c r="H24" s="20">
        <v>1</v>
      </c>
      <c r="I24" s="20">
        <f>COUNTIFS(Tableau1[CHAPITRE],Tableau1[[#This Row],[CHAPITRE]],Tableau1[STATUT],"Conforme")</f>
        <v>3</v>
      </c>
      <c r="J24" s="20">
        <f>COUNTIF(Tableau1[CHAPITRE],Tableau1[[#This Row],[CHAPITRE]])</f>
        <v>7</v>
      </c>
      <c r="K24" s="20">
        <f>Tableau1[[#This Row],[Nb Conforme]]/Tableau1[[#This Row],[Nb total Chap]]*100</f>
        <v>42.857142857142854</v>
      </c>
    </row>
    <row r="25" spans="1:11" x14ac:dyDescent="0.3">
      <c r="A25" s="20">
        <v>7</v>
      </c>
      <c r="B25" s="20">
        <v>1</v>
      </c>
      <c r="C25" s="20" t="s">
        <v>32</v>
      </c>
      <c r="D25" s="20" t="s">
        <v>54</v>
      </c>
      <c r="E25" s="20" t="s">
        <v>55</v>
      </c>
      <c r="G25" s="20" t="s">
        <v>58</v>
      </c>
      <c r="H25" s="20">
        <v>1</v>
      </c>
      <c r="I25" s="20">
        <f>COUNTIFS(Tableau1[CHAPITRE],Tableau1[[#This Row],[CHAPITRE]],Tableau1[STATUT],"Conforme")</f>
        <v>3</v>
      </c>
      <c r="J25" s="20">
        <f>COUNTIF(Tableau1[CHAPITRE],Tableau1[[#This Row],[CHAPITRE]])</f>
        <v>7</v>
      </c>
      <c r="K25" s="20">
        <f>Tableau1[[#This Row],[Nb Conforme]]/Tableau1[[#This Row],[Nb total Chap]]*100</f>
        <v>42.857142857142854</v>
      </c>
    </row>
    <row r="26" spans="1:11" x14ac:dyDescent="0.3">
      <c r="A26" s="20">
        <v>7</v>
      </c>
      <c r="B26" s="20">
        <v>1</v>
      </c>
      <c r="C26" s="20" t="s">
        <v>33</v>
      </c>
      <c r="D26" s="20" t="s">
        <v>54</v>
      </c>
      <c r="E26" s="20" t="s">
        <v>55</v>
      </c>
      <c r="G26" s="20" t="s">
        <v>56</v>
      </c>
      <c r="H26" s="20">
        <v>1</v>
      </c>
      <c r="I26" s="20">
        <f>COUNTIFS(Tableau1[CHAPITRE],Tableau1[[#This Row],[CHAPITRE]],Tableau1[STATUT],"Conforme")</f>
        <v>3</v>
      </c>
      <c r="J26" s="20">
        <f>COUNTIF(Tableau1[CHAPITRE],Tableau1[[#This Row],[CHAPITRE]])</f>
        <v>7</v>
      </c>
      <c r="K26" s="20">
        <f>Tableau1[[#This Row],[Nb Conforme]]/Tableau1[[#This Row],[Nb total Chap]]*100</f>
        <v>42.857142857142854</v>
      </c>
    </row>
    <row r="27" spans="1:11" x14ac:dyDescent="0.3">
      <c r="A27" s="20">
        <v>7</v>
      </c>
      <c r="B27" s="20">
        <v>1</v>
      </c>
      <c r="C27" s="20" t="s">
        <v>34</v>
      </c>
      <c r="D27" s="20" t="s">
        <v>54</v>
      </c>
      <c r="E27" s="20" t="s">
        <v>55</v>
      </c>
      <c r="G27" s="20" t="s">
        <v>56</v>
      </c>
      <c r="H27" s="20">
        <v>1</v>
      </c>
      <c r="I27" s="20">
        <f>COUNTIFS(Tableau1[CHAPITRE],Tableau1[[#This Row],[CHAPITRE]],Tableau1[STATUT],"Conforme")</f>
        <v>3</v>
      </c>
      <c r="J27" s="20">
        <f>COUNTIF(Tableau1[CHAPITRE],Tableau1[[#This Row],[CHAPITRE]])</f>
        <v>7</v>
      </c>
      <c r="K27" s="20">
        <f>Tableau1[[#This Row],[Nb Conforme]]/Tableau1[[#This Row],[Nb total Chap]]*100</f>
        <v>42.857142857142854</v>
      </c>
    </row>
    <row r="28" spans="1:11" x14ac:dyDescent="0.3">
      <c r="A28" s="20">
        <v>7</v>
      </c>
      <c r="B28" s="20">
        <v>2</v>
      </c>
      <c r="C28" s="20" t="s">
        <v>35</v>
      </c>
      <c r="D28" s="20" t="s">
        <v>54</v>
      </c>
      <c r="E28" s="20" t="s">
        <v>55</v>
      </c>
      <c r="G28" s="20" t="s">
        <v>56</v>
      </c>
      <c r="H28" s="20">
        <v>1</v>
      </c>
      <c r="I28" s="20">
        <f>COUNTIFS(Tableau1[CHAPITRE],Tableau1[[#This Row],[CHAPITRE]],Tableau1[STATUT],"Conforme")</f>
        <v>3</v>
      </c>
      <c r="J28" s="20">
        <f>COUNTIF(Tableau1[CHAPITRE],Tableau1[[#This Row],[CHAPITRE]])</f>
        <v>7</v>
      </c>
      <c r="K28" s="20">
        <f>Tableau1[[#This Row],[Nb Conforme]]/Tableau1[[#This Row],[Nb total Chap]]*100</f>
        <v>42.857142857142854</v>
      </c>
    </row>
    <row r="29" spans="1:11" x14ac:dyDescent="0.3">
      <c r="A29" s="20">
        <v>7</v>
      </c>
      <c r="B29" s="20">
        <v>2</v>
      </c>
      <c r="C29" s="20" t="s">
        <v>36</v>
      </c>
      <c r="D29" s="20" t="s">
        <v>54</v>
      </c>
      <c r="E29" s="20" t="s">
        <v>55</v>
      </c>
      <c r="G29" s="20" t="s">
        <v>57</v>
      </c>
      <c r="H29" s="20">
        <v>1</v>
      </c>
      <c r="I29" s="20">
        <f>COUNTIFS(Tableau1[CHAPITRE],Tableau1[[#This Row],[CHAPITRE]],Tableau1[STATUT],"Conforme")</f>
        <v>3</v>
      </c>
      <c r="J29" s="20">
        <f>COUNTIF(Tableau1[CHAPITRE],Tableau1[[#This Row],[CHAPITRE]])</f>
        <v>7</v>
      </c>
      <c r="K29" s="20">
        <f>Tableau1[[#This Row],[Nb Conforme]]/Tableau1[[#This Row],[Nb total Chap]]*100</f>
        <v>42.857142857142854</v>
      </c>
    </row>
    <row r="30" spans="1:11" x14ac:dyDescent="0.3">
      <c r="A30" s="20">
        <v>7</v>
      </c>
      <c r="B30" s="20">
        <v>3</v>
      </c>
      <c r="C30" s="20" t="s">
        <v>37</v>
      </c>
      <c r="D30" s="20" t="s">
        <v>54</v>
      </c>
      <c r="E30" s="20" t="s">
        <v>55</v>
      </c>
      <c r="G30" s="20" t="s">
        <v>57</v>
      </c>
      <c r="H30" s="20">
        <v>1</v>
      </c>
      <c r="I30" s="20">
        <f>COUNTIFS(Tableau1[CHAPITRE],Tableau1[[#This Row],[CHAPITRE]],Tableau1[STATUT],"Conforme")</f>
        <v>3</v>
      </c>
      <c r="J30" s="20">
        <f>COUNTIF(Tableau1[CHAPITRE],Tableau1[[#This Row],[CHAPITRE]])</f>
        <v>7</v>
      </c>
      <c r="K30" s="20">
        <f>Tableau1[[#This Row],[Nb Conforme]]/Tableau1[[#This Row],[Nb total Chap]]*100</f>
        <v>42.857142857142854</v>
      </c>
    </row>
    <row r="31" spans="1:11" x14ac:dyDescent="0.3">
      <c r="A31" s="20">
        <v>8</v>
      </c>
      <c r="B31" s="20">
        <v>1</v>
      </c>
      <c r="C31" s="20" t="s">
        <v>38</v>
      </c>
      <c r="D31" s="20" t="s">
        <v>54</v>
      </c>
      <c r="E31" s="20" t="s">
        <v>55</v>
      </c>
      <c r="G31" s="20" t="s">
        <v>56</v>
      </c>
      <c r="H31" s="20">
        <v>1</v>
      </c>
      <c r="I31" s="20">
        <f>COUNTIFS(Tableau1[CHAPITRE],Tableau1[[#This Row],[CHAPITRE]],Tableau1[STATUT],"Conforme")</f>
        <v>10</v>
      </c>
      <c r="J31" s="20">
        <f>COUNTIF(Tableau1[CHAPITRE],Tableau1[[#This Row],[CHAPITRE]])</f>
        <v>11</v>
      </c>
      <c r="K31" s="20">
        <f>Tableau1[[#This Row],[Nb Conforme]]/Tableau1[[#This Row],[Nb total Chap]]*100</f>
        <v>90.909090909090907</v>
      </c>
    </row>
    <row r="32" spans="1:11" x14ac:dyDescent="0.3">
      <c r="A32" s="20">
        <v>8</v>
      </c>
      <c r="B32" s="20">
        <v>2</v>
      </c>
      <c r="C32" s="20" t="s">
        <v>39</v>
      </c>
      <c r="D32" s="20" t="s">
        <v>54</v>
      </c>
      <c r="E32" s="20" t="s">
        <v>55</v>
      </c>
      <c r="G32" s="20" t="s">
        <v>56</v>
      </c>
      <c r="H32" s="20">
        <v>1</v>
      </c>
      <c r="I32" s="20">
        <f>COUNTIFS(Tableau1[CHAPITRE],Tableau1[[#This Row],[CHAPITRE]],Tableau1[STATUT],"Conforme")</f>
        <v>10</v>
      </c>
      <c r="J32" s="20">
        <f>COUNTIF(Tableau1[CHAPITRE],Tableau1[[#This Row],[CHAPITRE]])</f>
        <v>11</v>
      </c>
      <c r="K32" s="20">
        <f>Tableau1[[#This Row],[Nb Conforme]]/Tableau1[[#This Row],[Nb total Chap]]*100</f>
        <v>90.909090909090907</v>
      </c>
    </row>
    <row r="33" spans="1:11" x14ac:dyDescent="0.3">
      <c r="A33" s="20">
        <v>8</v>
      </c>
      <c r="B33" s="20">
        <v>3</v>
      </c>
      <c r="C33" s="20" t="s">
        <v>40</v>
      </c>
      <c r="D33" s="20" t="s">
        <v>54</v>
      </c>
      <c r="E33" s="20" t="s">
        <v>55</v>
      </c>
      <c r="G33" s="20" t="s">
        <v>58</v>
      </c>
      <c r="H33" s="20">
        <v>1</v>
      </c>
      <c r="I33" s="20">
        <f>COUNTIFS(Tableau1[CHAPITRE],Tableau1[[#This Row],[CHAPITRE]],Tableau1[STATUT],"Conforme")</f>
        <v>10</v>
      </c>
      <c r="J33" s="20">
        <f>COUNTIF(Tableau1[CHAPITRE],Tableau1[[#This Row],[CHAPITRE]])</f>
        <v>11</v>
      </c>
      <c r="K33" s="20">
        <f>Tableau1[[#This Row],[Nb Conforme]]/Tableau1[[#This Row],[Nb total Chap]]*100</f>
        <v>90.909090909090907</v>
      </c>
    </row>
    <row r="34" spans="1:11" x14ac:dyDescent="0.3">
      <c r="A34" s="20">
        <v>8</v>
      </c>
      <c r="B34" s="20">
        <v>4</v>
      </c>
      <c r="C34" s="20" t="s">
        <v>41</v>
      </c>
      <c r="D34" s="20" t="s">
        <v>54</v>
      </c>
      <c r="E34" s="20" t="s">
        <v>55</v>
      </c>
      <c r="G34" s="20" t="s">
        <v>56</v>
      </c>
      <c r="H34" s="20">
        <v>1</v>
      </c>
      <c r="I34" s="20">
        <f>COUNTIFS(Tableau1[CHAPITRE],Tableau1[[#This Row],[CHAPITRE]],Tableau1[STATUT],"Conforme")</f>
        <v>10</v>
      </c>
      <c r="J34" s="20">
        <f>COUNTIF(Tableau1[CHAPITRE],Tableau1[[#This Row],[CHAPITRE]])</f>
        <v>11</v>
      </c>
      <c r="K34" s="20">
        <f>Tableau1[[#This Row],[Nb Conforme]]/Tableau1[[#This Row],[Nb total Chap]]*100</f>
        <v>90.909090909090907</v>
      </c>
    </row>
    <row r="35" spans="1:11" x14ac:dyDescent="0.3">
      <c r="A35" s="20">
        <v>8</v>
      </c>
      <c r="B35" s="20">
        <v>5</v>
      </c>
      <c r="C35" s="20" t="s">
        <v>42</v>
      </c>
      <c r="D35" s="20" t="s">
        <v>54</v>
      </c>
      <c r="E35" s="20" t="s">
        <v>55</v>
      </c>
      <c r="G35" s="20" t="s">
        <v>56</v>
      </c>
      <c r="H35" s="20">
        <v>1</v>
      </c>
      <c r="I35" s="20">
        <f>COUNTIFS(Tableau1[CHAPITRE],Tableau1[[#This Row],[CHAPITRE]],Tableau1[STATUT],"Conforme")</f>
        <v>10</v>
      </c>
      <c r="J35" s="20">
        <f>COUNTIF(Tableau1[CHAPITRE],Tableau1[[#This Row],[CHAPITRE]])</f>
        <v>11</v>
      </c>
      <c r="K35" s="20">
        <f>Tableau1[[#This Row],[Nb Conforme]]/Tableau1[[#This Row],[Nb total Chap]]*100</f>
        <v>90.909090909090907</v>
      </c>
    </row>
    <row r="36" spans="1:11" x14ac:dyDescent="0.3">
      <c r="A36" s="20">
        <v>8</v>
      </c>
      <c r="B36" s="20">
        <v>6</v>
      </c>
      <c r="C36" s="20" t="s">
        <v>43</v>
      </c>
      <c r="D36" s="20" t="s">
        <v>54</v>
      </c>
      <c r="E36" s="20" t="s">
        <v>55</v>
      </c>
      <c r="G36" s="20" t="s">
        <v>56</v>
      </c>
      <c r="H36" s="20">
        <v>1</v>
      </c>
      <c r="I36" s="20">
        <f>COUNTIFS(Tableau1[CHAPITRE],Tableau1[[#This Row],[CHAPITRE]],Tableau1[STATUT],"Conforme")</f>
        <v>10</v>
      </c>
      <c r="J36" s="20">
        <f>COUNTIF(Tableau1[CHAPITRE],Tableau1[[#This Row],[CHAPITRE]])</f>
        <v>11</v>
      </c>
      <c r="K36" s="20">
        <f>Tableau1[[#This Row],[Nb Conforme]]/Tableau1[[#This Row],[Nb total Chap]]*100</f>
        <v>90.909090909090907</v>
      </c>
    </row>
    <row r="37" spans="1:11" x14ac:dyDescent="0.3">
      <c r="A37" s="20">
        <v>8</v>
      </c>
      <c r="B37" s="20">
        <v>7</v>
      </c>
      <c r="C37" s="20" t="s">
        <v>44</v>
      </c>
      <c r="D37" s="20" t="s">
        <v>54</v>
      </c>
      <c r="E37" s="20" t="s">
        <v>55</v>
      </c>
      <c r="G37" s="20" t="s">
        <v>56</v>
      </c>
      <c r="H37" s="20">
        <v>1</v>
      </c>
      <c r="I37" s="20">
        <f>COUNTIFS(Tableau1[CHAPITRE],Tableau1[[#This Row],[CHAPITRE]],Tableau1[STATUT],"Conforme")</f>
        <v>10</v>
      </c>
      <c r="J37" s="20">
        <f>COUNTIF(Tableau1[CHAPITRE],Tableau1[[#This Row],[CHAPITRE]])</f>
        <v>11</v>
      </c>
      <c r="K37" s="20">
        <f>Tableau1[[#This Row],[Nb Conforme]]/Tableau1[[#This Row],[Nb total Chap]]*100</f>
        <v>90.909090909090907</v>
      </c>
    </row>
    <row r="38" spans="1:11" x14ac:dyDescent="0.3">
      <c r="A38" s="20">
        <v>8</v>
      </c>
      <c r="B38" s="20">
        <v>8</v>
      </c>
      <c r="C38" s="20" t="s">
        <v>45</v>
      </c>
      <c r="D38" s="20" t="s">
        <v>54</v>
      </c>
      <c r="E38" s="20" t="s">
        <v>55</v>
      </c>
      <c r="G38" s="20" t="s">
        <v>56</v>
      </c>
      <c r="H38" s="20">
        <v>1</v>
      </c>
      <c r="I38" s="20">
        <f>COUNTIFS(Tableau1[CHAPITRE],Tableau1[[#This Row],[CHAPITRE]],Tableau1[STATUT],"Conforme")</f>
        <v>10</v>
      </c>
      <c r="J38" s="20">
        <f>COUNTIF(Tableau1[CHAPITRE],Tableau1[[#This Row],[CHAPITRE]])</f>
        <v>11</v>
      </c>
      <c r="K38" s="20">
        <f>Tableau1[[#This Row],[Nb Conforme]]/Tableau1[[#This Row],[Nb total Chap]]*100</f>
        <v>90.909090909090907</v>
      </c>
    </row>
    <row r="39" spans="1:11" x14ac:dyDescent="0.3">
      <c r="A39" s="20">
        <v>8</v>
      </c>
      <c r="B39" s="20">
        <v>9</v>
      </c>
      <c r="C39" s="20" t="s">
        <v>46</v>
      </c>
      <c r="D39" s="20" t="s">
        <v>54</v>
      </c>
      <c r="E39" s="20" t="s">
        <v>55</v>
      </c>
      <c r="G39" s="20" t="s">
        <v>56</v>
      </c>
      <c r="H39" s="20">
        <v>1</v>
      </c>
      <c r="I39" s="20">
        <f>COUNTIFS(Tableau1[CHAPITRE],Tableau1[[#This Row],[CHAPITRE]],Tableau1[STATUT],"Conforme")</f>
        <v>10</v>
      </c>
      <c r="J39" s="20">
        <f>COUNTIF(Tableau1[CHAPITRE],Tableau1[[#This Row],[CHAPITRE]])</f>
        <v>11</v>
      </c>
      <c r="K39" s="20">
        <f>Tableau1[[#This Row],[Nb Conforme]]/Tableau1[[#This Row],[Nb total Chap]]*100</f>
        <v>90.909090909090907</v>
      </c>
    </row>
    <row r="40" spans="1:11" x14ac:dyDescent="0.3">
      <c r="A40" s="20">
        <v>8</v>
      </c>
      <c r="B40" s="20">
        <v>10</v>
      </c>
      <c r="C40" s="20" t="s">
        <v>47</v>
      </c>
      <c r="D40" s="20" t="s">
        <v>54</v>
      </c>
      <c r="E40" s="20" t="s">
        <v>55</v>
      </c>
      <c r="G40" s="20" t="s">
        <v>56</v>
      </c>
      <c r="H40" s="20">
        <v>1</v>
      </c>
      <c r="I40" s="20">
        <f>COUNTIFS(Tableau1[CHAPITRE],Tableau1[[#This Row],[CHAPITRE]],Tableau1[STATUT],"Conforme")</f>
        <v>10</v>
      </c>
      <c r="J40" s="20">
        <f>COUNTIF(Tableau1[CHAPITRE],Tableau1[[#This Row],[CHAPITRE]])</f>
        <v>11</v>
      </c>
      <c r="K40" s="20">
        <f>Tableau1[[#This Row],[Nb Conforme]]/Tableau1[[#This Row],[Nb total Chap]]*100</f>
        <v>90.909090909090907</v>
      </c>
    </row>
    <row r="41" spans="1:11" x14ac:dyDescent="0.3">
      <c r="A41" s="20">
        <v>8</v>
      </c>
      <c r="B41" s="20">
        <v>11</v>
      </c>
      <c r="C41" s="20" t="s">
        <v>48</v>
      </c>
      <c r="D41" s="20" t="s">
        <v>54</v>
      </c>
      <c r="E41" s="20" t="s">
        <v>55</v>
      </c>
      <c r="G41" s="20" t="s">
        <v>56</v>
      </c>
      <c r="H41" s="20">
        <v>1</v>
      </c>
      <c r="I41" s="20">
        <f>COUNTIFS(Tableau1[CHAPITRE],Tableau1[[#This Row],[CHAPITRE]],Tableau1[STATUT],"Conforme")</f>
        <v>10</v>
      </c>
      <c r="J41" s="20">
        <f>COUNTIF(Tableau1[CHAPITRE],Tableau1[[#This Row],[CHAPITRE]])</f>
        <v>11</v>
      </c>
      <c r="K41" s="20">
        <f>Tableau1[[#This Row],[Nb Conforme]]/Tableau1[[#This Row],[Nb total Chap]]*100</f>
        <v>90.909090909090907</v>
      </c>
    </row>
    <row r="42" spans="1:11" x14ac:dyDescent="0.3">
      <c r="A42" s="20">
        <v>9</v>
      </c>
      <c r="B42" s="20">
        <v>1</v>
      </c>
      <c r="C42" s="20" t="s">
        <v>49</v>
      </c>
      <c r="D42" s="20" t="s">
        <v>54</v>
      </c>
      <c r="E42" s="20" t="s">
        <v>55</v>
      </c>
      <c r="G42" s="20" t="s">
        <v>56</v>
      </c>
      <c r="H42" s="20">
        <v>1</v>
      </c>
      <c r="I42" s="20">
        <f>COUNTIFS(Tableau1[CHAPITRE],Tableau1[[#This Row],[CHAPITRE]],Tableau1[STATUT],"Conforme")</f>
        <v>3</v>
      </c>
      <c r="J42" s="20">
        <f>COUNTIF(Tableau1[CHAPITRE],Tableau1[[#This Row],[CHAPITRE]])</f>
        <v>3</v>
      </c>
      <c r="K42" s="20">
        <f>Tableau1[[#This Row],[Nb Conforme]]/Tableau1[[#This Row],[Nb total Chap]]*100</f>
        <v>100</v>
      </c>
    </row>
    <row r="43" spans="1:11" x14ac:dyDescent="0.3">
      <c r="A43" s="20">
        <v>9</v>
      </c>
      <c r="B43" s="20">
        <v>2</v>
      </c>
      <c r="C43" s="20" t="s">
        <v>50</v>
      </c>
      <c r="D43" s="20" t="s">
        <v>54</v>
      </c>
      <c r="E43" s="20" t="s">
        <v>55</v>
      </c>
      <c r="G43" s="20" t="s">
        <v>56</v>
      </c>
      <c r="H43" s="20">
        <v>1</v>
      </c>
      <c r="I43" s="20">
        <f>COUNTIFS(Tableau1[CHAPITRE],Tableau1[[#This Row],[CHAPITRE]],Tableau1[STATUT],"Conforme")</f>
        <v>3</v>
      </c>
      <c r="J43" s="20">
        <f>COUNTIF(Tableau1[CHAPITRE],Tableau1[[#This Row],[CHAPITRE]])</f>
        <v>3</v>
      </c>
      <c r="K43" s="20">
        <f>Tableau1[[#This Row],[Nb Conforme]]/Tableau1[[#This Row],[Nb total Chap]]*100</f>
        <v>100</v>
      </c>
    </row>
    <row r="44" spans="1:11" x14ac:dyDescent="0.3">
      <c r="A44" s="20">
        <v>9</v>
      </c>
      <c r="B44" s="20">
        <v>3</v>
      </c>
      <c r="C44" s="20" t="s">
        <v>51</v>
      </c>
      <c r="D44" s="20" t="s">
        <v>54</v>
      </c>
      <c r="E44" s="20" t="s">
        <v>55</v>
      </c>
      <c r="G44" s="20" t="s">
        <v>56</v>
      </c>
      <c r="H44" s="20">
        <v>1</v>
      </c>
      <c r="I44" s="20">
        <f>COUNTIFS(Tableau1[CHAPITRE],Tableau1[[#This Row],[CHAPITRE]],Tableau1[STATUT],"Conforme")</f>
        <v>3</v>
      </c>
      <c r="J44" s="20">
        <f>COUNTIF(Tableau1[CHAPITRE],Tableau1[[#This Row],[CHAPITRE]])</f>
        <v>3</v>
      </c>
      <c r="K44" s="20">
        <f>Tableau1[[#This Row],[Nb Conforme]]/Tableau1[[#This Row],[Nb total Chap]]*100</f>
        <v>100</v>
      </c>
    </row>
    <row r="45" spans="1:11" x14ac:dyDescent="0.3">
      <c r="A45" s="20">
        <v>10</v>
      </c>
      <c r="B45" s="20">
        <v>1</v>
      </c>
      <c r="C45" s="20" t="s">
        <v>52</v>
      </c>
      <c r="D45" s="20" t="s">
        <v>54</v>
      </c>
      <c r="E45" s="20" t="s">
        <v>55</v>
      </c>
      <c r="G45" s="20" t="s">
        <v>56</v>
      </c>
      <c r="H45" s="20">
        <v>1</v>
      </c>
      <c r="I45" s="20">
        <f>COUNTIFS(Tableau1[CHAPITRE],Tableau1[[#This Row],[CHAPITRE]],Tableau1[STATUT],"Conforme")</f>
        <v>1</v>
      </c>
      <c r="J45" s="20">
        <f>COUNTIF(Tableau1[CHAPITRE],Tableau1[[#This Row],[CHAPITRE]])</f>
        <v>2</v>
      </c>
      <c r="K45" s="20">
        <f>Tableau1[[#This Row],[Nb Conforme]]/Tableau1[[#This Row],[Nb total Chap]]*100</f>
        <v>50</v>
      </c>
    </row>
    <row r="46" spans="1:11" x14ac:dyDescent="0.3">
      <c r="A46" s="20">
        <v>10</v>
      </c>
      <c r="B46" s="20">
        <v>2</v>
      </c>
      <c r="C46" s="20" t="s">
        <v>53</v>
      </c>
      <c r="D46" s="20" t="s">
        <v>54</v>
      </c>
      <c r="E46" s="20" t="s">
        <v>55</v>
      </c>
      <c r="G46" s="20" t="s">
        <v>58</v>
      </c>
      <c r="H46" s="20">
        <v>1</v>
      </c>
      <c r="I46" s="20">
        <f>COUNTIFS(Tableau1[CHAPITRE],Tableau1[[#This Row],[CHAPITRE]],Tableau1[STATUT],"Conforme")</f>
        <v>1</v>
      </c>
      <c r="J46" s="20">
        <f>COUNTIF(Tableau1[CHAPITRE],Tableau1[[#This Row],[CHAPITRE]])</f>
        <v>2</v>
      </c>
      <c r="K46" s="20">
        <f>Tableau1[[#This Row],[Nb Conforme]]/Tableau1[[#This Row],[Nb total Chap]]*100</f>
        <v>50</v>
      </c>
    </row>
  </sheetData>
  <mergeCells count="2">
    <mergeCell ref="A1:G1"/>
    <mergeCell ref="H1:K1"/>
  </mergeCells>
  <phoneticPr fontId="5" type="noConversion"/>
  <conditionalFormatting sqref="A3:G46">
    <cfRule type="expression" dxfId="15" priority="1">
      <formula>$G3="Non-audité"</formula>
    </cfRule>
    <cfRule type="expression" dxfId="14" priority="2">
      <formula>$G3="Non-conforme"</formula>
    </cfRule>
    <cfRule type="expression" dxfId="13" priority="3">
      <formula>$G3="Conforme"</formula>
    </cfRule>
  </conditionalFormatting>
  <dataValidations count="1">
    <dataValidation type="list" allowBlank="1" showInputMessage="1" showErrorMessage="1" sqref="G3:G46" xr:uid="{9FECD512-2B98-4A31-BDEA-A7998B82406A}">
      <formula1>"Conforme,Non-conforme,Non-audité"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OBJECTIF</vt:lpstr>
      <vt:lpstr>Radar</vt:lpstr>
      <vt:lpstr>Vérification interne</vt:lpstr>
      <vt:lpstr>Radar!Zone_d_impression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Ivan Yakovenko</cp:lastModifiedBy>
  <cp:lastPrinted>2018-10-20T10:48:56Z</cp:lastPrinted>
  <dcterms:created xsi:type="dcterms:W3CDTF">2018-10-16T12:34:24Z</dcterms:created>
  <dcterms:modified xsi:type="dcterms:W3CDTF">2020-04-27T08:18:46Z</dcterms:modified>
</cp:coreProperties>
</file>