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2260" windowHeight="12645" tabRatio="598"/>
  </bookViews>
  <sheets>
    <sheet name="Caracs du projet" sheetId="5" r:id="rId1"/>
    <sheet name="Tableau d'emprunt" sheetId="3" r:id="rId2"/>
    <sheet name="Tableau SCI IS" sheetId="9" r:id="rId3"/>
    <sheet name="Tableau Foncier" sheetId="11" r:id="rId4"/>
    <sheet name="Tableau LMNP" sheetId="16" r:id="rId5"/>
    <sheet name="Tableau LMP" sheetId="15" r:id="rId6"/>
    <sheet name="Comparaison IS et IR" sheetId="12" r:id="rId7"/>
  </sheets>
  <definedNames>
    <definedName name="Tableau_IR_années" localSheetId="3">OFFSET('Tableau Foncier'!$C$3,0,0,1,COUNT('Tableau Foncier'!$3:$3)-2)</definedName>
    <definedName name="Tableau_IR_CAF" localSheetId="3">OFFSET('Tableau Foncier'!$C$31,0,0,1,COUNT('Tableau Foncier'!$31:$31)-2)</definedName>
    <definedName name="Tableau_IR_résultat" localSheetId="3">OFFSET('Tableau Foncier'!$C$9,0,0,1,COUNT('Tableau Foncier'!$9:$9)-2)</definedName>
    <definedName name="Tableau_IS_années" localSheetId="4">OFFSET('Tableau LMNP'!$C$3,0,0,1,COUNT('Tableau LMNP'!$3:$3)-2)</definedName>
    <definedName name="Tableau_IS_années" localSheetId="5">OFFSET('Tableau LMP'!$C$3,0,0,1,COUNT('Tableau LMP'!$3:$3)-2)</definedName>
    <definedName name="Tableau_IS_années" localSheetId="2">OFFSET('Tableau SCI IS'!$C$3,0,0,1,COUNT('Tableau SCI IS'!$3:$3)-2)</definedName>
    <definedName name="Tableau_IS_apport_perso" localSheetId="4">OFFSET('Tableau LMNP'!#REF!,0,0,1,COUNT('Tableau LMNP'!#REF!)-2)</definedName>
    <definedName name="Tableau_IS_apport_perso" localSheetId="5">OFFSET('Tableau LMP'!$C$30,0,0,1,COUNT('Tableau LMP'!$30:$30)-2)</definedName>
    <definedName name="Tableau_IS_apport_perso" localSheetId="2">OFFSET('Tableau SCI IS'!$C$30,0,0,1,COUNT('Tableau SCI IS'!$30:$30)-2)</definedName>
    <definedName name="Tableau_IS_bénef" localSheetId="4">OFFSET('Tableau LMNP'!$C$12,0,0,1,COUNT('Tableau LMNP'!$12:$12)-2)</definedName>
    <definedName name="Tableau_IS_bénef" localSheetId="5">OFFSET('Tableau LMP'!$C$15,0,0,1,COUNT('Tableau LMP'!$15:$15)-2)</definedName>
    <definedName name="Tableau_IS_bénef" localSheetId="2">OFFSET('Tableau SCI IS'!$C$15,0,0,1,COUNT('Tableau SCI IS'!$15:$15)-2)</definedName>
    <definedName name="Tableau_IS_CAF" localSheetId="4">OFFSET('Tableau LMNP'!#REF!,0,0,1,COUNT('Tableau LMNP'!#REF!)-2)</definedName>
    <definedName name="Tableau_IS_CAF" localSheetId="5">OFFSET('Tableau LMP'!$C$25,0,0,1,COUNT('Tableau LMP'!$25:$25)-2)</definedName>
    <definedName name="Tableau_IS_CAF" localSheetId="2">OFFSET('Tableau SCI IS'!$C$25,0,0,1,COUNT('Tableau SCI IS'!$25:$25)-2)</definedName>
    <definedName name="Tableau_IS_gains" localSheetId="4">OFFSET('Tableau LMNP'!$C$31,0,0,1,COUNT('Tableau LMNP'!$31:$31)-2)</definedName>
    <definedName name="Tableau_IS_gains" localSheetId="5">OFFSET('Tableau LMP'!$C$42,0,0,1,COUNT('Tableau LMP'!$42:$42)-2)</definedName>
    <definedName name="Tableau_IS_gains" localSheetId="2">OFFSET('Tableau SCI IS'!$C$42,0,0,1,COUNT('Tableau SCI IS'!$42:$42)-2)</definedName>
  </definedNames>
  <calcPr calcId="145621"/>
  <fileRecoveryPr autoRecover="0"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W27" i="11" l="1"/>
  <c r="CX27" i="11"/>
  <c r="CY27" i="11"/>
  <c r="CZ27" i="11"/>
  <c r="DA27" i="11"/>
  <c r="DB27" i="11"/>
  <c r="DC27" i="11"/>
  <c r="DD27" i="11"/>
  <c r="DE27" i="11"/>
  <c r="DF27" i="11"/>
  <c r="DG27" i="11"/>
  <c r="DH27" i="11"/>
  <c r="DI27" i="11"/>
  <c r="DJ27" i="11"/>
  <c r="DK27" i="11"/>
  <c r="DL27" i="11"/>
  <c r="DM27" i="11"/>
  <c r="DN27" i="11"/>
  <c r="DO27" i="11"/>
  <c r="DP27" i="11"/>
  <c r="DQ27" i="11"/>
  <c r="DR27" i="11"/>
  <c r="DS27" i="11"/>
  <c r="DT27" i="11"/>
  <c r="DU27" i="11"/>
  <c r="DV27" i="11"/>
  <c r="DW27" i="11"/>
  <c r="DX27" i="11"/>
  <c r="DY27" i="11"/>
  <c r="DZ27" i="11"/>
  <c r="EA27" i="11"/>
  <c r="EB27" i="11"/>
  <c r="EC27" i="11"/>
  <c r="ED27" i="11"/>
  <c r="EE27" i="11"/>
  <c r="EF27" i="11"/>
  <c r="EG27" i="11"/>
  <c r="EH27" i="11"/>
  <c r="EI27" i="11"/>
  <c r="EJ27" i="11"/>
  <c r="EK27" i="11"/>
  <c r="EL27" i="11"/>
  <c r="EM27" i="11"/>
  <c r="EN27" i="11"/>
  <c r="EO27" i="11"/>
  <c r="EP27" i="11"/>
  <c r="EQ27" i="11"/>
  <c r="ER27" i="11"/>
  <c r="ES27" i="11"/>
  <c r="ET27" i="11"/>
  <c r="EU27" i="11"/>
  <c r="EV27" i="11"/>
  <c r="EW27" i="11"/>
  <c r="EX27" i="11"/>
  <c r="EY27" i="11"/>
  <c r="E50" i="5"/>
  <c r="E17" i="12" s="1"/>
  <c r="E48" i="5"/>
  <c r="E16" i="12" s="1"/>
  <c r="E15" i="12"/>
  <c r="E44" i="5"/>
  <c r="CW6" i="16"/>
  <c r="CX6" i="16"/>
  <c r="CY6" i="16"/>
  <c r="CZ6" i="16"/>
  <c r="DA6" i="16"/>
  <c r="DB6" i="16"/>
  <c r="DC6" i="16"/>
  <c r="DD6" i="16"/>
  <c r="DE6" i="16"/>
  <c r="DF6" i="16"/>
  <c r="DG6" i="16"/>
  <c r="DH6" i="16"/>
  <c r="DI6" i="16"/>
  <c r="DJ6" i="16"/>
  <c r="DK6" i="16"/>
  <c r="DL6" i="16"/>
  <c r="DM6" i="16"/>
  <c r="DN6" i="16"/>
  <c r="DO6" i="16"/>
  <c r="DP6" i="16"/>
  <c r="DQ6" i="16"/>
  <c r="DR6" i="16"/>
  <c r="DS6" i="16"/>
  <c r="DT6" i="16"/>
  <c r="DU6" i="16"/>
  <c r="DV6" i="16"/>
  <c r="DW6" i="16"/>
  <c r="DX6" i="16"/>
  <c r="DY6" i="16"/>
  <c r="DZ6" i="16"/>
  <c r="EA6" i="16"/>
  <c r="EB6" i="16"/>
  <c r="EC6" i="16"/>
  <c r="ED6" i="16"/>
  <c r="EE6" i="16"/>
  <c r="EF6" i="16"/>
  <c r="EG6" i="16"/>
  <c r="EH6" i="16"/>
  <c r="EI6" i="16"/>
  <c r="EJ6" i="16"/>
  <c r="EK6" i="16"/>
  <c r="EL6" i="16"/>
  <c r="EM6" i="16"/>
  <c r="EN6" i="16"/>
  <c r="EO6" i="16"/>
  <c r="EP6" i="16"/>
  <c r="EQ6" i="16"/>
  <c r="ER6" i="16"/>
  <c r="ES6" i="16"/>
  <c r="CW22" i="16" l="1"/>
  <c r="CX22" i="16"/>
  <c r="CY22" i="16"/>
  <c r="CZ22" i="16"/>
  <c r="DA22" i="16"/>
  <c r="DB22" i="16"/>
  <c r="DC22" i="16"/>
  <c r="DD22" i="16"/>
  <c r="DE22" i="16"/>
  <c r="DF22" i="16"/>
  <c r="DG22" i="16"/>
  <c r="DH22" i="16"/>
  <c r="C3" i="16"/>
  <c r="C20" i="16" s="1"/>
  <c r="CW21" i="16"/>
  <c r="CX21" i="16"/>
  <c r="CY21" i="16"/>
  <c r="CZ21" i="16"/>
  <c r="DA21" i="16"/>
  <c r="DB21" i="16"/>
  <c r="DC21" i="16"/>
  <c r="DD21" i="16"/>
  <c r="DE21" i="16"/>
  <c r="DF21" i="16"/>
  <c r="DG21" i="16"/>
  <c r="C21" i="16"/>
  <c r="CW20" i="16"/>
  <c r="CX20" i="16"/>
  <c r="CY20" i="16"/>
  <c r="CZ20" i="16"/>
  <c r="DA20" i="16"/>
  <c r="DB20" i="16"/>
  <c r="DC20" i="16"/>
  <c r="DD20" i="16"/>
  <c r="DE20" i="16"/>
  <c r="DF20" i="16"/>
  <c r="DG20" i="16"/>
  <c r="DH20" i="16"/>
  <c r="E62" i="5"/>
  <c r="E61" i="5"/>
  <c r="CW6" i="9"/>
  <c r="CX6" i="9"/>
  <c r="CY6" i="9"/>
  <c r="CZ6" i="9"/>
  <c r="DA6" i="9"/>
  <c r="DB6" i="9"/>
  <c r="DC6" i="9"/>
  <c r="DD6" i="9"/>
  <c r="DE6" i="9"/>
  <c r="DF6" i="9"/>
  <c r="DG6" i="9"/>
  <c r="DH6" i="9"/>
  <c r="DI6" i="9"/>
  <c r="DJ6" i="9"/>
  <c r="DK6" i="9"/>
  <c r="DL6" i="9"/>
  <c r="DM6" i="9"/>
  <c r="DN6" i="9"/>
  <c r="DO6" i="9"/>
  <c r="DP6" i="9"/>
  <c r="DQ6" i="9"/>
  <c r="DR6" i="9"/>
  <c r="DS6" i="9"/>
  <c r="DT6" i="9"/>
  <c r="DU6" i="9"/>
  <c r="DV6" i="9"/>
  <c r="DW6" i="9"/>
  <c r="DX6" i="9"/>
  <c r="DY6" i="9"/>
  <c r="DZ6" i="9"/>
  <c r="EA6" i="9"/>
  <c r="EB6" i="9"/>
  <c r="EC6" i="9"/>
  <c r="ED6" i="9"/>
  <c r="C3" i="9"/>
  <c r="C11" i="9" s="1"/>
  <c r="CW31" i="11"/>
  <c r="CX31" i="11"/>
  <c r="CY31" i="11"/>
  <c r="CZ31" i="11"/>
  <c r="DA31" i="11"/>
  <c r="DB31" i="11"/>
  <c r="DC31" i="11"/>
  <c r="DD31" i="11"/>
  <c r="DE31" i="11"/>
  <c r="DF31" i="11"/>
  <c r="DG31" i="11"/>
  <c r="DH31" i="11"/>
  <c r="DI31" i="11"/>
  <c r="DJ31" i="11"/>
  <c r="DK31" i="11"/>
  <c r="DL31" i="11"/>
  <c r="DM31" i="11"/>
  <c r="DN31" i="11"/>
  <c r="DO31" i="11"/>
  <c r="DP31" i="11"/>
  <c r="DQ31" i="11"/>
  <c r="DR31" i="11"/>
  <c r="DS31" i="11"/>
  <c r="DT31" i="11"/>
  <c r="DU31" i="11"/>
  <c r="DV31" i="11"/>
  <c r="DW31" i="11"/>
  <c r="DX31" i="11"/>
  <c r="DY31" i="11"/>
  <c r="DZ31" i="11"/>
  <c r="EA31" i="11"/>
  <c r="EB31" i="11"/>
  <c r="EC31" i="11"/>
  <c r="ED31" i="11"/>
  <c r="EE31" i="11"/>
  <c r="EF31" i="11"/>
  <c r="EG31" i="11"/>
  <c r="C3" i="11"/>
  <c r="C27" i="11" s="1"/>
  <c r="E138" i="12"/>
  <c r="E115" i="5"/>
  <c r="E116" i="5" s="1"/>
  <c r="CW16" i="16"/>
  <c r="CX16" i="16"/>
  <c r="CY16" i="16"/>
  <c r="CZ16" i="16"/>
  <c r="DA16" i="16"/>
  <c r="DB16" i="16"/>
  <c r="DC16" i="16"/>
  <c r="DD16" i="16"/>
  <c r="DE16" i="16"/>
  <c r="DF16" i="16"/>
  <c r="DG16" i="16"/>
  <c r="DH16" i="16"/>
  <c r="DI16" i="16"/>
  <c r="DJ16" i="16"/>
  <c r="DK16" i="16"/>
  <c r="DL16" i="16"/>
  <c r="DM16" i="16"/>
  <c r="DN16" i="16"/>
  <c r="DO16" i="16"/>
  <c r="DP16" i="16"/>
  <c r="DQ16" i="16"/>
  <c r="DR16" i="16"/>
  <c r="DS16" i="16"/>
  <c r="DT16" i="16"/>
  <c r="DU16" i="16"/>
  <c r="DV16" i="16"/>
  <c r="DW16" i="16"/>
  <c r="DX16" i="16"/>
  <c r="DY16" i="16"/>
  <c r="DZ16" i="16"/>
  <c r="EA16" i="16"/>
  <c r="EB16" i="16"/>
  <c r="EC16" i="16"/>
  <c r="ED16" i="16"/>
  <c r="EE16" i="16"/>
  <c r="EF16" i="16"/>
  <c r="EG16" i="16"/>
  <c r="EH16" i="16"/>
  <c r="CW31" i="16"/>
  <c r="CX31" i="16"/>
  <c r="CY31" i="16"/>
  <c r="CZ31" i="16"/>
  <c r="DA31" i="16"/>
  <c r="DB31" i="16"/>
  <c r="DC31" i="16"/>
  <c r="DD31" i="16"/>
  <c r="DE31" i="16"/>
  <c r="DF31" i="16"/>
  <c r="DG31" i="16"/>
  <c r="DH31" i="16"/>
  <c r="DI31" i="16"/>
  <c r="DJ31" i="16"/>
  <c r="DK31" i="16"/>
  <c r="DL31" i="16"/>
  <c r="DM31" i="16"/>
  <c r="DN31" i="16"/>
  <c r="DO31" i="16"/>
  <c r="DP31" i="16"/>
  <c r="DQ31" i="16"/>
  <c r="DR31" i="16"/>
  <c r="DS31" i="16"/>
  <c r="DT31" i="16"/>
  <c r="DU31" i="16"/>
  <c r="DV31" i="16"/>
  <c r="DW31" i="16"/>
  <c r="DX31" i="16"/>
  <c r="DY31" i="16"/>
  <c r="DZ31" i="16"/>
  <c r="EA31" i="16"/>
  <c r="EB31" i="16"/>
  <c r="CW14" i="16"/>
  <c r="CX14" i="16"/>
  <c r="CY14" i="16"/>
  <c r="CZ14" i="16"/>
  <c r="DA14" i="16"/>
  <c r="DB14" i="16"/>
  <c r="DC14" i="16"/>
  <c r="DD14" i="16"/>
  <c r="DE14" i="16"/>
  <c r="DF14" i="16"/>
  <c r="DG14" i="16"/>
  <c r="DH14" i="16"/>
  <c r="DI14" i="16"/>
  <c r="DJ14" i="16"/>
  <c r="DK14" i="16"/>
  <c r="DL14" i="16"/>
  <c r="DM14" i="16"/>
  <c r="DN14" i="16"/>
  <c r="DO14" i="16"/>
  <c r="DP14" i="16"/>
  <c r="DQ14" i="16"/>
  <c r="DR14" i="16"/>
  <c r="DS14" i="16"/>
  <c r="DT14" i="16"/>
  <c r="DU14" i="16"/>
  <c r="DV14" i="16"/>
  <c r="DW14" i="16"/>
  <c r="DX14" i="16"/>
  <c r="DY14" i="16"/>
  <c r="DZ14" i="16"/>
  <c r="EA14" i="16"/>
  <c r="EB14" i="16"/>
  <c r="EC14" i="16"/>
  <c r="ED14" i="16"/>
  <c r="EE14" i="16"/>
  <c r="EF14" i="16"/>
  <c r="CW15" i="16"/>
  <c r="CX15" i="16"/>
  <c r="CY15" i="16"/>
  <c r="CZ15" i="16"/>
  <c r="DA15" i="16"/>
  <c r="DB15" i="16"/>
  <c r="DC15" i="16"/>
  <c r="DD15" i="16"/>
  <c r="DE15" i="16"/>
  <c r="DF15" i="16"/>
  <c r="DG15" i="16"/>
  <c r="DH15" i="16"/>
  <c r="DI15" i="16"/>
  <c r="DJ15" i="16"/>
  <c r="DK15" i="16"/>
  <c r="DL15" i="16"/>
  <c r="DM15" i="16"/>
  <c r="DN15" i="16"/>
  <c r="DO15" i="16"/>
  <c r="DP15" i="16"/>
  <c r="DQ15" i="16"/>
  <c r="DR15" i="16"/>
  <c r="DS15" i="16"/>
  <c r="DT15" i="16"/>
  <c r="DU15" i="16"/>
  <c r="DV15" i="16"/>
  <c r="DW15" i="16"/>
  <c r="DX15" i="16"/>
  <c r="DY15" i="16"/>
  <c r="DZ15" i="16"/>
  <c r="EA15" i="16"/>
  <c r="EB15" i="16"/>
  <c r="EC15" i="16"/>
  <c r="ED15" i="16"/>
  <c r="EE15" i="16"/>
  <c r="EF15" i="16"/>
  <c r="CW11" i="16"/>
  <c r="CX11" i="16"/>
  <c r="CY11" i="16"/>
  <c r="CZ11" i="16"/>
  <c r="DA11" i="16"/>
  <c r="DB11" i="16"/>
  <c r="DC11" i="16"/>
  <c r="DD11" i="16"/>
  <c r="ET35" i="16"/>
  <c r="ES35" i="16"/>
  <c r="ER35" i="16"/>
  <c r="EQ35" i="16"/>
  <c r="EP35" i="16"/>
  <c r="EO35" i="16"/>
  <c r="EN35" i="16"/>
  <c r="EM35" i="16"/>
  <c r="EL35" i="16"/>
  <c r="EK35" i="16"/>
  <c r="EJ35" i="16"/>
  <c r="EI35" i="16"/>
  <c r="EH35" i="16"/>
  <c r="EG35" i="16"/>
  <c r="EF35" i="16"/>
  <c r="EE35" i="16"/>
  <c r="ED35" i="16"/>
  <c r="EC35" i="16"/>
  <c r="EB35" i="16"/>
  <c r="EA35" i="16"/>
  <c r="DZ35" i="16"/>
  <c r="DY35" i="16"/>
  <c r="DX35" i="16"/>
  <c r="DW35" i="16"/>
  <c r="DV35" i="16"/>
  <c r="DU35" i="16"/>
  <c r="DT35" i="16"/>
  <c r="DS35" i="16"/>
  <c r="DR35" i="16"/>
  <c r="DQ35" i="16"/>
  <c r="DP35" i="16"/>
  <c r="DO35" i="16"/>
  <c r="DN35" i="16"/>
  <c r="DM35" i="16"/>
  <c r="DL35" i="16"/>
  <c r="DK35" i="16"/>
  <c r="DJ35" i="16"/>
  <c r="DI35" i="16"/>
  <c r="DH35" i="16"/>
  <c r="DG35" i="16"/>
  <c r="DF35" i="16"/>
  <c r="DE35" i="16"/>
  <c r="DD35" i="16"/>
  <c r="DC35" i="16"/>
  <c r="DB35" i="16"/>
  <c r="DA35" i="16"/>
  <c r="CZ35" i="16"/>
  <c r="CY35" i="16"/>
  <c r="CX35" i="16"/>
  <c r="CW35" i="16"/>
  <c r="EV34" i="16"/>
  <c r="EU34" i="16"/>
  <c r="ET34" i="16"/>
  <c r="ES34" i="16"/>
  <c r="ER34" i="16"/>
  <c r="EQ34" i="16"/>
  <c r="EP34" i="16"/>
  <c r="EO34" i="16"/>
  <c r="EN34" i="16"/>
  <c r="EM34" i="16"/>
  <c r="EL34" i="16"/>
  <c r="EK34" i="16"/>
  <c r="EJ34" i="16"/>
  <c r="EI34" i="16"/>
  <c r="EH34" i="16"/>
  <c r="EG34" i="16"/>
  <c r="EF34" i="16"/>
  <c r="EE34" i="16"/>
  <c r="ED34" i="16"/>
  <c r="EC34" i="16"/>
  <c r="EB34" i="16"/>
  <c r="EA34" i="16"/>
  <c r="DZ34" i="16"/>
  <c r="DY34" i="16"/>
  <c r="DX34" i="16"/>
  <c r="DW34" i="16"/>
  <c r="DV34" i="16"/>
  <c r="DU34" i="16"/>
  <c r="DT34" i="16"/>
  <c r="DS34" i="16"/>
  <c r="DR34" i="16"/>
  <c r="DQ34" i="16"/>
  <c r="DP34" i="16"/>
  <c r="DO34" i="16"/>
  <c r="DN34" i="16"/>
  <c r="DM34" i="16"/>
  <c r="DL34" i="16"/>
  <c r="DK34" i="16"/>
  <c r="DJ34" i="16"/>
  <c r="DI34" i="16"/>
  <c r="DH34" i="16"/>
  <c r="DG34" i="16"/>
  <c r="DF34" i="16"/>
  <c r="DE34" i="16"/>
  <c r="DD34" i="16"/>
  <c r="DC34" i="16"/>
  <c r="DB34" i="16"/>
  <c r="DA34" i="16"/>
  <c r="CZ34" i="16"/>
  <c r="CY34" i="16"/>
  <c r="CX34" i="16"/>
  <c r="CW34" i="16"/>
  <c r="EU31" i="16"/>
  <c r="ET31" i="16"/>
  <c r="ES31" i="16"/>
  <c r="ER31" i="16"/>
  <c r="EQ31" i="16"/>
  <c r="EP31" i="16"/>
  <c r="EO31" i="16"/>
  <c r="EN31" i="16"/>
  <c r="EM31" i="16"/>
  <c r="EL31" i="16"/>
  <c r="EK31" i="16"/>
  <c r="EJ31" i="16"/>
  <c r="EI31" i="16"/>
  <c r="EH31" i="16"/>
  <c r="EG31" i="16"/>
  <c r="EF31" i="16"/>
  <c r="EE31" i="16"/>
  <c r="ED31" i="16"/>
  <c r="EC31" i="16"/>
  <c r="EU30" i="16"/>
  <c r="ET30" i="16"/>
  <c r="ES30" i="16"/>
  <c r="ER30" i="16"/>
  <c r="EQ30" i="16"/>
  <c r="EP30" i="16"/>
  <c r="EO30" i="16"/>
  <c r="EN30" i="16"/>
  <c r="EM30" i="16"/>
  <c r="EL30" i="16"/>
  <c r="EK30" i="16"/>
  <c r="EJ30" i="16"/>
  <c r="EI30" i="16"/>
  <c r="EH30" i="16"/>
  <c r="EG30" i="16"/>
  <c r="EF30" i="16"/>
  <c r="EE30" i="16"/>
  <c r="ED30" i="16"/>
  <c r="EC30" i="16"/>
  <c r="EB30" i="16"/>
  <c r="EA30" i="16"/>
  <c r="DZ30" i="16"/>
  <c r="DY30" i="16"/>
  <c r="DX30" i="16"/>
  <c r="DW30" i="16"/>
  <c r="DV30" i="16"/>
  <c r="DU30" i="16"/>
  <c r="DT30" i="16"/>
  <c r="DS30" i="16"/>
  <c r="DR30" i="16"/>
  <c r="DQ30" i="16"/>
  <c r="DP30" i="16"/>
  <c r="DO30" i="16"/>
  <c r="DN30" i="16"/>
  <c r="DM30" i="16"/>
  <c r="DL30" i="16"/>
  <c r="DK30" i="16"/>
  <c r="DJ30" i="16"/>
  <c r="DI30" i="16"/>
  <c r="DH30" i="16"/>
  <c r="DG30" i="16"/>
  <c r="DF30" i="16"/>
  <c r="DE30" i="16"/>
  <c r="DD30" i="16"/>
  <c r="DC30" i="16"/>
  <c r="DB30" i="16"/>
  <c r="DA30" i="16"/>
  <c r="CZ30" i="16"/>
  <c r="CY30" i="16"/>
  <c r="CX30" i="16"/>
  <c r="CW30" i="16"/>
  <c r="ET27" i="16"/>
  <c r="ES27" i="16"/>
  <c r="ER27" i="16"/>
  <c r="EQ27" i="16"/>
  <c r="EP27" i="16"/>
  <c r="EO27" i="16"/>
  <c r="EN27" i="16"/>
  <c r="EM27" i="16"/>
  <c r="EL27" i="16"/>
  <c r="EK27" i="16"/>
  <c r="EJ27" i="16"/>
  <c r="EI27" i="16"/>
  <c r="EH27" i="16"/>
  <c r="EG27" i="16"/>
  <c r="EF27" i="16"/>
  <c r="EE27" i="16"/>
  <c r="ED27" i="16"/>
  <c r="EC27" i="16"/>
  <c r="EB27" i="16"/>
  <c r="EA27" i="16"/>
  <c r="DZ27" i="16"/>
  <c r="DY27" i="16"/>
  <c r="DX27" i="16"/>
  <c r="DW27" i="16"/>
  <c r="DV27" i="16"/>
  <c r="DU27" i="16"/>
  <c r="DT27" i="16"/>
  <c r="DS27" i="16"/>
  <c r="DR27" i="16"/>
  <c r="DQ27" i="16"/>
  <c r="DP27" i="16"/>
  <c r="DO27" i="16"/>
  <c r="DN27" i="16"/>
  <c r="DM27" i="16"/>
  <c r="DL27" i="16"/>
  <c r="DK27" i="16"/>
  <c r="DJ27" i="16"/>
  <c r="DI27" i="16"/>
  <c r="DH27" i="16"/>
  <c r="DG27" i="16"/>
  <c r="DF27" i="16"/>
  <c r="DE27" i="16"/>
  <c r="DD27" i="16"/>
  <c r="DC27" i="16"/>
  <c r="DB27" i="16"/>
  <c r="DA27" i="16"/>
  <c r="CZ27" i="16"/>
  <c r="CY27" i="16"/>
  <c r="CX27" i="16"/>
  <c r="CW27" i="16"/>
  <c r="EL26" i="16"/>
  <c r="EK26" i="16"/>
  <c r="EJ26" i="16"/>
  <c r="EI26" i="16"/>
  <c r="EH26" i="16"/>
  <c r="EG26" i="16"/>
  <c r="EF26" i="16"/>
  <c r="EE26" i="16"/>
  <c r="ED26" i="16"/>
  <c r="EC26" i="16"/>
  <c r="EB26" i="16"/>
  <c r="EA26" i="16"/>
  <c r="DZ26" i="16"/>
  <c r="DY26" i="16"/>
  <c r="DX26" i="16"/>
  <c r="DW26" i="16"/>
  <c r="DV26" i="16"/>
  <c r="DU26" i="16"/>
  <c r="DT26" i="16"/>
  <c r="DS26" i="16"/>
  <c r="DR26" i="16"/>
  <c r="DQ26" i="16"/>
  <c r="DP26" i="16"/>
  <c r="DO26" i="16"/>
  <c r="DN26" i="16"/>
  <c r="DM26" i="16"/>
  <c r="DL26" i="16"/>
  <c r="DK26" i="16"/>
  <c r="DJ26" i="16"/>
  <c r="DI26" i="16"/>
  <c r="DH26" i="16"/>
  <c r="DG26" i="16"/>
  <c r="DF26" i="16"/>
  <c r="DE26" i="16"/>
  <c r="DD26" i="16"/>
  <c r="DC26" i="16"/>
  <c r="DB26" i="16"/>
  <c r="DA26" i="16"/>
  <c r="CZ26" i="16"/>
  <c r="CY26" i="16"/>
  <c r="CX26" i="16"/>
  <c r="CW26" i="16"/>
  <c r="EL16" i="16"/>
  <c r="EK16" i="16"/>
  <c r="EJ16" i="16"/>
  <c r="EI16" i="16"/>
  <c r="EJ15" i="16"/>
  <c r="EI15" i="16"/>
  <c r="EH15" i="16"/>
  <c r="EG15" i="16"/>
  <c r="EI14" i="16"/>
  <c r="EH14" i="16"/>
  <c r="EG14" i="16"/>
  <c r="ER11" i="16"/>
  <c r="EQ11" i="16"/>
  <c r="EP11" i="16"/>
  <c r="EO11" i="16"/>
  <c r="EN11" i="16"/>
  <c r="EM11" i="16"/>
  <c r="EL11" i="16"/>
  <c r="EK11" i="16"/>
  <c r="EJ11" i="16"/>
  <c r="EI11" i="16"/>
  <c r="EH11" i="16"/>
  <c r="EG11" i="16"/>
  <c r="EF11" i="16"/>
  <c r="EE11" i="16"/>
  <c r="ED11" i="16"/>
  <c r="EC11" i="16"/>
  <c r="EB11" i="16"/>
  <c r="EA11" i="16"/>
  <c r="DZ11" i="16"/>
  <c r="DY11" i="16"/>
  <c r="DX11" i="16"/>
  <c r="DW11" i="16"/>
  <c r="DV11" i="16"/>
  <c r="DU11" i="16"/>
  <c r="DT11" i="16"/>
  <c r="DS11" i="16"/>
  <c r="DR11" i="16"/>
  <c r="DQ11" i="16"/>
  <c r="DP11" i="16"/>
  <c r="DO11" i="16"/>
  <c r="DN11" i="16"/>
  <c r="DM11" i="16"/>
  <c r="DL11" i="16"/>
  <c r="DK11" i="16"/>
  <c r="DJ11" i="16"/>
  <c r="DI11" i="16"/>
  <c r="DH11" i="16"/>
  <c r="DG11" i="16"/>
  <c r="DF11" i="16"/>
  <c r="DE11" i="16"/>
  <c r="EQ10" i="16"/>
  <c r="EP10" i="16"/>
  <c r="EO10" i="16"/>
  <c r="EN10" i="16"/>
  <c r="EM10" i="16"/>
  <c r="EL10" i="16"/>
  <c r="EK10" i="16"/>
  <c r="EJ10" i="16"/>
  <c r="EI10" i="16"/>
  <c r="EH10" i="16"/>
  <c r="EG10" i="16"/>
  <c r="EF10" i="16"/>
  <c r="EE10" i="16"/>
  <c r="ED10" i="16"/>
  <c r="EC10" i="16"/>
  <c r="EB10" i="16"/>
  <c r="EA10" i="16"/>
  <c r="DZ10" i="16"/>
  <c r="DY10" i="16"/>
  <c r="DX10" i="16"/>
  <c r="DW10" i="16"/>
  <c r="DV10" i="16"/>
  <c r="DU10" i="16"/>
  <c r="DT10" i="16"/>
  <c r="DS10" i="16"/>
  <c r="DR10" i="16"/>
  <c r="DQ10" i="16"/>
  <c r="DP10" i="16"/>
  <c r="DO10" i="16"/>
  <c r="DN10" i="16"/>
  <c r="DM10" i="16"/>
  <c r="DL10" i="16"/>
  <c r="DK10" i="16"/>
  <c r="DJ10" i="16"/>
  <c r="DI10" i="16"/>
  <c r="DH10" i="16"/>
  <c r="DG10" i="16"/>
  <c r="DF10" i="16"/>
  <c r="DE10" i="16"/>
  <c r="DD10" i="16"/>
  <c r="DC10" i="16"/>
  <c r="DB10" i="16"/>
  <c r="DA10" i="16"/>
  <c r="CZ10" i="16"/>
  <c r="CY10" i="16"/>
  <c r="CX10" i="16"/>
  <c r="CW10" i="16"/>
  <c r="B10" i="16"/>
  <c r="CX9" i="16"/>
  <c r="CW9" i="16"/>
  <c r="ER8" i="16"/>
  <c r="EQ8" i="16"/>
  <c r="EP8" i="16"/>
  <c r="EO8" i="16"/>
  <c r="EN8" i="16"/>
  <c r="EM8" i="16"/>
  <c r="EL8" i="16"/>
  <c r="EK8" i="16"/>
  <c r="EJ8" i="16"/>
  <c r="EI8" i="16"/>
  <c r="EH8" i="16"/>
  <c r="EG8" i="16"/>
  <c r="EF8" i="16"/>
  <c r="EE8" i="16"/>
  <c r="ED8" i="16"/>
  <c r="EC8" i="16"/>
  <c r="EB8" i="16"/>
  <c r="EA8" i="16"/>
  <c r="DZ8" i="16"/>
  <c r="DY8" i="16"/>
  <c r="DX8" i="16"/>
  <c r="DW8" i="16"/>
  <c r="DV8" i="16"/>
  <c r="DU8" i="16"/>
  <c r="DT8" i="16"/>
  <c r="DS8" i="16"/>
  <c r="DR8" i="16"/>
  <c r="DQ8" i="16"/>
  <c r="DP8" i="16"/>
  <c r="DO8" i="16"/>
  <c r="DN8" i="16"/>
  <c r="DM8" i="16"/>
  <c r="DL8" i="16"/>
  <c r="DK8" i="16"/>
  <c r="DJ8" i="16"/>
  <c r="DI8" i="16"/>
  <c r="DH8" i="16"/>
  <c r="DG8" i="16"/>
  <c r="DF8" i="16"/>
  <c r="DE8" i="16"/>
  <c r="DD8" i="16"/>
  <c r="DC8" i="16"/>
  <c r="DB8" i="16"/>
  <c r="DA8" i="16"/>
  <c r="CZ8" i="16"/>
  <c r="CY8" i="16"/>
  <c r="CX8" i="16"/>
  <c r="CW8" i="16"/>
  <c r="ER7" i="16"/>
  <c r="EQ7" i="16"/>
  <c r="EP7" i="16"/>
  <c r="EO7" i="16"/>
  <c r="EN7" i="16"/>
  <c r="EM7" i="16"/>
  <c r="EL7" i="16"/>
  <c r="EK7" i="16"/>
  <c r="EJ7" i="16"/>
  <c r="EI7" i="16"/>
  <c r="EH7" i="16"/>
  <c r="EG7" i="16"/>
  <c r="EF7" i="16"/>
  <c r="EE7" i="16"/>
  <c r="ED7" i="16"/>
  <c r="EC7" i="16"/>
  <c r="EB7" i="16"/>
  <c r="EA7" i="16"/>
  <c r="DZ7" i="16"/>
  <c r="DY7" i="16"/>
  <c r="DX7" i="16"/>
  <c r="DW7" i="16"/>
  <c r="DV7" i="16"/>
  <c r="DU7" i="16"/>
  <c r="DT7" i="16"/>
  <c r="DS7" i="16"/>
  <c r="DR7" i="16"/>
  <c r="DQ7" i="16"/>
  <c r="DP7" i="16"/>
  <c r="DO7" i="16"/>
  <c r="DN7" i="16"/>
  <c r="DM7" i="16"/>
  <c r="DL7" i="16"/>
  <c r="DK7" i="16"/>
  <c r="DJ7" i="16"/>
  <c r="DI7" i="16"/>
  <c r="DH7" i="16"/>
  <c r="DG7" i="16"/>
  <c r="DF7" i="16"/>
  <c r="DE7" i="16"/>
  <c r="DD7" i="16"/>
  <c r="DC7" i="16"/>
  <c r="DB7" i="16"/>
  <c r="DA7" i="16"/>
  <c r="CZ7" i="16"/>
  <c r="CY7" i="16"/>
  <c r="CX7" i="16"/>
  <c r="CW7" i="16"/>
  <c r="B3" i="16"/>
  <c r="ET46" i="15"/>
  <c r="ES46" i="15"/>
  <c r="ER46" i="15"/>
  <c r="EQ46" i="15"/>
  <c r="EP46" i="15"/>
  <c r="EO46" i="15"/>
  <c r="EN46" i="15"/>
  <c r="EM46" i="15"/>
  <c r="EL46" i="15"/>
  <c r="EK46" i="15"/>
  <c r="EJ46" i="15"/>
  <c r="EI46" i="15"/>
  <c r="EH46" i="15"/>
  <c r="EG46" i="15"/>
  <c r="EF46" i="15"/>
  <c r="EE46" i="15"/>
  <c r="ED46" i="15"/>
  <c r="EC46" i="15"/>
  <c r="EB46" i="15"/>
  <c r="EA46" i="15"/>
  <c r="DZ46" i="15"/>
  <c r="DY46" i="15"/>
  <c r="DX46" i="15"/>
  <c r="DW46" i="15"/>
  <c r="DV46" i="15"/>
  <c r="DU46" i="15"/>
  <c r="DT46" i="15"/>
  <c r="DS46" i="15"/>
  <c r="DR46" i="15"/>
  <c r="DQ46" i="15"/>
  <c r="DP46" i="15"/>
  <c r="DO46" i="15"/>
  <c r="DN46" i="15"/>
  <c r="DM46" i="15"/>
  <c r="DL46" i="15"/>
  <c r="DK46" i="15"/>
  <c r="DJ46" i="15"/>
  <c r="DI46" i="15"/>
  <c r="DH46" i="15"/>
  <c r="DG46" i="15"/>
  <c r="DF46" i="15"/>
  <c r="DE46" i="15"/>
  <c r="DD46" i="15"/>
  <c r="DC46" i="15"/>
  <c r="DB46" i="15"/>
  <c r="DA46" i="15"/>
  <c r="CZ46" i="15"/>
  <c r="CY46" i="15"/>
  <c r="CX46" i="15"/>
  <c r="CW46" i="15"/>
  <c r="EV45" i="15"/>
  <c r="EU45" i="15"/>
  <c r="ET45" i="15"/>
  <c r="ES45" i="15"/>
  <c r="ER45" i="15"/>
  <c r="EQ45" i="15"/>
  <c r="EP45" i="15"/>
  <c r="EO45" i="15"/>
  <c r="EN45" i="15"/>
  <c r="EM45" i="15"/>
  <c r="EL45" i="15"/>
  <c r="EK45" i="15"/>
  <c r="EJ45" i="15"/>
  <c r="EI45" i="15"/>
  <c r="EH45" i="15"/>
  <c r="EG45" i="15"/>
  <c r="EF45" i="15"/>
  <c r="EE45" i="15"/>
  <c r="ED45" i="15"/>
  <c r="EC45" i="15"/>
  <c r="EB45" i="15"/>
  <c r="EA45" i="15"/>
  <c r="DZ45" i="15"/>
  <c r="DY45" i="15"/>
  <c r="DX45" i="15"/>
  <c r="DW45" i="15"/>
  <c r="DV45" i="15"/>
  <c r="DU45" i="15"/>
  <c r="DT45" i="15"/>
  <c r="DS45" i="15"/>
  <c r="DR45" i="15"/>
  <c r="DQ45" i="15"/>
  <c r="DP45" i="15"/>
  <c r="DO45" i="15"/>
  <c r="DN45" i="15"/>
  <c r="DM45" i="15"/>
  <c r="DL45" i="15"/>
  <c r="DK45" i="15"/>
  <c r="DJ45" i="15"/>
  <c r="DI45" i="15"/>
  <c r="DH45" i="15"/>
  <c r="DG45" i="15"/>
  <c r="DF45" i="15"/>
  <c r="DE45" i="15"/>
  <c r="DD45" i="15"/>
  <c r="DC45" i="15"/>
  <c r="DB45" i="15"/>
  <c r="DA45" i="15"/>
  <c r="CZ45" i="15"/>
  <c r="CY45" i="15"/>
  <c r="CX45" i="15"/>
  <c r="CW45" i="15"/>
  <c r="EU42" i="15"/>
  <c r="ET42" i="15"/>
  <c r="ES42" i="15"/>
  <c r="ER42" i="15"/>
  <c r="EQ42" i="15"/>
  <c r="EP42" i="15"/>
  <c r="EO42" i="15"/>
  <c r="EN42" i="15"/>
  <c r="EM42" i="15"/>
  <c r="EL42" i="15"/>
  <c r="EK42" i="15"/>
  <c r="EJ42" i="15"/>
  <c r="EI42" i="15"/>
  <c r="EH42" i="15"/>
  <c r="EG42" i="15"/>
  <c r="EF42" i="15"/>
  <c r="EE42" i="15"/>
  <c r="ED42" i="15"/>
  <c r="EC42" i="15"/>
  <c r="EB42" i="15"/>
  <c r="EA42" i="15"/>
  <c r="DZ42" i="15"/>
  <c r="DY42" i="15"/>
  <c r="DX42" i="15"/>
  <c r="DW42" i="15"/>
  <c r="DV42" i="15"/>
  <c r="DU42" i="15"/>
  <c r="DT42" i="15"/>
  <c r="DS42" i="15"/>
  <c r="DR42" i="15"/>
  <c r="DQ42" i="15"/>
  <c r="DP42" i="15"/>
  <c r="DO42" i="15"/>
  <c r="DN42" i="15"/>
  <c r="DM42" i="15"/>
  <c r="DL42" i="15"/>
  <c r="DK42" i="15"/>
  <c r="DJ42" i="15"/>
  <c r="DI42" i="15"/>
  <c r="DH42" i="15"/>
  <c r="DG42" i="15"/>
  <c r="DF42" i="15"/>
  <c r="DE42" i="15"/>
  <c r="DD42" i="15"/>
  <c r="DC42" i="15"/>
  <c r="DB42" i="15"/>
  <c r="DA42" i="15"/>
  <c r="CZ42" i="15"/>
  <c r="CY42" i="15"/>
  <c r="CX42" i="15"/>
  <c r="CW42" i="15"/>
  <c r="EU41" i="15"/>
  <c r="ET41" i="15"/>
  <c r="ES41" i="15"/>
  <c r="ER41" i="15"/>
  <c r="EQ41" i="15"/>
  <c r="EP41" i="15"/>
  <c r="EO41" i="15"/>
  <c r="EN41" i="15"/>
  <c r="EM41" i="15"/>
  <c r="EL41" i="15"/>
  <c r="EK41" i="15"/>
  <c r="EJ41" i="15"/>
  <c r="EI41" i="15"/>
  <c r="EH41" i="15"/>
  <c r="EG41" i="15"/>
  <c r="EF41" i="15"/>
  <c r="EE41" i="15"/>
  <c r="ED41" i="15"/>
  <c r="EC41" i="15"/>
  <c r="EB41" i="15"/>
  <c r="EA41" i="15"/>
  <c r="DZ41" i="15"/>
  <c r="DY41" i="15"/>
  <c r="DX41" i="15"/>
  <c r="DW41" i="15"/>
  <c r="DV41" i="15"/>
  <c r="DU41" i="15"/>
  <c r="DT41" i="15"/>
  <c r="DS41" i="15"/>
  <c r="DR41" i="15"/>
  <c r="DQ41" i="15"/>
  <c r="DP41" i="15"/>
  <c r="DO41" i="15"/>
  <c r="DN41" i="15"/>
  <c r="DM41" i="15"/>
  <c r="DL41" i="15"/>
  <c r="DK41" i="15"/>
  <c r="DJ41" i="15"/>
  <c r="DI41" i="15"/>
  <c r="DH41" i="15"/>
  <c r="DG41" i="15"/>
  <c r="DF41" i="15"/>
  <c r="DE41" i="15"/>
  <c r="DD41" i="15"/>
  <c r="DC41" i="15"/>
  <c r="DB41" i="15"/>
  <c r="DA41" i="15"/>
  <c r="CZ41" i="15"/>
  <c r="CY41" i="15"/>
  <c r="CX41" i="15"/>
  <c r="CW41" i="15"/>
  <c r="EU38" i="15"/>
  <c r="ET38" i="15"/>
  <c r="ES38" i="15"/>
  <c r="ER38" i="15"/>
  <c r="EQ38" i="15"/>
  <c r="EP38" i="15"/>
  <c r="EO38" i="15"/>
  <c r="EN38" i="15"/>
  <c r="EM38" i="15"/>
  <c r="EL38" i="15"/>
  <c r="EK38" i="15"/>
  <c r="EJ38" i="15"/>
  <c r="EI38" i="15"/>
  <c r="EH38" i="15"/>
  <c r="EG38" i="15"/>
  <c r="EF38" i="15"/>
  <c r="EE38" i="15"/>
  <c r="ED38" i="15"/>
  <c r="EC38" i="15"/>
  <c r="EB38" i="15"/>
  <c r="EA38" i="15"/>
  <c r="DZ38" i="15"/>
  <c r="DY38" i="15"/>
  <c r="DX38" i="15"/>
  <c r="DW38" i="15"/>
  <c r="DV38" i="15"/>
  <c r="DU38" i="15"/>
  <c r="DT38" i="15"/>
  <c r="DS38" i="15"/>
  <c r="DR38" i="15"/>
  <c r="DQ38" i="15"/>
  <c r="DP38" i="15"/>
  <c r="DO38" i="15"/>
  <c r="DN38" i="15"/>
  <c r="DM38" i="15"/>
  <c r="DL38" i="15"/>
  <c r="DK38" i="15"/>
  <c r="DJ38" i="15"/>
  <c r="DI38" i="15"/>
  <c r="DH38" i="15"/>
  <c r="DG38" i="15"/>
  <c r="DF38" i="15"/>
  <c r="DE38" i="15"/>
  <c r="DD38" i="15"/>
  <c r="DC38" i="15"/>
  <c r="DB38" i="15"/>
  <c r="DA38" i="15"/>
  <c r="CZ38" i="15"/>
  <c r="CY38" i="15"/>
  <c r="CX38" i="15"/>
  <c r="CW38" i="15"/>
  <c r="B38" i="15"/>
  <c r="ES37" i="15"/>
  <c r="ER37" i="15"/>
  <c r="EQ37" i="15"/>
  <c r="EP37" i="15"/>
  <c r="EO37" i="15"/>
  <c r="EN37" i="15"/>
  <c r="EM37" i="15"/>
  <c r="EL37" i="15"/>
  <c r="EK37" i="15"/>
  <c r="EJ37" i="15"/>
  <c r="EI37" i="15"/>
  <c r="EH37" i="15"/>
  <c r="EG37" i="15"/>
  <c r="EF37" i="15"/>
  <c r="EE37" i="15"/>
  <c r="ED37" i="15"/>
  <c r="EC37" i="15"/>
  <c r="EB37" i="15"/>
  <c r="EA37" i="15"/>
  <c r="DZ37" i="15"/>
  <c r="DY37" i="15"/>
  <c r="DX37" i="15"/>
  <c r="DW37" i="15"/>
  <c r="DV37" i="15"/>
  <c r="DU37" i="15"/>
  <c r="DT37" i="15"/>
  <c r="DS37" i="15"/>
  <c r="DR37" i="15"/>
  <c r="DQ37" i="15"/>
  <c r="DP37" i="15"/>
  <c r="DO37" i="15"/>
  <c r="DN37" i="15"/>
  <c r="DM37" i="15"/>
  <c r="DL37" i="15"/>
  <c r="DK37" i="15"/>
  <c r="DJ37" i="15"/>
  <c r="DI37" i="15"/>
  <c r="DH37" i="15"/>
  <c r="DG37" i="15"/>
  <c r="DF37" i="15"/>
  <c r="DE37" i="15"/>
  <c r="DD37" i="15"/>
  <c r="DC37" i="15"/>
  <c r="DB37" i="15"/>
  <c r="DA37" i="15"/>
  <c r="CZ37" i="15"/>
  <c r="CY37" i="15"/>
  <c r="CX37" i="15"/>
  <c r="CW37" i="15"/>
  <c r="B37" i="15"/>
  <c r="EU36" i="15"/>
  <c r="ET36" i="15"/>
  <c r="ES36" i="15"/>
  <c r="ER36" i="15"/>
  <c r="EQ36" i="15"/>
  <c r="EP36" i="15"/>
  <c r="EO36" i="15"/>
  <c r="EN36" i="15"/>
  <c r="EM36" i="15"/>
  <c r="EL36" i="15"/>
  <c r="EK36" i="15"/>
  <c r="EJ36" i="15"/>
  <c r="EI36" i="15"/>
  <c r="EH36" i="15"/>
  <c r="EG36" i="15"/>
  <c r="EF36" i="15"/>
  <c r="EE36" i="15"/>
  <c r="ED36" i="15"/>
  <c r="EC36" i="15"/>
  <c r="EB36" i="15"/>
  <c r="EA36" i="15"/>
  <c r="DZ36" i="15"/>
  <c r="DY36" i="15"/>
  <c r="DX36" i="15"/>
  <c r="DW36" i="15"/>
  <c r="DV36" i="15"/>
  <c r="DU36" i="15"/>
  <c r="DT36" i="15"/>
  <c r="DS36" i="15"/>
  <c r="DR36" i="15"/>
  <c r="DQ36" i="15"/>
  <c r="DP36" i="15"/>
  <c r="DO36" i="15"/>
  <c r="DN36" i="15"/>
  <c r="DM36" i="15"/>
  <c r="DL36" i="15"/>
  <c r="DK36" i="15"/>
  <c r="DJ36" i="15"/>
  <c r="DI36" i="15"/>
  <c r="DH36" i="15"/>
  <c r="DG36" i="15"/>
  <c r="DF36" i="15"/>
  <c r="DE36" i="15"/>
  <c r="DD36" i="15"/>
  <c r="DC36" i="15"/>
  <c r="DB36" i="15"/>
  <c r="DA36" i="15"/>
  <c r="CZ36" i="15"/>
  <c r="CY36" i="15"/>
  <c r="CX36" i="15"/>
  <c r="CW36" i="15"/>
  <c r="B36" i="15"/>
  <c r="EV35" i="15"/>
  <c r="EU35" i="15"/>
  <c r="ET35" i="15"/>
  <c r="ES35" i="15"/>
  <c r="ER35" i="15"/>
  <c r="EQ35" i="15"/>
  <c r="EP35" i="15"/>
  <c r="EO35" i="15"/>
  <c r="EN35" i="15"/>
  <c r="EM35" i="15"/>
  <c r="EL35" i="15"/>
  <c r="EK35" i="15"/>
  <c r="EJ35" i="15"/>
  <c r="EI35" i="15"/>
  <c r="EH35" i="15"/>
  <c r="EG35" i="15"/>
  <c r="EF35" i="15"/>
  <c r="EE35" i="15"/>
  <c r="ED35" i="15"/>
  <c r="EC35" i="15"/>
  <c r="EB35" i="15"/>
  <c r="EA35" i="15"/>
  <c r="DZ35" i="15"/>
  <c r="DY35" i="15"/>
  <c r="DX35" i="15"/>
  <c r="DW35" i="15"/>
  <c r="DV35" i="15"/>
  <c r="DU35" i="15"/>
  <c r="DT35" i="15"/>
  <c r="DS35" i="15"/>
  <c r="DR35" i="15"/>
  <c r="DQ35" i="15"/>
  <c r="DP35" i="15"/>
  <c r="DO35" i="15"/>
  <c r="DN35" i="15"/>
  <c r="DM35" i="15"/>
  <c r="DL35" i="15"/>
  <c r="DK35" i="15"/>
  <c r="DJ35" i="15"/>
  <c r="DI35" i="15"/>
  <c r="DH35" i="15"/>
  <c r="DG35" i="15"/>
  <c r="DF35" i="15"/>
  <c r="DE35" i="15"/>
  <c r="DD35" i="15"/>
  <c r="DC35" i="15"/>
  <c r="DB35" i="15"/>
  <c r="DA35" i="15"/>
  <c r="CZ35" i="15"/>
  <c r="CY35" i="15"/>
  <c r="CX35" i="15"/>
  <c r="CW35" i="15"/>
  <c r="B35" i="15"/>
  <c r="EV34" i="15"/>
  <c r="EU34" i="15"/>
  <c r="ET34" i="15"/>
  <c r="ES34" i="15"/>
  <c r="ER34" i="15"/>
  <c r="EQ34" i="15"/>
  <c r="EP34" i="15"/>
  <c r="EO34" i="15"/>
  <c r="EN34" i="15"/>
  <c r="EM34" i="15"/>
  <c r="EL34" i="15"/>
  <c r="EK34" i="15"/>
  <c r="EJ34" i="15"/>
  <c r="EI34" i="15"/>
  <c r="EH34" i="15"/>
  <c r="EG34" i="15"/>
  <c r="EF34" i="15"/>
  <c r="EE34" i="15"/>
  <c r="ED34" i="15"/>
  <c r="EC34" i="15"/>
  <c r="EB34" i="15"/>
  <c r="EA34" i="15"/>
  <c r="DZ34" i="15"/>
  <c r="DY34" i="15"/>
  <c r="DX34" i="15"/>
  <c r="DW34" i="15"/>
  <c r="DV34" i="15"/>
  <c r="DU34" i="15"/>
  <c r="DT34" i="15"/>
  <c r="DS34" i="15"/>
  <c r="DR34" i="15"/>
  <c r="DQ34" i="15"/>
  <c r="DP34" i="15"/>
  <c r="DO34" i="15"/>
  <c r="DN34" i="15"/>
  <c r="DM34" i="15"/>
  <c r="DL34" i="15"/>
  <c r="DK34" i="15"/>
  <c r="DJ34" i="15"/>
  <c r="DI34" i="15"/>
  <c r="DH34" i="15"/>
  <c r="DG34" i="15"/>
  <c r="DF34" i="15"/>
  <c r="DE34" i="15"/>
  <c r="DD34" i="15"/>
  <c r="DC34" i="15"/>
  <c r="DB34" i="15"/>
  <c r="DA34" i="15"/>
  <c r="CZ34" i="15"/>
  <c r="CY34" i="15"/>
  <c r="CX34" i="15"/>
  <c r="CW34" i="15"/>
  <c r="B34" i="15"/>
  <c r="EV33" i="15"/>
  <c r="EU33" i="15"/>
  <c r="ET33" i="15"/>
  <c r="ES33" i="15"/>
  <c r="ER33" i="15"/>
  <c r="EQ33" i="15"/>
  <c r="EP33" i="15"/>
  <c r="EO33" i="15"/>
  <c r="EN33" i="15"/>
  <c r="EM33" i="15"/>
  <c r="EL33" i="15"/>
  <c r="EK33" i="15"/>
  <c r="EJ33" i="15"/>
  <c r="EI33" i="15"/>
  <c r="EH33" i="15"/>
  <c r="EG33" i="15"/>
  <c r="EF33" i="15"/>
  <c r="EE33" i="15"/>
  <c r="ED33" i="15"/>
  <c r="EC33" i="15"/>
  <c r="EB33" i="15"/>
  <c r="EA33" i="15"/>
  <c r="DZ33" i="15"/>
  <c r="DY33" i="15"/>
  <c r="DX33" i="15"/>
  <c r="DW33" i="15"/>
  <c r="DV33" i="15"/>
  <c r="DU33" i="15"/>
  <c r="DT33" i="15"/>
  <c r="DS33" i="15"/>
  <c r="DR33" i="15"/>
  <c r="DQ33" i="15"/>
  <c r="DP33" i="15"/>
  <c r="DO33" i="15"/>
  <c r="DN33" i="15"/>
  <c r="DM33" i="15"/>
  <c r="DL33" i="15"/>
  <c r="DK33" i="15"/>
  <c r="DJ33" i="15"/>
  <c r="DI33" i="15"/>
  <c r="DH33" i="15"/>
  <c r="DG33" i="15"/>
  <c r="DF33" i="15"/>
  <c r="DE33" i="15"/>
  <c r="DD33" i="15"/>
  <c r="DC33" i="15"/>
  <c r="DB33" i="15"/>
  <c r="DA33" i="15"/>
  <c r="CZ33" i="15"/>
  <c r="CY33" i="15"/>
  <c r="CX33" i="15"/>
  <c r="CW33" i="15"/>
  <c r="B33" i="15"/>
  <c r="ER31" i="15"/>
  <c r="EQ31" i="15"/>
  <c r="EP31" i="15"/>
  <c r="EO31" i="15"/>
  <c r="EN31" i="15"/>
  <c r="EM31" i="15"/>
  <c r="EL31" i="15"/>
  <c r="EK31" i="15"/>
  <c r="EJ31" i="15"/>
  <c r="EI31" i="15"/>
  <c r="EH31" i="15"/>
  <c r="EG31" i="15"/>
  <c r="EF31" i="15"/>
  <c r="EE31" i="15"/>
  <c r="ED31" i="15"/>
  <c r="EC31" i="15"/>
  <c r="EB31" i="15"/>
  <c r="EA31" i="15"/>
  <c r="DZ31" i="15"/>
  <c r="DY31" i="15"/>
  <c r="DX31" i="15"/>
  <c r="DW31" i="15"/>
  <c r="DV31" i="15"/>
  <c r="DU31" i="15"/>
  <c r="DT31" i="15"/>
  <c r="DS31" i="15"/>
  <c r="DR31" i="15"/>
  <c r="DQ31" i="15"/>
  <c r="DP31" i="15"/>
  <c r="DO31" i="15"/>
  <c r="DN31" i="15"/>
  <c r="DM31" i="15"/>
  <c r="DL31" i="15"/>
  <c r="DK31" i="15"/>
  <c r="DJ31" i="15"/>
  <c r="DI31" i="15"/>
  <c r="DH31" i="15"/>
  <c r="DG31" i="15"/>
  <c r="DF31" i="15"/>
  <c r="DE31" i="15"/>
  <c r="DD31" i="15"/>
  <c r="DC31" i="15"/>
  <c r="DB31" i="15"/>
  <c r="DA31" i="15"/>
  <c r="CZ31" i="15"/>
  <c r="CY31" i="15"/>
  <c r="CX31" i="15"/>
  <c r="CW31" i="15"/>
  <c r="ER30" i="15"/>
  <c r="EQ30" i="15"/>
  <c r="EP30" i="15"/>
  <c r="EO30" i="15"/>
  <c r="EN30" i="15"/>
  <c r="EM30" i="15"/>
  <c r="EL30" i="15"/>
  <c r="EK30" i="15"/>
  <c r="EJ30" i="15"/>
  <c r="EI30" i="15"/>
  <c r="EH30" i="15"/>
  <c r="EG30" i="15"/>
  <c r="EF30" i="15"/>
  <c r="EE30" i="15"/>
  <c r="ED30" i="15"/>
  <c r="EC30" i="15"/>
  <c r="EB30" i="15"/>
  <c r="EA30" i="15"/>
  <c r="DZ30" i="15"/>
  <c r="DY30" i="15"/>
  <c r="DX30" i="15"/>
  <c r="DW30" i="15"/>
  <c r="DV30" i="15"/>
  <c r="DU30" i="15"/>
  <c r="DT30" i="15"/>
  <c r="DS30" i="15"/>
  <c r="DR30" i="15"/>
  <c r="DQ30" i="15"/>
  <c r="DP30" i="15"/>
  <c r="DO30" i="15"/>
  <c r="DN30" i="15"/>
  <c r="DM30" i="15"/>
  <c r="DL30" i="15"/>
  <c r="DK30" i="15"/>
  <c r="DJ30" i="15"/>
  <c r="DI30" i="15"/>
  <c r="DH30" i="15"/>
  <c r="DG30" i="15"/>
  <c r="DF30" i="15"/>
  <c r="DE30" i="15"/>
  <c r="DD30" i="15"/>
  <c r="DC30" i="15"/>
  <c r="DB30" i="15"/>
  <c r="DA30" i="15"/>
  <c r="CZ30" i="15"/>
  <c r="CY30" i="15"/>
  <c r="CX30" i="15"/>
  <c r="CW30" i="15"/>
  <c r="EQ29" i="15"/>
  <c r="EP29" i="15"/>
  <c r="EO29" i="15"/>
  <c r="EN29" i="15"/>
  <c r="EM29" i="15"/>
  <c r="EL29" i="15"/>
  <c r="EK29" i="15"/>
  <c r="EJ29" i="15"/>
  <c r="EI29" i="15"/>
  <c r="EH29" i="15"/>
  <c r="EG29" i="15"/>
  <c r="EF29" i="15"/>
  <c r="EE29" i="15"/>
  <c r="ED29" i="15"/>
  <c r="EC29" i="15"/>
  <c r="EB29" i="15"/>
  <c r="EA29" i="15"/>
  <c r="DZ29" i="15"/>
  <c r="DY29" i="15"/>
  <c r="DX29" i="15"/>
  <c r="DW29" i="15"/>
  <c r="DV29" i="15"/>
  <c r="DU29" i="15"/>
  <c r="DT29" i="15"/>
  <c r="DS29" i="15"/>
  <c r="DR29" i="15"/>
  <c r="DQ29" i="15"/>
  <c r="DP29" i="15"/>
  <c r="DO29" i="15"/>
  <c r="DN29" i="15"/>
  <c r="DM29" i="15"/>
  <c r="DL29" i="15"/>
  <c r="DK29" i="15"/>
  <c r="DJ29" i="15"/>
  <c r="DI29" i="15"/>
  <c r="DH29" i="15"/>
  <c r="DG29" i="15"/>
  <c r="DF29" i="15"/>
  <c r="DE29" i="15"/>
  <c r="DD29" i="15"/>
  <c r="DC29" i="15"/>
  <c r="DB29" i="15"/>
  <c r="DA29" i="15"/>
  <c r="CZ29" i="15"/>
  <c r="CY29" i="15"/>
  <c r="CX29" i="15"/>
  <c r="CW29" i="15"/>
  <c r="B29" i="15"/>
  <c r="ER27" i="15"/>
  <c r="EQ27" i="15"/>
  <c r="EP27" i="15"/>
  <c r="EO27" i="15"/>
  <c r="EN27" i="15"/>
  <c r="EM27" i="15"/>
  <c r="EL27" i="15"/>
  <c r="EK27" i="15"/>
  <c r="EJ27" i="15"/>
  <c r="EI27" i="15"/>
  <c r="EH27" i="15"/>
  <c r="EG27" i="15"/>
  <c r="EF27" i="15"/>
  <c r="EE27" i="15"/>
  <c r="ED27" i="15"/>
  <c r="EC27" i="15"/>
  <c r="EB27" i="15"/>
  <c r="EA27" i="15"/>
  <c r="DZ27" i="15"/>
  <c r="DY27" i="15"/>
  <c r="DX27" i="15"/>
  <c r="DW27" i="15"/>
  <c r="DV27" i="15"/>
  <c r="DU27" i="15"/>
  <c r="DT27" i="15"/>
  <c r="DS27" i="15"/>
  <c r="DR27" i="15"/>
  <c r="DQ27" i="15"/>
  <c r="DP27" i="15"/>
  <c r="DO27" i="15"/>
  <c r="DN27" i="15"/>
  <c r="DM27" i="15"/>
  <c r="DL27" i="15"/>
  <c r="DK27" i="15"/>
  <c r="DJ27" i="15"/>
  <c r="DI27" i="15"/>
  <c r="DH27" i="15"/>
  <c r="DG27" i="15"/>
  <c r="DF27" i="15"/>
  <c r="DE27" i="15"/>
  <c r="DD27" i="15"/>
  <c r="DC27" i="15"/>
  <c r="DB27" i="15"/>
  <c r="DA27" i="15"/>
  <c r="CZ27" i="15"/>
  <c r="CY27" i="15"/>
  <c r="CX27" i="15"/>
  <c r="CW27" i="15"/>
  <c r="EV25" i="15"/>
  <c r="EU25" i="15"/>
  <c r="ET25" i="15"/>
  <c r="ES25" i="15"/>
  <c r="ER25" i="15"/>
  <c r="EQ25" i="15"/>
  <c r="EP25" i="15"/>
  <c r="EO25" i="15"/>
  <c r="EN25" i="15"/>
  <c r="EM25" i="15"/>
  <c r="EL25" i="15"/>
  <c r="EK25" i="15"/>
  <c r="EJ25" i="15"/>
  <c r="EI25" i="15"/>
  <c r="EH25" i="15"/>
  <c r="EG25" i="15"/>
  <c r="EF25" i="15"/>
  <c r="EE25" i="15"/>
  <c r="ED25" i="15"/>
  <c r="EC25" i="15"/>
  <c r="EB25" i="15"/>
  <c r="EA25" i="15"/>
  <c r="DZ25" i="15"/>
  <c r="DY25" i="15"/>
  <c r="DX25" i="15"/>
  <c r="DW25" i="15"/>
  <c r="DV25" i="15"/>
  <c r="DU25" i="15"/>
  <c r="DT25" i="15"/>
  <c r="DS25" i="15"/>
  <c r="DR25" i="15"/>
  <c r="DQ25" i="15"/>
  <c r="DP25" i="15"/>
  <c r="DO25" i="15"/>
  <c r="DN25" i="15"/>
  <c r="DM25" i="15"/>
  <c r="DL25" i="15"/>
  <c r="DK25" i="15"/>
  <c r="DJ25" i="15"/>
  <c r="DI25" i="15"/>
  <c r="DH25" i="15"/>
  <c r="DG25" i="15"/>
  <c r="DF25" i="15"/>
  <c r="DE25" i="15"/>
  <c r="DD25" i="15"/>
  <c r="DC25" i="15"/>
  <c r="DB25" i="15"/>
  <c r="DA25" i="15"/>
  <c r="CZ25" i="15"/>
  <c r="CY25" i="15"/>
  <c r="CX25" i="15"/>
  <c r="CW25" i="15"/>
  <c r="EV24" i="15"/>
  <c r="EU24" i="15"/>
  <c r="ET24" i="15"/>
  <c r="ES24" i="15"/>
  <c r="ER24" i="15"/>
  <c r="EQ24" i="15"/>
  <c r="EP24" i="15"/>
  <c r="EO24" i="15"/>
  <c r="EN24" i="15"/>
  <c r="EM24" i="15"/>
  <c r="EL24" i="15"/>
  <c r="EK24" i="15"/>
  <c r="EJ24" i="15"/>
  <c r="EI24" i="15"/>
  <c r="EH24" i="15"/>
  <c r="EG24" i="15"/>
  <c r="EF24" i="15"/>
  <c r="EE24" i="15"/>
  <c r="ED24" i="15"/>
  <c r="EC24" i="15"/>
  <c r="EB24" i="15"/>
  <c r="EA24" i="15"/>
  <c r="DZ24" i="15"/>
  <c r="DY24" i="15"/>
  <c r="DX24" i="15"/>
  <c r="DW24" i="15"/>
  <c r="DV24" i="15"/>
  <c r="DU24" i="15"/>
  <c r="DT24" i="15"/>
  <c r="DS24" i="15"/>
  <c r="DR24" i="15"/>
  <c r="DQ24" i="15"/>
  <c r="DP24" i="15"/>
  <c r="DO24" i="15"/>
  <c r="DN24" i="15"/>
  <c r="DM24" i="15"/>
  <c r="DL24" i="15"/>
  <c r="DK24" i="15"/>
  <c r="DJ24" i="15"/>
  <c r="DI24" i="15"/>
  <c r="DH24" i="15"/>
  <c r="DG24" i="15"/>
  <c r="DF24" i="15"/>
  <c r="DE24" i="15"/>
  <c r="DD24" i="15"/>
  <c r="DC24" i="15"/>
  <c r="DB24" i="15"/>
  <c r="DA24" i="15"/>
  <c r="CZ24" i="15"/>
  <c r="CY24" i="15"/>
  <c r="CX24" i="15"/>
  <c r="CW24" i="15"/>
  <c r="B24" i="15"/>
  <c r="ET23" i="15"/>
  <c r="ES23" i="15"/>
  <c r="ER23" i="15"/>
  <c r="EQ23" i="15"/>
  <c r="EP23" i="15"/>
  <c r="EO23" i="15"/>
  <c r="EN23" i="15"/>
  <c r="EM23" i="15"/>
  <c r="EL23" i="15"/>
  <c r="EK23" i="15"/>
  <c r="EJ23" i="15"/>
  <c r="EI23" i="15"/>
  <c r="EH23" i="15"/>
  <c r="EG23" i="15"/>
  <c r="EF23" i="15"/>
  <c r="EE23" i="15"/>
  <c r="ED23" i="15"/>
  <c r="EC23" i="15"/>
  <c r="EB23" i="15"/>
  <c r="EA23" i="15"/>
  <c r="DZ23" i="15"/>
  <c r="DY23" i="15"/>
  <c r="DX23" i="15"/>
  <c r="DW23" i="15"/>
  <c r="DV23" i="15"/>
  <c r="DU23" i="15"/>
  <c r="DT23" i="15"/>
  <c r="DS23" i="15"/>
  <c r="DR23" i="15"/>
  <c r="DQ23" i="15"/>
  <c r="DP23" i="15"/>
  <c r="DO23" i="15"/>
  <c r="DN23" i="15"/>
  <c r="DM23" i="15"/>
  <c r="DL23" i="15"/>
  <c r="DK23" i="15"/>
  <c r="DJ23" i="15"/>
  <c r="DI23" i="15"/>
  <c r="DH23" i="15"/>
  <c r="DG23" i="15"/>
  <c r="DF23" i="15"/>
  <c r="DE23" i="15"/>
  <c r="DD23" i="15"/>
  <c r="DC23" i="15"/>
  <c r="DB23" i="15"/>
  <c r="DA23" i="15"/>
  <c r="CZ23" i="15"/>
  <c r="CY23" i="15"/>
  <c r="CX23" i="15"/>
  <c r="CW23" i="15"/>
  <c r="EL22" i="15"/>
  <c r="EK22" i="15"/>
  <c r="EJ22" i="15"/>
  <c r="EI22" i="15"/>
  <c r="EH22" i="15"/>
  <c r="EG22" i="15"/>
  <c r="EF22" i="15"/>
  <c r="EE22" i="15"/>
  <c r="ED22" i="15"/>
  <c r="EC22" i="15"/>
  <c r="EB22" i="15"/>
  <c r="EA22" i="15"/>
  <c r="DZ22" i="15"/>
  <c r="DY22" i="15"/>
  <c r="DX22" i="15"/>
  <c r="DW22" i="15"/>
  <c r="DV22" i="15"/>
  <c r="DU22" i="15"/>
  <c r="DT22" i="15"/>
  <c r="DS22" i="15"/>
  <c r="DR22" i="15"/>
  <c r="DQ22" i="15"/>
  <c r="DP22" i="15"/>
  <c r="DO22" i="15"/>
  <c r="DN22" i="15"/>
  <c r="DM22" i="15"/>
  <c r="DL22" i="15"/>
  <c r="DK22" i="15"/>
  <c r="DJ22" i="15"/>
  <c r="DI22" i="15"/>
  <c r="DH22" i="15"/>
  <c r="DG22" i="15"/>
  <c r="DF22" i="15"/>
  <c r="DE22" i="15"/>
  <c r="DD22" i="15"/>
  <c r="DC22" i="15"/>
  <c r="DB22" i="15"/>
  <c r="DA22" i="15"/>
  <c r="CZ22" i="15"/>
  <c r="CY22" i="15"/>
  <c r="CX22" i="15"/>
  <c r="CW22" i="15"/>
  <c r="EL19" i="15"/>
  <c r="EK19" i="15"/>
  <c r="EJ19" i="15"/>
  <c r="EI19" i="15"/>
  <c r="EH19" i="15"/>
  <c r="EG19" i="15"/>
  <c r="EF19" i="15"/>
  <c r="EE19" i="15"/>
  <c r="ED19" i="15"/>
  <c r="EC19" i="15"/>
  <c r="EB19" i="15"/>
  <c r="EA19" i="15"/>
  <c r="DZ19" i="15"/>
  <c r="DY19" i="15"/>
  <c r="DX19" i="15"/>
  <c r="DW19" i="15"/>
  <c r="DV19" i="15"/>
  <c r="DU19" i="15"/>
  <c r="DT19" i="15"/>
  <c r="DS19" i="15"/>
  <c r="DR19" i="15"/>
  <c r="DQ19" i="15"/>
  <c r="DP19" i="15"/>
  <c r="DO19" i="15"/>
  <c r="DN19" i="15"/>
  <c r="DM19" i="15"/>
  <c r="DL19" i="15"/>
  <c r="DK19" i="15"/>
  <c r="DJ19" i="15"/>
  <c r="DI19" i="15"/>
  <c r="DH19" i="15"/>
  <c r="DG19" i="15"/>
  <c r="DF19" i="15"/>
  <c r="DE19" i="15"/>
  <c r="DD19" i="15"/>
  <c r="DC19" i="15"/>
  <c r="DB19" i="15"/>
  <c r="DA19" i="15"/>
  <c r="CZ19" i="15"/>
  <c r="CY19" i="15"/>
  <c r="CX19" i="15"/>
  <c r="CW19" i="15"/>
  <c r="EJ18" i="15"/>
  <c r="EI18" i="15"/>
  <c r="EH18" i="15"/>
  <c r="EG18" i="15"/>
  <c r="EF18" i="15"/>
  <c r="EE18" i="15"/>
  <c r="ED18" i="15"/>
  <c r="EC18" i="15"/>
  <c r="EB18" i="15"/>
  <c r="EA18" i="15"/>
  <c r="DZ18" i="15"/>
  <c r="DY18" i="15"/>
  <c r="DX18" i="15"/>
  <c r="DW18" i="15"/>
  <c r="DV18" i="15"/>
  <c r="DU18" i="15"/>
  <c r="DT18" i="15"/>
  <c r="DS18" i="15"/>
  <c r="DR18" i="15"/>
  <c r="DQ18" i="15"/>
  <c r="DP18" i="15"/>
  <c r="DO18" i="15"/>
  <c r="DN18" i="15"/>
  <c r="DM18" i="15"/>
  <c r="DL18" i="15"/>
  <c r="DK18" i="15"/>
  <c r="DJ18" i="15"/>
  <c r="DI18" i="15"/>
  <c r="DH18" i="15"/>
  <c r="DG18" i="15"/>
  <c r="DF18" i="15"/>
  <c r="DE18" i="15"/>
  <c r="DD18" i="15"/>
  <c r="DC18" i="15"/>
  <c r="DB18" i="15"/>
  <c r="DA18" i="15"/>
  <c r="CZ18" i="15"/>
  <c r="CY18" i="15"/>
  <c r="CX18" i="15"/>
  <c r="CW18" i="15"/>
  <c r="EI17" i="15"/>
  <c r="EH17" i="15"/>
  <c r="EG17" i="15"/>
  <c r="EF17" i="15"/>
  <c r="EE17" i="15"/>
  <c r="ED17" i="15"/>
  <c r="EC17" i="15"/>
  <c r="EB17" i="15"/>
  <c r="EA17" i="15"/>
  <c r="DZ17" i="15"/>
  <c r="DY17" i="15"/>
  <c r="DX17" i="15"/>
  <c r="DW17" i="15"/>
  <c r="DV17" i="15"/>
  <c r="DU17" i="15"/>
  <c r="DT17" i="15"/>
  <c r="DS17" i="15"/>
  <c r="DR17" i="15"/>
  <c r="DQ17" i="15"/>
  <c r="DP17" i="15"/>
  <c r="DO17" i="15"/>
  <c r="DN17" i="15"/>
  <c r="DM17" i="15"/>
  <c r="DL17" i="15"/>
  <c r="DK17" i="15"/>
  <c r="DJ17" i="15"/>
  <c r="DI17" i="15"/>
  <c r="DH17" i="15"/>
  <c r="DG17" i="15"/>
  <c r="DF17" i="15"/>
  <c r="DE17" i="15"/>
  <c r="DD17" i="15"/>
  <c r="DC17" i="15"/>
  <c r="DB17" i="15"/>
  <c r="DA17" i="15"/>
  <c r="CZ17" i="15"/>
  <c r="CY17" i="15"/>
  <c r="CX17" i="15"/>
  <c r="CW17" i="15"/>
  <c r="CZ15" i="15"/>
  <c r="CY15" i="15"/>
  <c r="CX15" i="15"/>
  <c r="CW15" i="15"/>
  <c r="CY14" i="15"/>
  <c r="CX14" i="15"/>
  <c r="CW14" i="15"/>
  <c r="ER13" i="15"/>
  <c r="EQ13" i="15"/>
  <c r="EP13" i="15"/>
  <c r="EO13" i="15"/>
  <c r="EN13" i="15"/>
  <c r="EM13" i="15"/>
  <c r="EL13" i="15"/>
  <c r="EK13" i="15"/>
  <c r="EJ13" i="15"/>
  <c r="EI13" i="15"/>
  <c r="EH13" i="15"/>
  <c r="EG13" i="15"/>
  <c r="EF13" i="15"/>
  <c r="EE13" i="15"/>
  <c r="ED13" i="15"/>
  <c r="EC13" i="15"/>
  <c r="EB13" i="15"/>
  <c r="EA13" i="15"/>
  <c r="DZ13" i="15"/>
  <c r="DY13" i="15"/>
  <c r="DX13" i="15"/>
  <c r="DW13" i="15"/>
  <c r="DV13" i="15"/>
  <c r="DU13" i="15"/>
  <c r="DT13" i="15"/>
  <c r="DS13" i="15"/>
  <c r="DR13" i="15"/>
  <c r="DQ13" i="15"/>
  <c r="DP13" i="15"/>
  <c r="DO13" i="15"/>
  <c r="DN13" i="15"/>
  <c r="DM13" i="15"/>
  <c r="DL13" i="15"/>
  <c r="DK13" i="15"/>
  <c r="DJ13" i="15"/>
  <c r="DI13" i="15"/>
  <c r="DH13" i="15"/>
  <c r="DG13" i="15"/>
  <c r="DF13" i="15"/>
  <c r="DE13" i="15"/>
  <c r="DD13" i="15"/>
  <c r="DC13" i="15"/>
  <c r="DB13" i="15"/>
  <c r="DA13" i="15"/>
  <c r="CZ13" i="15"/>
  <c r="CY13" i="15"/>
  <c r="CX13" i="15"/>
  <c r="CW13" i="15"/>
  <c r="EO12" i="15"/>
  <c r="EN12" i="15"/>
  <c r="EM12" i="15"/>
  <c r="EL12" i="15"/>
  <c r="EK12" i="15"/>
  <c r="EJ12" i="15"/>
  <c r="EI12" i="15"/>
  <c r="EH12" i="15"/>
  <c r="EG12" i="15"/>
  <c r="EF12" i="15"/>
  <c r="EE12" i="15"/>
  <c r="ED12" i="15"/>
  <c r="EC12" i="15"/>
  <c r="EB12" i="15"/>
  <c r="EA12" i="15"/>
  <c r="DZ12" i="15"/>
  <c r="DY12" i="15"/>
  <c r="DX12" i="15"/>
  <c r="DW12" i="15"/>
  <c r="DV12" i="15"/>
  <c r="DU12" i="15"/>
  <c r="DT12" i="15"/>
  <c r="DS12" i="15"/>
  <c r="DR12" i="15"/>
  <c r="DQ12" i="15"/>
  <c r="DP12" i="15"/>
  <c r="DO12" i="15"/>
  <c r="DN12" i="15"/>
  <c r="DM12" i="15"/>
  <c r="DL12" i="15"/>
  <c r="DK12" i="15"/>
  <c r="DJ12" i="15"/>
  <c r="DI12" i="15"/>
  <c r="DH12" i="15"/>
  <c r="DG12" i="15"/>
  <c r="DF12" i="15"/>
  <c r="DE12" i="15"/>
  <c r="DD12" i="15"/>
  <c r="DC12" i="15"/>
  <c r="DB12" i="15"/>
  <c r="DA12" i="15"/>
  <c r="CZ12" i="15"/>
  <c r="CY12" i="15"/>
  <c r="CX12" i="15"/>
  <c r="CW12" i="15"/>
  <c r="B12" i="15"/>
  <c r="EO11" i="15"/>
  <c r="EN11" i="15"/>
  <c r="EM11" i="15"/>
  <c r="EL11" i="15"/>
  <c r="EK11" i="15"/>
  <c r="EJ11" i="15"/>
  <c r="EI11" i="15"/>
  <c r="EH11" i="15"/>
  <c r="EG11" i="15"/>
  <c r="EF11" i="15"/>
  <c r="EE11" i="15"/>
  <c r="ED11" i="15"/>
  <c r="EC11" i="15"/>
  <c r="EB11" i="15"/>
  <c r="EA11" i="15"/>
  <c r="DZ11" i="15"/>
  <c r="DY11" i="15"/>
  <c r="DX11" i="15"/>
  <c r="DW11" i="15"/>
  <c r="DV11" i="15"/>
  <c r="DU11" i="15"/>
  <c r="DT11" i="15"/>
  <c r="DS11" i="15"/>
  <c r="DR11" i="15"/>
  <c r="DQ11" i="15"/>
  <c r="DP11" i="15"/>
  <c r="DO11" i="15"/>
  <c r="DN11" i="15"/>
  <c r="DM11" i="15"/>
  <c r="DL11" i="15"/>
  <c r="DK11" i="15"/>
  <c r="DJ11" i="15"/>
  <c r="DI11" i="15"/>
  <c r="DH11" i="15"/>
  <c r="DG11" i="15"/>
  <c r="DF11" i="15"/>
  <c r="DE11" i="15"/>
  <c r="DD11" i="15"/>
  <c r="DC11" i="15"/>
  <c r="DB11" i="15"/>
  <c r="DA11" i="15"/>
  <c r="CZ11" i="15"/>
  <c r="CY11" i="15"/>
  <c r="CX11" i="15"/>
  <c r="CW11" i="15"/>
  <c r="B11" i="15"/>
  <c r="EQ10" i="15"/>
  <c r="EP10" i="15"/>
  <c r="EO10" i="15"/>
  <c r="EN10" i="15"/>
  <c r="EM10" i="15"/>
  <c r="EL10" i="15"/>
  <c r="EK10" i="15"/>
  <c r="EJ10" i="15"/>
  <c r="EI10" i="15"/>
  <c r="EH10" i="15"/>
  <c r="EG10" i="15"/>
  <c r="EF10" i="15"/>
  <c r="EE10" i="15"/>
  <c r="ED10" i="15"/>
  <c r="EC10" i="15"/>
  <c r="EB10" i="15"/>
  <c r="EA10" i="15"/>
  <c r="DZ10" i="15"/>
  <c r="DY10" i="15"/>
  <c r="DX10" i="15"/>
  <c r="DW10" i="15"/>
  <c r="DV10" i="15"/>
  <c r="DU10" i="15"/>
  <c r="DT10" i="15"/>
  <c r="DS10" i="15"/>
  <c r="DR10" i="15"/>
  <c r="DQ10" i="15"/>
  <c r="DP10" i="15"/>
  <c r="DO10" i="15"/>
  <c r="DN10" i="15"/>
  <c r="DM10" i="15"/>
  <c r="DL10" i="15"/>
  <c r="DK10" i="15"/>
  <c r="DJ10" i="15"/>
  <c r="DI10" i="15"/>
  <c r="DH10" i="15"/>
  <c r="DG10" i="15"/>
  <c r="DF10" i="15"/>
  <c r="DE10" i="15"/>
  <c r="DD10" i="15"/>
  <c r="DC10" i="15"/>
  <c r="DB10" i="15"/>
  <c r="DA10" i="15"/>
  <c r="CZ10" i="15"/>
  <c r="CY10" i="15"/>
  <c r="CX10" i="15"/>
  <c r="CW10" i="15"/>
  <c r="B10" i="15"/>
  <c r="CX9" i="15"/>
  <c r="CW9" i="15"/>
  <c r="ER8" i="15"/>
  <c r="EQ8" i="15"/>
  <c r="EP8" i="15"/>
  <c r="EO8" i="15"/>
  <c r="EN8" i="15"/>
  <c r="EM8" i="15"/>
  <c r="EL8" i="15"/>
  <c r="EK8" i="15"/>
  <c r="EJ8" i="15"/>
  <c r="EI8" i="15"/>
  <c r="EH8" i="15"/>
  <c r="EG8" i="15"/>
  <c r="EF8" i="15"/>
  <c r="EE8" i="15"/>
  <c r="ED8" i="15"/>
  <c r="EC8" i="15"/>
  <c r="EB8" i="15"/>
  <c r="EA8" i="15"/>
  <c r="DZ8" i="15"/>
  <c r="DY8" i="15"/>
  <c r="DX8" i="15"/>
  <c r="DW8" i="15"/>
  <c r="DV8" i="15"/>
  <c r="DU8" i="15"/>
  <c r="DT8" i="15"/>
  <c r="DS8" i="15"/>
  <c r="DR8" i="15"/>
  <c r="DQ8" i="15"/>
  <c r="DP8" i="15"/>
  <c r="DO8" i="15"/>
  <c r="DN8" i="15"/>
  <c r="DM8" i="15"/>
  <c r="DL8" i="15"/>
  <c r="DK8" i="15"/>
  <c r="DJ8" i="15"/>
  <c r="DI8" i="15"/>
  <c r="DH8" i="15"/>
  <c r="DG8" i="15"/>
  <c r="DF8" i="15"/>
  <c r="DE8" i="15"/>
  <c r="DD8" i="15"/>
  <c r="DC8" i="15"/>
  <c r="DB8" i="15"/>
  <c r="DA8" i="15"/>
  <c r="CZ8" i="15"/>
  <c r="CY8" i="15"/>
  <c r="CX8" i="15"/>
  <c r="CW8" i="15"/>
  <c r="ER7" i="15"/>
  <c r="EQ7" i="15"/>
  <c r="EP7" i="15"/>
  <c r="EO7" i="15"/>
  <c r="EN7" i="15"/>
  <c r="EM7" i="15"/>
  <c r="EL7" i="15"/>
  <c r="EK7" i="15"/>
  <c r="EJ7" i="15"/>
  <c r="EI7" i="15"/>
  <c r="EH7" i="15"/>
  <c r="EG7" i="15"/>
  <c r="EF7" i="15"/>
  <c r="EE7" i="15"/>
  <c r="ED7" i="15"/>
  <c r="EC7" i="15"/>
  <c r="EB7" i="15"/>
  <c r="EA7" i="15"/>
  <c r="DZ7" i="15"/>
  <c r="DY7" i="15"/>
  <c r="DX7" i="15"/>
  <c r="DW7" i="15"/>
  <c r="DV7" i="15"/>
  <c r="DU7" i="15"/>
  <c r="DT7" i="15"/>
  <c r="DS7" i="15"/>
  <c r="DR7" i="15"/>
  <c r="DQ7" i="15"/>
  <c r="DP7" i="15"/>
  <c r="DO7" i="15"/>
  <c r="DN7" i="15"/>
  <c r="DM7" i="15"/>
  <c r="DL7" i="15"/>
  <c r="DK7" i="15"/>
  <c r="DJ7" i="15"/>
  <c r="DI7" i="15"/>
  <c r="DH7" i="15"/>
  <c r="DG7" i="15"/>
  <c r="DF7" i="15"/>
  <c r="DE7" i="15"/>
  <c r="DD7" i="15"/>
  <c r="DC7" i="15"/>
  <c r="DB7" i="15"/>
  <c r="DA7" i="15"/>
  <c r="CZ7" i="15"/>
  <c r="CY7" i="15"/>
  <c r="CX7" i="15"/>
  <c r="CW7" i="15"/>
  <c r="C3" i="15"/>
  <c r="D3" i="15" s="1"/>
  <c r="B3" i="15"/>
  <c r="B8" i="15" s="1"/>
  <c r="CW7" i="11"/>
  <c r="CX7" i="11"/>
  <c r="CY7" i="11"/>
  <c r="CZ7" i="11"/>
  <c r="DA7" i="11"/>
  <c r="DB7" i="11"/>
  <c r="DC7" i="11"/>
  <c r="DD7" i="11"/>
  <c r="DE7" i="11"/>
  <c r="DF7" i="11"/>
  <c r="DG7" i="11"/>
  <c r="DH7" i="11"/>
  <c r="DI7" i="11"/>
  <c r="DJ7" i="11"/>
  <c r="DK7" i="11"/>
  <c r="DL7" i="11"/>
  <c r="DM7" i="11"/>
  <c r="DN7" i="11"/>
  <c r="DO7" i="11"/>
  <c r="DP7" i="11"/>
  <c r="DQ7" i="11"/>
  <c r="DR7" i="11"/>
  <c r="DS7" i="11"/>
  <c r="DT7" i="11"/>
  <c r="DU7" i="11"/>
  <c r="DV7" i="11"/>
  <c r="DW7" i="11"/>
  <c r="DX7" i="11"/>
  <c r="DY7" i="11"/>
  <c r="DZ7" i="11"/>
  <c r="EA7" i="11"/>
  <c r="EB7" i="11"/>
  <c r="EC7" i="11"/>
  <c r="ED7" i="11"/>
  <c r="EE7" i="11"/>
  <c r="EF7" i="11"/>
  <c r="EG7" i="11"/>
  <c r="EH7" i="11"/>
  <c r="EI7" i="11"/>
  <c r="EJ7" i="11"/>
  <c r="EK7" i="11"/>
  <c r="EL7" i="11"/>
  <c r="EM7" i="11"/>
  <c r="EN7" i="11"/>
  <c r="EO7" i="11"/>
  <c r="EP7" i="11"/>
  <c r="EQ7" i="11"/>
  <c r="ER7" i="11"/>
  <c r="ES7" i="11"/>
  <c r="CW7" i="9"/>
  <c r="CX7" i="9"/>
  <c r="CY7" i="9"/>
  <c r="CZ7" i="9"/>
  <c r="DA7" i="9"/>
  <c r="DB7" i="9"/>
  <c r="DC7" i="9"/>
  <c r="DD7" i="9"/>
  <c r="DE7" i="9"/>
  <c r="DF7" i="9"/>
  <c r="DG7" i="9"/>
  <c r="DH7" i="9"/>
  <c r="DI7" i="9"/>
  <c r="DJ7" i="9"/>
  <c r="DK7" i="9"/>
  <c r="DL7" i="9"/>
  <c r="DM7" i="9"/>
  <c r="DN7" i="9"/>
  <c r="DO7" i="9"/>
  <c r="DP7" i="9"/>
  <c r="DQ7" i="9"/>
  <c r="DR7" i="9"/>
  <c r="DS7" i="9"/>
  <c r="DT7" i="9"/>
  <c r="DU7" i="9"/>
  <c r="DV7" i="9"/>
  <c r="DW7" i="9"/>
  <c r="DX7" i="9"/>
  <c r="DY7" i="9"/>
  <c r="DZ7" i="9"/>
  <c r="EA7" i="9"/>
  <c r="EB7" i="9"/>
  <c r="EC7" i="9"/>
  <c r="ED7" i="9"/>
  <c r="EE7" i="9"/>
  <c r="EF7" i="9"/>
  <c r="EG7" i="9"/>
  <c r="EH7" i="9"/>
  <c r="EI7" i="9"/>
  <c r="EJ7" i="9"/>
  <c r="EK7" i="9"/>
  <c r="EL7" i="9"/>
  <c r="EM7" i="9"/>
  <c r="EN7" i="9"/>
  <c r="EO7" i="9"/>
  <c r="EP7" i="9"/>
  <c r="EQ7" i="9"/>
  <c r="ER7" i="9"/>
  <c r="CW34" i="11"/>
  <c r="CX34" i="11"/>
  <c r="CY34" i="11"/>
  <c r="CZ34" i="11"/>
  <c r="DA34" i="11"/>
  <c r="DB34" i="11"/>
  <c r="DC34" i="11"/>
  <c r="DD34" i="11"/>
  <c r="DE34" i="11"/>
  <c r="DF34" i="11"/>
  <c r="DG34" i="11"/>
  <c r="DH34" i="11"/>
  <c r="DI34" i="11"/>
  <c r="DJ34" i="11"/>
  <c r="DK34" i="11"/>
  <c r="DL34" i="11"/>
  <c r="DM34" i="11"/>
  <c r="DN34" i="11"/>
  <c r="DO34" i="11"/>
  <c r="DP34" i="11"/>
  <c r="DQ34" i="11"/>
  <c r="DR34" i="11"/>
  <c r="DS34" i="11"/>
  <c r="DT34" i="11"/>
  <c r="DU34" i="11"/>
  <c r="DV34" i="11"/>
  <c r="DW34" i="11"/>
  <c r="DX34" i="11"/>
  <c r="DY34" i="11"/>
  <c r="DZ34" i="11"/>
  <c r="EA34" i="11"/>
  <c r="EB34" i="11"/>
  <c r="EC34" i="11"/>
  <c r="ED34" i="11"/>
  <c r="EE34" i="11"/>
  <c r="EF34" i="11"/>
  <c r="EG34" i="11"/>
  <c r="EH34" i="11"/>
  <c r="EI34" i="11"/>
  <c r="EJ34" i="11"/>
  <c r="EK34" i="11"/>
  <c r="EL34" i="11"/>
  <c r="EM34" i="11"/>
  <c r="EN34" i="11"/>
  <c r="EO34" i="11"/>
  <c r="EP34" i="11"/>
  <c r="EQ34" i="11"/>
  <c r="ER34" i="11"/>
  <c r="ES34" i="11"/>
  <c r="ET34" i="11"/>
  <c r="CW33" i="11"/>
  <c r="CX33" i="11"/>
  <c r="CY33" i="11"/>
  <c r="CZ33" i="11"/>
  <c r="DA33" i="11"/>
  <c r="DB33" i="11"/>
  <c r="DC33" i="11"/>
  <c r="DD33" i="11"/>
  <c r="DE33" i="11"/>
  <c r="DF33" i="11"/>
  <c r="DG33" i="11"/>
  <c r="DH33" i="11"/>
  <c r="DI33" i="11"/>
  <c r="DJ33" i="11"/>
  <c r="DK33" i="11"/>
  <c r="DL33" i="11"/>
  <c r="DM33" i="11"/>
  <c r="DN33" i="11"/>
  <c r="DO33" i="11"/>
  <c r="DP33" i="11"/>
  <c r="DQ33" i="11"/>
  <c r="DR33" i="11"/>
  <c r="DS33" i="11"/>
  <c r="DT33" i="11"/>
  <c r="DU33" i="11"/>
  <c r="DV33" i="11"/>
  <c r="DW33" i="11"/>
  <c r="DX33" i="11"/>
  <c r="DY33" i="11"/>
  <c r="DZ33" i="11"/>
  <c r="EA33" i="11"/>
  <c r="EB33" i="11"/>
  <c r="EC33" i="11"/>
  <c r="ED33" i="11"/>
  <c r="EE33" i="11"/>
  <c r="EF33" i="11"/>
  <c r="EG33" i="11"/>
  <c r="EH33" i="11"/>
  <c r="EI33" i="11"/>
  <c r="EJ33" i="11"/>
  <c r="EK33" i="11"/>
  <c r="EL33" i="11"/>
  <c r="EM33" i="11"/>
  <c r="EN33" i="11"/>
  <c r="EO33" i="11"/>
  <c r="EP33" i="11"/>
  <c r="EQ33" i="11"/>
  <c r="ER33" i="11"/>
  <c r="ES33" i="11"/>
  <c r="ET33" i="11"/>
  <c r="EU33" i="11"/>
  <c r="EV33" i="11"/>
  <c r="CW46" i="9"/>
  <c r="CX46" i="9"/>
  <c r="CY46" i="9"/>
  <c r="CZ46" i="9"/>
  <c r="DA46" i="9"/>
  <c r="DB46" i="9"/>
  <c r="DC46" i="9"/>
  <c r="DD46" i="9"/>
  <c r="DE46" i="9"/>
  <c r="DF46" i="9"/>
  <c r="DG46" i="9"/>
  <c r="DH46" i="9"/>
  <c r="DI46" i="9"/>
  <c r="DJ46" i="9"/>
  <c r="DK46" i="9"/>
  <c r="DL46" i="9"/>
  <c r="DM46" i="9"/>
  <c r="DN46" i="9"/>
  <c r="DO46" i="9"/>
  <c r="DP46" i="9"/>
  <c r="DQ46" i="9"/>
  <c r="DR46" i="9"/>
  <c r="DS46" i="9"/>
  <c r="DT46" i="9"/>
  <c r="DU46" i="9"/>
  <c r="DV46" i="9"/>
  <c r="DW46" i="9"/>
  <c r="DX46" i="9"/>
  <c r="DY46" i="9"/>
  <c r="DZ46" i="9"/>
  <c r="EA46" i="9"/>
  <c r="EB46" i="9"/>
  <c r="EC46" i="9"/>
  <c r="ED46" i="9"/>
  <c r="EE46" i="9"/>
  <c r="EF46" i="9"/>
  <c r="EG46" i="9"/>
  <c r="EH46" i="9"/>
  <c r="EI46" i="9"/>
  <c r="EJ46" i="9"/>
  <c r="EK46" i="9"/>
  <c r="EL46" i="9"/>
  <c r="EM46" i="9"/>
  <c r="EN46" i="9"/>
  <c r="EO46" i="9"/>
  <c r="EP46" i="9"/>
  <c r="EQ46" i="9"/>
  <c r="ER46" i="9"/>
  <c r="ES46" i="9"/>
  <c r="ET46" i="9"/>
  <c r="CW45" i="9"/>
  <c r="CX45" i="9"/>
  <c r="CY45" i="9"/>
  <c r="CZ45" i="9"/>
  <c r="DA45" i="9"/>
  <c r="DB45" i="9"/>
  <c r="DC45" i="9"/>
  <c r="DD45" i="9"/>
  <c r="DE45" i="9"/>
  <c r="DF45" i="9"/>
  <c r="DG45" i="9"/>
  <c r="DH45" i="9"/>
  <c r="DI45" i="9"/>
  <c r="DJ45" i="9"/>
  <c r="DK45" i="9"/>
  <c r="DL45" i="9"/>
  <c r="DM45" i="9"/>
  <c r="DN45" i="9"/>
  <c r="DO45" i="9"/>
  <c r="DP45" i="9"/>
  <c r="DQ45" i="9"/>
  <c r="DR45" i="9"/>
  <c r="DS45" i="9"/>
  <c r="DT45" i="9"/>
  <c r="DU45" i="9"/>
  <c r="DV45" i="9"/>
  <c r="DW45" i="9"/>
  <c r="DX45" i="9"/>
  <c r="DY45" i="9"/>
  <c r="DZ45" i="9"/>
  <c r="EA45" i="9"/>
  <c r="EB45" i="9"/>
  <c r="EC45" i="9"/>
  <c r="ED45" i="9"/>
  <c r="EE45" i="9"/>
  <c r="EF45" i="9"/>
  <c r="EG45" i="9"/>
  <c r="EH45" i="9"/>
  <c r="EI45" i="9"/>
  <c r="EJ45" i="9"/>
  <c r="EK45" i="9"/>
  <c r="EL45" i="9"/>
  <c r="EM45" i="9"/>
  <c r="EN45" i="9"/>
  <c r="EO45" i="9"/>
  <c r="EP45" i="9"/>
  <c r="EQ45" i="9"/>
  <c r="ER45" i="9"/>
  <c r="ES45" i="9"/>
  <c r="ET45" i="9"/>
  <c r="EU45" i="9"/>
  <c r="EV45" i="9"/>
  <c r="E44" i="12"/>
  <c r="E39" i="12"/>
  <c r="E36" i="12"/>
  <c r="E35" i="12"/>
  <c r="E24" i="12"/>
  <c r="E23" i="12"/>
  <c r="E22" i="12"/>
  <c r="E14" i="12"/>
  <c r="E13" i="12"/>
  <c r="E11" i="12"/>
  <c r="E10" i="12"/>
  <c r="CW30" i="11"/>
  <c r="CX30" i="11"/>
  <c r="CY30" i="11"/>
  <c r="CZ30" i="11"/>
  <c r="DA30" i="11"/>
  <c r="DB30" i="11"/>
  <c r="DC30" i="11"/>
  <c r="DD30" i="11"/>
  <c r="DE30" i="11"/>
  <c r="DF30" i="11"/>
  <c r="DG30" i="11"/>
  <c r="DH30" i="11"/>
  <c r="DI30" i="11"/>
  <c r="DJ30" i="11"/>
  <c r="DK30" i="11"/>
  <c r="DL30" i="11"/>
  <c r="DM30" i="11"/>
  <c r="DN30" i="11"/>
  <c r="DO30" i="11"/>
  <c r="DP30" i="11"/>
  <c r="DQ30" i="11"/>
  <c r="DR30" i="11"/>
  <c r="DS30" i="11"/>
  <c r="DT30" i="11"/>
  <c r="DU30" i="11"/>
  <c r="DV30" i="11"/>
  <c r="DW30" i="11"/>
  <c r="DX30" i="11"/>
  <c r="DY30" i="11"/>
  <c r="DZ30" i="11"/>
  <c r="EA30" i="11"/>
  <c r="EB30" i="11"/>
  <c r="EC30" i="11"/>
  <c r="ED30" i="11"/>
  <c r="EE30" i="11"/>
  <c r="EF30" i="11"/>
  <c r="EG30" i="11"/>
  <c r="EH30" i="11"/>
  <c r="EI30" i="11"/>
  <c r="EJ30" i="11"/>
  <c r="EK30" i="11"/>
  <c r="EL30" i="11"/>
  <c r="EM30" i="11"/>
  <c r="EN30" i="11"/>
  <c r="EO30" i="11"/>
  <c r="EP30" i="11"/>
  <c r="EQ30" i="11"/>
  <c r="ER30" i="11"/>
  <c r="ES30" i="11"/>
  <c r="ET30" i="11"/>
  <c r="EU30" i="11"/>
  <c r="EV30" i="11"/>
  <c r="CW41" i="9"/>
  <c r="CX41" i="9"/>
  <c r="CY41" i="9"/>
  <c r="CZ41" i="9"/>
  <c r="DA41" i="9"/>
  <c r="DB41" i="9"/>
  <c r="DC41" i="9"/>
  <c r="DD41" i="9"/>
  <c r="DE41" i="9"/>
  <c r="DF41" i="9"/>
  <c r="DG41" i="9"/>
  <c r="DH41" i="9"/>
  <c r="DI41" i="9"/>
  <c r="DJ41" i="9"/>
  <c r="DK41" i="9"/>
  <c r="DL41" i="9"/>
  <c r="DM41" i="9"/>
  <c r="DN41" i="9"/>
  <c r="DO41" i="9"/>
  <c r="DP41" i="9"/>
  <c r="DQ41" i="9"/>
  <c r="DR41" i="9"/>
  <c r="DS41" i="9"/>
  <c r="DT41" i="9"/>
  <c r="DU41" i="9"/>
  <c r="DV41" i="9"/>
  <c r="DW41" i="9"/>
  <c r="DX41" i="9"/>
  <c r="DY41" i="9"/>
  <c r="DZ41" i="9"/>
  <c r="EA41" i="9"/>
  <c r="EB41" i="9"/>
  <c r="EC41" i="9"/>
  <c r="ED41" i="9"/>
  <c r="EE41" i="9"/>
  <c r="EF41" i="9"/>
  <c r="EG41" i="9"/>
  <c r="EH41" i="9"/>
  <c r="EI41" i="9"/>
  <c r="EJ41" i="9"/>
  <c r="EK41" i="9"/>
  <c r="EL41" i="9"/>
  <c r="EM41" i="9"/>
  <c r="EN41" i="9"/>
  <c r="EO41" i="9"/>
  <c r="EP41" i="9"/>
  <c r="EQ41" i="9"/>
  <c r="ER41" i="9"/>
  <c r="ES41" i="9"/>
  <c r="ET41" i="9"/>
  <c r="EU41" i="9"/>
  <c r="EH31" i="11"/>
  <c r="EI31" i="11"/>
  <c r="EJ31" i="11"/>
  <c r="EK31" i="11"/>
  <c r="EL31" i="11"/>
  <c r="EM31" i="11"/>
  <c r="EN31" i="11"/>
  <c r="EO31" i="11"/>
  <c r="EP31" i="11"/>
  <c r="EQ31" i="11"/>
  <c r="ER31" i="11"/>
  <c r="ES31" i="11"/>
  <c r="ET31" i="11"/>
  <c r="EU31" i="11"/>
  <c r="EV31" i="11"/>
  <c r="CW20" i="11"/>
  <c r="CX20" i="11"/>
  <c r="CY20" i="11"/>
  <c r="CZ20" i="11"/>
  <c r="DA20" i="11"/>
  <c r="DB20" i="11"/>
  <c r="DC20" i="11"/>
  <c r="DD20" i="11"/>
  <c r="DE20" i="11"/>
  <c r="DF20" i="11"/>
  <c r="DG20" i="11"/>
  <c r="DH20" i="11"/>
  <c r="DI20" i="11"/>
  <c r="DJ20" i="11"/>
  <c r="DK20" i="11"/>
  <c r="DL20" i="11"/>
  <c r="DM20" i="11"/>
  <c r="DN20" i="11"/>
  <c r="DO20" i="11"/>
  <c r="DP20" i="11"/>
  <c r="DQ20" i="11"/>
  <c r="DR20" i="11"/>
  <c r="DS20" i="11"/>
  <c r="DT20" i="11"/>
  <c r="DU20" i="11"/>
  <c r="DV20" i="11"/>
  <c r="DW20" i="11"/>
  <c r="DX20" i="11"/>
  <c r="DY20" i="11"/>
  <c r="DZ20" i="11"/>
  <c r="EA20" i="11"/>
  <c r="EB20" i="11"/>
  <c r="EC20" i="11"/>
  <c r="ED20" i="11"/>
  <c r="EE20" i="11"/>
  <c r="EF20" i="11"/>
  <c r="EG20" i="11"/>
  <c r="EH20" i="11"/>
  <c r="EI20" i="11"/>
  <c r="EJ20" i="11"/>
  <c r="EK20" i="11"/>
  <c r="EL20" i="11"/>
  <c r="EM20" i="11"/>
  <c r="EN20" i="11"/>
  <c r="EO20" i="11"/>
  <c r="EP20" i="11"/>
  <c r="EQ20" i="11"/>
  <c r="ER20" i="11"/>
  <c r="ES20" i="11"/>
  <c r="ET20" i="11"/>
  <c r="EU20" i="11"/>
  <c r="EV20" i="11"/>
  <c r="EW20" i="11"/>
  <c r="CW19" i="11"/>
  <c r="CX19" i="11"/>
  <c r="CY19" i="11"/>
  <c r="CZ19" i="11"/>
  <c r="DA19" i="11"/>
  <c r="DB19" i="11"/>
  <c r="DC19" i="11"/>
  <c r="DD19" i="11"/>
  <c r="DE19" i="11"/>
  <c r="DF19" i="11"/>
  <c r="DG19" i="11"/>
  <c r="DH19" i="11"/>
  <c r="DI19" i="11"/>
  <c r="DJ19" i="11"/>
  <c r="DK19" i="11"/>
  <c r="DL19" i="11"/>
  <c r="DM19" i="11"/>
  <c r="DN19" i="11"/>
  <c r="DO19" i="11"/>
  <c r="DP19" i="11"/>
  <c r="DQ19" i="11"/>
  <c r="DR19" i="11"/>
  <c r="DS19" i="11"/>
  <c r="DT19" i="11"/>
  <c r="DU19" i="11"/>
  <c r="DV19" i="11"/>
  <c r="DW19" i="11"/>
  <c r="DX19" i="11"/>
  <c r="DY19" i="11"/>
  <c r="DZ19" i="11"/>
  <c r="EA19" i="11"/>
  <c r="EB19" i="11"/>
  <c r="EC19" i="11"/>
  <c r="ED19" i="11"/>
  <c r="EE19" i="11"/>
  <c r="EF19" i="11"/>
  <c r="EG19" i="11"/>
  <c r="EH19" i="11"/>
  <c r="EI19" i="11"/>
  <c r="EJ19" i="11"/>
  <c r="EK19" i="11"/>
  <c r="EL19" i="11"/>
  <c r="EM19" i="11"/>
  <c r="EN19" i="11"/>
  <c r="EO19" i="11"/>
  <c r="EP19" i="11"/>
  <c r="EQ19" i="11"/>
  <c r="ER19" i="11"/>
  <c r="ES19" i="11"/>
  <c r="ET19" i="11"/>
  <c r="EU19" i="11"/>
  <c r="CW17" i="11"/>
  <c r="CX17" i="11"/>
  <c r="CY17" i="11"/>
  <c r="CZ17" i="11"/>
  <c r="DA17" i="11"/>
  <c r="DB17" i="11"/>
  <c r="DC17" i="11"/>
  <c r="DD17" i="11"/>
  <c r="DE17" i="11"/>
  <c r="DF17" i="11"/>
  <c r="DG17" i="11"/>
  <c r="DH17" i="11"/>
  <c r="DI17" i="11"/>
  <c r="DJ17" i="11"/>
  <c r="DK17" i="11"/>
  <c r="DL17" i="11"/>
  <c r="DM17" i="11"/>
  <c r="DN17" i="11"/>
  <c r="DO17" i="11"/>
  <c r="DP17" i="11"/>
  <c r="DQ17" i="11"/>
  <c r="DR17" i="11"/>
  <c r="DS17" i="11"/>
  <c r="DT17" i="11"/>
  <c r="DU17" i="11"/>
  <c r="DV17" i="11"/>
  <c r="DW17" i="11"/>
  <c r="DX17" i="11"/>
  <c r="DY17" i="11"/>
  <c r="DZ17" i="11"/>
  <c r="EA17" i="11"/>
  <c r="EB17" i="11"/>
  <c r="EC17" i="11"/>
  <c r="ED17" i="11"/>
  <c r="EE17" i="11"/>
  <c r="EF17" i="11"/>
  <c r="EG17" i="11"/>
  <c r="EH17" i="11"/>
  <c r="EI17" i="11"/>
  <c r="EJ17" i="11"/>
  <c r="EK17" i="11"/>
  <c r="EL17" i="11"/>
  <c r="EM17" i="11"/>
  <c r="EN17" i="11"/>
  <c r="EO17" i="11"/>
  <c r="EP17" i="11"/>
  <c r="EQ17" i="11"/>
  <c r="ER17" i="11"/>
  <c r="ES17" i="11"/>
  <c r="ET17" i="11"/>
  <c r="EU17" i="11"/>
  <c r="EV17" i="11"/>
  <c r="CW18" i="11"/>
  <c r="CX18" i="11"/>
  <c r="CY18" i="11"/>
  <c r="CZ18" i="11"/>
  <c r="DA18" i="11"/>
  <c r="DB18" i="11"/>
  <c r="DC18" i="11"/>
  <c r="DD18" i="11"/>
  <c r="DE18" i="11"/>
  <c r="DF18" i="11"/>
  <c r="DG18" i="11"/>
  <c r="DH18" i="11"/>
  <c r="DI18" i="11"/>
  <c r="DJ18" i="11"/>
  <c r="DK18" i="11"/>
  <c r="DL18" i="11"/>
  <c r="DM18" i="11"/>
  <c r="DN18" i="11"/>
  <c r="DO18" i="11"/>
  <c r="DP18" i="11"/>
  <c r="DQ18" i="11"/>
  <c r="DR18" i="11"/>
  <c r="DS18" i="11"/>
  <c r="DT18" i="11"/>
  <c r="DU18" i="11"/>
  <c r="DV18" i="11"/>
  <c r="DW18" i="11"/>
  <c r="DX18" i="11"/>
  <c r="DY18" i="11"/>
  <c r="DZ18" i="11"/>
  <c r="EA18" i="11"/>
  <c r="EB18" i="11"/>
  <c r="EC18" i="11"/>
  <c r="ED18" i="11"/>
  <c r="EE18" i="11"/>
  <c r="EF18" i="11"/>
  <c r="EG18" i="11"/>
  <c r="EH18" i="11"/>
  <c r="EI18" i="11"/>
  <c r="EJ18" i="11"/>
  <c r="EK18" i="11"/>
  <c r="EL18" i="11"/>
  <c r="EM18" i="11"/>
  <c r="EN18" i="11"/>
  <c r="EO18" i="11"/>
  <c r="EP18" i="11"/>
  <c r="EQ18" i="11"/>
  <c r="ER18" i="11"/>
  <c r="ES18" i="11"/>
  <c r="ET18" i="11"/>
  <c r="EU18" i="11"/>
  <c r="EV18" i="11"/>
  <c r="CW14" i="11"/>
  <c r="CX14" i="11"/>
  <c r="CY14" i="11"/>
  <c r="CZ14" i="11"/>
  <c r="DA14" i="11"/>
  <c r="DB14" i="11"/>
  <c r="DC14" i="11"/>
  <c r="DD14" i="11"/>
  <c r="DE14" i="11"/>
  <c r="DF14" i="11"/>
  <c r="DG14" i="11"/>
  <c r="DH14" i="11"/>
  <c r="DI14" i="11"/>
  <c r="DJ14" i="11"/>
  <c r="DK14" i="11"/>
  <c r="DL14" i="11"/>
  <c r="DM14" i="11"/>
  <c r="DN14" i="11"/>
  <c r="DO14" i="11"/>
  <c r="DP14" i="11"/>
  <c r="DQ14" i="11"/>
  <c r="DR14" i="11"/>
  <c r="DS14" i="11"/>
  <c r="DT14" i="11"/>
  <c r="DU14" i="11"/>
  <c r="DV14" i="11"/>
  <c r="DW14" i="11"/>
  <c r="DX14" i="11"/>
  <c r="DY14" i="11"/>
  <c r="DZ14" i="11"/>
  <c r="EA14" i="11"/>
  <c r="EB14" i="11"/>
  <c r="EC14" i="11"/>
  <c r="ED14" i="11"/>
  <c r="EE14" i="11"/>
  <c r="EF14" i="11"/>
  <c r="EG14" i="11"/>
  <c r="EH14" i="11"/>
  <c r="EI14" i="11"/>
  <c r="EJ14" i="11"/>
  <c r="EK14" i="11"/>
  <c r="EL14" i="11"/>
  <c r="CW13" i="11"/>
  <c r="CX13" i="11"/>
  <c r="CY13" i="11"/>
  <c r="CZ13" i="11"/>
  <c r="DA13" i="11"/>
  <c r="DB13" i="11"/>
  <c r="DC13" i="11"/>
  <c r="DD13" i="11"/>
  <c r="DE13" i="11"/>
  <c r="DF13" i="11"/>
  <c r="DG13" i="11"/>
  <c r="DH13" i="11"/>
  <c r="DI13" i="11"/>
  <c r="DJ13" i="11"/>
  <c r="DK13" i="11"/>
  <c r="DL13" i="11"/>
  <c r="DM13" i="11"/>
  <c r="DN13" i="11"/>
  <c r="DO13" i="11"/>
  <c r="DP13" i="11"/>
  <c r="DQ13" i="11"/>
  <c r="DR13" i="11"/>
  <c r="DS13" i="11"/>
  <c r="DT13" i="11"/>
  <c r="DU13" i="11"/>
  <c r="DV13" i="11"/>
  <c r="DW13" i="11"/>
  <c r="DX13" i="11"/>
  <c r="DY13" i="11"/>
  <c r="DZ13" i="11"/>
  <c r="EA13" i="11"/>
  <c r="EB13" i="11"/>
  <c r="EC13" i="11"/>
  <c r="ED13" i="11"/>
  <c r="EE13" i="11"/>
  <c r="EF13" i="11"/>
  <c r="EG13" i="11"/>
  <c r="EH13" i="11"/>
  <c r="EI13" i="11"/>
  <c r="EJ13" i="11"/>
  <c r="EK13" i="11"/>
  <c r="EL13" i="11"/>
  <c r="CW12" i="11"/>
  <c r="CX12" i="11"/>
  <c r="CY12" i="11"/>
  <c r="CZ12" i="11"/>
  <c r="DA12" i="11"/>
  <c r="DB12" i="11"/>
  <c r="DC12" i="11"/>
  <c r="DD12" i="11"/>
  <c r="DE12" i="11"/>
  <c r="DF12" i="11"/>
  <c r="DG12" i="11"/>
  <c r="DH12" i="11"/>
  <c r="DI12" i="11"/>
  <c r="DJ12" i="11"/>
  <c r="DK12" i="11"/>
  <c r="DL12" i="11"/>
  <c r="DM12" i="11"/>
  <c r="DN12" i="11"/>
  <c r="DO12" i="11"/>
  <c r="DP12" i="11"/>
  <c r="DQ12" i="11"/>
  <c r="DR12" i="11"/>
  <c r="DS12" i="11"/>
  <c r="DT12" i="11"/>
  <c r="DU12" i="11"/>
  <c r="DV12" i="11"/>
  <c r="DW12" i="11"/>
  <c r="DX12" i="11"/>
  <c r="DY12" i="11"/>
  <c r="DZ12" i="11"/>
  <c r="EA12" i="11"/>
  <c r="EB12" i="11"/>
  <c r="EC12" i="11"/>
  <c r="ED12" i="11"/>
  <c r="EE12" i="11"/>
  <c r="EF12" i="11"/>
  <c r="EG12" i="11"/>
  <c r="EH12" i="11"/>
  <c r="EI12" i="11"/>
  <c r="EJ12" i="11"/>
  <c r="EK12" i="11"/>
  <c r="EL12" i="11"/>
  <c r="CW9" i="11"/>
  <c r="CX9" i="11"/>
  <c r="CY9" i="11"/>
  <c r="CZ9" i="11"/>
  <c r="DA9" i="11"/>
  <c r="DB9" i="11"/>
  <c r="DC9" i="11"/>
  <c r="DD9" i="11"/>
  <c r="DE9" i="11"/>
  <c r="DF9" i="11"/>
  <c r="DG9" i="11"/>
  <c r="DH9" i="11"/>
  <c r="DI9" i="11"/>
  <c r="DJ9" i="11"/>
  <c r="DK9" i="11"/>
  <c r="DL9" i="11"/>
  <c r="DM9" i="11"/>
  <c r="DN9" i="11"/>
  <c r="DO9" i="11"/>
  <c r="DP9" i="11"/>
  <c r="DQ9" i="11"/>
  <c r="DR9" i="11"/>
  <c r="DS9" i="11"/>
  <c r="DT9" i="11"/>
  <c r="DU9" i="11"/>
  <c r="DV9" i="11"/>
  <c r="DW9" i="11"/>
  <c r="DX9" i="11"/>
  <c r="DY9" i="11"/>
  <c r="DZ9" i="11"/>
  <c r="EA9" i="11"/>
  <c r="EB9" i="11"/>
  <c r="EC9" i="11"/>
  <c r="ED9" i="11"/>
  <c r="EE9" i="11"/>
  <c r="EF9" i="11"/>
  <c r="EG9" i="11"/>
  <c r="EH9" i="11"/>
  <c r="EI9" i="11"/>
  <c r="EJ9" i="11"/>
  <c r="EK9" i="11"/>
  <c r="EL9" i="11"/>
  <c r="EM9" i="11"/>
  <c r="EN9" i="11"/>
  <c r="EO9" i="11"/>
  <c r="EP9" i="11"/>
  <c r="EQ9" i="11"/>
  <c r="ET24" i="11"/>
  <c r="ES24" i="11"/>
  <c r="ER24" i="11"/>
  <c r="EQ24" i="11"/>
  <c r="EP24" i="11"/>
  <c r="EO24" i="11"/>
  <c r="EN24" i="11"/>
  <c r="EM24" i="11"/>
  <c r="EL24" i="11"/>
  <c r="EK24" i="11"/>
  <c r="EJ24" i="11"/>
  <c r="EI24" i="11"/>
  <c r="EH24" i="11"/>
  <c r="EG24" i="11"/>
  <c r="EF24" i="11"/>
  <c r="EE24" i="11"/>
  <c r="ED24" i="11"/>
  <c r="EC24" i="11"/>
  <c r="EB24" i="11"/>
  <c r="EA24" i="11"/>
  <c r="DZ24" i="11"/>
  <c r="DY24" i="11"/>
  <c r="DX24" i="11"/>
  <c r="DW24" i="11"/>
  <c r="DV24" i="11"/>
  <c r="DU24" i="11"/>
  <c r="DT24" i="11"/>
  <c r="DS24" i="11"/>
  <c r="DR24" i="11"/>
  <c r="DQ24" i="11"/>
  <c r="DP24" i="11"/>
  <c r="DO24" i="11"/>
  <c r="DN24" i="11"/>
  <c r="DM24" i="11"/>
  <c r="DL24" i="11"/>
  <c r="DK24" i="11"/>
  <c r="DJ24" i="11"/>
  <c r="DI24" i="11"/>
  <c r="DH24" i="11"/>
  <c r="DG24" i="11"/>
  <c r="DF24" i="11"/>
  <c r="DE24" i="11"/>
  <c r="DD24" i="11"/>
  <c r="DC24" i="11"/>
  <c r="DB24" i="11"/>
  <c r="DA24" i="11"/>
  <c r="CZ24" i="11"/>
  <c r="CY24" i="11"/>
  <c r="CX24" i="11"/>
  <c r="CW24" i="11"/>
  <c r="EL23" i="11"/>
  <c r="EK23" i="11"/>
  <c r="EJ23" i="11"/>
  <c r="EI23" i="11"/>
  <c r="EH23" i="11"/>
  <c r="EG23" i="11"/>
  <c r="EF23" i="11"/>
  <c r="EE23" i="11"/>
  <c r="ED23" i="11"/>
  <c r="EC23" i="11"/>
  <c r="EB23" i="11"/>
  <c r="EA23" i="11"/>
  <c r="DZ23" i="11"/>
  <c r="DY23" i="11"/>
  <c r="DX23" i="11"/>
  <c r="DW23" i="11"/>
  <c r="DV23" i="11"/>
  <c r="DU23" i="11"/>
  <c r="DT23" i="11"/>
  <c r="DS23" i="11"/>
  <c r="DR23" i="11"/>
  <c r="DQ23" i="11"/>
  <c r="DP23" i="11"/>
  <c r="DO23" i="11"/>
  <c r="DN23" i="11"/>
  <c r="DM23" i="11"/>
  <c r="DL23" i="11"/>
  <c r="DK23" i="11"/>
  <c r="DJ23" i="11"/>
  <c r="DI23" i="11"/>
  <c r="DH23" i="11"/>
  <c r="DG23" i="11"/>
  <c r="DF23" i="11"/>
  <c r="DE23" i="11"/>
  <c r="DD23" i="11"/>
  <c r="DC23" i="11"/>
  <c r="DB23" i="11"/>
  <c r="DA23" i="11"/>
  <c r="CZ23" i="11"/>
  <c r="CY23" i="11"/>
  <c r="CX23" i="11"/>
  <c r="CW23" i="11"/>
  <c r="ER9" i="11"/>
  <c r="ER8" i="11"/>
  <c r="EQ8" i="11"/>
  <c r="EP8" i="11"/>
  <c r="EO8" i="11"/>
  <c r="EN8" i="11"/>
  <c r="EM8" i="11"/>
  <c r="EL8" i="11"/>
  <c r="EK8" i="11"/>
  <c r="EJ8" i="11"/>
  <c r="EI8" i="11"/>
  <c r="EH8" i="11"/>
  <c r="EG8" i="11"/>
  <c r="EF8" i="11"/>
  <c r="EE8" i="11"/>
  <c r="ED8" i="11"/>
  <c r="EC8" i="11"/>
  <c r="EB8" i="11"/>
  <c r="EA8" i="11"/>
  <c r="DZ8" i="11"/>
  <c r="DY8" i="11"/>
  <c r="DX8" i="11"/>
  <c r="DW8" i="11"/>
  <c r="DV8" i="11"/>
  <c r="DU8" i="11"/>
  <c r="DT8" i="11"/>
  <c r="DS8" i="11"/>
  <c r="DR8" i="11"/>
  <c r="DQ8" i="11"/>
  <c r="DP8" i="11"/>
  <c r="DO8" i="11"/>
  <c r="DN8" i="11"/>
  <c r="DM8" i="11"/>
  <c r="DL8" i="11"/>
  <c r="DK8" i="11"/>
  <c r="DJ8" i="11"/>
  <c r="DI8" i="11"/>
  <c r="DH8" i="11"/>
  <c r="DG8" i="11"/>
  <c r="DF8" i="11"/>
  <c r="DE8" i="11"/>
  <c r="DD8" i="11"/>
  <c r="DC8" i="11"/>
  <c r="DB8" i="11"/>
  <c r="DA8" i="11"/>
  <c r="CZ8" i="11"/>
  <c r="CY8" i="11"/>
  <c r="CX8" i="11"/>
  <c r="CW8" i="11"/>
  <c r="B3" i="11"/>
  <c r="B8" i="11" s="1"/>
  <c r="CW8" i="9"/>
  <c r="CX8" i="9"/>
  <c r="CY8" i="9"/>
  <c r="CZ8" i="9"/>
  <c r="DA8" i="9"/>
  <c r="DB8" i="9"/>
  <c r="DC8" i="9"/>
  <c r="DD8" i="9"/>
  <c r="DE8" i="9"/>
  <c r="DF8" i="9"/>
  <c r="DG8" i="9"/>
  <c r="DH8" i="9"/>
  <c r="DI8" i="9"/>
  <c r="DJ8" i="9"/>
  <c r="DK8" i="9"/>
  <c r="DL8" i="9"/>
  <c r="DM8" i="9"/>
  <c r="DN8" i="9"/>
  <c r="DO8" i="9"/>
  <c r="DP8" i="9"/>
  <c r="DQ8" i="9"/>
  <c r="DR8" i="9"/>
  <c r="DS8" i="9"/>
  <c r="DT8" i="9"/>
  <c r="DU8" i="9"/>
  <c r="DV8" i="9"/>
  <c r="DW8" i="9"/>
  <c r="DX8" i="9"/>
  <c r="DY8" i="9"/>
  <c r="DZ8" i="9"/>
  <c r="EA8" i="9"/>
  <c r="EB8" i="9"/>
  <c r="EC8" i="9"/>
  <c r="ED8" i="9"/>
  <c r="EE8" i="9"/>
  <c r="EF8" i="9"/>
  <c r="EG8" i="9"/>
  <c r="EH8" i="9"/>
  <c r="EI8" i="9"/>
  <c r="EJ8" i="9"/>
  <c r="EK8" i="9"/>
  <c r="EL8" i="9"/>
  <c r="EM8" i="9"/>
  <c r="EN8" i="9"/>
  <c r="EO8" i="9"/>
  <c r="EP8" i="9"/>
  <c r="EQ8" i="9"/>
  <c r="ER8" i="9"/>
  <c r="CW9" i="9"/>
  <c r="CX9" i="9"/>
  <c r="CW10" i="9"/>
  <c r="CX10" i="9"/>
  <c r="CY10" i="9"/>
  <c r="CZ10" i="9"/>
  <c r="DA10" i="9"/>
  <c r="DB10" i="9"/>
  <c r="DC10" i="9"/>
  <c r="DD10" i="9"/>
  <c r="DE10" i="9"/>
  <c r="DF10" i="9"/>
  <c r="DG10" i="9"/>
  <c r="DH10" i="9"/>
  <c r="DI10" i="9"/>
  <c r="DJ10" i="9"/>
  <c r="DK10" i="9"/>
  <c r="DL10" i="9"/>
  <c r="DM10" i="9"/>
  <c r="DN10" i="9"/>
  <c r="DO10" i="9"/>
  <c r="DP10" i="9"/>
  <c r="DQ10" i="9"/>
  <c r="DR10" i="9"/>
  <c r="DS10" i="9"/>
  <c r="DT10" i="9"/>
  <c r="DU10" i="9"/>
  <c r="DV10" i="9"/>
  <c r="DW10" i="9"/>
  <c r="DX10" i="9"/>
  <c r="DY10" i="9"/>
  <c r="DZ10" i="9"/>
  <c r="EA10" i="9"/>
  <c r="EB10" i="9"/>
  <c r="EC10" i="9"/>
  <c r="ED10" i="9"/>
  <c r="EE10" i="9"/>
  <c r="EF10" i="9"/>
  <c r="EG10" i="9"/>
  <c r="EH10" i="9"/>
  <c r="EI10" i="9"/>
  <c r="EJ10" i="9"/>
  <c r="EK10" i="9"/>
  <c r="EL10" i="9"/>
  <c r="EM10" i="9"/>
  <c r="EN10" i="9"/>
  <c r="EO10" i="9"/>
  <c r="EP10" i="9"/>
  <c r="EQ10" i="9"/>
  <c r="CW11" i="9"/>
  <c r="CX11" i="9"/>
  <c r="CY11" i="9"/>
  <c r="CZ11" i="9"/>
  <c r="DA11" i="9"/>
  <c r="DB11" i="9"/>
  <c r="DC11" i="9"/>
  <c r="DD11" i="9"/>
  <c r="DE11" i="9"/>
  <c r="DF11" i="9"/>
  <c r="DG11" i="9"/>
  <c r="DH11" i="9"/>
  <c r="DI11" i="9"/>
  <c r="DJ11" i="9"/>
  <c r="DK11" i="9"/>
  <c r="DL11" i="9"/>
  <c r="DM11" i="9"/>
  <c r="DN11" i="9"/>
  <c r="DO11" i="9"/>
  <c r="DP11" i="9"/>
  <c r="DQ11" i="9"/>
  <c r="DR11" i="9"/>
  <c r="DS11" i="9"/>
  <c r="DT11" i="9"/>
  <c r="DU11" i="9"/>
  <c r="DV11" i="9"/>
  <c r="DW11" i="9"/>
  <c r="DX11" i="9"/>
  <c r="DY11" i="9"/>
  <c r="DZ11" i="9"/>
  <c r="EA11" i="9"/>
  <c r="EB11" i="9"/>
  <c r="EC11" i="9"/>
  <c r="ED11" i="9"/>
  <c r="EE11" i="9"/>
  <c r="EF11" i="9"/>
  <c r="EG11" i="9"/>
  <c r="EH11" i="9"/>
  <c r="EI11" i="9"/>
  <c r="EJ11" i="9"/>
  <c r="EK11" i="9"/>
  <c r="EL11" i="9"/>
  <c r="EM11" i="9"/>
  <c r="EN11" i="9"/>
  <c r="EO11" i="9"/>
  <c r="CW12" i="9"/>
  <c r="CX12" i="9"/>
  <c r="CY12" i="9"/>
  <c r="CZ12" i="9"/>
  <c r="DA12" i="9"/>
  <c r="DB12" i="9"/>
  <c r="DC12" i="9"/>
  <c r="DD12" i="9"/>
  <c r="DE12" i="9"/>
  <c r="DF12" i="9"/>
  <c r="DG12" i="9"/>
  <c r="DH12" i="9"/>
  <c r="DI12" i="9"/>
  <c r="DJ12" i="9"/>
  <c r="DK12" i="9"/>
  <c r="DL12" i="9"/>
  <c r="DM12" i="9"/>
  <c r="DN12" i="9"/>
  <c r="DO12" i="9"/>
  <c r="DP12" i="9"/>
  <c r="DQ12" i="9"/>
  <c r="DR12" i="9"/>
  <c r="DS12" i="9"/>
  <c r="DT12" i="9"/>
  <c r="DU12" i="9"/>
  <c r="DV12" i="9"/>
  <c r="DW12" i="9"/>
  <c r="DX12" i="9"/>
  <c r="DY12" i="9"/>
  <c r="DZ12" i="9"/>
  <c r="EA12" i="9"/>
  <c r="EB12" i="9"/>
  <c r="EC12" i="9"/>
  <c r="ED12" i="9"/>
  <c r="EE12" i="9"/>
  <c r="EF12" i="9"/>
  <c r="EG12" i="9"/>
  <c r="EH12" i="9"/>
  <c r="EI12" i="9"/>
  <c r="EJ12" i="9"/>
  <c r="EK12" i="9"/>
  <c r="EL12" i="9"/>
  <c r="EM12" i="9"/>
  <c r="EN12" i="9"/>
  <c r="EO12" i="9"/>
  <c r="CW13" i="9"/>
  <c r="CX13" i="9"/>
  <c r="CY13" i="9"/>
  <c r="CZ13" i="9"/>
  <c r="DA13" i="9"/>
  <c r="DB13" i="9"/>
  <c r="DC13" i="9"/>
  <c r="DD13" i="9"/>
  <c r="DE13" i="9"/>
  <c r="DF13" i="9"/>
  <c r="DG13" i="9"/>
  <c r="DH13" i="9"/>
  <c r="DI13" i="9"/>
  <c r="DJ13" i="9"/>
  <c r="DK13" i="9"/>
  <c r="DL13" i="9"/>
  <c r="DM13" i="9"/>
  <c r="DN13" i="9"/>
  <c r="DO13" i="9"/>
  <c r="DP13" i="9"/>
  <c r="DQ13" i="9"/>
  <c r="DR13" i="9"/>
  <c r="DS13" i="9"/>
  <c r="DT13" i="9"/>
  <c r="DU13" i="9"/>
  <c r="DV13" i="9"/>
  <c r="DW13" i="9"/>
  <c r="DX13" i="9"/>
  <c r="DY13" i="9"/>
  <c r="DZ13" i="9"/>
  <c r="EA13" i="9"/>
  <c r="EB13" i="9"/>
  <c r="EC13" i="9"/>
  <c r="ED13" i="9"/>
  <c r="EE13" i="9"/>
  <c r="EF13" i="9"/>
  <c r="EG13" i="9"/>
  <c r="EH13" i="9"/>
  <c r="EI13" i="9"/>
  <c r="EJ13" i="9"/>
  <c r="EK13" i="9"/>
  <c r="EL13" i="9"/>
  <c r="EM13" i="9"/>
  <c r="EN13" i="9"/>
  <c r="EO13" i="9"/>
  <c r="EP13" i="9"/>
  <c r="EQ13" i="9"/>
  <c r="ER13" i="9"/>
  <c r="CW14" i="9"/>
  <c r="CX14" i="9"/>
  <c r="CY14" i="9"/>
  <c r="CW15" i="9"/>
  <c r="CX15" i="9"/>
  <c r="CY15" i="9"/>
  <c r="CZ15" i="9"/>
  <c r="CW17" i="9"/>
  <c r="CX17" i="9"/>
  <c r="CY17" i="9"/>
  <c r="CZ17" i="9"/>
  <c r="DA17" i="9"/>
  <c r="DB17" i="9"/>
  <c r="DC17" i="9"/>
  <c r="DD17" i="9"/>
  <c r="DE17" i="9"/>
  <c r="DF17" i="9"/>
  <c r="DG17" i="9"/>
  <c r="DH17" i="9"/>
  <c r="DI17" i="9"/>
  <c r="DJ17" i="9"/>
  <c r="DK17" i="9"/>
  <c r="DL17" i="9"/>
  <c r="DM17" i="9"/>
  <c r="DN17" i="9"/>
  <c r="DO17" i="9"/>
  <c r="DP17" i="9"/>
  <c r="DQ17" i="9"/>
  <c r="DR17" i="9"/>
  <c r="DS17" i="9"/>
  <c r="DT17" i="9"/>
  <c r="DU17" i="9"/>
  <c r="DV17" i="9"/>
  <c r="DW17" i="9"/>
  <c r="DX17" i="9"/>
  <c r="DY17" i="9"/>
  <c r="DZ17" i="9"/>
  <c r="EA17" i="9"/>
  <c r="EB17" i="9"/>
  <c r="EC17" i="9"/>
  <c r="ED17" i="9"/>
  <c r="EE17" i="9"/>
  <c r="EF17" i="9"/>
  <c r="EG17" i="9"/>
  <c r="EH17" i="9"/>
  <c r="EI17" i="9"/>
  <c r="CW18" i="9"/>
  <c r="CX18" i="9"/>
  <c r="CY18" i="9"/>
  <c r="CZ18" i="9"/>
  <c r="DA18" i="9"/>
  <c r="DB18" i="9"/>
  <c r="DC18" i="9"/>
  <c r="DD18" i="9"/>
  <c r="DE18" i="9"/>
  <c r="DF18" i="9"/>
  <c r="DG18" i="9"/>
  <c r="DH18" i="9"/>
  <c r="DI18" i="9"/>
  <c r="DJ18" i="9"/>
  <c r="DK18" i="9"/>
  <c r="DL18" i="9"/>
  <c r="DM18" i="9"/>
  <c r="DN18" i="9"/>
  <c r="DO18" i="9"/>
  <c r="DP18" i="9"/>
  <c r="DQ18" i="9"/>
  <c r="DR18" i="9"/>
  <c r="DS18" i="9"/>
  <c r="DT18" i="9"/>
  <c r="DU18" i="9"/>
  <c r="DV18" i="9"/>
  <c r="DW18" i="9"/>
  <c r="DX18" i="9"/>
  <c r="DY18" i="9"/>
  <c r="DZ18" i="9"/>
  <c r="EA18" i="9"/>
  <c r="EB18" i="9"/>
  <c r="EC18" i="9"/>
  <c r="ED18" i="9"/>
  <c r="EE18" i="9"/>
  <c r="EF18" i="9"/>
  <c r="EG18" i="9"/>
  <c r="EH18" i="9"/>
  <c r="EI18" i="9"/>
  <c r="EJ18" i="9"/>
  <c r="CW19" i="9"/>
  <c r="CX19" i="9"/>
  <c r="CY19" i="9"/>
  <c r="CZ19" i="9"/>
  <c r="DA19" i="9"/>
  <c r="DB19" i="9"/>
  <c r="DC19" i="9"/>
  <c r="DD19" i="9"/>
  <c r="DE19" i="9"/>
  <c r="DF19" i="9"/>
  <c r="DG19" i="9"/>
  <c r="DH19" i="9"/>
  <c r="DI19" i="9"/>
  <c r="DJ19" i="9"/>
  <c r="DK19" i="9"/>
  <c r="DL19" i="9"/>
  <c r="DM19" i="9"/>
  <c r="DN19" i="9"/>
  <c r="DO19" i="9"/>
  <c r="DP19" i="9"/>
  <c r="DQ19" i="9"/>
  <c r="DR19" i="9"/>
  <c r="DS19" i="9"/>
  <c r="DT19" i="9"/>
  <c r="DU19" i="9"/>
  <c r="DV19" i="9"/>
  <c r="DW19" i="9"/>
  <c r="DX19" i="9"/>
  <c r="DY19" i="9"/>
  <c r="DZ19" i="9"/>
  <c r="EA19" i="9"/>
  <c r="EB19" i="9"/>
  <c r="EC19" i="9"/>
  <c r="ED19" i="9"/>
  <c r="EE19" i="9"/>
  <c r="EF19" i="9"/>
  <c r="EG19" i="9"/>
  <c r="EH19" i="9"/>
  <c r="EI19" i="9"/>
  <c r="EJ19" i="9"/>
  <c r="EK19" i="9"/>
  <c r="EL19" i="9"/>
  <c r="CW22" i="9"/>
  <c r="CX22" i="9"/>
  <c r="CY22" i="9"/>
  <c r="CZ22" i="9"/>
  <c r="DA22" i="9"/>
  <c r="DB22" i="9"/>
  <c r="DC22" i="9"/>
  <c r="DD22" i="9"/>
  <c r="DE22" i="9"/>
  <c r="DF22" i="9"/>
  <c r="DG22" i="9"/>
  <c r="DH22" i="9"/>
  <c r="DI22" i="9"/>
  <c r="DJ22" i="9"/>
  <c r="DK22" i="9"/>
  <c r="DL22" i="9"/>
  <c r="DM22" i="9"/>
  <c r="DN22" i="9"/>
  <c r="DO22" i="9"/>
  <c r="DP22" i="9"/>
  <c r="DQ22" i="9"/>
  <c r="DR22" i="9"/>
  <c r="DS22" i="9"/>
  <c r="DT22" i="9"/>
  <c r="DU22" i="9"/>
  <c r="DV22" i="9"/>
  <c r="DW22" i="9"/>
  <c r="DX22" i="9"/>
  <c r="DY22" i="9"/>
  <c r="DZ22" i="9"/>
  <c r="EA22" i="9"/>
  <c r="EB22" i="9"/>
  <c r="EC22" i="9"/>
  <c r="ED22" i="9"/>
  <c r="EE22" i="9"/>
  <c r="EF22" i="9"/>
  <c r="EG22" i="9"/>
  <c r="EH22" i="9"/>
  <c r="EI22" i="9"/>
  <c r="EJ22" i="9"/>
  <c r="EK22" i="9"/>
  <c r="EL22" i="9"/>
  <c r="CW23" i="9"/>
  <c r="CX23" i="9"/>
  <c r="CY23" i="9"/>
  <c r="CZ23" i="9"/>
  <c r="DA23" i="9"/>
  <c r="DB23" i="9"/>
  <c r="DC23" i="9"/>
  <c r="DD23" i="9"/>
  <c r="DE23" i="9"/>
  <c r="DF23" i="9"/>
  <c r="DG23" i="9"/>
  <c r="DH23" i="9"/>
  <c r="DI23" i="9"/>
  <c r="DJ23" i="9"/>
  <c r="DK23" i="9"/>
  <c r="DL23" i="9"/>
  <c r="DM23" i="9"/>
  <c r="DN23" i="9"/>
  <c r="DO23" i="9"/>
  <c r="DP23" i="9"/>
  <c r="DQ23" i="9"/>
  <c r="DR23" i="9"/>
  <c r="DS23" i="9"/>
  <c r="DT23" i="9"/>
  <c r="DU23" i="9"/>
  <c r="DV23" i="9"/>
  <c r="DW23" i="9"/>
  <c r="DX23" i="9"/>
  <c r="DY23" i="9"/>
  <c r="DZ23" i="9"/>
  <c r="EA23" i="9"/>
  <c r="EB23" i="9"/>
  <c r="EC23" i="9"/>
  <c r="ED23" i="9"/>
  <c r="EE23" i="9"/>
  <c r="EF23" i="9"/>
  <c r="EG23" i="9"/>
  <c r="EH23" i="9"/>
  <c r="EI23" i="9"/>
  <c r="EJ23" i="9"/>
  <c r="EK23" i="9"/>
  <c r="EL23" i="9"/>
  <c r="EM23" i="9"/>
  <c r="EN23" i="9"/>
  <c r="EO23" i="9"/>
  <c r="EP23" i="9"/>
  <c r="EQ23" i="9"/>
  <c r="ER23" i="9"/>
  <c r="ES23" i="9"/>
  <c r="ET23" i="9"/>
  <c r="CW24" i="9"/>
  <c r="CX24" i="9"/>
  <c r="CY24" i="9"/>
  <c r="CZ24" i="9"/>
  <c r="DA24" i="9"/>
  <c r="DB24" i="9"/>
  <c r="DC24" i="9"/>
  <c r="DD24" i="9"/>
  <c r="DE24" i="9"/>
  <c r="DF24" i="9"/>
  <c r="DG24" i="9"/>
  <c r="DH24" i="9"/>
  <c r="DI24" i="9"/>
  <c r="DJ24" i="9"/>
  <c r="DK24" i="9"/>
  <c r="DL24" i="9"/>
  <c r="DM24" i="9"/>
  <c r="DN24" i="9"/>
  <c r="DO24" i="9"/>
  <c r="DP24" i="9"/>
  <c r="DQ24" i="9"/>
  <c r="DR24" i="9"/>
  <c r="DS24" i="9"/>
  <c r="DT24" i="9"/>
  <c r="DU24" i="9"/>
  <c r="DV24" i="9"/>
  <c r="DW24" i="9"/>
  <c r="DX24" i="9"/>
  <c r="DY24" i="9"/>
  <c r="DZ24" i="9"/>
  <c r="EA24" i="9"/>
  <c r="EB24" i="9"/>
  <c r="EC24" i="9"/>
  <c r="ED24" i="9"/>
  <c r="EE24" i="9"/>
  <c r="EF24" i="9"/>
  <c r="EG24" i="9"/>
  <c r="EH24" i="9"/>
  <c r="EI24" i="9"/>
  <c r="EJ24" i="9"/>
  <c r="EK24" i="9"/>
  <c r="EL24" i="9"/>
  <c r="EM24" i="9"/>
  <c r="EN24" i="9"/>
  <c r="EO24" i="9"/>
  <c r="EP24" i="9"/>
  <c r="EQ24" i="9"/>
  <c r="ER24" i="9"/>
  <c r="ES24" i="9"/>
  <c r="ET24" i="9"/>
  <c r="EU24" i="9"/>
  <c r="EV24" i="9"/>
  <c r="CW25" i="9"/>
  <c r="CX25" i="9"/>
  <c r="CY25" i="9"/>
  <c r="CZ25" i="9"/>
  <c r="DA25" i="9"/>
  <c r="DB25" i="9"/>
  <c r="DC25" i="9"/>
  <c r="DD25" i="9"/>
  <c r="DE25" i="9"/>
  <c r="DF25" i="9"/>
  <c r="DG25" i="9"/>
  <c r="DH25" i="9"/>
  <c r="DI25" i="9"/>
  <c r="DJ25" i="9"/>
  <c r="DK25" i="9"/>
  <c r="DL25" i="9"/>
  <c r="DM25" i="9"/>
  <c r="DN25" i="9"/>
  <c r="DO25" i="9"/>
  <c r="DP25" i="9"/>
  <c r="DQ25" i="9"/>
  <c r="DR25" i="9"/>
  <c r="DS25" i="9"/>
  <c r="DT25" i="9"/>
  <c r="DU25" i="9"/>
  <c r="DV25" i="9"/>
  <c r="DW25" i="9"/>
  <c r="DX25" i="9"/>
  <c r="DY25" i="9"/>
  <c r="DZ25" i="9"/>
  <c r="EA25" i="9"/>
  <c r="EB25" i="9"/>
  <c r="EC25" i="9"/>
  <c r="ED25" i="9"/>
  <c r="EE25" i="9"/>
  <c r="EF25" i="9"/>
  <c r="EG25" i="9"/>
  <c r="EH25" i="9"/>
  <c r="EI25" i="9"/>
  <c r="EJ25" i="9"/>
  <c r="EK25" i="9"/>
  <c r="EL25" i="9"/>
  <c r="EM25" i="9"/>
  <c r="EN25" i="9"/>
  <c r="EO25" i="9"/>
  <c r="EP25" i="9"/>
  <c r="EQ25" i="9"/>
  <c r="ER25" i="9"/>
  <c r="ES25" i="9"/>
  <c r="ET25" i="9"/>
  <c r="EU25" i="9"/>
  <c r="EV25" i="9"/>
  <c r="CW27" i="9"/>
  <c r="CX27" i="9"/>
  <c r="CY27" i="9"/>
  <c r="CZ27" i="9"/>
  <c r="DA27" i="9"/>
  <c r="DB27" i="9"/>
  <c r="DC27" i="9"/>
  <c r="DD27" i="9"/>
  <c r="DE27" i="9"/>
  <c r="DF27" i="9"/>
  <c r="DG27" i="9"/>
  <c r="DH27" i="9"/>
  <c r="DI27" i="9"/>
  <c r="DJ27" i="9"/>
  <c r="DK27" i="9"/>
  <c r="DL27" i="9"/>
  <c r="DM27" i="9"/>
  <c r="DN27" i="9"/>
  <c r="DO27" i="9"/>
  <c r="DP27" i="9"/>
  <c r="DQ27" i="9"/>
  <c r="DR27" i="9"/>
  <c r="DS27" i="9"/>
  <c r="DT27" i="9"/>
  <c r="DU27" i="9"/>
  <c r="DV27" i="9"/>
  <c r="DW27" i="9"/>
  <c r="DX27" i="9"/>
  <c r="DY27" i="9"/>
  <c r="DZ27" i="9"/>
  <c r="EA27" i="9"/>
  <c r="EB27" i="9"/>
  <c r="EC27" i="9"/>
  <c r="ED27" i="9"/>
  <c r="EE27" i="9"/>
  <c r="EF27" i="9"/>
  <c r="EG27" i="9"/>
  <c r="EH27" i="9"/>
  <c r="EI27" i="9"/>
  <c r="EJ27" i="9"/>
  <c r="EK27" i="9"/>
  <c r="EL27" i="9"/>
  <c r="EM27" i="9"/>
  <c r="EN27" i="9"/>
  <c r="EO27" i="9"/>
  <c r="EP27" i="9"/>
  <c r="EQ27" i="9"/>
  <c r="ER27" i="9"/>
  <c r="CW29" i="9"/>
  <c r="CX29" i="9"/>
  <c r="CY29" i="9"/>
  <c r="CZ29" i="9"/>
  <c r="DA29" i="9"/>
  <c r="DB29" i="9"/>
  <c r="DC29" i="9"/>
  <c r="DD29" i="9"/>
  <c r="DE29" i="9"/>
  <c r="DF29" i="9"/>
  <c r="DG29" i="9"/>
  <c r="DH29" i="9"/>
  <c r="DI29" i="9"/>
  <c r="DJ29" i="9"/>
  <c r="DK29" i="9"/>
  <c r="DL29" i="9"/>
  <c r="DM29" i="9"/>
  <c r="DN29" i="9"/>
  <c r="DO29" i="9"/>
  <c r="DP29" i="9"/>
  <c r="DQ29" i="9"/>
  <c r="DR29" i="9"/>
  <c r="DS29" i="9"/>
  <c r="DT29" i="9"/>
  <c r="DU29" i="9"/>
  <c r="DV29" i="9"/>
  <c r="DW29" i="9"/>
  <c r="DX29" i="9"/>
  <c r="DY29" i="9"/>
  <c r="DZ29" i="9"/>
  <c r="EA29" i="9"/>
  <c r="EB29" i="9"/>
  <c r="EC29" i="9"/>
  <c r="ED29" i="9"/>
  <c r="EE29" i="9"/>
  <c r="EF29" i="9"/>
  <c r="EG29" i="9"/>
  <c r="EH29" i="9"/>
  <c r="EI29" i="9"/>
  <c r="EJ29" i="9"/>
  <c r="EK29" i="9"/>
  <c r="EL29" i="9"/>
  <c r="EM29" i="9"/>
  <c r="EN29" i="9"/>
  <c r="EO29" i="9"/>
  <c r="EP29" i="9"/>
  <c r="EQ29" i="9"/>
  <c r="CW30" i="9"/>
  <c r="CX30" i="9"/>
  <c r="CY30" i="9"/>
  <c r="CZ30" i="9"/>
  <c r="DA30" i="9"/>
  <c r="DB30" i="9"/>
  <c r="DC30" i="9"/>
  <c r="DD30" i="9"/>
  <c r="DE30" i="9"/>
  <c r="DF30" i="9"/>
  <c r="DG30" i="9"/>
  <c r="DH30" i="9"/>
  <c r="DI30" i="9"/>
  <c r="DJ30" i="9"/>
  <c r="DK30" i="9"/>
  <c r="DL30" i="9"/>
  <c r="DM30" i="9"/>
  <c r="DN30" i="9"/>
  <c r="DO30" i="9"/>
  <c r="DP30" i="9"/>
  <c r="DQ30" i="9"/>
  <c r="DR30" i="9"/>
  <c r="DS30" i="9"/>
  <c r="DT30" i="9"/>
  <c r="DU30" i="9"/>
  <c r="DV30" i="9"/>
  <c r="DW30" i="9"/>
  <c r="DX30" i="9"/>
  <c r="DY30" i="9"/>
  <c r="DZ30" i="9"/>
  <c r="EA30" i="9"/>
  <c r="EB30" i="9"/>
  <c r="EC30" i="9"/>
  <c r="ED30" i="9"/>
  <c r="EE30" i="9"/>
  <c r="EF30" i="9"/>
  <c r="EG30" i="9"/>
  <c r="EH30" i="9"/>
  <c r="EI30" i="9"/>
  <c r="EJ30" i="9"/>
  <c r="EK30" i="9"/>
  <c r="EL30" i="9"/>
  <c r="EM30" i="9"/>
  <c r="EN30" i="9"/>
  <c r="EO30" i="9"/>
  <c r="EP30" i="9"/>
  <c r="EQ30" i="9"/>
  <c r="ER30" i="9"/>
  <c r="CW31" i="9"/>
  <c r="CX31" i="9"/>
  <c r="CY31" i="9"/>
  <c r="CZ31" i="9"/>
  <c r="DA31" i="9"/>
  <c r="DB31" i="9"/>
  <c r="DC31" i="9"/>
  <c r="DD31" i="9"/>
  <c r="DE31" i="9"/>
  <c r="DF31" i="9"/>
  <c r="DG31" i="9"/>
  <c r="DH31" i="9"/>
  <c r="DI31" i="9"/>
  <c r="DJ31" i="9"/>
  <c r="DK31" i="9"/>
  <c r="DL31" i="9"/>
  <c r="DM31" i="9"/>
  <c r="DN31" i="9"/>
  <c r="DO31" i="9"/>
  <c r="DP31" i="9"/>
  <c r="DQ31" i="9"/>
  <c r="DR31" i="9"/>
  <c r="DS31" i="9"/>
  <c r="DT31" i="9"/>
  <c r="DU31" i="9"/>
  <c r="DV31" i="9"/>
  <c r="DW31" i="9"/>
  <c r="DX31" i="9"/>
  <c r="DY31" i="9"/>
  <c r="DZ31" i="9"/>
  <c r="EA31" i="9"/>
  <c r="EB31" i="9"/>
  <c r="EC31" i="9"/>
  <c r="ED31" i="9"/>
  <c r="EE31" i="9"/>
  <c r="EF31" i="9"/>
  <c r="EG31" i="9"/>
  <c r="EH31" i="9"/>
  <c r="EI31" i="9"/>
  <c r="EJ31" i="9"/>
  <c r="EK31" i="9"/>
  <c r="EL31" i="9"/>
  <c r="EM31" i="9"/>
  <c r="EN31" i="9"/>
  <c r="EO31" i="9"/>
  <c r="EP31" i="9"/>
  <c r="EQ31" i="9"/>
  <c r="ER31" i="9"/>
  <c r="CW33" i="9"/>
  <c r="CX33" i="9"/>
  <c r="CY33" i="9"/>
  <c r="CZ33" i="9"/>
  <c r="DA33" i="9"/>
  <c r="DB33" i="9"/>
  <c r="DC33" i="9"/>
  <c r="DD33" i="9"/>
  <c r="DE33" i="9"/>
  <c r="DF33" i="9"/>
  <c r="DG33" i="9"/>
  <c r="DH33" i="9"/>
  <c r="DI33" i="9"/>
  <c r="DJ33" i="9"/>
  <c r="DK33" i="9"/>
  <c r="DL33" i="9"/>
  <c r="DM33" i="9"/>
  <c r="DN33" i="9"/>
  <c r="DO33" i="9"/>
  <c r="DP33" i="9"/>
  <c r="DQ33" i="9"/>
  <c r="DR33" i="9"/>
  <c r="DS33" i="9"/>
  <c r="DT33" i="9"/>
  <c r="DU33" i="9"/>
  <c r="DV33" i="9"/>
  <c r="DW33" i="9"/>
  <c r="DX33" i="9"/>
  <c r="DY33" i="9"/>
  <c r="DZ33" i="9"/>
  <c r="EA33" i="9"/>
  <c r="EB33" i="9"/>
  <c r="EC33" i="9"/>
  <c r="ED33" i="9"/>
  <c r="EE33" i="9"/>
  <c r="EF33" i="9"/>
  <c r="EG33" i="9"/>
  <c r="EH33" i="9"/>
  <c r="EI33" i="9"/>
  <c r="EJ33" i="9"/>
  <c r="EK33" i="9"/>
  <c r="EL33" i="9"/>
  <c r="EM33" i="9"/>
  <c r="EN33" i="9"/>
  <c r="EO33" i="9"/>
  <c r="EP33" i="9"/>
  <c r="EQ33" i="9"/>
  <c r="ER33" i="9"/>
  <c r="ES33" i="9"/>
  <c r="ET33" i="9"/>
  <c r="EU33" i="9"/>
  <c r="EV33" i="9"/>
  <c r="CW34" i="9"/>
  <c r="CX34" i="9"/>
  <c r="CY34" i="9"/>
  <c r="CZ34" i="9"/>
  <c r="DA34" i="9"/>
  <c r="DB34" i="9"/>
  <c r="DC34" i="9"/>
  <c r="DD34" i="9"/>
  <c r="DE34" i="9"/>
  <c r="DF34" i="9"/>
  <c r="DG34" i="9"/>
  <c r="DH34" i="9"/>
  <c r="DI34" i="9"/>
  <c r="DJ34" i="9"/>
  <c r="DK34" i="9"/>
  <c r="DL34" i="9"/>
  <c r="DM34" i="9"/>
  <c r="DN34" i="9"/>
  <c r="DO34" i="9"/>
  <c r="DP34" i="9"/>
  <c r="DQ34" i="9"/>
  <c r="DR34" i="9"/>
  <c r="DS34" i="9"/>
  <c r="DT34" i="9"/>
  <c r="DU34" i="9"/>
  <c r="DV34" i="9"/>
  <c r="DW34" i="9"/>
  <c r="DX34" i="9"/>
  <c r="DY34" i="9"/>
  <c r="DZ34" i="9"/>
  <c r="EA34" i="9"/>
  <c r="EB34" i="9"/>
  <c r="EC34" i="9"/>
  <c r="ED34" i="9"/>
  <c r="EE34" i="9"/>
  <c r="EF34" i="9"/>
  <c r="EG34" i="9"/>
  <c r="EH34" i="9"/>
  <c r="EI34" i="9"/>
  <c r="EJ34" i="9"/>
  <c r="EK34" i="9"/>
  <c r="EL34" i="9"/>
  <c r="EM34" i="9"/>
  <c r="EN34" i="9"/>
  <c r="EO34" i="9"/>
  <c r="EP34" i="9"/>
  <c r="EQ34" i="9"/>
  <c r="ER34" i="9"/>
  <c r="ES34" i="9"/>
  <c r="ET34" i="9"/>
  <c r="EU34" i="9"/>
  <c r="EV34" i="9"/>
  <c r="CW35" i="9"/>
  <c r="CX35" i="9"/>
  <c r="CY35" i="9"/>
  <c r="CZ35" i="9"/>
  <c r="DA35" i="9"/>
  <c r="DB35" i="9"/>
  <c r="DC35" i="9"/>
  <c r="DD35" i="9"/>
  <c r="DE35" i="9"/>
  <c r="DF35" i="9"/>
  <c r="DG35" i="9"/>
  <c r="DH35" i="9"/>
  <c r="DI35" i="9"/>
  <c r="DJ35" i="9"/>
  <c r="DK35" i="9"/>
  <c r="DL35" i="9"/>
  <c r="DM35" i="9"/>
  <c r="DN35" i="9"/>
  <c r="DO35" i="9"/>
  <c r="DP35" i="9"/>
  <c r="DQ35" i="9"/>
  <c r="DR35" i="9"/>
  <c r="DS35" i="9"/>
  <c r="DT35" i="9"/>
  <c r="DU35" i="9"/>
  <c r="DV35" i="9"/>
  <c r="DW35" i="9"/>
  <c r="DX35" i="9"/>
  <c r="DY35" i="9"/>
  <c r="DZ35" i="9"/>
  <c r="EA35" i="9"/>
  <c r="EB35" i="9"/>
  <c r="EC35" i="9"/>
  <c r="ED35" i="9"/>
  <c r="EE35" i="9"/>
  <c r="EF35" i="9"/>
  <c r="EG35" i="9"/>
  <c r="EH35" i="9"/>
  <c r="EI35" i="9"/>
  <c r="EJ35" i="9"/>
  <c r="EK35" i="9"/>
  <c r="EL35" i="9"/>
  <c r="EM35" i="9"/>
  <c r="EN35" i="9"/>
  <c r="EO35" i="9"/>
  <c r="EP35" i="9"/>
  <c r="EQ35" i="9"/>
  <c r="ER35" i="9"/>
  <c r="ES35" i="9"/>
  <c r="ET35" i="9"/>
  <c r="EU35" i="9"/>
  <c r="EV35" i="9"/>
  <c r="CW36" i="9"/>
  <c r="CX36" i="9"/>
  <c r="CY36" i="9"/>
  <c r="CZ36" i="9"/>
  <c r="DA36" i="9"/>
  <c r="DB36" i="9"/>
  <c r="DC36" i="9"/>
  <c r="DD36" i="9"/>
  <c r="DE36" i="9"/>
  <c r="DF36" i="9"/>
  <c r="DG36" i="9"/>
  <c r="DH36" i="9"/>
  <c r="DI36" i="9"/>
  <c r="DJ36" i="9"/>
  <c r="DK36" i="9"/>
  <c r="DL36" i="9"/>
  <c r="DM36" i="9"/>
  <c r="DN36" i="9"/>
  <c r="DO36" i="9"/>
  <c r="DP36" i="9"/>
  <c r="DQ36" i="9"/>
  <c r="DR36" i="9"/>
  <c r="DS36" i="9"/>
  <c r="DT36" i="9"/>
  <c r="DU36" i="9"/>
  <c r="DV36" i="9"/>
  <c r="DW36" i="9"/>
  <c r="DX36" i="9"/>
  <c r="DY36" i="9"/>
  <c r="DZ36" i="9"/>
  <c r="EA36" i="9"/>
  <c r="EB36" i="9"/>
  <c r="EC36" i="9"/>
  <c r="ED36" i="9"/>
  <c r="EE36" i="9"/>
  <c r="EF36" i="9"/>
  <c r="EG36" i="9"/>
  <c r="EH36" i="9"/>
  <c r="EI36" i="9"/>
  <c r="EJ36" i="9"/>
  <c r="EK36" i="9"/>
  <c r="EL36" i="9"/>
  <c r="EM36" i="9"/>
  <c r="EN36" i="9"/>
  <c r="EO36" i="9"/>
  <c r="EP36" i="9"/>
  <c r="EQ36" i="9"/>
  <c r="ER36" i="9"/>
  <c r="ES36" i="9"/>
  <c r="ET36" i="9"/>
  <c r="EU36" i="9"/>
  <c r="CW37" i="9"/>
  <c r="CX37" i="9"/>
  <c r="CY37" i="9"/>
  <c r="CZ37" i="9"/>
  <c r="DA37" i="9"/>
  <c r="DB37" i="9"/>
  <c r="DC37" i="9"/>
  <c r="DD37" i="9"/>
  <c r="DE37" i="9"/>
  <c r="DF37" i="9"/>
  <c r="DG37" i="9"/>
  <c r="DH37" i="9"/>
  <c r="DI37" i="9"/>
  <c r="DJ37" i="9"/>
  <c r="DK37" i="9"/>
  <c r="DL37" i="9"/>
  <c r="DM37" i="9"/>
  <c r="DN37" i="9"/>
  <c r="DO37" i="9"/>
  <c r="DP37" i="9"/>
  <c r="DQ37" i="9"/>
  <c r="DR37" i="9"/>
  <c r="DS37" i="9"/>
  <c r="DT37" i="9"/>
  <c r="DU37" i="9"/>
  <c r="DV37" i="9"/>
  <c r="DW37" i="9"/>
  <c r="DX37" i="9"/>
  <c r="DY37" i="9"/>
  <c r="DZ37" i="9"/>
  <c r="EA37" i="9"/>
  <c r="EB37" i="9"/>
  <c r="EC37" i="9"/>
  <c r="ED37" i="9"/>
  <c r="EE37" i="9"/>
  <c r="EF37" i="9"/>
  <c r="EG37" i="9"/>
  <c r="EH37" i="9"/>
  <c r="EI37" i="9"/>
  <c r="EJ37" i="9"/>
  <c r="EK37" i="9"/>
  <c r="EL37" i="9"/>
  <c r="EM37" i="9"/>
  <c r="EN37" i="9"/>
  <c r="EO37" i="9"/>
  <c r="EP37" i="9"/>
  <c r="EQ37" i="9"/>
  <c r="ER37" i="9"/>
  <c r="ES37" i="9"/>
  <c r="CW38" i="9"/>
  <c r="CX38" i="9"/>
  <c r="CY38" i="9"/>
  <c r="CZ38" i="9"/>
  <c r="DA38" i="9"/>
  <c r="DB38" i="9"/>
  <c r="DC38" i="9"/>
  <c r="DD38" i="9"/>
  <c r="DE38" i="9"/>
  <c r="DF38" i="9"/>
  <c r="DG38" i="9"/>
  <c r="DH38" i="9"/>
  <c r="DI38" i="9"/>
  <c r="DJ38" i="9"/>
  <c r="DK38" i="9"/>
  <c r="DL38" i="9"/>
  <c r="DM38" i="9"/>
  <c r="DN38" i="9"/>
  <c r="DO38" i="9"/>
  <c r="DP38" i="9"/>
  <c r="DQ38" i="9"/>
  <c r="DR38" i="9"/>
  <c r="DS38" i="9"/>
  <c r="DT38" i="9"/>
  <c r="DU38" i="9"/>
  <c r="DV38" i="9"/>
  <c r="DW38" i="9"/>
  <c r="DX38" i="9"/>
  <c r="DY38" i="9"/>
  <c r="DZ38" i="9"/>
  <c r="EA38" i="9"/>
  <c r="EB38" i="9"/>
  <c r="EC38" i="9"/>
  <c r="ED38" i="9"/>
  <c r="EE38" i="9"/>
  <c r="EF38" i="9"/>
  <c r="EG38" i="9"/>
  <c r="EH38" i="9"/>
  <c r="EI38" i="9"/>
  <c r="EJ38" i="9"/>
  <c r="EK38" i="9"/>
  <c r="EL38" i="9"/>
  <c r="EM38" i="9"/>
  <c r="EN38" i="9"/>
  <c r="EO38" i="9"/>
  <c r="EP38" i="9"/>
  <c r="EQ38" i="9"/>
  <c r="ER38" i="9"/>
  <c r="ES38" i="9"/>
  <c r="ET38" i="9"/>
  <c r="EU38" i="9"/>
  <c r="CW42" i="9"/>
  <c r="CX42" i="9"/>
  <c r="CY42" i="9"/>
  <c r="CZ42" i="9"/>
  <c r="DA42" i="9"/>
  <c r="DB42" i="9"/>
  <c r="DC42" i="9"/>
  <c r="DD42" i="9"/>
  <c r="DE42" i="9"/>
  <c r="DF42" i="9"/>
  <c r="DG42" i="9"/>
  <c r="DH42" i="9"/>
  <c r="DI42" i="9"/>
  <c r="DJ42" i="9"/>
  <c r="DK42" i="9"/>
  <c r="DL42" i="9"/>
  <c r="DM42" i="9"/>
  <c r="DN42" i="9"/>
  <c r="DO42" i="9"/>
  <c r="DP42" i="9"/>
  <c r="DQ42" i="9"/>
  <c r="DR42" i="9"/>
  <c r="DS42" i="9"/>
  <c r="DT42" i="9"/>
  <c r="DU42" i="9"/>
  <c r="DV42" i="9"/>
  <c r="DW42" i="9"/>
  <c r="DX42" i="9"/>
  <c r="DY42" i="9"/>
  <c r="DZ42" i="9"/>
  <c r="EA42" i="9"/>
  <c r="EB42" i="9"/>
  <c r="EC42" i="9"/>
  <c r="ED42" i="9"/>
  <c r="EE42" i="9"/>
  <c r="EF42" i="9"/>
  <c r="EG42" i="9"/>
  <c r="EH42" i="9"/>
  <c r="EI42" i="9"/>
  <c r="EJ42" i="9"/>
  <c r="EK42" i="9"/>
  <c r="EL42" i="9"/>
  <c r="EM42" i="9"/>
  <c r="EN42" i="9"/>
  <c r="EO42" i="9"/>
  <c r="EP42" i="9"/>
  <c r="EQ42" i="9"/>
  <c r="ER42" i="9"/>
  <c r="ES42" i="9"/>
  <c r="ET42" i="9"/>
  <c r="EU42" i="9"/>
  <c r="B35" i="9"/>
  <c r="B29" i="9"/>
  <c r="B10" i="9"/>
  <c r="B24" i="9"/>
  <c r="B12" i="9"/>
  <c r="B11" i="9"/>
  <c r="E90" i="5"/>
  <c r="E63" i="5"/>
  <c r="E46" i="12" s="1"/>
  <c r="B36" i="9"/>
  <c r="B38" i="9"/>
  <c r="B37" i="9"/>
  <c r="B34" i="9"/>
  <c r="B33" i="9"/>
  <c r="B3" i="9"/>
  <c r="B8" i="9" s="1"/>
  <c r="E80" i="5"/>
  <c r="E27" i="12" s="1"/>
  <c r="E9" i="12"/>
  <c r="E101" i="5"/>
  <c r="B28" i="9" s="1"/>
  <c r="B6" i="3"/>
  <c r="A667" i="3" s="1"/>
  <c r="B4" i="3"/>
  <c r="B3" i="3"/>
  <c r="B2" i="3"/>
  <c r="A12" i="3" s="1"/>
  <c r="E75" i="5"/>
  <c r="E77" i="5" s="1"/>
  <c r="E25" i="12" s="1"/>
  <c r="E46" i="5"/>
  <c r="E53" i="12"/>
  <c r="E52" i="12"/>
  <c r="B19" i="16" l="1"/>
  <c r="B21" i="16"/>
  <c r="C5" i="9"/>
  <c r="I138" i="12"/>
  <c r="D3" i="16"/>
  <c r="D6" i="16" s="1"/>
  <c r="C9" i="16"/>
  <c r="C10" i="16" s="1"/>
  <c r="C19" i="16"/>
  <c r="C5" i="16"/>
  <c r="B28" i="15"/>
  <c r="B30" i="9"/>
  <c r="B42" i="9" s="1"/>
  <c r="B41" i="9" s="1"/>
  <c r="B46" i="9" s="1"/>
  <c r="B27" i="15"/>
  <c r="I1" i="3"/>
  <c r="J1" i="3" s="1"/>
  <c r="C17" i="11"/>
  <c r="D3" i="11"/>
  <c r="D18" i="11" s="1"/>
  <c r="C19" i="11"/>
  <c r="C18" i="11"/>
  <c r="C5" i="11"/>
  <c r="C6" i="11"/>
  <c r="B30" i="15"/>
  <c r="B42" i="15" s="1"/>
  <c r="B45" i="15" s="1"/>
  <c r="HA1" i="3"/>
  <c r="HA3" i="3" s="1"/>
  <c r="B31" i="16"/>
  <c r="B30" i="16" s="1"/>
  <c r="B35" i="16" s="1"/>
  <c r="B5" i="3"/>
  <c r="B8" i="3" s="1"/>
  <c r="C9" i="9"/>
  <c r="C10" i="9" s="1"/>
  <c r="B27" i="9"/>
  <c r="C29" i="9" s="1"/>
  <c r="B31" i="11"/>
  <c r="B33" i="11" s="1"/>
  <c r="E37" i="12"/>
  <c r="C6" i="9"/>
  <c r="PR1" i="3"/>
  <c r="PR5" i="3" s="1"/>
  <c r="A244" i="3"/>
  <c r="D244" i="3" s="1"/>
  <c r="AAH1" i="3"/>
  <c r="AAH5" i="3" s="1"/>
  <c r="C12" i="9"/>
  <c r="D3" i="9"/>
  <c r="D5" i="9" s="1"/>
  <c r="C22" i="16"/>
  <c r="C23" i="16" s="1"/>
  <c r="C6" i="16"/>
  <c r="A216" i="3"/>
  <c r="D216" i="3" s="1"/>
  <c r="WD1" i="3"/>
  <c r="WD5" i="3" s="1"/>
  <c r="ID1" i="3"/>
  <c r="ID5" i="3" s="1"/>
  <c r="A689" i="3"/>
  <c r="B689" i="3" s="1"/>
  <c r="C29" i="15"/>
  <c r="D9" i="9"/>
  <c r="D10" i="9" s="1"/>
  <c r="C9" i="15"/>
  <c r="C10" i="15" s="1"/>
  <c r="E118" i="12"/>
  <c r="D9" i="15"/>
  <c r="D10" i="15" s="1"/>
  <c r="WD3" i="3"/>
  <c r="A302" i="3"/>
  <c r="PE1" i="3"/>
  <c r="A628" i="3"/>
  <c r="C628" i="3" s="1"/>
  <c r="ML1" i="3"/>
  <c r="VP1" i="3"/>
  <c r="ZP1" i="3"/>
  <c r="ZP5" i="3" s="1"/>
  <c r="ACR1" i="3"/>
  <c r="A537" i="3"/>
  <c r="E537" i="3" s="1"/>
  <c r="A692" i="3"/>
  <c r="B692" i="3" s="1"/>
  <c r="IP1" i="3"/>
  <c r="LL1" i="3"/>
  <c r="LL5" i="3" s="1"/>
  <c r="OT1" i="3"/>
  <c r="OT5" i="3" s="1"/>
  <c r="A381" i="3"/>
  <c r="E381" i="3" s="1"/>
  <c r="A573" i="3"/>
  <c r="B573" i="3" s="1"/>
  <c r="A640" i="3"/>
  <c r="E640" i="3" s="1"/>
  <c r="A677" i="3"/>
  <c r="A709" i="3"/>
  <c r="A752" i="3"/>
  <c r="JL1" i="3"/>
  <c r="JL4" i="3" s="1"/>
  <c r="KX1" i="3"/>
  <c r="KX2" i="3" s="1"/>
  <c r="MN1" i="3"/>
  <c r="NT1" i="3"/>
  <c r="PF1" i="3"/>
  <c r="A631" i="3"/>
  <c r="C631" i="3" s="1"/>
  <c r="JC1" i="3"/>
  <c r="JC4" i="3" s="1"/>
  <c r="OA1" i="3"/>
  <c r="OA3" i="3" s="1"/>
  <c r="RF1" i="3"/>
  <c r="TC1" i="3"/>
  <c r="UZ1" i="3"/>
  <c r="WT1" i="3"/>
  <c r="XZ1" i="3"/>
  <c r="ZK1" i="3"/>
  <c r="ABB1" i="3"/>
  <c r="ACM1" i="3"/>
  <c r="ACM4" i="3" s="1"/>
  <c r="A433" i="3"/>
  <c r="C433" i="3" s="1"/>
  <c r="A743" i="3"/>
  <c r="NK1" i="3"/>
  <c r="QR1" i="3"/>
  <c r="QR2" i="3" s="1"/>
  <c r="SX1" i="3"/>
  <c r="UU1" i="3"/>
  <c r="UU3" i="3" s="1"/>
  <c r="WE1" i="3"/>
  <c r="WE3" i="3" s="1"/>
  <c r="XV1" i="3"/>
  <c r="XV4" i="3" s="1"/>
  <c r="ZG1" i="3"/>
  <c r="AAM1" i="3"/>
  <c r="AAM4" i="3" s="1"/>
  <c r="ABS1" i="3"/>
  <c r="ABS5" i="3" s="1"/>
  <c r="ACT1" i="3"/>
  <c r="ACT5" i="3" s="1"/>
  <c r="A623" i="3"/>
  <c r="B623" i="3" s="1"/>
  <c r="MZ1" i="3"/>
  <c r="MZ3" i="3" s="1"/>
  <c r="RR1" i="3"/>
  <c r="RR4" i="3" s="1"/>
  <c r="UJ1" i="3"/>
  <c r="UJ2" i="3" s="1"/>
  <c r="XC1" i="3"/>
  <c r="ZE1" i="3"/>
  <c r="ZE4" i="3" s="1"/>
  <c r="ABF1" i="3"/>
  <c r="ABF4" i="3" s="1"/>
  <c r="A257" i="3"/>
  <c r="A577" i="3"/>
  <c r="B577" i="3" s="1"/>
  <c r="A705" i="3"/>
  <c r="LD1" i="3"/>
  <c r="LD2" i="3" s="1"/>
  <c r="PG1" i="3"/>
  <c r="QU1" i="3"/>
  <c r="QU2" i="3" s="1"/>
  <c r="SL1" i="3"/>
  <c r="SL5" i="3" s="1"/>
  <c r="TT1" i="3"/>
  <c r="TT2" i="3" s="1"/>
  <c r="VD1" i="3"/>
  <c r="VD2" i="3" s="1"/>
  <c r="WL1" i="3"/>
  <c r="XG1" i="3"/>
  <c r="XG3" i="3" s="1"/>
  <c r="YC1" i="3"/>
  <c r="YC4" i="3" s="1"/>
  <c r="YX1" i="3"/>
  <c r="YX2" i="3" s="1"/>
  <c r="ZS1" i="3"/>
  <c r="ZS2" i="3" s="1"/>
  <c r="AAO1" i="3"/>
  <c r="AAO3" i="3" s="1"/>
  <c r="ABJ1" i="3"/>
  <c r="ACE1" i="3"/>
  <c r="ACE5" i="3" s="1"/>
  <c r="ADA1" i="3"/>
  <c r="ADA5" i="3" s="1"/>
  <c r="A647" i="3"/>
  <c r="E647" i="3" s="1"/>
  <c r="KN1" i="3"/>
  <c r="QA1" i="3"/>
  <c r="QA4" i="3" s="1"/>
  <c r="RX1" i="3"/>
  <c r="UD1" i="3"/>
  <c r="UD5" i="3" s="1"/>
  <c r="WC1" i="3"/>
  <c r="WC2" i="3" s="1"/>
  <c r="XS1" i="3"/>
  <c r="XS3" i="3" s="1"/>
  <c r="ZJ1" i="3"/>
  <c r="ZJ4" i="3" s="1"/>
  <c r="ABA1" i="3"/>
  <c r="ABA3" i="3" s="1"/>
  <c r="ACW1" i="3"/>
  <c r="ACW3" i="3" s="1"/>
  <c r="A193" i="3"/>
  <c r="A197" i="3"/>
  <c r="E197" i="3" s="1"/>
  <c r="JA1" i="3"/>
  <c r="A331" i="3"/>
  <c r="A653" i="3"/>
  <c r="SZ1" i="3"/>
  <c r="SZ5" i="3" s="1"/>
  <c r="XL1" i="3"/>
  <c r="AAV1" i="3"/>
  <c r="A409" i="3"/>
  <c r="A639" i="3"/>
  <c r="A724" i="3"/>
  <c r="KF1" i="3"/>
  <c r="NC1" i="3"/>
  <c r="A253" i="3"/>
  <c r="A509" i="3"/>
  <c r="A613" i="3"/>
  <c r="A656" i="3"/>
  <c r="A699" i="3"/>
  <c r="B699" i="3" s="1"/>
  <c r="A731" i="3"/>
  <c r="IQ1" i="3"/>
  <c r="KH1" i="3"/>
  <c r="LS1" i="3"/>
  <c r="MY1" i="3"/>
  <c r="OP1" i="3"/>
  <c r="A417" i="3"/>
  <c r="A695" i="3"/>
  <c r="B695" i="3" s="1"/>
  <c r="MJ1" i="3"/>
  <c r="MJ5" i="3" s="1"/>
  <c r="QB1" i="3"/>
  <c r="QB3" i="3" s="1"/>
  <c r="SA1" i="3"/>
  <c r="UE1" i="3"/>
  <c r="VY1" i="3"/>
  <c r="XE1" i="3"/>
  <c r="YU1" i="3"/>
  <c r="YU3" i="3" s="1"/>
  <c r="AAG1" i="3"/>
  <c r="ABR1" i="3"/>
  <c r="A305" i="3"/>
  <c r="A657" i="3"/>
  <c r="KD1" i="3"/>
  <c r="KD3" i="3" s="1"/>
  <c r="PW1" i="3"/>
  <c r="RV1" i="3"/>
  <c r="TS1" i="3"/>
  <c r="TS5" i="3" s="1"/>
  <c r="VU1" i="3"/>
  <c r="VU4" i="3" s="1"/>
  <c r="XA1" i="3"/>
  <c r="XA4" i="3" s="1"/>
  <c r="YL1" i="3"/>
  <c r="AAC1" i="3"/>
  <c r="ABC1" i="3"/>
  <c r="ABC4" i="3" s="1"/>
  <c r="ACD1" i="3"/>
  <c r="A401" i="3"/>
  <c r="A753" i="3"/>
  <c r="PT1" i="3"/>
  <c r="TH1" i="3"/>
  <c r="VW1" i="3"/>
  <c r="XY1" i="3"/>
  <c r="AAK1" i="3"/>
  <c r="ACG1" i="3"/>
  <c r="ACG5" i="3" s="1"/>
  <c r="A385" i="3"/>
  <c r="A663" i="3"/>
  <c r="IR1" i="3"/>
  <c r="IR4" i="3" s="1"/>
  <c r="MU1" i="3"/>
  <c r="QF1" i="3"/>
  <c r="QF4" i="3" s="1"/>
  <c r="RP1" i="3"/>
  <c r="SY1" i="3"/>
  <c r="UP1" i="3"/>
  <c r="UP5" i="3" s="1"/>
  <c r="VV1" i="3"/>
  <c r="VV4" i="3" s="1"/>
  <c r="WW1" i="3"/>
  <c r="XR1" i="3"/>
  <c r="XR3" i="3" s="1"/>
  <c r="YM1" i="3"/>
  <c r="ZI1" i="3"/>
  <c r="AAD1" i="3"/>
  <c r="AAD4" i="3" s="1"/>
  <c r="AAY1" i="3"/>
  <c r="ABU1" i="3"/>
  <c r="ACP1" i="3"/>
  <c r="ACP3" i="3" s="1"/>
  <c r="A465" i="3"/>
  <c r="A732" i="3"/>
  <c r="NV1" i="3"/>
  <c r="RC1" i="3"/>
  <c r="TB1" i="3"/>
  <c r="VF1" i="3"/>
  <c r="WX1" i="3"/>
  <c r="YO1" i="3"/>
  <c r="AAE1" i="3"/>
  <c r="ACA1" i="3"/>
  <c r="A195" i="3"/>
  <c r="A199" i="3"/>
  <c r="A486" i="3"/>
  <c r="E486" i="3" s="1"/>
  <c r="A565" i="3"/>
  <c r="E565" i="3" s="1"/>
  <c r="WF1" i="3"/>
  <c r="WF2" i="3" s="1"/>
  <c r="A313" i="3"/>
  <c r="E313" i="3" s="1"/>
  <c r="A713" i="3"/>
  <c r="MH1" i="3"/>
  <c r="MH4" i="3" s="1"/>
  <c r="A445" i="3"/>
  <c r="D445" i="3" s="1"/>
  <c r="A645" i="3"/>
  <c r="C645" i="3" s="1"/>
  <c r="A725" i="3"/>
  <c r="JR1" i="3"/>
  <c r="JR3" i="3" s="1"/>
  <c r="MT1" i="3"/>
  <c r="MT5" i="3" s="1"/>
  <c r="A353" i="3"/>
  <c r="JX1" i="3"/>
  <c r="JX3" i="3" s="1"/>
  <c r="RS1" i="3"/>
  <c r="RS4" i="3" s="1"/>
  <c r="VN1" i="3"/>
  <c r="VN2" i="3" s="1"/>
  <c r="YK1" i="3"/>
  <c r="ABG1" i="3"/>
  <c r="ABG5" i="3" s="1"/>
  <c r="A607" i="3"/>
  <c r="D607" i="3" s="1"/>
  <c r="PB1" i="3"/>
  <c r="PB3" i="3" s="1"/>
  <c r="TD1" i="3"/>
  <c r="TD4" i="3" s="1"/>
  <c r="WU1" i="3"/>
  <c r="WU2" i="3" s="1"/>
  <c r="ZM1" i="3"/>
  <c r="ZM3" i="3" s="1"/>
  <c r="ABY1" i="3"/>
  <c r="ABY3" i="3" s="1"/>
  <c r="A711" i="3"/>
  <c r="SF1" i="3"/>
  <c r="SF3" i="3" s="1"/>
  <c r="XN1" i="3"/>
  <c r="XN3" i="3" s="1"/>
  <c r="ABV1" i="3"/>
  <c r="ABV5" i="3" s="1"/>
  <c r="A615" i="3"/>
  <c r="D615" i="3" s="1"/>
  <c r="LZ1" i="3"/>
  <c r="LZ2" i="3" s="1"/>
  <c r="RH1" i="3"/>
  <c r="RH2" i="3" s="1"/>
  <c r="UB1" i="3"/>
  <c r="UB5" i="3" s="1"/>
  <c r="WQ1" i="3"/>
  <c r="WQ5" i="3" s="1"/>
  <c r="YH1" i="3"/>
  <c r="YH2" i="3" s="1"/>
  <c r="ZY1" i="3"/>
  <c r="ZY4" i="3" s="1"/>
  <c r="ABO1" i="3"/>
  <c r="ABO3" i="3" s="1"/>
  <c r="A273" i="3"/>
  <c r="D273" i="3" s="1"/>
  <c r="ME1" i="3"/>
  <c r="ME4" i="3" s="1"/>
  <c r="SM1" i="3"/>
  <c r="SM3" i="3" s="1"/>
  <c r="WM1" i="3"/>
  <c r="WM5" i="3" s="1"/>
  <c r="ZU1" i="3"/>
  <c r="ZU4" i="3" s="1"/>
  <c r="A196" i="3"/>
  <c r="B196" i="3" s="1"/>
  <c r="A202" i="3"/>
  <c r="A206" i="3"/>
  <c r="A210" i="3"/>
  <c r="A214" i="3"/>
  <c r="A218" i="3"/>
  <c r="A222" i="3"/>
  <c r="A226" i="3"/>
  <c r="A230" i="3"/>
  <c r="A234" i="3"/>
  <c r="A238" i="3"/>
  <c r="A242" i="3"/>
  <c r="A246" i="3"/>
  <c r="A250" i="3"/>
  <c r="GI1" i="3"/>
  <c r="GM1" i="3"/>
  <c r="GQ1" i="3"/>
  <c r="GU1" i="3"/>
  <c r="GY1" i="3"/>
  <c r="HC1" i="3"/>
  <c r="HG1" i="3"/>
  <c r="HK1" i="3"/>
  <c r="HO1" i="3"/>
  <c r="HS1" i="3"/>
  <c r="HW1" i="3"/>
  <c r="IA1" i="3"/>
  <c r="IE1" i="3"/>
  <c r="II1" i="3"/>
  <c r="IM1" i="3"/>
  <c r="MS1" i="3"/>
  <c r="OX1" i="3"/>
  <c r="OX2" i="3" s="1"/>
  <c r="ACJ1" i="3"/>
  <c r="A756" i="3"/>
  <c r="PD1" i="3"/>
  <c r="PD4" i="3" s="1"/>
  <c r="A621" i="3"/>
  <c r="A741" i="3"/>
  <c r="LH1" i="3"/>
  <c r="LH3" i="3" s="1"/>
  <c r="OZ1" i="3"/>
  <c r="NF1" i="3"/>
  <c r="TJ1" i="3"/>
  <c r="TJ4" i="3" s="1"/>
  <c r="XU1" i="3"/>
  <c r="ACC1" i="3"/>
  <c r="ACC3" i="3" s="1"/>
  <c r="JH1" i="3"/>
  <c r="JH3" i="3" s="1"/>
  <c r="SB1" i="3"/>
  <c r="XK1" i="3"/>
  <c r="AAX1" i="3"/>
  <c r="AAX4" i="3" s="1"/>
  <c r="A529" i="3"/>
  <c r="TW1" i="3"/>
  <c r="ZO1" i="3"/>
  <c r="ZO2" i="3" s="1"/>
  <c r="A513" i="3"/>
  <c r="OL1" i="3"/>
  <c r="SR1" i="3"/>
  <c r="SR4" i="3" s="1"/>
  <c r="WA1" i="3"/>
  <c r="YS1" i="3"/>
  <c r="YS3" i="3" s="1"/>
  <c r="AAT1" i="3"/>
  <c r="AAT4" i="3" s="1"/>
  <c r="ACU1" i="3"/>
  <c r="PL1" i="3"/>
  <c r="UR1" i="3"/>
  <c r="UR4" i="3" s="1"/>
  <c r="YY1" i="3"/>
  <c r="YY5" i="3" s="1"/>
  <c r="A198" i="3"/>
  <c r="A204" i="3"/>
  <c r="E204" i="3" s="1"/>
  <c r="A209" i="3"/>
  <c r="A215" i="3"/>
  <c r="A220" i="3"/>
  <c r="C220" i="3" s="1"/>
  <c r="A225" i="3"/>
  <c r="B225" i="3" s="1"/>
  <c r="A231" i="3"/>
  <c r="A236" i="3"/>
  <c r="E236" i="3" s="1"/>
  <c r="A241" i="3"/>
  <c r="A247" i="3"/>
  <c r="GG1" i="3"/>
  <c r="GG3" i="3" s="1"/>
  <c r="GL1" i="3"/>
  <c r="GR1" i="3"/>
  <c r="GW1" i="3"/>
  <c r="GW4" i="3" s="1"/>
  <c r="HB1" i="3"/>
  <c r="HH1" i="3"/>
  <c r="HM1" i="3"/>
  <c r="HM4" i="3" s="1"/>
  <c r="HR1" i="3"/>
  <c r="HX1" i="3"/>
  <c r="IC1" i="3"/>
  <c r="IC3" i="3" s="1"/>
  <c r="IH1" i="3"/>
  <c r="IN1" i="3"/>
  <c r="VA1" i="3"/>
  <c r="VA2" i="3" s="1"/>
  <c r="YB1" i="3"/>
  <c r="A649" i="3"/>
  <c r="A349" i="3"/>
  <c r="A683" i="3"/>
  <c r="D683" i="3" s="1"/>
  <c r="KM1" i="3"/>
  <c r="A481" i="3"/>
  <c r="QQ1" i="3"/>
  <c r="WY1" i="3"/>
  <c r="WY4" i="3" s="1"/>
  <c r="ACS1" i="3"/>
  <c r="ACS3" i="3" s="1"/>
  <c r="QL1" i="3"/>
  <c r="VZ1" i="3"/>
  <c r="ABI1" i="3"/>
  <c r="OQ1" i="3"/>
  <c r="OQ4" i="3" s="1"/>
  <c r="YT1" i="3"/>
  <c r="A684" i="3"/>
  <c r="QM1" i="3"/>
  <c r="VQ1" i="3"/>
  <c r="VQ4" i="3" s="1"/>
  <c r="ZC1" i="3"/>
  <c r="ZC5" i="3" s="1"/>
  <c r="ABZ1" i="3"/>
  <c r="IX1" i="3"/>
  <c r="VR1" i="3"/>
  <c r="ABQ1" i="3"/>
  <c r="ABQ5" i="3" s="1"/>
  <c r="A192" i="3"/>
  <c r="E192" i="3" s="1"/>
  <c r="A203" i="3"/>
  <c r="A211" i="3"/>
  <c r="A217" i="3"/>
  <c r="A224" i="3"/>
  <c r="E224" i="3" s="1"/>
  <c r="A232" i="3"/>
  <c r="C232" i="3" s="1"/>
  <c r="A239" i="3"/>
  <c r="A245" i="3"/>
  <c r="GH1" i="3"/>
  <c r="GO1" i="3"/>
  <c r="GO2" i="3" s="1"/>
  <c r="GV1" i="3"/>
  <c r="HD1" i="3"/>
  <c r="HJ1" i="3"/>
  <c r="HQ1" i="3"/>
  <c r="HQ5" i="3" s="1"/>
  <c r="HY1" i="3"/>
  <c r="HY5" i="3" s="1"/>
  <c r="IF1" i="3"/>
  <c r="IL1" i="3"/>
  <c r="A491" i="3"/>
  <c r="AAN1" i="3"/>
  <c r="AAN4" i="3" s="1"/>
  <c r="IZ1" i="3"/>
  <c r="IZ3" i="3" s="1"/>
  <c r="A557" i="3"/>
  <c r="A704" i="3"/>
  <c r="B704" i="3" s="1"/>
  <c r="LX1" i="3"/>
  <c r="A652" i="3"/>
  <c r="C652" i="3" s="1"/>
  <c r="SV1" i="3"/>
  <c r="ZF1" i="3"/>
  <c r="A369" i="3"/>
  <c r="RN1" i="3"/>
  <c r="RN5" i="3" s="1"/>
  <c r="YG1" i="3"/>
  <c r="YG5" i="3" s="1"/>
  <c r="ACO1" i="3"/>
  <c r="QV1" i="3"/>
  <c r="AAU1" i="3"/>
  <c r="A748" i="3"/>
  <c r="RW1" i="3"/>
  <c r="XB1" i="3"/>
  <c r="ZN1" i="3"/>
  <c r="ACK1" i="3"/>
  <c r="ACK4" i="3" s="1"/>
  <c r="QP1" i="3"/>
  <c r="QP3" i="3" s="1"/>
  <c r="XI1" i="3"/>
  <c r="ACL1" i="3"/>
  <c r="A194" i="3"/>
  <c r="A205" i="3"/>
  <c r="D205" i="3" s="1"/>
  <c r="A212" i="3"/>
  <c r="D212" i="3" s="1"/>
  <c r="A219" i="3"/>
  <c r="A227" i="3"/>
  <c r="A233" i="3"/>
  <c r="A240" i="3"/>
  <c r="E240" i="3" s="1"/>
  <c r="A248" i="3"/>
  <c r="B248" i="3" s="1"/>
  <c r="GJ1" i="3"/>
  <c r="GP1" i="3"/>
  <c r="GX1" i="3"/>
  <c r="HE1" i="3"/>
  <c r="HE5" i="3" s="1"/>
  <c r="HL1" i="3"/>
  <c r="HT1" i="3"/>
  <c r="HZ1" i="3"/>
  <c r="IG1" i="3"/>
  <c r="KU1" i="3"/>
  <c r="KQ1" i="3"/>
  <c r="A763" i="3"/>
  <c r="A737" i="3"/>
  <c r="AAA1" i="3"/>
  <c r="AAA4" i="3" s="1"/>
  <c r="UH1" i="3"/>
  <c r="ACY1" i="3"/>
  <c r="ACY5" i="3" s="1"/>
  <c r="ACQ1" i="3"/>
  <c r="TN1" i="3"/>
  <c r="AAI1" i="3"/>
  <c r="RK1" i="3"/>
  <c r="A207" i="3"/>
  <c r="A221" i="3"/>
  <c r="D221" i="3" s="1"/>
  <c r="A235" i="3"/>
  <c r="A249" i="3"/>
  <c r="GS1" i="3"/>
  <c r="HF1" i="3"/>
  <c r="HU1" i="3"/>
  <c r="HU5" i="3" s="1"/>
  <c r="IJ1" i="3"/>
  <c r="UA1" i="3"/>
  <c r="NN1" i="3"/>
  <c r="JG1" i="3"/>
  <c r="PV1" i="3"/>
  <c r="PV2" i="3" s="1"/>
  <c r="AAL1" i="3"/>
  <c r="VC1" i="3"/>
  <c r="VC4" i="3" s="1"/>
  <c r="JS1" i="3"/>
  <c r="A321" i="3"/>
  <c r="D321" i="3" s="1"/>
  <c r="UX1" i="3"/>
  <c r="ABE1" i="3"/>
  <c r="TO1" i="3"/>
  <c r="A208" i="3"/>
  <c r="C208" i="3" s="1"/>
  <c r="A223" i="3"/>
  <c r="A237" i="3"/>
  <c r="A251" i="3"/>
  <c r="GT1" i="3"/>
  <c r="HI1" i="3"/>
  <c r="HI5" i="3" s="1"/>
  <c r="HV1" i="3"/>
  <c r="IK1" i="3"/>
  <c r="IK4" i="3" s="1"/>
  <c r="GZ1" i="3"/>
  <c r="A213" i="3"/>
  <c r="JN1" i="3"/>
  <c r="UM1" i="3"/>
  <c r="HP1" i="3"/>
  <c r="GN1" i="3"/>
  <c r="A229" i="3"/>
  <c r="C229" i="3" s="1"/>
  <c r="A201" i="3"/>
  <c r="E201" i="3" s="1"/>
  <c r="AAP1" i="3"/>
  <c r="XW1" i="3"/>
  <c r="WH1" i="3"/>
  <c r="MP1" i="3"/>
  <c r="OE1" i="3"/>
  <c r="OE2" i="3" s="1"/>
  <c r="A627" i="3"/>
  <c r="D627" i="3" s="1"/>
  <c r="C667" i="3"/>
  <c r="D667" i="3"/>
  <c r="B667" i="3"/>
  <c r="E667" i="3"/>
  <c r="IB1" i="3"/>
  <c r="A243" i="3"/>
  <c r="A591" i="3"/>
  <c r="ZB1" i="3"/>
  <c r="A605" i="3"/>
  <c r="D605" i="3" s="1"/>
  <c r="HN1" i="3"/>
  <c r="GK1" i="3"/>
  <c r="GK3" i="3" s="1"/>
  <c r="A228" i="3"/>
  <c r="D228" i="3" s="1"/>
  <c r="A200" i="3"/>
  <c r="D200" i="3" s="1"/>
  <c r="YD1" i="3"/>
  <c r="YD5" i="3" s="1"/>
  <c r="XM1" i="3"/>
  <c r="XM2" i="3" s="1"/>
  <c r="VM1" i="3"/>
  <c r="VM2" i="3" s="1"/>
  <c r="A679" i="3"/>
  <c r="NO1" i="3"/>
  <c r="A457" i="3"/>
  <c r="A13" i="3"/>
  <c r="A14" i="3" s="1"/>
  <c r="A15" i="3" s="1"/>
  <c r="B22" i="16"/>
  <c r="B8" i="16"/>
  <c r="B19" i="11"/>
  <c r="B17" i="11"/>
  <c r="ZP4" i="3"/>
  <c r="B18" i="11"/>
  <c r="D22" i="16"/>
  <c r="D21" i="16"/>
  <c r="D19" i="16"/>
  <c r="E3" i="16"/>
  <c r="E5" i="16" s="1"/>
  <c r="LZ4" i="3"/>
  <c r="UJ4" i="3"/>
  <c r="B12" i="3"/>
  <c r="A452" i="3"/>
  <c r="B452" i="3" s="1"/>
  <c r="A455" i="3"/>
  <c r="TU1" i="3"/>
  <c r="A579" i="3"/>
  <c r="A691" i="3"/>
  <c r="B691" i="3" s="1"/>
  <c r="RJ1" i="3"/>
  <c r="VX1" i="3"/>
  <c r="YR1" i="3"/>
  <c r="ACB1" i="3"/>
  <c r="A345" i="3"/>
  <c r="A569" i="3"/>
  <c r="A681" i="3"/>
  <c r="A735" i="3"/>
  <c r="JV1" i="3"/>
  <c r="LW1" i="3"/>
  <c r="NX1" i="3"/>
  <c r="A317" i="3"/>
  <c r="A477" i="3"/>
  <c r="A588" i="3"/>
  <c r="A635" i="3"/>
  <c r="A661" i="3"/>
  <c r="A688" i="3"/>
  <c r="B688" i="3" s="1"/>
  <c r="A720" i="3"/>
  <c r="A747" i="3"/>
  <c r="IV1" i="3"/>
  <c r="KB1" i="3"/>
  <c r="LC1" i="3"/>
  <c r="MD1" i="3"/>
  <c r="NJ1" i="3"/>
  <c r="OJ1" i="3"/>
  <c r="PK1" i="3"/>
  <c r="A599" i="3"/>
  <c r="A716" i="3"/>
  <c r="KT1" i="3"/>
  <c r="PO1" i="3"/>
  <c r="QX1" i="3"/>
  <c r="SH1" i="3"/>
  <c r="TX1" i="3"/>
  <c r="VH1" i="3"/>
  <c r="WI1" i="3"/>
  <c r="XO1" i="3"/>
  <c r="YP1" i="3"/>
  <c r="ZQ1" i="3"/>
  <c r="ZQ4" i="3" s="1"/>
  <c r="AAW1" i="3"/>
  <c r="ABW1" i="3"/>
  <c r="ACX1" i="3"/>
  <c r="A561" i="3"/>
  <c r="A700" i="3"/>
  <c r="B700" i="3" s="1"/>
  <c r="LT1" i="3"/>
  <c r="PP1" i="3"/>
  <c r="QZ1" i="3"/>
  <c r="SQ1" i="3"/>
  <c r="TZ1" i="3"/>
  <c r="VJ1" i="3"/>
  <c r="WP1" i="3"/>
  <c r="XQ1" i="3"/>
  <c r="YQ1" i="3"/>
  <c r="ZW1" i="3"/>
  <c r="AAS1" i="3"/>
  <c r="ABN1" i="3"/>
  <c r="ACI1" i="3"/>
  <c r="A337" i="3"/>
  <c r="A668" i="3"/>
  <c r="LJ1" i="3"/>
  <c r="QH1" i="3"/>
  <c r="ST1" i="3"/>
  <c r="UY1" i="3"/>
  <c r="WS1" i="3"/>
  <c r="YI1" i="3"/>
  <c r="ZZ1" i="3"/>
  <c r="ABK1" i="3"/>
  <c r="ABK3" i="3" s="1"/>
  <c r="ADB1" i="3"/>
  <c r="A449" i="3"/>
  <c r="A641" i="3"/>
  <c r="A727" i="3"/>
  <c r="KI1" i="3"/>
  <c r="NP1" i="3"/>
  <c r="PZ1" i="3"/>
  <c r="RB1" i="3"/>
  <c r="RB3" i="3" s="1"/>
  <c r="SD1" i="3"/>
  <c r="TG1" i="3"/>
  <c r="UI1" i="3"/>
  <c r="VK1" i="3"/>
  <c r="WG1" i="3"/>
  <c r="E120" i="12"/>
  <c r="A671" i="3"/>
  <c r="A595" i="3"/>
  <c r="A441" i="3"/>
  <c r="A281" i="3"/>
  <c r="ABD1" i="3"/>
  <c r="ZH1" i="3"/>
  <c r="XD1" i="3"/>
  <c r="UL1" i="3"/>
  <c r="PS1" i="3"/>
  <c r="A755" i="3"/>
  <c r="A373" i="3"/>
  <c r="A427" i="3"/>
  <c r="RY1" i="3"/>
  <c r="A682" i="3"/>
  <c r="A340" i="3"/>
  <c r="A380" i="3"/>
  <c r="A366" i="3"/>
  <c r="A618" i="3"/>
  <c r="KG1" i="3"/>
  <c r="RI1" i="3"/>
  <c r="UK1" i="3"/>
  <c r="A363" i="3"/>
  <c r="A547" i="3"/>
  <c r="A309" i="3"/>
  <c r="A609" i="3"/>
  <c r="A733" i="3"/>
  <c r="LP1" i="3"/>
  <c r="A548" i="3"/>
  <c r="A570" i="3"/>
  <c r="A746" i="3"/>
  <c r="NY1" i="3"/>
  <c r="SO1" i="3"/>
  <c r="A299" i="3"/>
  <c r="A459" i="3"/>
  <c r="A600" i="3"/>
  <c r="A501" i="3"/>
  <c r="A669" i="3"/>
  <c r="JD1" i="3"/>
  <c r="OB1" i="3"/>
  <c r="SE1" i="3"/>
  <c r="UV1" i="3"/>
  <c r="WV1" i="3"/>
  <c r="YJ1" i="3"/>
  <c r="ZX1" i="3"/>
  <c r="ABT1" i="3"/>
  <c r="ACZ1" i="3"/>
  <c r="A377" i="3"/>
  <c r="A489" i="3"/>
  <c r="A611" i="3"/>
  <c r="A660" i="3"/>
  <c r="A703" i="3"/>
  <c r="B703" i="3" s="1"/>
  <c r="A745" i="3"/>
  <c r="JK1" i="3"/>
  <c r="LB1" i="3"/>
  <c r="MR1" i="3"/>
  <c r="OI1" i="3"/>
  <c r="A285" i="3"/>
  <c r="A413" i="3"/>
  <c r="A541" i="3"/>
  <c r="A597" i="3"/>
  <c r="A629" i="3"/>
  <c r="A651" i="3"/>
  <c r="A672" i="3"/>
  <c r="A693" i="3"/>
  <c r="B693" i="3" s="1"/>
  <c r="A715" i="3"/>
  <c r="A736" i="3"/>
  <c r="A757" i="3"/>
  <c r="JB1" i="3"/>
  <c r="JW1" i="3"/>
  <c r="KR1" i="3"/>
  <c r="LN1" i="3"/>
  <c r="MI1" i="3"/>
  <c r="ND1" i="3"/>
  <c r="NZ1" i="3"/>
  <c r="OU1" i="3"/>
  <c r="A289" i="3"/>
  <c r="A545" i="3"/>
  <c r="A673" i="3"/>
  <c r="A759" i="3"/>
  <c r="LO1" i="3"/>
  <c r="OV1" i="3"/>
  <c r="QJ1" i="3"/>
  <c r="RL1" i="3"/>
  <c r="SN1" i="3"/>
  <c r="TR1" i="3"/>
  <c r="UT1" i="3"/>
  <c r="VS1" i="3"/>
  <c r="WO1" i="3"/>
  <c r="XJ1" i="3"/>
  <c r="YE1" i="3"/>
  <c r="ZA1" i="3"/>
  <c r="ZV1" i="3"/>
  <c r="AAQ1" i="3"/>
  <c r="ABM1" i="3"/>
  <c r="ACH1" i="3"/>
  <c r="ADC1" i="3"/>
  <c r="ADC4" i="3" s="1"/>
  <c r="A497" i="3"/>
  <c r="A636" i="3"/>
  <c r="A721" i="3"/>
  <c r="KY1" i="3"/>
  <c r="OF1" i="3"/>
  <c r="QE1" i="3"/>
  <c r="RG1" i="3"/>
  <c r="SI1" i="3"/>
  <c r="TL1" i="3"/>
  <c r="UN1" i="3"/>
  <c r="VO1" i="3"/>
  <c r="WK1" i="3"/>
  <c r="XF1" i="3"/>
  <c r="YA1" i="3"/>
  <c r="YW1" i="3"/>
  <c r="ZR1" i="3"/>
  <c r="E116" i="12"/>
  <c r="A650" i="3"/>
  <c r="A271" i="3"/>
  <c r="A454" i="3"/>
  <c r="A576" i="3"/>
  <c r="A416" i="3"/>
  <c r="A519" i="3"/>
  <c r="A546" i="3"/>
  <c r="A334" i="3"/>
  <c r="A516" i="3"/>
  <c r="A296" i="3"/>
  <c r="C35" i="9"/>
  <c r="YH5" i="3"/>
  <c r="D5" i="15"/>
  <c r="D11" i="15"/>
  <c r="E3" i="15"/>
  <c r="E11" i="15" s="1"/>
  <c r="D9" i="16"/>
  <c r="D10" i="16" s="1"/>
  <c r="ABL1" i="3"/>
  <c r="AAF1" i="3"/>
  <c r="YZ1" i="3"/>
  <c r="XT1" i="3"/>
  <c r="WN1" i="3"/>
  <c r="VG1" i="3"/>
  <c r="TP1" i="3"/>
  <c r="QN1" i="3"/>
  <c r="NG1" i="3"/>
  <c r="JZ1" i="3"/>
  <c r="A712" i="3"/>
  <c r="A637" i="3"/>
  <c r="A437" i="3"/>
  <c r="A515" i="3"/>
  <c r="A395" i="3"/>
  <c r="A267" i="3"/>
  <c r="TE1" i="3"/>
  <c r="QK1" i="3"/>
  <c r="LM1" i="3"/>
  <c r="A714" i="3"/>
  <c r="A583" i="3"/>
  <c r="A335" i="3"/>
  <c r="A518" i="3"/>
  <c r="A394" i="3"/>
  <c r="A270" i="3"/>
  <c r="A488" i="3"/>
  <c r="A252" i="3"/>
  <c r="A280" i="3"/>
  <c r="A304" i="3"/>
  <c r="A324" i="3"/>
  <c r="A344" i="3"/>
  <c r="A368" i="3"/>
  <c r="A384" i="3"/>
  <c r="A400" i="3"/>
  <c r="A420" i="3"/>
  <c r="A436" i="3"/>
  <c r="A456" i="3"/>
  <c r="A476" i="3"/>
  <c r="A492" i="3"/>
  <c r="A520" i="3"/>
  <c r="A536" i="3"/>
  <c r="A564" i="3"/>
  <c r="A580" i="3"/>
  <c r="A258" i="3"/>
  <c r="A274" i="3"/>
  <c r="A290" i="3"/>
  <c r="A306" i="3"/>
  <c r="A322" i="3"/>
  <c r="A338" i="3"/>
  <c r="A354" i="3"/>
  <c r="A370" i="3"/>
  <c r="A386" i="3"/>
  <c r="A398" i="3"/>
  <c r="A414" i="3"/>
  <c r="A426" i="3"/>
  <c r="A442" i="3"/>
  <c r="A458" i="3"/>
  <c r="A474" i="3"/>
  <c r="A490" i="3"/>
  <c r="A506" i="3"/>
  <c r="A534" i="3"/>
  <c r="A550" i="3"/>
  <c r="A562" i="3"/>
  <c r="A574" i="3"/>
  <c r="A590" i="3"/>
  <c r="A279" i="3"/>
  <c r="A311" i="3"/>
  <c r="A343" i="3"/>
  <c r="A375" i="3"/>
  <c r="A399" i="3"/>
  <c r="A431" i="3"/>
  <c r="A463" i="3"/>
  <c r="A495" i="3"/>
  <c r="A527" i="3"/>
  <c r="A559" i="3"/>
  <c r="A589" i="3"/>
  <c r="A606" i="3"/>
  <c r="A622" i="3"/>
  <c r="A638" i="3"/>
  <c r="A654" i="3"/>
  <c r="A670" i="3"/>
  <c r="A686" i="3"/>
  <c r="B686" i="3" s="1"/>
  <c r="A702" i="3"/>
  <c r="B702" i="3" s="1"/>
  <c r="A718" i="3"/>
  <c r="A734" i="3"/>
  <c r="A750" i="3"/>
  <c r="IO1" i="3"/>
  <c r="JE1" i="3"/>
  <c r="JU1" i="3"/>
  <c r="KK1" i="3"/>
  <c r="LA1" i="3"/>
  <c r="LQ1" i="3"/>
  <c r="MG1" i="3"/>
  <c r="MW1" i="3"/>
  <c r="NM1" i="3"/>
  <c r="OC1" i="3"/>
  <c r="OS1" i="3"/>
  <c r="PI1" i="3"/>
  <c r="PY1" i="3"/>
  <c r="QO1" i="3"/>
  <c r="A256" i="3"/>
  <c r="A288" i="3"/>
  <c r="A308" i="3"/>
  <c r="A328" i="3"/>
  <c r="A352" i="3"/>
  <c r="A372" i="3"/>
  <c r="A388" i="3"/>
  <c r="A408" i="3"/>
  <c r="A424" i="3"/>
  <c r="A444" i="3"/>
  <c r="A464" i="3"/>
  <c r="A480" i="3"/>
  <c r="A496" i="3"/>
  <c r="A508" i="3"/>
  <c r="A524" i="3"/>
  <c r="A540" i="3"/>
  <c r="A552" i="3"/>
  <c r="A568" i="3"/>
  <c r="A584" i="3"/>
  <c r="A262" i="3"/>
  <c r="A278" i="3"/>
  <c r="A294" i="3"/>
  <c r="A310" i="3"/>
  <c r="A326" i="3"/>
  <c r="A342" i="3"/>
  <c r="A358" i="3"/>
  <c r="A374" i="3"/>
  <c r="A390" i="3"/>
  <c r="A402" i="3"/>
  <c r="A418" i="3"/>
  <c r="A430" i="3"/>
  <c r="A446" i="3"/>
  <c r="A462" i="3"/>
  <c r="A478" i="3"/>
  <c r="A494" i="3"/>
  <c r="A510" i="3"/>
  <c r="A522" i="3"/>
  <c r="A538" i="3"/>
  <c r="A566" i="3"/>
  <c r="A578" i="3"/>
  <c r="A255" i="3"/>
  <c r="A287" i="3"/>
  <c r="A319" i="3"/>
  <c r="A351" i="3"/>
  <c r="A383" i="3"/>
  <c r="A407" i="3"/>
  <c r="A439" i="3"/>
  <c r="A471" i="3"/>
  <c r="A503" i="3"/>
  <c r="A535" i="3"/>
  <c r="A567" i="3"/>
  <c r="A594" i="3"/>
  <c r="A610" i="3"/>
  <c r="A626" i="3"/>
  <c r="A642" i="3"/>
  <c r="A658" i="3"/>
  <c r="A674" i="3"/>
  <c r="A690" i="3"/>
  <c r="B690" i="3" s="1"/>
  <c r="A706" i="3"/>
  <c r="A722" i="3"/>
  <c r="A738" i="3"/>
  <c r="A754" i="3"/>
  <c r="IS1" i="3"/>
  <c r="JI1" i="3"/>
  <c r="JY1" i="3"/>
  <c r="KO1" i="3"/>
  <c r="LE1" i="3"/>
  <c r="LU1" i="3"/>
  <c r="MK1" i="3"/>
  <c r="NA1" i="3"/>
  <c r="NQ1" i="3"/>
  <c r="OG1" i="3"/>
  <c r="OW1" i="3"/>
  <c r="PM1" i="3"/>
  <c r="QC1" i="3"/>
  <c r="QS1" i="3"/>
  <c r="A260" i="3"/>
  <c r="A312" i="3"/>
  <c r="A356" i="3"/>
  <c r="A392" i="3"/>
  <c r="A428" i="3"/>
  <c r="A500" i="3"/>
  <c r="A528" i="3"/>
  <c r="A556" i="3"/>
  <c r="A282" i="3"/>
  <c r="A314" i="3"/>
  <c r="A346" i="3"/>
  <c r="A378" i="3"/>
  <c r="A406" i="3"/>
  <c r="A434" i="3"/>
  <c r="A466" i="3"/>
  <c r="A498" i="3"/>
  <c r="A526" i="3"/>
  <c r="A554" i="3"/>
  <c r="A582" i="3"/>
  <c r="A295" i="3"/>
  <c r="A359" i="3"/>
  <c r="A415" i="3"/>
  <c r="A479" i="3"/>
  <c r="A543" i="3"/>
  <c r="A598" i="3"/>
  <c r="A630" i="3"/>
  <c r="A662" i="3"/>
  <c r="A694" i="3"/>
  <c r="B694" i="3" s="1"/>
  <c r="A726" i="3"/>
  <c r="A758" i="3"/>
  <c r="JM1" i="3"/>
  <c r="KS1" i="3"/>
  <c r="LY1" i="3"/>
  <c r="NE1" i="3"/>
  <c r="OK1" i="3"/>
  <c r="PQ1" i="3"/>
  <c r="QW1" i="3"/>
  <c r="RM1" i="3"/>
  <c r="SC1" i="3"/>
  <c r="SS1" i="3"/>
  <c r="TI1" i="3"/>
  <c r="TY1" i="3"/>
  <c r="UO1" i="3"/>
  <c r="VE1" i="3"/>
  <c r="A275" i="3"/>
  <c r="A307" i="3"/>
  <c r="A339" i="3"/>
  <c r="A371" i="3"/>
  <c r="A403" i="3"/>
  <c r="A435" i="3"/>
  <c r="A467" i="3"/>
  <c r="A499" i="3"/>
  <c r="A523" i="3"/>
  <c r="A555" i="3"/>
  <c r="A587" i="3"/>
  <c r="A604" i="3"/>
  <c r="A616" i="3"/>
  <c r="A261" i="3"/>
  <c r="A325" i="3"/>
  <c r="A389" i="3"/>
  <c r="A453" i="3"/>
  <c r="A517" i="3"/>
  <c r="A581" i="3"/>
  <c r="A617" i="3"/>
  <c r="A659" i="3"/>
  <c r="A675" i="3"/>
  <c r="A696" i="3"/>
  <c r="B696" i="3" s="1"/>
  <c r="A717" i="3"/>
  <c r="A739" i="3"/>
  <c r="A760" i="3"/>
  <c r="JJ1" i="3"/>
  <c r="KE1" i="3"/>
  <c r="KZ1" i="3"/>
  <c r="LV1" i="3"/>
  <c r="MQ1" i="3"/>
  <c r="NL1" i="3"/>
  <c r="OH1" i="3"/>
  <c r="PC1" i="3"/>
  <c r="PX1" i="3"/>
  <c r="QT1" i="3"/>
  <c r="RO1" i="3"/>
  <c r="SJ1" i="3"/>
  <c r="TF1" i="3"/>
  <c r="A276" i="3"/>
  <c r="A320" i="3"/>
  <c r="A360" i="3"/>
  <c r="A396" i="3"/>
  <c r="A432" i="3"/>
  <c r="A472" i="3"/>
  <c r="A504" i="3"/>
  <c r="A532" i="3"/>
  <c r="A560" i="3"/>
  <c r="A254" i="3"/>
  <c r="A286" i="3"/>
  <c r="A318" i="3"/>
  <c r="A350" i="3"/>
  <c r="A382" i="3"/>
  <c r="A410" i="3"/>
  <c r="A438" i="3"/>
  <c r="A470" i="3"/>
  <c r="A502" i="3"/>
  <c r="A530" i="3"/>
  <c r="A558" i="3"/>
  <c r="A586" i="3"/>
  <c r="A303" i="3"/>
  <c r="A367" i="3"/>
  <c r="A423" i="3"/>
  <c r="A487" i="3"/>
  <c r="A551" i="3"/>
  <c r="A602" i="3"/>
  <c r="A634" i="3"/>
  <c r="A666" i="3"/>
  <c r="A698" i="3"/>
  <c r="B698" i="3" s="1"/>
  <c r="A730" i="3"/>
  <c r="A762" i="3"/>
  <c r="JQ1" i="3"/>
  <c r="KW1" i="3"/>
  <c r="MC1" i="3"/>
  <c r="NI1" i="3"/>
  <c r="OO1" i="3"/>
  <c r="PU1" i="3"/>
  <c r="RA1" i="3"/>
  <c r="RQ1" i="3"/>
  <c r="SG1" i="3"/>
  <c r="SW1" i="3"/>
  <c r="TM1" i="3"/>
  <c r="UC1" i="3"/>
  <c r="US1" i="3"/>
  <c r="VI1" i="3"/>
  <c r="A283" i="3"/>
  <c r="A315" i="3"/>
  <c r="A347" i="3"/>
  <c r="A379" i="3"/>
  <c r="C379" i="3" s="1"/>
  <c r="A411" i="3"/>
  <c r="A443" i="3"/>
  <c r="A475" i="3"/>
  <c r="A507" i="3"/>
  <c r="A531" i="3"/>
  <c r="A563" i="3"/>
  <c r="A592" i="3"/>
  <c r="A608" i="3"/>
  <c r="A620" i="3"/>
  <c r="A277" i="3"/>
  <c r="A341" i="3"/>
  <c r="A405" i="3"/>
  <c r="A469" i="3"/>
  <c r="A533" i="3"/>
  <c r="A593" i="3"/>
  <c r="A625" i="3"/>
  <c r="A643" i="3"/>
  <c r="A680" i="3"/>
  <c r="A701" i="3"/>
  <c r="B701" i="3" s="1"/>
  <c r="A723" i="3"/>
  <c r="A744" i="3"/>
  <c r="IT1" i="3"/>
  <c r="JO1" i="3"/>
  <c r="KJ1" i="3"/>
  <c r="LF1" i="3"/>
  <c r="MA1" i="3"/>
  <c r="MV1" i="3"/>
  <c r="NR1" i="3"/>
  <c r="OM1" i="3"/>
  <c r="PH1" i="3"/>
  <c r="QD1" i="3"/>
  <c r="QY1" i="3"/>
  <c r="RT1" i="3"/>
  <c r="SP1" i="3"/>
  <c r="A336" i="3"/>
  <c r="A484" i="3"/>
  <c r="A544" i="3"/>
  <c r="A266" i="3"/>
  <c r="A330" i="3"/>
  <c r="A450" i="3"/>
  <c r="A514" i="3"/>
  <c r="A327" i="3"/>
  <c r="A447" i="3"/>
  <c r="A575" i="3"/>
  <c r="A646" i="3"/>
  <c r="A710" i="3"/>
  <c r="IW1" i="3"/>
  <c r="LI1" i="3"/>
  <c r="NU1" i="3"/>
  <c r="QG1" i="3"/>
  <c r="RU1" i="3"/>
  <c r="TA1" i="3"/>
  <c r="UG1" i="3"/>
  <c r="A259" i="3"/>
  <c r="A323" i="3"/>
  <c r="A387" i="3"/>
  <c r="A451" i="3"/>
  <c r="A571" i="3"/>
  <c r="A612" i="3"/>
  <c r="A293" i="3"/>
  <c r="A421" i="3"/>
  <c r="A549" i="3"/>
  <c r="A632" i="3"/>
  <c r="A664" i="3"/>
  <c r="A707" i="3"/>
  <c r="A749" i="3"/>
  <c r="JT1" i="3"/>
  <c r="LK1" i="3"/>
  <c r="NB1" i="3"/>
  <c r="OR1" i="3"/>
  <c r="QI1" i="3"/>
  <c r="RZ1" i="3"/>
  <c r="TK1" i="3"/>
  <c r="UF1" i="3"/>
  <c r="VB1" i="3"/>
  <c r="VT1" i="3"/>
  <c r="WJ1" i="3"/>
  <c r="WZ1" i="3"/>
  <c r="XP1" i="3"/>
  <c r="YF1" i="3"/>
  <c r="YV1" i="3"/>
  <c r="ZL1" i="3"/>
  <c r="AAB1" i="3"/>
  <c r="AAR1" i="3"/>
  <c r="ABH1" i="3"/>
  <c r="ABX1" i="3"/>
  <c r="ACN1" i="3"/>
  <c r="A265" i="3"/>
  <c r="A329" i="3"/>
  <c r="A393" i="3"/>
  <c r="A505" i="3"/>
  <c r="A553" i="3"/>
  <c r="A603" i="3"/>
  <c r="A633" i="3"/>
  <c r="A655" i="3"/>
  <c r="A676" i="3"/>
  <c r="A697" i="3"/>
  <c r="B697" i="3" s="1"/>
  <c r="A719" i="3"/>
  <c r="A740" i="3"/>
  <c r="A761" i="3"/>
  <c r="JF1" i="3"/>
  <c r="KA1" i="3"/>
  <c r="KV1" i="3"/>
  <c r="LR1" i="3"/>
  <c r="MM1" i="3"/>
  <c r="NH1" i="3"/>
  <c r="OD1" i="3"/>
  <c r="OY1" i="3"/>
  <c r="A269" i="3"/>
  <c r="A333" i="3"/>
  <c r="A397" i="3"/>
  <c r="A461" i="3"/>
  <c r="A525" i="3"/>
  <c r="A292" i="3"/>
  <c r="A376" i="3"/>
  <c r="A512" i="3"/>
  <c r="A572" i="3"/>
  <c r="A298" i="3"/>
  <c r="A362" i="3"/>
  <c r="A422" i="3"/>
  <c r="A482" i="3"/>
  <c r="A542" i="3"/>
  <c r="A263" i="3"/>
  <c r="A391" i="3"/>
  <c r="A511" i="3"/>
  <c r="A614" i="3"/>
  <c r="A678" i="3"/>
  <c r="A742" i="3"/>
  <c r="KC1" i="3"/>
  <c r="MO1" i="3"/>
  <c r="PA1" i="3"/>
  <c r="RE1" i="3"/>
  <c r="SK1" i="3"/>
  <c r="TQ1" i="3"/>
  <c r="UW1" i="3"/>
  <c r="A291" i="3"/>
  <c r="A355" i="3"/>
  <c r="A419" i="3"/>
  <c r="A483" i="3"/>
  <c r="A539" i="3"/>
  <c r="A596" i="3"/>
  <c r="A624" i="3"/>
  <c r="A357" i="3"/>
  <c r="A485" i="3"/>
  <c r="A601" i="3"/>
  <c r="A648" i="3"/>
  <c r="A685" i="3"/>
  <c r="A728" i="3"/>
  <c r="IY1" i="3"/>
  <c r="KP1" i="3"/>
  <c r="MF1" i="3"/>
  <c r="NW1" i="3"/>
  <c r="PN1" i="3"/>
  <c r="RD1" i="3"/>
  <c r="SU1" i="3"/>
  <c r="TV1" i="3"/>
  <c r="UQ1" i="3"/>
  <c r="VL1" i="3"/>
  <c r="WB1" i="3"/>
  <c r="WR1" i="3"/>
  <c r="XH1" i="3"/>
  <c r="XX1" i="3"/>
  <c r="YN1" i="3"/>
  <c r="ZD1" i="3"/>
  <c r="ZT1" i="3"/>
  <c r="AAJ1" i="3"/>
  <c r="AAZ1" i="3"/>
  <c r="ABP1" i="3"/>
  <c r="ACF1" i="3"/>
  <c r="ACV1" i="3"/>
  <c r="A297" i="3"/>
  <c r="A361" i="3"/>
  <c r="A425" i="3"/>
  <c r="A473" i="3"/>
  <c r="A521" i="3"/>
  <c r="A585" i="3"/>
  <c r="A619" i="3"/>
  <c r="A644" i="3"/>
  <c r="A665" i="3"/>
  <c r="A687" i="3"/>
  <c r="B687" i="3" s="1"/>
  <c r="A708" i="3"/>
  <c r="A729" i="3"/>
  <c r="A751" i="3"/>
  <c r="IU1" i="3"/>
  <c r="JP1" i="3"/>
  <c r="KL1" i="3"/>
  <c r="LG1" i="3"/>
  <c r="MB1" i="3"/>
  <c r="MX1" i="3"/>
  <c r="NS1" i="3"/>
  <c r="ON1" i="3"/>
  <c r="PJ1" i="3"/>
  <c r="A301" i="3"/>
  <c r="A365" i="3"/>
  <c r="A429" i="3"/>
  <c r="A493" i="3"/>
  <c r="C34" i="15"/>
  <c r="D6" i="11"/>
  <c r="E30" i="12"/>
  <c r="D6" i="15"/>
  <c r="D12" i="15"/>
  <c r="D20" i="16"/>
  <c r="C11" i="15"/>
  <c r="C35" i="15"/>
  <c r="D5" i="16"/>
  <c r="C6" i="15"/>
  <c r="C12" i="15"/>
  <c r="A272" i="3"/>
  <c r="C34" i="9"/>
  <c r="A264" i="3"/>
  <c r="D17" i="11"/>
  <c r="D5" i="11"/>
  <c r="A468" i="3"/>
  <c r="A460" i="3"/>
  <c r="A448" i="3"/>
  <c r="A440" i="3"/>
  <c r="A412" i="3"/>
  <c r="A404" i="3"/>
  <c r="A364" i="3"/>
  <c r="A348" i="3"/>
  <c r="A332" i="3"/>
  <c r="A316" i="3"/>
  <c r="A300" i="3"/>
  <c r="A284" i="3"/>
  <c r="A268" i="3"/>
  <c r="C5" i="15"/>
  <c r="B23" i="16" l="1"/>
  <c r="ABG3" i="3"/>
  <c r="ME3" i="3"/>
  <c r="E3" i="11"/>
  <c r="E27" i="11" s="1"/>
  <c r="D12" i="3"/>
  <c r="ME5" i="3"/>
  <c r="YG2" i="3"/>
  <c r="ACM3" i="3"/>
  <c r="C486" i="3"/>
  <c r="AAH4" i="3"/>
  <c r="AAH3" i="3"/>
  <c r="SF2" i="3"/>
  <c r="ACK5" i="3"/>
  <c r="YX5" i="3"/>
  <c r="OQ3" i="3"/>
  <c r="B565" i="3"/>
  <c r="ZE5" i="3"/>
  <c r="ABV3" i="3"/>
  <c r="YU4" i="3"/>
  <c r="ME2" i="3"/>
  <c r="WU3" i="3"/>
  <c r="JX5" i="3"/>
  <c r="E573" i="3"/>
  <c r="UD4" i="3"/>
  <c r="IC5" i="3"/>
  <c r="WM4" i="3"/>
  <c r="JH2" i="3"/>
  <c r="OQ2" i="3"/>
  <c r="WF4" i="3"/>
  <c r="KX5" i="3"/>
  <c r="XG5" i="3"/>
  <c r="HA4" i="3"/>
  <c r="C445" i="3"/>
  <c r="ABO5" i="3"/>
  <c r="PR4" i="3"/>
  <c r="JH5" i="3"/>
  <c r="PR3" i="3"/>
  <c r="AAT5" i="3"/>
  <c r="D12" i="9"/>
  <c r="VQ2" i="3"/>
  <c r="E445" i="3"/>
  <c r="PB5" i="3"/>
  <c r="OT3" i="3"/>
  <c r="AAM3" i="3"/>
  <c r="AAO5" i="3"/>
  <c r="D6" i="9"/>
  <c r="XA3" i="3"/>
  <c r="ACS5" i="3"/>
  <c r="ABV4" i="3"/>
  <c r="PB2" i="3"/>
  <c r="AAN5" i="3"/>
  <c r="ABO4" i="3"/>
  <c r="OX3" i="3"/>
  <c r="MT2" i="3"/>
  <c r="JH4" i="3"/>
  <c r="VC3" i="3"/>
  <c r="I2" i="3"/>
  <c r="I4" i="3" s="1"/>
  <c r="D537" i="3"/>
  <c r="B631" i="3"/>
  <c r="UU4" i="3"/>
  <c r="AAM5" i="3"/>
  <c r="D647" i="3"/>
  <c r="ABA4" i="3"/>
  <c r="HA5" i="3"/>
  <c r="OX5" i="3"/>
  <c r="MT4" i="3"/>
  <c r="OQ5" i="3"/>
  <c r="ABY5" i="3"/>
  <c r="B445" i="3"/>
  <c r="PR2" i="3"/>
  <c r="WF5" i="3"/>
  <c r="VN4" i="3"/>
  <c r="ABY4" i="3"/>
  <c r="MT3" i="3"/>
  <c r="PB4" i="3"/>
  <c r="AAT3" i="3"/>
  <c r="KX4" i="3"/>
  <c r="E631" i="3"/>
  <c r="MZ4" i="3"/>
  <c r="SL4" i="3"/>
  <c r="ABA5" i="3"/>
  <c r="OX4" i="3"/>
  <c r="HA2" i="3"/>
  <c r="D19" i="11"/>
  <c r="D27" i="11"/>
  <c r="E3" i="9"/>
  <c r="E11" i="9" s="1"/>
  <c r="IC4" i="3"/>
  <c r="VN3" i="3"/>
  <c r="UB4" i="3"/>
  <c r="WF3" i="3"/>
  <c r="VN5" i="3"/>
  <c r="KX3" i="3"/>
  <c r="D631" i="3"/>
  <c r="AAO4" i="3"/>
  <c r="B236" i="3"/>
  <c r="VM5" i="3"/>
  <c r="E321" i="3"/>
  <c r="B208" i="3"/>
  <c r="RH3" i="3"/>
  <c r="D645" i="3"/>
  <c r="ZC4" i="3"/>
  <c r="B34" i="11"/>
  <c r="TJ2" i="3"/>
  <c r="B244" i="3"/>
  <c r="C20" i="11"/>
  <c r="E22" i="16"/>
  <c r="ZO3" i="3"/>
  <c r="C196" i="3"/>
  <c r="E19" i="16"/>
  <c r="E20" i="16"/>
  <c r="C14" i="3"/>
  <c r="ZJ3" i="3"/>
  <c r="AAN3" i="3"/>
  <c r="VQ5" i="3"/>
  <c r="ACS4" i="3"/>
  <c r="LL4" i="3"/>
  <c r="JL5" i="3"/>
  <c r="ZS3" i="3"/>
  <c r="HY3" i="3"/>
  <c r="E21" i="16"/>
  <c r="ACY3" i="3"/>
  <c r="VQ3" i="3"/>
  <c r="YD4" i="3"/>
  <c r="D623" i="3"/>
  <c r="B240" i="3"/>
  <c r="RS3" i="3"/>
  <c r="QU3" i="3"/>
  <c r="E683" i="3"/>
  <c r="F3" i="16"/>
  <c r="F6" i="16" s="1"/>
  <c r="YD2" i="3"/>
  <c r="PV4" i="3"/>
  <c r="WY5" i="3"/>
  <c r="ACY4" i="3"/>
  <c r="OE5" i="3"/>
  <c r="C577" i="3"/>
  <c r="B212" i="3"/>
  <c r="RS5" i="3"/>
  <c r="JR2" i="3"/>
  <c r="C321" i="3"/>
  <c r="ZY2" i="3"/>
  <c r="PV5" i="3"/>
  <c r="E607" i="3"/>
  <c r="PD2" i="3"/>
  <c r="C197" i="3"/>
  <c r="B216" i="3"/>
  <c r="MH5" i="3"/>
  <c r="ZY5" i="3"/>
  <c r="SM4" i="3"/>
  <c r="IK5" i="3"/>
  <c r="B34" i="16"/>
  <c r="VV5" i="3"/>
  <c r="C627" i="3"/>
  <c r="VA3" i="3"/>
  <c r="ABF3" i="3"/>
  <c r="C205" i="3"/>
  <c r="ID4" i="3"/>
  <c r="C313" i="3"/>
  <c r="B220" i="3"/>
  <c r="C244" i="3"/>
  <c r="ID2" i="3"/>
  <c r="B30" i="11"/>
  <c r="TD3" i="3"/>
  <c r="TJ3" i="3"/>
  <c r="C605" i="3"/>
  <c r="ABS4" i="3"/>
  <c r="LD5" i="3"/>
  <c r="E244" i="3"/>
  <c r="C615" i="3"/>
  <c r="ID3" i="3"/>
  <c r="IR3" i="3"/>
  <c r="JR4" i="3"/>
  <c r="MH2" i="3"/>
  <c r="B607" i="3"/>
  <c r="D565" i="3"/>
  <c r="XN2" i="3"/>
  <c r="RS2" i="3"/>
  <c r="C565" i="3"/>
  <c r="MH3" i="3"/>
  <c r="JR5" i="3"/>
  <c r="XN5" i="3"/>
  <c r="PD3" i="3"/>
  <c r="QP2" i="3"/>
  <c r="XM4" i="3"/>
  <c r="ABQ4" i="3"/>
  <c r="D628" i="3"/>
  <c r="B640" i="3"/>
  <c r="D433" i="3"/>
  <c r="E623" i="3"/>
  <c r="D197" i="3"/>
  <c r="E205" i="3"/>
  <c r="GO5" i="3"/>
  <c r="HQ2" i="3"/>
  <c r="AAX3" i="3"/>
  <c r="HE3" i="3"/>
  <c r="E232" i="3"/>
  <c r="RH4" i="3"/>
  <c r="B683" i="3"/>
  <c r="C683" i="3"/>
  <c r="XN4" i="3"/>
  <c r="QP4" i="3"/>
  <c r="PD5" i="3"/>
  <c r="QP5" i="3"/>
  <c r="E628" i="3"/>
  <c r="B433" i="3"/>
  <c r="QU5" i="3"/>
  <c r="ZS5" i="3"/>
  <c r="B201" i="3"/>
  <c r="B205" i="3"/>
  <c r="AAX5" i="3"/>
  <c r="HU3" i="3"/>
  <c r="C216" i="3"/>
  <c r="ZY3" i="3"/>
  <c r="ZM5" i="3"/>
  <c r="ZM4" i="3"/>
  <c r="ZM2" i="3"/>
  <c r="ZC2" i="3"/>
  <c r="RH5" i="3"/>
  <c r="VA4" i="3"/>
  <c r="C607" i="3"/>
  <c r="VA5" i="3"/>
  <c r="B628" i="3"/>
  <c r="E433" i="3"/>
  <c r="C623" i="3"/>
  <c r="QU4" i="3"/>
  <c r="ZS4" i="3"/>
  <c r="B197" i="3"/>
  <c r="D201" i="3"/>
  <c r="C200" i="3"/>
  <c r="E216" i="3"/>
  <c r="VM3" i="3"/>
  <c r="C225" i="3"/>
  <c r="B200" i="3"/>
  <c r="VM4" i="3"/>
  <c r="D229" i="3"/>
  <c r="C228" i="3"/>
  <c r="B228" i="3"/>
  <c r="D23" i="16"/>
  <c r="B20" i="11"/>
  <c r="E228" i="3"/>
  <c r="D20" i="11"/>
  <c r="ZQ3" i="3"/>
  <c r="VD5" i="3"/>
  <c r="QR3" i="3"/>
  <c r="ACK3" i="3"/>
  <c r="E605" i="3"/>
  <c r="LH2" i="3"/>
  <c r="XM5" i="3"/>
  <c r="D486" i="3"/>
  <c r="ABG4" i="3"/>
  <c r="SF5" i="3"/>
  <c r="YH3" i="3"/>
  <c r="E9" i="16"/>
  <c r="E10" i="16" s="1"/>
  <c r="E6" i="16"/>
  <c r="LH5" i="3"/>
  <c r="JX2" i="3"/>
  <c r="YG3" i="3"/>
  <c r="OA4" i="3"/>
  <c r="ACM5" i="3"/>
  <c r="QR5" i="3"/>
  <c r="UJ5" i="3"/>
  <c r="VD3" i="3"/>
  <c r="C201" i="3"/>
  <c r="C212" i="3"/>
  <c r="GW5" i="3"/>
  <c r="IC2" i="3"/>
  <c r="B486" i="3"/>
  <c r="LZ3" i="3"/>
  <c r="E212" i="3"/>
  <c r="AAA5" i="3"/>
  <c r="SF4" i="3"/>
  <c r="YH4" i="3"/>
  <c r="LH4" i="3"/>
  <c r="JX4" i="3"/>
  <c r="YG4" i="3"/>
  <c r="ZO5" i="3"/>
  <c r="QR4" i="3"/>
  <c r="ACT3" i="3"/>
  <c r="UJ3" i="3"/>
  <c r="VD4" i="3"/>
  <c r="YX4" i="3"/>
  <c r="ACE4" i="3"/>
  <c r="QA5" i="3"/>
  <c r="XS4" i="3"/>
  <c r="C221" i="3"/>
  <c r="D196" i="3"/>
  <c r="LZ5" i="3"/>
  <c r="WD2" i="3"/>
  <c r="WD4" i="3"/>
  <c r="D11" i="9"/>
  <c r="ACT4" i="3"/>
  <c r="AAA3" i="3"/>
  <c r="WU4" i="3"/>
  <c r="B321" i="3"/>
  <c r="PV3" i="3"/>
  <c r="WU5" i="3"/>
  <c r="B605" i="3"/>
  <c r="VC5" i="3"/>
  <c r="ZO4" i="3"/>
  <c r="YX3" i="3"/>
  <c r="ACE3" i="3"/>
  <c r="C192" i="3"/>
  <c r="E196" i="3"/>
  <c r="E200" i="3"/>
  <c r="NO3" i="3"/>
  <c r="NO4" i="3"/>
  <c r="NO5" i="3"/>
  <c r="NO2" i="3"/>
  <c r="HN3" i="3"/>
  <c r="HN4" i="3"/>
  <c r="HN5" i="3"/>
  <c r="HN2" i="3"/>
  <c r="HP3" i="3"/>
  <c r="HP2" i="3"/>
  <c r="HP5" i="3"/>
  <c r="HP4" i="3"/>
  <c r="HI4" i="3"/>
  <c r="HI2" i="3"/>
  <c r="UX5" i="3"/>
  <c r="UX4" i="3"/>
  <c r="UX2" i="3"/>
  <c r="UX3" i="3"/>
  <c r="GS3" i="3"/>
  <c r="GS2" i="3"/>
  <c r="ACQ3" i="3"/>
  <c r="ACQ5" i="3"/>
  <c r="ACQ4" i="3"/>
  <c r="IG4" i="3"/>
  <c r="IG2" i="3"/>
  <c r="E248" i="3"/>
  <c r="D248" i="3"/>
  <c r="ACL3" i="3"/>
  <c r="ACL4" i="3"/>
  <c r="ACL5" i="3"/>
  <c r="AAU3" i="3"/>
  <c r="AAU4" i="3"/>
  <c r="AAU5" i="3"/>
  <c r="HD4" i="3"/>
  <c r="HD5" i="3"/>
  <c r="HD2" i="3"/>
  <c r="HD3" i="3"/>
  <c r="E245" i="3"/>
  <c r="B245" i="3"/>
  <c r="C245" i="3"/>
  <c r="D245" i="3"/>
  <c r="YT3" i="3"/>
  <c r="YT5" i="3"/>
  <c r="YT4" i="3"/>
  <c r="YT2" i="3"/>
  <c r="B481" i="3"/>
  <c r="E481" i="3"/>
  <c r="C481" i="3"/>
  <c r="D481" i="3"/>
  <c r="IH5" i="3"/>
  <c r="IH3" i="3"/>
  <c r="IH2" i="3"/>
  <c r="IH4" i="3"/>
  <c r="ACU4" i="3"/>
  <c r="ACU3" i="3"/>
  <c r="ACU5" i="3"/>
  <c r="TW4" i="3"/>
  <c r="TW3" i="3"/>
  <c r="TW2" i="3"/>
  <c r="TW5" i="3"/>
  <c r="ACJ5" i="3"/>
  <c r="ACJ3" i="3"/>
  <c r="ACJ4" i="3"/>
  <c r="HS2" i="3"/>
  <c r="HS4" i="3"/>
  <c r="HS5" i="3"/>
  <c r="HS3" i="3"/>
  <c r="GM4" i="3"/>
  <c r="GM3" i="3"/>
  <c r="GM5" i="3"/>
  <c r="GM2" i="3"/>
  <c r="E226" i="3"/>
  <c r="C226" i="3"/>
  <c r="B226" i="3"/>
  <c r="D226" i="3"/>
  <c r="ZU3" i="3"/>
  <c r="ZU2" i="3"/>
  <c r="YK5" i="3"/>
  <c r="YK3" i="3"/>
  <c r="E353" i="3"/>
  <c r="D353" i="3"/>
  <c r="YO5" i="3"/>
  <c r="YO3" i="3"/>
  <c r="YO4" i="3"/>
  <c r="YO2" i="3"/>
  <c r="RC4" i="3"/>
  <c r="RC5" i="3"/>
  <c r="RC2" i="3"/>
  <c r="RC3" i="3"/>
  <c r="ZI3" i="3"/>
  <c r="ZI4" i="3"/>
  <c r="ZI5" i="3"/>
  <c r="ZI2" i="3"/>
  <c r="QF3" i="3"/>
  <c r="QF5" i="3"/>
  <c r="QF2" i="3"/>
  <c r="VW4" i="3"/>
  <c r="VW3" i="3"/>
  <c r="VW5" i="3"/>
  <c r="VW2" i="3"/>
  <c r="YL3" i="3"/>
  <c r="YL5" i="3"/>
  <c r="YL4" i="3"/>
  <c r="YL2" i="3"/>
  <c r="D305" i="3"/>
  <c r="B305" i="3"/>
  <c r="C305" i="3"/>
  <c r="E305" i="3"/>
  <c r="QB5" i="3"/>
  <c r="QB4" i="3"/>
  <c r="QB2" i="3"/>
  <c r="IQ4" i="3"/>
  <c r="IQ5" i="3"/>
  <c r="IQ3" i="3"/>
  <c r="IQ2" i="3"/>
  <c r="KF3" i="3"/>
  <c r="KF5" i="3"/>
  <c r="KF4" i="3"/>
  <c r="KF2" i="3"/>
  <c r="C331" i="3"/>
  <c r="B331" i="3"/>
  <c r="E331" i="3"/>
  <c r="D331" i="3"/>
  <c r="ABJ3" i="3"/>
  <c r="ABJ4" i="3"/>
  <c r="ABJ5" i="3"/>
  <c r="YC2" i="3"/>
  <c r="YC5" i="3"/>
  <c r="NK3" i="3"/>
  <c r="NK2" i="3"/>
  <c r="UZ3" i="3"/>
  <c r="UZ4" i="3"/>
  <c r="UZ5" i="3"/>
  <c r="UZ2" i="3"/>
  <c r="MN5" i="3"/>
  <c r="MN2" i="3"/>
  <c r="B381" i="3"/>
  <c r="D381" i="3"/>
  <c r="C302" i="3"/>
  <c r="B302" i="3"/>
  <c r="E302" i="3"/>
  <c r="D302" i="3"/>
  <c r="LD4" i="3"/>
  <c r="OE3" i="3"/>
  <c r="YK4" i="3"/>
  <c r="D652" i="3"/>
  <c r="B615" i="3"/>
  <c r="C273" i="3"/>
  <c r="VC2" i="3"/>
  <c r="YK2" i="3"/>
  <c r="SR2" i="3"/>
  <c r="TJ5" i="3"/>
  <c r="SR3" i="3"/>
  <c r="WQ4" i="3"/>
  <c r="B353" i="3"/>
  <c r="IZ2" i="3"/>
  <c r="B645" i="3"/>
  <c r="OE4" i="3"/>
  <c r="TD5" i="3"/>
  <c r="ZC3" i="3"/>
  <c r="YD3" i="3"/>
  <c r="NK4" i="3"/>
  <c r="ABS3" i="3"/>
  <c r="TT4" i="3"/>
  <c r="WC5" i="3"/>
  <c r="E221" i="3"/>
  <c r="D220" i="3"/>
  <c r="GS4" i="3"/>
  <c r="E615" i="3"/>
  <c r="B204" i="3"/>
  <c r="E220" i="3"/>
  <c r="GK2" i="3"/>
  <c r="D679" i="3"/>
  <c r="E679" i="3"/>
  <c r="B679" i="3"/>
  <c r="C679" i="3"/>
  <c r="IB4" i="3"/>
  <c r="IB5" i="3"/>
  <c r="IB2" i="3"/>
  <c r="IB3" i="3"/>
  <c r="MP5" i="3"/>
  <c r="MP4" i="3"/>
  <c r="MP2" i="3"/>
  <c r="MP3" i="3"/>
  <c r="GZ2" i="3"/>
  <c r="GZ5" i="3"/>
  <c r="GZ4" i="3"/>
  <c r="GZ3" i="3"/>
  <c r="GT3" i="3"/>
  <c r="GT2" i="3"/>
  <c r="GT5" i="3"/>
  <c r="GT4" i="3"/>
  <c r="D208" i="3"/>
  <c r="E208" i="3"/>
  <c r="IJ3" i="3"/>
  <c r="IJ2" i="3"/>
  <c r="IJ4" i="3"/>
  <c r="IJ5" i="3"/>
  <c r="C249" i="3"/>
  <c r="D249" i="3"/>
  <c r="B249" i="3"/>
  <c r="E249" i="3"/>
  <c r="RK3" i="3"/>
  <c r="RK4" i="3"/>
  <c r="RK5" i="3"/>
  <c r="RK2" i="3"/>
  <c r="HZ2" i="3"/>
  <c r="HZ5" i="3"/>
  <c r="HZ4" i="3"/>
  <c r="HZ3" i="3"/>
  <c r="GX4" i="3"/>
  <c r="GX5" i="3"/>
  <c r="GX3" i="3"/>
  <c r="GX2" i="3"/>
  <c r="C240" i="3"/>
  <c r="D240" i="3"/>
  <c r="XI4" i="3"/>
  <c r="XI3" i="3"/>
  <c r="XI5" i="3"/>
  <c r="XI2" i="3"/>
  <c r="XB3" i="3"/>
  <c r="XB5" i="3"/>
  <c r="XB2" i="3"/>
  <c r="XB4" i="3"/>
  <c r="QV4" i="3"/>
  <c r="QV5" i="3"/>
  <c r="QV3" i="3"/>
  <c r="QV2" i="3"/>
  <c r="D369" i="3"/>
  <c r="C369" i="3"/>
  <c r="E369" i="3"/>
  <c r="B369" i="3"/>
  <c r="LX4" i="3"/>
  <c r="LX3" i="3"/>
  <c r="LX2" i="3"/>
  <c r="LX5" i="3"/>
  <c r="HY4" i="3"/>
  <c r="HY2" i="3"/>
  <c r="GV3" i="3"/>
  <c r="GV4" i="3"/>
  <c r="GV5" i="3"/>
  <c r="GV2" i="3"/>
  <c r="C239" i="3"/>
  <c r="E239" i="3"/>
  <c r="B239" i="3"/>
  <c r="D239" i="3"/>
  <c r="D211" i="3"/>
  <c r="C211" i="3"/>
  <c r="B211" i="3"/>
  <c r="E211" i="3"/>
  <c r="VR4" i="3"/>
  <c r="VR3" i="3"/>
  <c r="VR5" i="3"/>
  <c r="VR2" i="3"/>
  <c r="KM4" i="3"/>
  <c r="KM5" i="3"/>
  <c r="KM2" i="3"/>
  <c r="KM3" i="3"/>
  <c r="YB5" i="3"/>
  <c r="YB3" i="3"/>
  <c r="YB4" i="3"/>
  <c r="YB2" i="3"/>
  <c r="HH3" i="3"/>
  <c r="HH2" i="3"/>
  <c r="HH5" i="3"/>
  <c r="HH4" i="3"/>
  <c r="GL3" i="3"/>
  <c r="GL2" i="3"/>
  <c r="GL4" i="3"/>
  <c r="GL5" i="3"/>
  <c r="C236" i="3"/>
  <c r="D236" i="3"/>
  <c r="D215" i="3"/>
  <c r="E215" i="3"/>
  <c r="C215" i="3"/>
  <c r="B215" i="3"/>
  <c r="YY3" i="3"/>
  <c r="YY4" i="3"/>
  <c r="YY2" i="3"/>
  <c r="OL3" i="3"/>
  <c r="OL2" i="3"/>
  <c r="OL4" i="3"/>
  <c r="OL5" i="3"/>
  <c r="B529" i="3"/>
  <c r="E529" i="3"/>
  <c r="D529" i="3"/>
  <c r="C529" i="3"/>
  <c r="NF5" i="3"/>
  <c r="NF3" i="3"/>
  <c r="NF4" i="3"/>
  <c r="NF2" i="3"/>
  <c r="E621" i="3"/>
  <c r="D621" i="3"/>
  <c r="B621" i="3"/>
  <c r="C621" i="3"/>
  <c r="IE4" i="3"/>
  <c r="IE5" i="3"/>
  <c r="IE2" i="3"/>
  <c r="IE3" i="3"/>
  <c r="HO5" i="3"/>
  <c r="HO4" i="3"/>
  <c r="HO3" i="3"/>
  <c r="HO2" i="3"/>
  <c r="GY5" i="3"/>
  <c r="GY3" i="3"/>
  <c r="GY4" i="3"/>
  <c r="GY2" i="3"/>
  <c r="GI4" i="3"/>
  <c r="GI3" i="3"/>
  <c r="GI5" i="3"/>
  <c r="GI2" i="3"/>
  <c r="E238" i="3"/>
  <c r="C238" i="3"/>
  <c r="B238" i="3"/>
  <c r="D238" i="3"/>
  <c r="B222" i="3"/>
  <c r="C222" i="3"/>
  <c r="E222" i="3"/>
  <c r="D222" i="3"/>
  <c r="C206" i="3"/>
  <c r="B206" i="3"/>
  <c r="D206" i="3"/>
  <c r="E206" i="3"/>
  <c r="WM3" i="3"/>
  <c r="WM2" i="3"/>
  <c r="UB3" i="3"/>
  <c r="UB2" i="3"/>
  <c r="B195" i="3"/>
  <c r="E195" i="3"/>
  <c r="C195" i="3"/>
  <c r="D195" i="3"/>
  <c r="WX3" i="3"/>
  <c r="WX5" i="3"/>
  <c r="WX4" i="3"/>
  <c r="WX2" i="3"/>
  <c r="NV3" i="3"/>
  <c r="NV5" i="3"/>
  <c r="NV4" i="3"/>
  <c r="NV2" i="3"/>
  <c r="ABU5" i="3"/>
  <c r="ABU3" i="3"/>
  <c r="ABU4" i="3"/>
  <c r="YM5" i="3"/>
  <c r="YM3" i="3"/>
  <c r="YM4" i="3"/>
  <c r="YM2" i="3"/>
  <c r="UP3" i="3"/>
  <c r="UP4" i="3"/>
  <c r="UP2" i="3"/>
  <c r="MU3" i="3"/>
  <c r="MU5" i="3"/>
  <c r="MU4" i="3"/>
  <c r="MU2" i="3"/>
  <c r="ACG3" i="3"/>
  <c r="ACG4" i="3"/>
  <c r="TH3" i="3"/>
  <c r="TH5" i="3"/>
  <c r="TH2" i="3"/>
  <c r="TH4" i="3"/>
  <c r="ACD4" i="3"/>
  <c r="ACD5" i="3"/>
  <c r="ACD3" i="3"/>
  <c r="XA5" i="3"/>
  <c r="XA2" i="3"/>
  <c r="PW3" i="3"/>
  <c r="PW2" i="3"/>
  <c r="PW4" i="3"/>
  <c r="PW5" i="3"/>
  <c r="ABR4" i="3"/>
  <c r="ABR3" i="3"/>
  <c r="ABR5" i="3"/>
  <c r="VY3" i="3"/>
  <c r="VY5" i="3"/>
  <c r="VY2" i="3"/>
  <c r="VY4" i="3"/>
  <c r="MJ3" i="3"/>
  <c r="MJ4" i="3"/>
  <c r="MJ2" i="3"/>
  <c r="MY3" i="3"/>
  <c r="MY4" i="3"/>
  <c r="MY5" i="3"/>
  <c r="MY2" i="3"/>
  <c r="C509" i="3"/>
  <c r="E509" i="3"/>
  <c r="D509" i="3"/>
  <c r="B509" i="3"/>
  <c r="XL3" i="3"/>
  <c r="XL4" i="3"/>
  <c r="XL5" i="3"/>
  <c r="XL2" i="3"/>
  <c r="JA3" i="3"/>
  <c r="JA4" i="3"/>
  <c r="JA2" i="3"/>
  <c r="JA5" i="3"/>
  <c r="UD3" i="3"/>
  <c r="UD2" i="3"/>
  <c r="C647" i="3"/>
  <c r="B647" i="3"/>
  <c r="XG2" i="3"/>
  <c r="XG4" i="3"/>
  <c r="SL2" i="3"/>
  <c r="SL3" i="3"/>
  <c r="ZE3" i="3"/>
  <c r="ZE2" i="3"/>
  <c r="MZ5" i="3"/>
  <c r="MZ2" i="3"/>
  <c r="UU5" i="3"/>
  <c r="UU2" i="3"/>
  <c r="ZK5" i="3"/>
  <c r="ZK4" i="3"/>
  <c r="ZK3" i="3"/>
  <c r="ZK2" i="3"/>
  <c r="TC4" i="3"/>
  <c r="TC3" i="3"/>
  <c r="TC5" i="3"/>
  <c r="TC2" i="3"/>
  <c r="B677" i="3"/>
  <c r="D677" i="3"/>
  <c r="C677" i="3"/>
  <c r="E677" i="3"/>
  <c r="OT2" i="3"/>
  <c r="OT4" i="3"/>
  <c r="B537" i="3"/>
  <c r="C537" i="3"/>
  <c r="ML3" i="3"/>
  <c r="ML5" i="3"/>
  <c r="ML4" i="3"/>
  <c r="ML2" i="3"/>
  <c r="D243" i="3"/>
  <c r="B243" i="3"/>
  <c r="C243" i="3"/>
  <c r="E243" i="3"/>
  <c r="AAP3" i="3"/>
  <c r="AAP4" i="3"/>
  <c r="AAP5" i="3"/>
  <c r="D213" i="3"/>
  <c r="C213" i="3"/>
  <c r="B213" i="3"/>
  <c r="E213" i="3"/>
  <c r="D223" i="3"/>
  <c r="C223" i="3"/>
  <c r="B223" i="3"/>
  <c r="E223" i="3"/>
  <c r="AAL5" i="3"/>
  <c r="AAL4" i="3"/>
  <c r="AAL3" i="3"/>
  <c r="UA3" i="3"/>
  <c r="UA4" i="3"/>
  <c r="UA5" i="3"/>
  <c r="UA2" i="3"/>
  <c r="E207" i="3"/>
  <c r="B207" i="3"/>
  <c r="HE4" i="3"/>
  <c r="HE2" i="3"/>
  <c r="D219" i="3"/>
  <c r="C219" i="3"/>
  <c r="E219" i="3"/>
  <c r="B219" i="3"/>
  <c r="ZN3" i="3"/>
  <c r="ZN4" i="3"/>
  <c r="ZN5" i="3"/>
  <c r="ZN2" i="3"/>
  <c r="RN3" i="3"/>
  <c r="RN2" i="3"/>
  <c r="IF5" i="3"/>
  <c r="IF3" i="3"/>
  <c r="IF4" i="3"/>
  <c r="IF2" i="3"/>
  <c r="C217" i="3"/>
  <c r="E217" i="3"/>
  <c r="QL4" i="3"/>
  <c r="QL3" i="3"/>
  <c r="QL5" i="3"/>
  <c r="QL2" i="3"/>
  <c r="C649" i="3"/>
  <c r="D649" i="3"/>
  <c r="E649" i="3"/>
  <c r="B649" i="3"/>
  <c r="HM3" i="3"/>
  <c r="HM2" i="3"/>
  <c r="GR2" i="3"/>
  <c r="GR4" i="3"/>
  <c r="GR3" i="3"/>
  <c r="GR5" i="3"/>
  <c r="C241" i="3"/>
  <c r="D241" i="3"/>
  <c r="E241" i="3"/>
  <c r="B241" i="3"/>
  <c r="C198" i="3"/>
  <c r="E198" i="3"/>
  <c r="D198" i="3"/>
  <c r="B198" i="3"/>
  <c r="SB4" i="3"/>
  <c r="SB3" i="3"/>
  <c r="SB5" i="3"/>
  <c r="SB2" i="3"/>
  <c r="II3" i="3"/>
  <c r="II2" i="3"/>
  <c r="II5" i="3"/>
  <c r="II4" i="3"/>
  <c r="HC3" i="3"/>
  <c r="HC2" i="3"/>
  <c r="HC4" i="3"/>
  <c r="HC5" i="3"/>
  <c r="D242" i="3"/>
  <c r="C242" i="3"/>
  <c r="E242" i="3"/>
  <c r="B242" i="3"/>
  <c r="C210" i="3"/>
  <c r="E210" i="3"/>
  <c r="D210" i="3"/>
  <c r="B210" i="3"/>
  <c r="B273" i="3"/>
  <c r="E273" i="3"/>
  <c r="D199" i="3"/>
  <c r="E199" i="3"/>
  <c r="C199" i="3"/>
  <c r="B199" i="3"/>
  <c r="ACP5" i="3"/>
  <c r="ACP4" i="3"/>
  <c r="VV3" i="3"/>
  <c r="VV2" i="3"/>
  <c r="C385" i="3"/>
  <c r="B385" i="3"/>
  <c r="E385" i="3"/>
  <c r="D385" i="3"/>
  <c r="B401" i="3"/>
  <c r="D401" i="3"/>
  <c r="C401" i="3"/>
  <c r="E401" i="3"/>
  <c r="RV3" i="3"/>
  <c r="RV4" i="3"/>
  <c r="RV5" i="3"/>
  <c r="RV2" i="3"/>
  <c r="XE4" i="3"/>
  <c r="XE3" i="3"/>
  <c r="XE5" i="3"/>
  <c r="XE2" i="3"/>
  <c r="OP5" i="3"/>
  <c r="OP4" i="3"/>
  <c r="OP2" i="3"/>
  <c r="OP3" i="3"/>
  <c r="B613" i="3"/>
  <c r="E613" i="3"/>
  <c r="D613" i="3"/>
  <c r="C613" i="3"/>
  <c r="AAV5" i="3"/>
  <c r="AAV3" i="3"/>
  <c r="AAV4" i="3"/>
  <c r="KN3" i="3"/>
  <c r="KN5" i="3"/>
  <c r="KN2" i="3"/>
  <c r="KN4" i="3"/>
  <c r="RR5" i="3"/>
  <c r="RR2" i="3"/>
  <c r="WE4" i="3"/>
  <c r="WE2" i="3"/>
  <c r="ABB3" i="3"/>
  <c r="ABB4" i="3"/>
  <c r="ABB5" i="3"/>
  <c r="JC3" i="3"/>
  <c r="JC2" i="3"/>
  <c r="VP5" i="3"/>
  <c r="VP4" i="3"/>
  <c r="VP2" i="3"/>
  <c r="VP3" i="3"/>
  <c r="ZU5" i="3"/>
  <c r="SR5" i="3"/>
  <c r="TT5" i="3"/>
  <c r="E652" i="3"/>
  <c r="E645" i="3"/>
  <c r="C353" i="3"/>
  <c r="WQ2" i="3"/>
  <c r="TD2" i="3"/>
  <c r="B652" i="3"/>
  <c r="WQ3" i="3"/>
  <c r="D207" i="3"/>
  <c r="D313" i="3"/>
  <c r="IZ5" i="3"/>
  <c r="XM3" i="3"/>
  <c r="ABQ3" i="3"/>
  <c r="MN4" i="3"/>
  <c r="NK5" i="3"/>
  <c r="RR3" i="3"/>
  <c r="TT3" i="3"/>
  <c r="WC4" i="3"/>
  <c r="ACW5" i="3"/>
  <c r="D217" i="3"/>
  <c r="B221" i="3"/>
  <c r="GS5" i="3"/>
  <c r="HM5" i="3"/>
  <c r="IG5" i="3"/>
  <c r="ZB4" i="3"/>
  <c r="ZB5" i="3"/>
  <c r="ZB3" i="3"/>
  <c r="ZB2" i="3"/>
  <c r="WH4" i="3"/>
  <c r="WH3" i="3"/>
  <c r="WH5" i="3"/>
  <c r="WH2" i="3"/>
  <c r="E229" i="3"/>
  <c r="B229" i="3"/>
  <c r="UM5" i="3"/>
  <c r="UM4" i="3"/>
  <c r="UM3" i="3"/>
  <c r="UM2" i="3"/>
  <c r="IK3" i="3"/>
  <c r="IK2" i="3"/>
  <c r="C251" i="3"/>
  <c r="E251" i="3"/>
  <c r="B251" i="3"/>
  <c r="D251" i="3"/>
  <c r="TO5" i="3"/>
  <c r="TO2" i="3"/>
  <c r="TO4" i="3"/>
  <c r="TO3" i="3"/>
  <c r="JS3" i="3"/>
  <c r="JS2" i="3"/>
  <c r="JS5" i="3"/>
  <c r="JS4" i="3"/>
  <c r="JG5" i="3"/>
  <c r="JG3" i="3"/>
  <c r="JG4" i="3"/>
  <c r="JG2" i="3"/>
  <c r="HU4" i="3"/>
  <c r="HU2" i="3"/>
  <c r="D235" i="3"/>
  <c r="B235" i="3"/>
  <c r="E235" i="3"/>
  <c r="C235" i="3"/>
  <c r="AAI3" i="3"/>
  <c r="AAI5" i="3"/>
  <c r="AAI4" i="3"/>
  <c r="UH4" i="3"/>
  <c r="UH5" i="3"/>
  <c r="UH3" i="3"/>
  <c r="UH2" i="3"/>
  <c r="KQ5" i="3"/>
  <c r="KQ4" i="3"/>
  <c r="KQ3" i="3"/>
  <c r="KQ2" i="3"/>
  <c r="HT4" i="3"/>
  <c r="HT5" i="3"/>
  <c r="HT3" i="3"/>
  <c r="HT2" i="3"/>
  <c r="GP5" i="3"/>
  <c r="GP2" i="3"/>
  <c r="GP4" i="3"/>
  <c r="GP3" i="3"/>
  <c r="E233" i="3"/>
  <c r="B233" i="3"/>
  <c r="C233" i="3"/>
  <c r="D233" i="3"/>
  <c r="RW5" i="3"/>
  <c r="RW4" i="3"/>
  <c r="RW3" i="3"/>
  <c r="RW2" i="3"/>
  <c r="ACO5" i="3"/>
  <c r="ACO3" i="3"/>
  <c r="ACO4" i="3"/>
  <c r="ZF3" i="3"/>
  <c r="ZF4" i="3"/>
  <c r="ZF2" i="3"/>
  <c r="ZF5" i="3"/>
  <c r="E491" i="3"/>
  <c r="B491" i="3"/>
  <c r="D491" i="3"/>
  <c r="C491" i="3"/>
  <c r="HQ3" i="3"/>
  <c r="HQ4" i="3"/>
  <c r="GO3" i="3"/>
  <c r="GO4" i="3"/>
  <c r="D232" i="3"/>
  <c r="B232" i="3"/>
  <c r="D203" i="3"/>
  <c r="B203" i="3"/>
  <c r="C203" i="3"/>
  <c r="E203" i="3"/>
  <c r="IX4" i="3"/>
  <c r="IX2" i="3"/>
  <c r="IX3" i="3"/>
  <c r="IX5" i="3"/>
  <c r="QM4" i="3"/>
  <c r="QM5" i="3"/>
  <c r="QM2" i="3"/>
  <c r="QM3" i="3"/>
  <c r="ABI4" i="3"/>
  <c r="ABI3" i="3"/>
  <c r="ABI5" i="3"/>
  <c r="WY3" i="3"/>
  <c r="WY2" i="3"/>
  <c r="HX3" i="3"/>
  <c r="HX2" i="3"/>
  <c r="HX5" i="3"/>
  <c r="HX4" i="3"/>
  <c r="HB3" i="3"/>
  <c r="HB2" i="3"/>
  <c r="HB4" i="3"/>
  <c r="HB5" i="3"/>
  <c r="GG5" i="3"/>
  <c r="GG4" i="3"/>
  <c r="GG2" i="3"/>
  <c r="D231" i="3"/>
  <c r="C231" i="3"/>
  <c r="E231" i="3"/>
  <c r="B231" i="3"/>
  <c r="E209" i="3"/>
  <c r="D209" i="3"/>
  <c r="C209" i="3"/>
  <c r="B209" i="3"/>
  <c r="UR5" i="3"/>
  <c r="UR2" i="3"/>
  <c r="UR3" i="3"/>
  <c r="YS5" i="3"/>
  <c r="YS4" i="3"/>
  <c r="YS2" i="3"/>
  <c r="E513" i="3"/>
  <c r="C513" i="3"/>
  <c r="B513" i="3"/>
  <c r="D513" i="3"/>
  <c r="ACC4" i="3"/>
  <c r="ACC5" i="3"/>
  <c r="OZ5" i="3"/>
  <c r="OZ4" i="3"/>
  <c r="OZ3" i="3"/>
  <c r="OZ2" i="3"/>
  <c r="MS5" i="3"/>
  <c r="MS3" i="3"/>
  <c r="MS4" i="3"/>
  <c r="MS2" i="3"/>
  <c r="IA3" i="3"/>
  <c r="IA2" i="3"/>
  <c r="IA4" i="3"/>
  <c r="IA5" i="3"/>
  <c r="HK3" i="3"/>
  <c r="HK2" i="3"/>
  <c r="HK4" i="3"/>
  <c r="HK5" i="3"/>
  <c r="GU2" i="3"/>
  <c r="GU3" i="3"/>
  <c r="GU4" i="3"/>
  <c r="GU5" i="3"/>
  <c r="C250" i="3"/>
  <c r="D250" i="3"/>
  <c r="E250" i="3"/>
  <c r="B250" i="3"/>
  <c r="B234" i="3"/>
  <c r="C234" i="3"/>
  <c r="D234" i="3"/>
  <c r="E234" i="3"/>
  <c r="C218" i="3"/>
  <c r="E218" i="3"/>
  <c r="B218" i="3"/>
  <c r="D218" i="3"/>
  <c r="C202" i="3"/>
  <c r="B202" i="3"/>
  <c r="D202" i="3"/>
  <c r="E202" i="3"/>
  <c r="SM5" i="3"/>
  <c r="SM2" i="3"/>
  <c r="ACA3" i="3"/>
  <c r="ACA5" i="3"/>
  <c r="ACA4" i="3"/>
  <c r="VF3" i="3"/>
  <c r="VF5" i="3"/>
  <c r="VF4" i="3"/>
  <c r="VF2" i="3"/>
  <c r="AAY5" i="3"/>
  <c r="AAY4" i="3"/>
  <c r="AAY3" i="3"/>
  <c r="XR5" i="3"/>
  <c r="XR4" i="3"/>
  <c r="XR2" i="3"/>
  <c r="SY3" i="3"/>
  <c r="SY4" i="3"/>
  <c r="SY5" i="3"/>
  <c r="SY2" i="3"/>
  <c r="IR5" i="3"/>
  <c r="IR2" i="3"/>
  <c r="AAK3" i="3"/>
  <c r="AAK5" i="3"/>
  <c r="AAK4" i="3"/>
  <c r="PT4" i="3"/>
  <c r="PT3" i="3"/>
  <c r="PT5" i="3"/>
  <c r="PT2" i="3"/>
  <c r="ABC3" i="3"/>
  <c r="ABC5" i="3"/>
  <c r="VU3" i="3"/>
  <c r="VU5" i="3"/>
  <c r="VU2" i="3"/>
  <c r="KD5" i="3"/>
  <c r="KD4" i="3"/>
  <c r="KD2" i="3"/>
  <c r="AAG5" i="3"/>
  <c r="AAG4" i="3"/>
  <c r="AAG3" i="3"/>
  <c r="UE5" i="3"/>
  <c r="UE4" i="3"/>
  <c r="UE2" i="3"/>
  <c r="UE3" i="3"/>
  <c r="LS3" i="3"/>
  <c r="LS4" i="3"/>
  <c r="LS2" i="3"/>
  <c r="LS5" i="3"/>
  <c r="E253" i="3"/>
  <c r="B253" i="3"/>
  <c r="C253" i="3"/>
  <c r="D253" i="3"/>
  <c r="C639" i="3"/>
  <c r="E639" i="3"/>
  <c r="D639" i="3"/>
  <c r="B639" i="3"/>
  <c r="SZ3" i="3"/>
  <c r="SZ2" i="3"/>
  <c r="SZ4" i="3"/>
  <c r="ZJ5" i="3"/>
  <c r="ZJ2" i="3"/>
  <c r="RX4" i="3"/>
  <c r="RX3" i="3"/>
  <c r="RX5" i="3"/>
  <c r="RX2" i="3"/>
  <c r="ADA4" i="3"/>
  <c r="ADA3" i="3"/>
  <c r="WL3" i="3"/>
  <c r="WL5" i="3"/>
  <c r="WL4" i="3"/>
  <c r="WL2" i="3"/>
  <c r="D577" i="3"/>
  <c r="E577" i="3"/>
  <c r="XC3" i="3"/>
  <c r="XC5" i="3"/>
  <c r="XC4" i="3"/>
  <c r="XC2" i="3"/>
  <c r="ZG5" i="3"/>
  <c r="ZG3" i="3"/>
  <c r="ZG4" i="3"/>
  <c r="ZG2" i="3"/>
  <c r="SX3" i="3"/>
  <c r="SX5" i="3"/>
  <c r="SX4" i="3"/>
  <c r="SX2" i="3"/>
  <c r="XZ5" i="3"/>
  <c r="XZ3" i="3"/>
  <c r="XZ4" i="3"/>
  <c r="XZ2" i="3"/>
  <c r="RF3" i="3"/>
  <c r="RF4" i="3"/>
  <c r="RF2" i="3"/>
  <c r="RF5" i="3"/>
  <c r="PF5" i="3"/>
  <c r="PF2" i="3"/>
  <c r="PF4" i="3"/>
  <c r="PF3" i="3"/>
  <c r="JL3" i="3"/>
  <c r="JL2" i="3"/>
  <c r="C640" i="3"/>
  <c r="D640" i="3"/>
  <c r="LL3" i="3"/>
  <c r="LL2" i="3"/>
  <c r="ACR3" i="3"/>
  <c r="ACR4" i="3"/>
  <c r="ACR5" i="3"/>
  <c r="B313" i="3"/>
  <c r="RN4" i="3"/>
  <c r="C207" i="3"/>
  <c r="IZ4" i="3"/>
  <c r="C381" i="3"/>
  <c r="MN3" i="3"/>
  <c r="JC5" i="3"/>
  <c r="WE5" i="3"/>
  <c r="ABF5" i="3"/>
  <c r="LD3" i="3"/>
  <c r="YC3" i="3"/>
  <c r="WC3" i="3"/>
  <c r="ACW4" i="3"/>
  <c r="B217" i="3"/>
  <c r="HI3" i="3"/>
  <c r="IG3" i="3"/>
  <c r="C248" i="3"/>
  <c r="C457" i="3"/>
  <c r="B457" i="3"/>
  <c r="E457" i="3"/>
  <c r="D457" i="3"/>
  <c r="GK5" i="3"/>
  <c r="GK4" i="3"/>
  <c r="E591" i="3"/>
  <c r="C591" i="3"/>
  <c r="D591" i="3"/>
  <c r="B591" i="3"/>
  <c r="E627" i="3"/>
  <c r="B627" i="3"/>
  <c r="XW5" i="3"/>
  <c r="XW3" i="3"/>
  <c r="XW4" i="3"/>
  <c r="XW2" i="3"/>
  <c r="GN5" i="3"/>
  <c r="GN3" i="3"/>
  <c r="GN2" i="3"/>
  <c r="GN4" i="3"/>
  <c r="JN5" i="3"/>
  <c r="JN2" i="3"/>
  <c r="JN4" i="3"/>
  <c r="JN3" i="3"/>
  <c r="HV3" i="3"/>
  <c r="HV4" i="3"/>
  <c r="HV5" i="3"/>
  <c r="HV2" i="3"/>
  <c r="C237" i="3"/>
  <c r="D237" i="3"/>
  <c r="E237" i="3"/>
  <c r="B237" i="3"/>
  <c r="ABE4" i="3"/>
  <c r="ABE5" i="3"/>
  <c r="ABE3" i="3"/>
  <c r="NN4" i="3"/>
  <c r="NN3" i="3"/>
  <c r="NN5" i="3"/>
  <c r="NN2" i="3"/>
  <c r="HF3" i="3"/>
  <c r="HF4" i="3"/>
  <c r="HF5" i="3"/>
  <c r="HF2" i="3"/>
  <c r="TN4" i="3"/>
  <c r="TN3" i="3"/>
  <c r="TN5" i="3"/>
  <c r="TN2" i="3"/>
  <c r="KU5" i="3"/>
  <c r="KU4" i="3"/>
  <c r="KU3" i="3"/>
  <c r="KU2" i="3"/>
  <c r="HL3" i="3"/>
  <c r="HL4" i="3"/>
  <c r="HL5" i="3"/>
  <c r="HL2" i="3"/>
  <c r="GJ2" i="3"/>
  <c r="GJ5" i="3"/>
  <c r="GJ4" i="3"/>
  <c r="GJ3" i="3"/>
  <c r="D227" i="3"/>
  <c r="B227" i="3"/>
  <c r="C227" i="3"/>
  <c r="E227" i="3"/>
  <c r="C194" i="3"/>
  <c r="D194" i="3"/>
  <c r="E194" i="3"/>
  <c r="B194" i="3"/>
  <c r="SV4" i="3"/>
  <c r="SV3" i="3"/>
  <c r="SV5" i="3"/>
  <c r="SV2" i="3"/>
  <c r="B557" i="3"/>
  <c r="C557" i="3"/>
  <c r="E557" i="3"/>
  <c r="D557" i="3"/>
  <c r="IL2" i="3"/>
  <c r="IL4" i="3"/>
  <c r="IL3" i="3"/>
  <c r="IL5" i="3"/>
  <c r="HJ2" i="3"/>
  <c r="HJ5" i="3"/>
  <c r="HJ3" i="3"/>
  <c r="HJ4" i="3"/>
  <c r="GH3" i="3"/>
  <c r="GH5" i="3"/>
  <c r="GH2" i="3"/>
  <c r="GH4" i="3"/>
  <c r="B224" i="3"/>
  <c r="D224" i="3"/>
  <c r="C224" i="3"/>
  <c r="D192" i="3"/>
  <c r="B192" i="3"/>
  <c r="ABZ5" i="3"/>
  <c r="ABZ4" i="3"/>
  <c r="ABZ3" i="3"/>
  <c r="B684" i="3"/>
  <c r="C684" i="3"/>
  <c r="E684" i="3"/>
  <c r="D684" i="3"/>
  <c r="VZ5" i="3"/>
  <c r="VZ3" i="3"/>
  <c r="VZ4" i="3"/>
  <c r="VZ2" i="3"/>
  <c r="QQ5" i="3"/>
  <c r="QQ3" i="3"/>
  <c r="QQ2" i="3"/>
  <c r="QQ4" i="3"/>
  <c r="B349" i="3"/>
  <c r="E349" i="3"/>
  <c r="C349" i="3"/>
  <c r="D349" i="3"/>
  <c r="IN3" i="3"/>
  <c r="IN5" i="3"/>
  <c r="IN2" i="3"/>
  <c r="IN4" i="3"/>
  <c r="HR3" i="3"/>
  <c r="HR2" i="3"/>
  <c r="HR5" i="3"/>
  <c r="HR4" i="3"/>
  <c r="GW3" i="3"/>
  <c r="GW2" i="3"/>
  <c r="D247" i="3"/>
  <c r="C247" i="3"/>
  <c r="B247" i="3"/>
  <c r="E247" i="3"/>
  <c r="E225" i="3"/>
  <c r="D225" i="3"/>
  <c r="D204" i="3"/>
  <c r="C204" i="3"/>
  <c r="PL3" i="3"/>
  <c r="PL4" i="3"/>
  <c r="PL5" i="3"/>
  <c r="PL2" i="3"/>
  <c r="WA5" i="3"/>
  <c r="WA3" i="3"/>
  <c r="WA4" i="3"/>
  <c r="WA2" i="3"/>
  <c r="XK4" i="3"/>
  <c r="XK5" i="3"/>
  <c r="XK3" i="3"/>
  <c r="XK2" i="3"/>
  <c r="XU5" i="3"/>
  <c r="XU3" i="3"/>
  <c r="XU4" i="3"/>
  <c r="XU2" i="3"/>
  <c r="IM3" i="3"/>
  <c r="IM4" i="3"/>
  <c r="IM5" i="3"/>
  <c r="IM2" i="3"/>
  <c r="HW3" i="3"/>
  <c r="HW5" i="3"/>
  <c r="HW2" i="3"/>
  <c r="HW4" i="3"/>
  <c r="HG5" i="3"/>
  <c r="HG3" i="3"/>
  <c r="HG2" i="3"/>
  <c r="HG4" i="3"/>
  <c r="GQ3" i="3"/>
  <c r="GQ5" i="3"/>
  <c r="GQ4" i="3"/>
  <c r="GQ2" i="3"/>
  <c r="B246" i="3"/>
  <c r="D246" i="3"/>
  <c r="C246" i="3"/>
  <c r="E246" i="3"/>
  <c r="E230" i="3"/>
  <c r="C230" i="3"/>
  <c r="D230" i="3"/>
  <c r="B230" i="3"/>
  <c r="E214" i="3"/>
  <c r="B214" i="3"/>
  <c r="D214" i="3"/>
  <c r="C214" i="3"/>
  <c r="AAE3" i="3"/>
  <c r="AAE5" i="3"/>
  <c r="AAE4" i="3"/>
  <c r="TB5" i="3"/>
  <c r="TB3" i="3"/>
  <c r="TB2" i="3"/>
  <c r="TB4" i="3"/>
  <c r="B465" i="3"/>
  <c r="E465" i="3"/>
  <c r="D465" i="3"/>
  <c r="C465" i="3"/>
  <c r="AAD3" i="3"/>
  <c r="AAD5" i="3"/>
  <c r="WW3" i="3"/>
  <c r="WW5" i="3"/>
  <c r="WW4" i="3"/>
  <c r="WW2" i="3"/>
  <c r="RP5" i="3"/>
  <c r="RP2" i="3"/>
  <c r="RP3" i="3"/>
  <c r="RP4" i="3"/>
  <c r="D663" i="3"/>
  <c r="C663" i="3"/>
  <c r="E663" i="3"/>
  <c r="B663" i="3"/>
  <c r="XY3" i="3"/>
  <c r="XY5" i="3"/>
  <c r="XY4" i="3"/>
  <c r="XY2" i="3"/>
  <c r="AAC5" i="3"/>
  <c r="AAC4" i="3"/>
  <c r="AAC3" i="3"/>
  <c r="TS4" i="3"/>
  <c r="TS3" i="3"/>
  <c r="TS2" i="3"/>
  <c r="D657" i="3"/>
  <c r="E657" i="3"/>
  <c r="C657" i="3"/>
  <c r="B657" i="3"/>
  <c r="YU5" i="3"/>
  <c r="YU2" i="3"/>
  <c r="SA4" i="3"/>
  <c r="SA5" i="3"/>
  <c r="SA2" i="3"/>
  <c r="SA3" i="3"/>
  <c r="B417" i="3"/>
  <c r="D417" i="3"/>
  <c r="E417" i="3"/>
  <c r="C417" i="3"/>
  <c r="KH3" i="3"/>
  <c r="KH4" i="3"/>
  <c r="KH2" i="3"/>
  <c r="KH5" i="3"/>
  <c r="E656" i="3"/>
  <c r="B656" i="3"/>
  <c r="C656" i="3"/>
  <c r="D656" i="3"/>
  <c r="NC3" i="3"/>
  <c r="NC4" i="3"/>
  <c r="NC2" i="3"/>
  <c r="NC5" i="3"/>
  <c r="D409" i="3"/>
  <c r="B409" i="3"/>
  <c r="C409" i="3"/>
  <c r="E409" i="3"/>
  <c r="B653" i="3"/>
  <c r="E653" i="3"/>
  <c r="D653" i="3"/>
  <c r="C653" i="3"/>
  <c r="C193" i="3"/>
  <c r="D193" i="3"/>
  <c r="B193" i="3"/>
  <c r="E193" i="3"/>
  <c r="XS5" i="3"/>
  <c r="XS2" i="3"/>
  <c r="QA3" i="3"/>
  <c r="QA2" i="3"/>
  <c r="PG3" i="3"/>
  <c r="PG5" i="3"/>
  <c r="PG4" i="3"/>
  <c r="PG2" i="3"/>
  <c r="E257" i="3"/>
  <c r="C257" i="3"/>
  <c r="B257" i="3"/>
  <c r="D257" i="3"/>
  <c r="XV5" i="3"/>
  <c r="XV2" i="3"/>
  <c r="XV3" i="3"/>
  <c r="WT3" i="3"/>
  <c r="WT5" i="3"/>
  <c r="WT4" i="3"/>
  <c r="WT2" i="3"/>
  <c r="OA2" i="3"/>
  <c r="OA5" i="3"/>
  <c r="NT5" i="3"/>
  <c r="NT4" i="3"/>
  <c r="NT3" i="3"/>
  <c r="NT2" i="3"/>
  <c r="C573" i="3"/>
  <c r="D573" i="3"/>
  <c r="IP5" i="3"/>
  <c r="IP4" i="3"/>
  <c r="IP3" i="3"/>
  <c r="IP2" i="3"/>
  <c r="ZP2" i="3"/>
  <c r="ZP3" i="3"/>
  <c r="PE3" i="3"/>
  <c r="PE5" i="3"/>
  <c r="PE2" i="3"/>
  <c r="PE4" i="3"/>
  <c r="D452" i="3"/>
  <c r="TG4" i="3"/>
  <c r="TG5" i="3"/>
  <c r="TG3" i="3"/>
  <c r="TG2" i="3"/>
  <c r="NP5" i="3"/>
  <c r="NP4" i="3"/>
  <c r="NP2" i="3"/>
  <c r="NP3" i="3"/>
  <c r="C449" i="3"/>
  <c r="E449" i="3"/>
  <c r="D449" i="3"/>
  <c r="B449" i="3"/>
  <c r="YI5" i="3"/>
  <c r="YI4" i="3"/>
  <c r="YI3" i="3"/>
  <c r="YI2" i="3"/>
  <c r="QH5" i="3"/>
  <c r="QH4" i="3"/>
  <c r="QH3" i="3"/>
  <c r="QH2" i="3"/>
  <c r="ACI5" i="3"/>
  <c r="ACI3" i="3"/>
  <c r="ACI4" i="3"/>
  <c r="YQ3" i="3"/>
  <c r="YQ4" i="3"/>
  <c r="YQ5" i="3"/>
  <c r="YQ2" i="3"/>
  <c r="TZ4" i="3"/>
  <c r="TZ2" i="3"/>
  <c r="TZ3" i="3"/>
  <c r="TZ5" i="3"/>
  <c r="LT4" i="3"/>
  <c r="LT2" i="3"/>
  <c r="LT3" i="3"/>
  <c r="LT5" i="3"/>
  <c r="ABW4" i="3"/>
  <c r="ABW5" i="3"/>
  <c r="ABW3" i="3"/>
  <c r="XO5" i="3"/>
  <c r="XO3" i="3"/>
  <c r="XO4" i="3"/>
  <c r="XO2" i="3"/>
  <c r="SH5" i="3"/>
  <c r="SH4" i="3"/>
  <c r="SH2" i="3"/>
  <c r="NJ3" i="3"/>
  <c r="NJ4" i="3"/>
  <c r="NJ5" i="3"/>
  <c r="NJ2" i="3"/>
  <c r="IV5" i="3"/>
  <c r="IV4" i="3"/>
  <c r="IV2" i="3"/>
  <c r="IV3" i="3"/>
  <c r="E661" i="3"/>
  <c r="C661" i="3"/>
  <c r="B661" i="3"/>
  <c r="D661" i="3"/>
  <c r="E317" i="3"/>
  <c r="C317" i="3"/>
  <c r="B317" i="3"/>
  <c r="D317" i="3"/>
  <c r="ACB4" i="3"/>
  <c r="ACB5" i="3"/>
  <c r="ACB3" i="3"/>
  <c r="SH3" i="3"/>
  <c r="C12" i="3"/>
  <c r="E12" i="3" s="1"/>
  <c r="B13" i="3" s="1"/>
  <c r="D13" i="3" s="1"/>
  <c r="C452" i="3"/>
  <c r="WG4" i="3"/>
  <c r="WG5" i="3"/>
  <c r="WG3" i="3"/>
  <c r="WG2" i="3"/>
  <c r="SD3" i="3"/>
  <c r="SD4" i="3"/>
  <c r="SD2" i="3"/>
  <c r="SD5" i="3"/>
  <c r="KI4" i="3"/>
  <c r="KI5" i="3"/>
  <c r="KI2" i="3"/>
  <c r="KI3" i="3"/>
  <c r="ADB3" i="3"/>
  <c r="ADB4" i="3"/>
  <c r="ADB5" i="3"/>
  <c r="WS3" i="3"/>
  <c r="WS4" i="3"/>
  <c r="WS5" i="3"/>
  <c r="WS2" i="3"/>
  <c r="LJ3" i="3"/>
  <c r="LJ5" i="3"/>
  <c r="LJ4" i="3"/>
  <c r="LJ2" i="3"/>
  <c r="ABN4" i="3"/>
  <c r="ABN3" i="3"/>
  <c r="ABN5" i="3"/>
  <c r="XQ3" i="3"/>
  <c r="XQ4" i="3"/>
  <c r="XQ5" i="3"/>
  <c r="XQ2" i="3"/>
  <c r="SQ5" i="3"/>
  <c r="SQ3" i="3"/>
  <c r="SQ2" i="3"/>
  <c r="SQ4" i="3"/>
  <c r="AAW4" i="3"/>
  <c r="AAW5" i="3"/>
  <c r="AAW3" i="3"/>
  <c r="WI3" i="3"/>
  <c r="WI5" i="3"/>
  <c r="WI2" i="3"/>
  <c r="WI4" i="3"/>
  <c r="QX4" i="3"/>
  <c r="QX3" i="3"/>
  <c r="QX5" i="3"/>
  <c r="QX2" i="3"/>
  <c r="D599" i="3"/>
  <c r="B599" i="3"/>
  <c r="C599" i="3"/>
  <c r="E599" i="3"/>
  <c r="MD4" i="3"/>
  <c r="MD5" i="3"/>
  <c r="MD2" i="3"/>
  <c r="MD3" i="3"/>
  <c r="D635" i="3"/>
  <c r="E635" i="3"/>
  <c r="C635" i="3"/>
  <c r="B635" i="3"/>
  <c r="NX5" i="3"/>
  <c r="NX4" i="3"/>
  <c r="NX3" i="3"/>
  <c r="NX2" i="3"/>
  <c r="C681" i="3"/>
  <c r="E681" i="3"/>
  <c r="B681" i="3"/>
  <c r="D681" i="3"/>
  <c r="YR5" i="3"/>
  <c r="YR3" i="3"/>
  <c r="YR4" i="3"/>
  <c r="YR2" i="3"/>
  <c r="E579" i="3"/>
  <c r="B579" i="3"/>
  <c r="D579" i="3"/>
  <c r="C579" i="3"/>
  <c r="E452" i="3"/>
  <c r="VK5" i="3"/>
  <c r="VK3" i="3"/>
  <c r="VK4" i="3"/>
  <c r="VK2" i="3"/>
  <c r="RB5" i="3"/>
  <c r="RB4" i="3"/>
  <c r="RB2" i="3"/>
  <c r="ABK5" i="3"/>
  <c r="ABK4" i="3"/>
  <c r="UY3" i="3"/>
  <c r="UY4" i="3"/>
  <c r="UY5" i="3"/>
  <c r="UY2" i="3"/>
  <c r="B668" i="3"/>
  <c r="D668" i="3"/>
  <c r="E668" i="3"/>
  <c r="C668" i="3"/>
  <c r="AAS3" i="3"/>
  <c r="AAS4" i="3"/>
  <c r="AAS5" i="3"/>
  <c r="WP4" i="3"/>
  <c r="WP5" i="3"/>
  <c r="WP2" i="3"/>
  <c r="WP3" i="3"/>
  <c r="QZ3" i="3"/>
  <c r="QZ2" i="3"/>
  <c r="QZ4" i="3"/>
  <c r="QZ5" i="3"/>
  <c r="C561" i="3"/>
  <c r="E561" i="3"/>
  <c r="D561" i="3"/>
  <c r="B561" i="3"/>
  <c r="ZQ5" i="3"/>
  <c r="ZQ2" i="3"/>
  <c r="VH4" i="3"/>
  <c r="VH5" i="3"/>
  <c r="VH2" i="3"/>
  <c r="VH3" i="3"/>
  <c r="PO4" i="3"/>
  <c r="PO5" i="3"/>
  <c r="PO2" i="3"/>
  <c r="PO3" i="3"/>
  <c r="PK4" i="3"/>
  <c r="PK3" i="3"/>
  <c r="PK5" i="3"/>
  <c r="PK2" i="3"/>
  <c r="LC3" i="3"/>
  <c r="LC5" i="3"/>
  <c r="LC4" i="3"/>
  <c r="LC2" i="3"/>
  <c r="B588" i="3"/>
  <c r="D588" i="3"/>
  <c r="C588" i="3"/>
  <c r="E588" i="3"/>
  <c r="LW4" i="3"/>
  <c r="LW3" i="3"/>
  <c r="LW5" i="3"/>
  <c r="LW2" i="3"/>
  <c r="E569" i="3"/>
  <c r="B569" i="3"/>
  <c r="C569" i="3"/>
  <c r="D569" i="3"/>
  <c r="VX3" i="3"/>
  <c r="VX4" i="3"/>
  <c r="VX5" i="3"/>
  <c r="VX2" i="3"/>
  <c r="TU4" i="3"/>
  <c r="TU5" i="3"/>
  <c r="TU3" i="3"/>
  <c r="TU2" i="3"/>
  <c r="C13" i="3"/>
  <c r="I3" i="3"/>
  <c r="A16" i="3"/>
  <c r="C15" i="3"/>
  <c r="UI5" i="3"/>
  <c r="UI4" i="3"/>
  <c r="UI3" i="3"/>
  <c r="UI2" i="3"/>
  <c r="PZ5" i="3"/>
  <c r="PZ4" i="3"/>
  <c r="PZ2" i="3"/>
  <c r="PZ3" i="3"/>
  <c r="B641" i="3"/>
  <c r="D641" i="3"/>
  <c r="E641" i="3"/>
  <c r="C641" i="3"/>
  <c r="ZZ4" i="3"/>
  <c r="ZZ5" i="3"/>
  <c r="ZZ3" i="3"/>
  <c r="ST5" i="3"/>
  <c r="ST3" i="3"/>
  <c r="ST4" i="3"/>
  <c r="ST2" i="3"/>
  <c r="D337" i="3"/>
  <c r="B337" i="3"/>
  <c r="E337" i="3"/>
  <c r="C337" i="3"/>
  <c r="ZW5" i="3"/>
  <c r="ZW3" i="3"/>
  <c r="ZW4" i="3"/>
  <c r="ZW2" i="3"/>
  <c r="VJ3" i="3"/>
  <c r="VJ5" i="3"/>
  <c r="VJ2" i="3"/>
  <c r="VJ4" i="3"/>
  <c r="PP5" i="3"/>
  <c r="PP3" i="3"/>
  <c r="PP2" i="3"/>
  <c r="PP4" i="3"/>
  <c r="ACX3" i="3"/>
  <c r="ACX4" i="3"/>
  <c r="ACX5" i="3"/>
  <c r="YP4" i="3"/>
  <c r="YP5" i="3"/>
  <c r="YP2" i="3"/>
  <c r="YP3" i="3"/>
  <c r="TX5" i="3"/>
  <c r="TX3" i="3"/>
  <c r="TX2" i="3"/>
  <c r="TX4" i="3"/>
  <c r="KT5" i="3"/>
  <c r="KT3" i="3"/>
  <c r="KT4" i="3"/>
  <c r="KT2" i="3"/>
  <c r="OJ3" i="3"/>
  <c r="OJ4" i="3"/>
  <c r="OJ5" i="3"/>
  <c r="OJ2" i="3"/>
  <c r="KB5" i="3"/>
  <c r="KB4" i="3"/>
  <c r="KB2" i="3"/>
  <c r="KB3" i="3"/>
  <c r="E477" i="3"/>
  <c r="B477" i="3"/>
  <c r="C477" i="3"/>
  <c r="D477" i="3"/>
  <c r="JV3" i="3"/>
  <c r="JV5" i="3"/>
  <c r="JV2" i="3"/>
  <c r="JV4" i="3"/>
  <c r="D345" i="3"/>
  <c r="C345" i="3"/>
  <c r="B345" i="3"/>
  <c r="E345" i="3"/>
  <c r="RJ5" i="3"/>
  <c r="RJ4" i="3"/>
  <c r="RJ3" i="3"/>
  <c r="RJ2" i="3"/>
  <c r="E455" i="3"/>
  <c r="D455" i="3"/>
  <c r="B455" i="3"/>
  <c r="C455" i="3"/>
  <c r="K1" i="3"/>
  <c r="J3" i="3"/>
  <c r="ZR5" i="3"/>
  <c r="ZR4" i="3"/>
  <c r="ZR3" i="3"/>
  <c r="ZR2" i="3"/>
  <c r="WK3" i="3"/>
  <c r="WK4" i="3"/>
  <c r="WK5" i="3"/>
  <c r="WK2" i="3"/>
  <c r="SI3" i="3"/>
  <c r="SI4" i="3"/>
  <c r="SI5" i="3"/>
  <c r="SI2" i="3"/>
  <c r="KY3" i="3"/>
  <c r="KY4" i="3"/>
  <c r="KY2" i="3"/>
  <c r="KY5" i="3"/>
  <c r="ADC3" i="3"/>
  <c r="ADC5" i="3"/>
  <c r="ZV4" i="3"/>
  <c r="ZV5" i="3"/>
  <c r="ZV3" i="3"/>
  <c r="ZV2" i="3"/>
  <c r="WO3" i="3"/>
  <c r="WO4" i="3"/>
  <c r="WO5" i="3"/>
  <c r="WO2" i="3"/>
  <c r="SN3" i="3"/>
  <c r="SN4" i="3"/>
  <c r="SN5" i="3"/>
  <c r="SN2" i="3"/>
  <c r="LO3" i="3"/>
  <c r="LO4" i="3"/>
  <c r="LO5" i="3"/>
  <c r="LO2" i="3"/>
  <c r="C289" i="3"/>
  <c r="B289" i="3"/>
  <c r="E289" i="3"/>
  <c r="D289" i="3"/>
  <c r="MI3" i="3"/>
  <c r="MI4" i="3"/>
  <c r="MI5" i="3"/>
  <c r="MI2" i="3"/>
  <c r="JB4" i="3"/>
  <c r="JB2" i="3"/>
  <c r="JB5" i="3"/>
  <c r="JB3" i="3"/>
  <c r="D597" i="3"/>
  <c r="B597" i="3"/>
  <c r="C597" i="3"/>
  <c r="E597" i="3"/>
  <c r="OI5" i="3"/>
  <c r="OI3" i="3"/>
  <c r="OI4" i="3"/>
  <c r="OI2" i="3"/>
  <c r="D489" i="3"/>
  <c r="C489" i="3"/>
  <c r="E489" i="3"/>
  <c r="B489" i="3"/>
  <c r="ZX3" i="3"/>
  <c r="ZX4" i="3"/>
  <c r="ZX5" i="3"/>
  <c r="ZX2" i="3"/>
  <c r="SE3" i="3"/>
  <c r="SE4" i="3"/>
  <c r="SE5" i="3"/>
  <c r="SE2" i="3"/>
  <c r="E501" i="3"/>
  <c r="D501" i="3"/>
  <c r="B501" i="3"/>
  <c r="C501" i="3"/>
  <c r="SO5" i="3"/>
  <c r="SO3" i="3"/>
  <c r="SO4" i="3"/>
  <c r="SO2" i="3"/>
  <c r="C548" i="3"/>
  <c r="B548" i="3"/>
  <c r="D548" i="3"/>
  <c r="E548" i="3"/>
  <c r="B309" i="3"/>
  <c r="C309" i="3"/>
  <c r="E309" i="3"/>
  <c r="D309" i="3"/>
  <c r="RI5" i="3"/>
  <c r="RI3" i="3"/>
  <c r="RI4" i="3"/>
  <c r="RI2" i="3"/>
  <c r="E380" i="3"/>
  <c r="C380" i="3"/>
  <c r="B380" i="3"/>
  <c r="D380" i="3"/>
  <c r="C427" i="3"/>
  <c r="D427" i="3"/>
  <c r="E427" i="3"/>
  <c r="B427" i="3"/>
  <c r="UL4" i="3"/>
  <c r="UL3" i="3"/>
  <c r="UL5" i="3"/>
  <c r="UL2" i="3"/>
  <c r="C281" i="3"/>
  <c r="B281" i="3"/>
  <c r="E281" i="3"/>
  <c r="D281" i="3"/>
  <c r="YW5" i="3"/>
  <c r="YW3" i="3"/>
  <c r="YW4" i="3"/>
  <c r="YW2" i="3"/>
  <c r="VO3" i="3"/>
  <c r="VO5" i="3"/>
  <c r="VO4" i="3"/>
  <c r="VO2" i="3"/>
  <c r="RG4" i="3"/>
  <c r="RG3" i="3"/>
  <c r="RG5" i="3"/>
  <c r="RG2" i="3"/>
  <c r="ACH4" i="3"/>
  <c r="ACH5" i="3"/>
  <c r="ACH3" i="3"/>
  <c r="ZA5" i="3"/>
  <c r="ZA3" i="3"/>
  <c r="ZA4" i="3"/>
  <c r="ZA2" i="3"/>
  <c r="VS5" i="3"/>
  <c r="VS3" i="3"/>
  <c r="VS4" i="3"/>
  <c r="VS2" i="3"/>
  <c r="RL5" i="3"/>
  <c r="RL4" i="3"/>
  <c r="RL3" i="3"/>
  <c r="RL2" i="3"/>
  <c r="OU3" i="3"/>
  <c r="OU4" i="3"/>
  <c r="OU5" i="3"/>
  <c r="OU2" i="3"/>
  <c r="LN3" i="3"/>
  <c r="LN4" i="3"/>
  <c r="LN5" i="3"/>
  <c r="LN2" i="3"/>
  <c r="C672" i="3"/>
  <c r="E672" i="3"/>
  <c r="D672" i="3"/>
  <c r="B672" i="3"/>
  <c r="B541" i="3"/>
  <c r="E541" i="3"/>
  <c r="D541" i="3"/>
  <c r="C541" i="3"/>
  <c r="MR3" i="3"/>
  <c r="MR4" i="3"/>
  <c r="MR5" i="3"/>
  <c r="MR2" i="3"/>
  <c r="C377" i="3"/>
  <c r="B377" i="3"/>
  <c r="D377" i="3"/>
  <c r="E377" i="3"/>
  <c r="YJ3" i="3"/>
  <c r="YJ4" i="3"/>
  <c r="YJ5" i="3"/>
  <c r="YJ2" i="3"/>
  <c r="OB4" i="3"/>
  <c r="OB5" i="3"/>
  <c r="OB3" i="3"/>
  <c r="OB2" i="3"/>
  <c r="C600" i="3"/>
  <c r="B600" i="3"/>
  <c r="E600" i="3"/>
  <c r="D600" i="3"/>
  <c r="NY3" i="3"/>
  <c r="NY4" i="3"/>
  <c r="NY5" i="3"/>
  <c r="NY2" i="3"/>
  <c r="LP5" i="3"/>
  <c r="LP3" i="3"/>
  <c r="LP4" i="3"/>
  <c r="LP2" i="3"/>
  <c r="C547" i="3"/>
  <c r="E547" i="3"/>
  <c r="D547" i="3"/>
  <c r="B547" i="3"/>
  <c r="KG5" i="3"/>
  <c r="KG3" i="3"/>
  <c r="KG4" i="3"/>
  <c r="KG2" i="3"/>
  <c r="D340" i="3"/>
  <c r="C340" i="3"/>
  <c r="E340" i="3"/>
  <c r="B340" i="3"/>
  <c r="E373" i="3"/>
  <c r="C373" i="3"/>
  <c r="D373" i="3"/>
  <c r="B373" i="3"/>
  <c r="XD4" i="3"/>
  <c r="XD5" i="3"/>
  <c r="XD3" i="3"/>
  <c r="XD2" i="3"/>
  <c r="B441" i="3"/>
  <c r="E441" i="3"/>
  <c r="C441" i="3"/>
  <c r="D441" i="3"/>
  <c r="YA3" i="3"/>
  <c r="YA5" i="3"/>
  <c r="YA4" i="3"/>
  <c r="YA2" i="3"/>
  <c r="UN4" i="3"/>
  <c r="UN3" i="3"/>
  <c r="UN5" i="3"/>
  <c r="UN2" i="3"/>
  <c r="QE3" i="3"/>
  <c r="QE4" i="3"/>
  <c r="QE5" i="3"/>
  <c r="QE2" i="3"/>
  <c r="B636" i="3"/>
  <c r="C636" i="3"/>
  <c r="E636" i="3"/>
  <c r="D636" i="3"/>
  <c r="ABM4" i="3"/>
  <c r="ABM5" i="3"/>
  <c r="ABM3" i="3"/>
  <c r="YE5" i="3"/>
  <c r="YE3" i="3"/>
  <c r="YE4" i="3"/>
  <c r="YE2" i="3"/>
  <c r="UT3" i="3"/>
  <c r="UT5" i="3"/>
  <c r="UT4" i="3"/>
  <c r="UT2" i="3"/>
  <c r="QJ3" i="3"/>
  <c r="QJ4" i="3"/>
  <c r="QJ5" i="3"/>
  <c r="QJ2" i="3"/>
  <c r="D673" i="3"/>
  <c r="C673" i="3"/>
  <c r="B673" i="3"/>
  <c r="E673" i="3"/>
  <c r="NZ4" i="3"/>
  <c r="NZ5" i="3"/>
  <c r="NZ3" i="3"/>
  <c r="NZ2" i="3"/>
  <c r="KR5" i="3"/>
  <c r="KR2" i="3"/>
  <c r="KR3" i="3"/>
  <c r="KR4" i="3"/>
  <c r="E651" i="3"/>
  <c r="D651" i="3"/>
  <c r="B651" i="3"/>
  <c r="C651" i="3"/>
  <c r="B413" i="3"/>
  <c r="D413" i="3"/>
  <c r="C413" i="3"/>
  <c r="E413" i="3"/>
  <c r="LB5" i="3"/>
  <c r="LB4" i="3"/>
  <c r="LB2" i="3"/>
  <c r="LB3" i="3"/>
  <c r="C660" i="3"/>
  <c r="E660" i="3"/>
  <c r="B660" i="3"/>
  <c r="D660" i="3"/>
  <c r="ACZ5" i="3"/>
  <c r="ACZ3" i="3"/>
  <c r="ACZ4" i="3"/>
  <c r="WV3" i="3"/>
  <c r="WV4" i="3"/>
  <c r="WV5" i="3"/>
  <c r="WV2" i="3"/>
  <c r="JD3" i="3"/>
  <c r="JD4" i="3"/>
  <c r="JD2" i="3"/>
  <c r="JD5" i="3"/>
  <c r="E459" i="3"/>
  <c r="D459" i="3"/>
  <c r="B459" i="3"/>
  <c r="C459" i="3"/>
  <c r="E363" i="3"/>
  <c r="C363" i="3"/>
  <c r="B363" i="3"/>
  <c r="D363" i="3"/>
  <c r="C618" i="3"/>
  <c r="D618" i="3"/>
  <c r="E618" i="3"/>
  <c r="B618" i="3"/>
  <c r="E682" i="3"/>
  <c r="D682" i="3"/>
  <c r="C682" i="3"/>
  <c r="B682" i="3"/>
  <c r="ZH3" i="3"/>
  <c r="ZH4" i="3"/>
  <c r="ZH5" i="3"/>
  <c r="ZH2" i="3"/>
  <c r="E595" i="3"/>
  <c r="D595" i="3"/>
  <c r="C595" i="3"/>
  <c r="B595" i="3"/>
  <c r="XF5" i="3"/>
  <c r="XF4" i="3"/>
  <c r="XF3" i="3"/>
  <c r="XF2" i="3"/>
  <c r="TL5" i="3"/>
  <c r="TL3" i="3"/>
  <c r="TL4" i="3"/>
  <c r="TL2" i="3"/>
  <c r="OF3" i="3"/>
  <c r="OF4" i="3"/>
  <c r="OF5" i="3"/>
  <c r="OF2" i="3"/>
  <c r="C497" i="3"/>
  <c r="B497" i="3"/>
  <c r="D497" i="3"/>
  <c r="E497" i="3"/>
  <c r="AAQ4" i="3"/>
  <c r="AAQ5" i="3"/>
  <c r="AAQ3" i="3"/>
  <c r="XJ4" i="3"/>
  <c r="XJ5" i="3"/>
  <c r="XJ3" i="3"/>
  <c r="XJ2" i="3"/>
  <c r="TR3" i="3"/>
  <c r="TR5" i="3"/>
  <c r="TR4" i="3"/>
  <c r="TR2" i="3"/>
  <c r="OV3" i="3"/>
  <c r="OV4" i="3"/>
  <c r="OV5" i="3"/>
  <c r="OV2" i="3"/>
  <c r="C545" i="3"/>
  <c r="B545" i="3"/>
  <c r="D545" i="3"/>
  <c r="E545" i="3"/>
  <c r="ND3" i="3"/>
  <c r="ND4" i="3"/>
  <c r="ND5" i="3"/>
  <c r="ND2" i="3"/>
  <c r="JW3" i="3"/>
  <c r="JW2" i="3"/>
  <c r="JW4" i="3"/>
  <c r="JW5" i="3"/>
  <c r="E629" i="3"/>
  <c r="B629" i="3"/>
  <c r="C629" i="3"/>
  <c r="D629" i="3"/>
  <c r="D285" i="3"/>
  <c r="B285" i="3"/>
  <c r="E285" i="3"/>
  <c r="C285" i="3"/>
  <c r="JK5" i="3"/>
  <c r="JK2" i="3"/>
  <c r="JK4" i="3"/>
  <c r="JK3" i="3"/>
  <c r="E611" i="3"/>
  <c r="D611" i="3"/>
  <c r="B611" i="3"/>
  <c r="C611" i="3"/>
  <c r="ABT3" i="3"/>
  <c r="ABT4" i="3"/>
  <c r="ABT5" i="3"/>
  <c r="UV3" i="3"/>
  <c r="UV4" i="3"/>
  <c r="UV5" i="3"/>
  <c r="UV2" i="3"/>
  <c r="B669" i="3"/>
  <c r="E669" i="3"/>
  <c r="C669" i="3"/>
  <c r="D669" i="3"/>
  <c r="B299" i="3"/>
  <c r="E299" i="3"/>
  <c r="C299" i="3"/>
  <c r="D299" i="3"/>
  <c r="D570" i="3"/>
  <c r="B570" i="3"/>
  <c r="C570" i="3"/>
  <c r="E570" i="3"/>
  <c r="B609" i="3"/>
  <c r="C609" i="3"/>
  <c r="E609" i="3"/>
  <c r="D609" i="3"/>
  <c r="UK5" i="3"/>
  <c r="UK3" i="3"/>
  <c r="UK4" i="3"/>
  <c r="UK2" i="3"/>
  <c r="E366" i="3"/>
  <c r="B366" i="3"/>
  <c r="C366" i="3"/>
  <c r="D366" i="3"/>
  <c r="RY3" i="3"/>
  <c r="RY4" i="3"/>
  <c r="RY5" i="3"/>
  <c r="RY2" i="3"/>
  <c r="PS3" i="3"/>
  <c r="PS4" i="3"/>
  <c r="PS5" i="3"/>
  <c r="PS2" i="3"/>
  <c r="ABD4" i="3"/>
  <c r="ABD5" i="3"/>
  <c r="ABD3" i="3"/>
  <c r="D671" i="3"/>
  <c r="B671" i="3"/>
  <c r="C671" i="3"/>
  <c r="E671" i="3"/>
  <c r="B546" i="3"/>
  <c r="C546" i="3"/>
  <c r="D546" i="3"/>
  <c r="E546" i="3"/>
  <c r="C454" i="3"/>
  <c r="D454" i="3"/>
  <c r="E454" i="3"/>
  <c r="B454" i="3"/>
  <c r="B334" i="3"/>
  <c r="D334" i="3"/>
  <c r="E334" i="3"/>
  <c r="C334" i="3"/>
  <c r="E296" i="3"/>
  <c r="B296" i="3"/>
  <c r="C296" i="3"/>
  <c r="D296" i="3"/>
  <c r="C519" i="3"/>
  <c r="B519" i="3"/>
  <c r="E519" i="3"/>
  <c r="D519" i="3"/>
  <c r="B271" i="3"/>
  <c r="C271" i="3"/>
  <c r="D271" i="3"/>
  <c r="E271" i="3"/>
  <c r="E576" i="3"/>
  <c r="B576" i="3"/>
  <c r="D576" i="3"/>
  <c r="C576" i="3"/>
  <c r="B41" i="15"/>
  <c r="B46" i="15" s="1"/>
  <c r="E516" i="3"/>
  <c r="D516" i="3"/>
  <c r="C516" i="3"/>
  <c r="B516" i="3"/>
  <c r="C416" i="3"/>
  <c r="D416" i="3"/>
  <c r="E416" i="3"/>
  <c r="B416" i="3"/>
  <c r="D650" i="3"/>
  <c r="B650" i="3"/>
  <c r="E650" i="3"/>
  <c r="C650" i="3"/>
  <c r="C365" i="3"/>
  <c r="D365" i="3"/>
  <c r="E365" i="3"/>
  <c r="B365" i="3"/>
  <c r="NS4" i="3"/>
  <c r="NS5" i="3"/>
  <c r="NS3" i="3"/>
  <c r="NS2" i="3"/>
  <c r="KL3" i="3"/>
  <c r="KL4" i="3"/>
  <c r="KL2" i="3"/>
  <c r="KL5" i="3"/>
  <c r="C644" i="3"/>
  <c r="D644" i="3"/>
  <c r="B644" i="3"/>
  <c r="E644" i="3"/>
  <c r="D473" i="3"/>
  <c r="B473" i="3"/>
  <c r="C473" i="3"/>
  <c r="E473" i="3"/>
  <c r="ACV4" i="3"/>
  <c r="ACV5" i="3"/>
  <c r="ACV3" i="3"/>
  <c r="AAJ4" i="3"/>
  <c r="AAJ5" i="3"/>
  <c r="AAJ3" i="3"/>
  <c r="XX4" i="3"/>
  <c r="XX5" i="3"/>
  <c r="XX3" i="3"/>
  <c r="XX2" i="3"/>
  <c r="VL4" i="3"/>
  <c r="VL5" i="3"/>
  <c r="VL3" i="3"/>
  <c r="VL2" i="3"/>
  <c r="RD5" i="3"/>
  <c r="RD4" i="3"/>
  <c r="RD3" i="3"/>
  <c r="RD2" i="3"/>
  <c r="KP4" i="3"/>
  <c r="KP3" i="3"/>
  <c r="KP5" i="3"/>
  <c r="KP2" i="3"/>
  <c r="D648" i="3"/>
  <c r="C648" i="3"/>
  <c r="E648" i="3"/>
  <c r="B648" i="3"/>
  <c r="D624" i="3"/>
  <c r="B624" i="3"/>
  <c r="C624" i="3"/>
  <c r="E624" i="3"/>
  <c r="C419" i="3"/>
  <c r="B419" i="3"/>
  <c r="D419" i="3"/>
  <c r="E419" i="3"/>
  <c r="TQ3" i="3"/>
  <c r="TQ4" i="3"/>
  <c r="TQ5" i="3"/>
  <c r="TQ2" i="3"/>
  <c r="MO5" i="3"/>
  <c r="MO3" i="3"/>
  <c r="MO4" i="3"/>
  <c r="MO2" i="3"/>
  <c r="E614" i="3"/>
  <c r="D614" i="3"/>
  <c r="B614" i="3"/>
  <c r="C614" i="3"/>
  <c r="E542" i="3"/>
  <c r="B542" i="3"/>
  <c r="D542" i="3"/>
  <c r="C542" i="3"/>
  <c r="C298" i="3"/>
  <c r="B298" i="3"/>
  <c r="E298" i="3"/>
  <c r="D298" i="3"/>
  <c r="C292" i="3"/>
  <c r="D292" i="3"/>
  <c r="B292" i="3"/>
  <c r="E292" i="3"/>
  <c r="B333" i="3"/>
  <c r="D333" i="3"/>
  <c r="E333" i="3"/>
  <c r="C333" i="3"/>
  <c r="NH4" i="3"/>
  <c r="NH3" i="3"/>
  <c r="NH5" i="3"/>
  <c r="NH2" i="3"/>
  <c r="KA3" i="3"/>
  <c r="KA4" i="3"/>
  <c r="KA5" i="3"/>
  <c r="KA2" i="3"/>
  <c r="E633" i="3"/>
  <c r="B633" i="3"/>
  <c r="D633" i="3"/>
  <c r="C633" i="3"/>
  <c r="E393" i="3"/>
  <c r="C393" i="3"/>
  <c r="D393" i="3"/>
  <c r="B393" i="3"/>
  <c r="ABX3" i="3"/>
  <c r="ABX5" i="3"/>
  <c r="ABX4" i="3"/>
  <c r="ZL5" i="3"/>
  <c r="ZL3" i="3"/>
  <c r="ZL4" i="3"/>
  <c r="ZL2" i="3"/>
  <c r="WZ3" i="3"/>
  <c r="WZ5" i="3"/>
  <c r="WZ4" i="3"/>
  <c r="WZ2" i="3"/>
  <c r="UF4" i="3"/>
  <c r="UF3" i="3"/>
  <c r="UF5" i="3"/>
  <c r="UF2" i="3"/>
  <c r="OR5" i="3"/>
  <c r="OR3" i="3"/>
  <c r="OR4" i="3"/>
  <c r="OR2" i="3"/>
  <c r="B549" i="3"/>
  <c r="C549" i="3"/>
  <c r="E549" i="3"/>
  <c r="D549" i="3"/>
  <c r="D571" i="3"/>
  <c r="B571" i="3"/>
  <c r="E571" i="3"/>
  <c r="C571" i="3"/>
  <c r="C259" i="3"/>
  <c r="D259" i="3"/>
  <c r="B259" i="3"/>
  <c r="E259" i="3"/>
  <c r="QG4" i="3"/>
  <c r="QG5" i="3"/>
  <c r="QG3" i="3"/>
  <c r="QG2" i="3"/>
  <c r="C327" i="3"/>
  <c r="D327" i="3"/>
  <c r="B327" i="3"/>
  <c r="E327" i="3"/>
  <c r="B266" i="3"/>
  <c r="E266" i="3"/>
  <c r="C266" i="3"/>
  <c r="D266" i="3"/>
  <c r="SP4" i="3"/>
  <c r="SP3" i="3"/>
  <c r="SP5" i="3"/>
  <c r="SP2" i="3"/>
  <c r="PH3" i="3"/>
  <c r="PH4" i="3"/>
  <c r="PH5" i="3"/>
  <c r="PH2" i="3"/>
  <c r="MA4" i="3"/>
  <c r="MA3" i="3"/>
  <c r="MA5" i="3"/>
  <c r="MA2" i="3"/>
  <c r="IT5" i="3"/>
  <c r="IT3" i="3"/>
  <c r="IT4" i="3"/>
  <c r="IT2" i="3"/>
  <c r="B680" i="3"/>
  <c r="E680" i="3"/>
  <c r="D680" i="3"/>
  <c r="C680" i="3"/>
  <c r="C533" i="3"/>
  <c r="E533" i="3"/>
  <c r="D533" i="3"/>
  <c r="B533" i="3"/>
  <c r="D277" i="3"/>
  <c r="E277" i="3"/>
  <c r="C277" i="3"/>
  <c r="B277" i="3"/>
  <c r="C563" i="3"/>
  <c r="D563" i="3"/>
  <c r="E563" i="3"/>
  <c r="B563" i="3"/>
  <c r="D443" i="3"/>
  <c r="C443" i="3"/>
  <c r="E443" i="3"/>
  <c r="B443" i="3"/>
  <c r="D315" i="3"/>
  <c r="C315" i="3"/>
  <c r="E315" i="3"/>
  <c r="B315" i="3"/>
  <c r="UC5" i="3"/>
  <c r="UC3" i="3"/>
  <c r="UC4" i="3"/>
  <c r="UC2" i="3"/>
  <c r="RQ4" i="3"/>
  <c r="RQ5" i="3"/>
  <c r="RQ3" i="3"/>
  <c r="RQ2" i="3"/>
  <c r="NI4" i="3"/>
  <c r="NI5" i="3"/>
  <c r="NI3" i="3"/>
  <c r="NI2" i="3"/>
  <c r="B634" i="3"/>
  <c r="C634" i="3"/>
  <c r="E634" i="3"/>
  <c r="D634" i="3"/>
  <c r="E423" i="3"/>
  <c r="B423" i="3"/>
  <c r="D423" i="3"/>
  <c r="C423" i="3"/>
  <c r="D558" i="3"/>
  <c r="C558" i="3"/>
  <c r="E558" i="3"/>
  <c r="B558" i="3"/>
  <c r="D438" i="3"/>
  <c r="E438" i="3"/>
  <c r="B438" i="3"/>
  <c r="C438" i="3"/>
  <c r="E318" i="3"/>
  <c r="B318" i="3"/>
  <c r="C318" i="3"/>
  <c r="D318" i="3"/>
  <c r="B532" i="3"/>
  <c r="D532" i="3"/>
  <c r="E532" i="3"/>
  <c r="C532" i="3"/>
  <c r="D396" i="3"/>
  <c r="C396" i="3"/>
  <c r="E396" i="3"/>
  <c r="B396" i="3"/>
  <c r="TF5" i="3"/>
  <c r="TF3" i="3"/>
  <c r="TF4" i="3"/>
  <c r="TF2" i="3"/>
  <c r="PX4" i="3"/>
  <c r="PX5" i="3"/>
  <c r="PX3" i="3"/>
  <c r="PX2" i="3"/>
  <c r="MQ4" i="3"/>
  <c r="MQ5" i="3"/>
  <c r="MQ3" i="3"/>
  <c r="MQ2" i="3"/>
  <c r="JJ3" i="3"/>
  <c r="JJ4" i="3"/>
  <c r="JJ5" i="3"/>
  <c r="JJ2" i="3"/>
  <c r="B581" i="3"/>
  <c r="E581" i="3"/>
  <c r="C581" i="3"/>
  <c r="D581" i="3"/>
  <c r="D325" i="3"/>
  <c r="C325" i="3"/>
  <c r="B325" i="3"/>
  <c r="E325" i="3"/>
  <c r="C587" i="3"/>
  <c r="D587" i="3"/>
  <c r="E587" i="3"/>
  <c r="B587" i="3"/>
  <c r="E467" i="3"/>
  <c r="B467" i="3"/>
  <c r="C467" i="3"/>
  <c r="D467" i="3"/>
  <c r="C339" i="3"/>
  <c r="D339" i="3"/>
  <c r="B339" i="3"/>
  <c r="E339" i="3"/>
  <c r="UO3" i="3"/>
  <c r="UO4" i="3"/>
  <c r="UO5" i="3"/>
  <c r="UO2" i="3"/>
  <c r="SC3" i="3"/>
  <c r="SC5" i="3"/>
  <c r="SC4" i="3"/>
  <c r="SC2" i="3"/>
  <c r="OK3" i="3"/>
  <c r="OK5" i="3"/>
  <c r="OK4" i="3"/>
  <c r="OK2" i="3"/>
  <c r="JM3" i="3"/>
  <c r="JM4" i="3"/>
  <c r="JM5" i="3"/>
  <c r="JM2" i="3"/>
  <c r="D662" i="3"/>
  <c r="B662" i="3"/>
  <c r="C662" i="3"/>
  <c r="E662" i="3"/>
  <c r="E479" i="3"/>
  <c r="D479" i="3"/>
  <c r="C479" i="3"/>
  <c r="B479" i="3"/>
  <c r="E582" i="3"/>
  <c r="D582" i="3"/>
  <c r="C582" i="3"/>
  <c r="B582" i="3"/>
  <c r="E466" i="3"/>
  <c r="B466" i="3"/>
  <c r="D466" i="3"/>
  <c r="C466" i="3"/>
  <c r="B346" i="3"/>
  <c r="E346" i="3"/>
  <c r="C346" i="3"/>
  <c r="D346" i="3"/>
  <c r="C528" i="3"/>
  <c r="B528" i="3"/>
  <c r="E528" i="3"/>
  <c r="D528" i="3"/>
  <c r="C356" i="3"/>
  <c r="D356" i="3"/>
  <c r="B356" i="3"/>
  <c r="E356" i="3"/>
  <c r="QC5" i="3"/>
  <c r="QC3" i="3"/>
  <c r="QC4" i="3"/>
  <c r="QC2" i="3"/>
  <c r="NQ4" i="3"/>
  <c r="NQ5" i="3"/>
  <c r="NQ3" i="3"/>
  <c r="NQ2" i="3"/>
  <c r="LE3" i="3"/>
  <c r="LE4" i="3"/>
  <c r="LE5" i="3"/>
  <c r="LE2" i="3"/>
  <c r="IS4" i="3"/>
  <c r="IS3" i="3"/>
  <c r="IS5" i="3"/>
  <c r="IS2" i="3"/>
  <c r="D642" i="3"/>
  <c r="C642" i="3"/>
  <c r="B642" i="3"/>
  <c r="E642" i="3"/>
  <c r="E567" i="3"/>
  <c r="B567" i="3"/>
  <c r="D567" i="3"/>
  <c r="C567" i="3"/>
  <c r="B439" i="3"/>
  <c r="C439" i="3"/>
  <c r="D439" i="3"/>
  <c r="E439" i="3"/>
  <c r="C319" i="3"/>
  <c r="D319" i="3"/>
  <c r="B319" i="3"/>
  <c r="E319" i="3"/>
  <c r="E566" i="3"/>
  <c r="C566" i="3"/>
  <c r="D566" i="3"/>
  <c r="B566" i="3"/>
  <c r="D494" i="3"/>
  <c r="B494" i="3"/>
  <c r="C494" i="3"/>
  <c r="E494" i="3"/>
  <c r="D430" i="3"/>
  <c r="B430" i="3"/>
  <c r="C430" i="3"/>
  <c r="E430" i="3"/>
  <c r="B374" i="3"/>
  <c r="D374" i="3"/>
  <c r="C374" i="3"/>
  <c r="E374" i="3"/>
  <c r="C310" i="3"/>
  <c r="B310" i="3"/>
  <c r="D310" i="3"/>
  <c r="E310" i="3"/>
  <c r="C584" i="3"/>
  <c r="B584" i="3"/>
  <c r="E584" i="3"/>
  <c r="D584" i="3"/>
  <c r="C524" i="3"/>
  <c r="E524" i="3"/>
  <c r="D524" i="3"/>
  <c r="B524" i="3"/>
  <c r="D464" i="3"/>
  <c r="E464" i="3"/>
  <c r="B464" i="3"/>
  <c r="C464" i="3"/>
  <c r="B388" i="3"/>
  <c r="D388" i="3"/>
  <c r="E388" i="3"/>
  <c r="C388" i="3"/>
  <c r="C308" i="3"/>
  <c r="D308" i="3"/>
  <c r="B308" i="3"/>
  <c r="E308" i="3"/>
  <c r="PY4" i="3"/>
  <c r="PY5" i="3"/>
  <c r="PY3" i="3"/>
  <c r="PY2" i="3"/>
  <c r="NM3" i="3"/>
  <c r="NM5" i="3"/>
  <c r="NM4" i="3"/>
  <c r="NM2" i="3"/>
  <c r="LA4" i="3"/>
  <c r="LA3" i="3"/>
  <c r="LA5" i="3"/>
  <c r="LA2" i="3"/>
  <c r="IO3" i="3"/>
  <c r="IO4" i="3"/>
  <c r="IO5" i="3"/>
  <c r="IO2" i="3"/>
  <c r="D638" i="3"/>
  <c r="C638" i="3"/>
  <c r="B638" i="3"/>
  <c r="E638" i="3"/>
  <c r="E559" i="3"/>
  <c r="D559" i="3"/>
  <c r="B559" i="3"/>
  <c r="C559" i="3"/>
  <c r="B431" i="3"/>
  <c r="D431" i="3"/>
  <c r="E431" i="3"/>
  <c r="C431" i="3"/>
  <c r="D311" i="3"/>
  <c r="C311" i="3"/>
  <c r="E311" i="3"/>
  <c r="B311" i="3"/>
  <c r="D562" i="3"/>
  <c r="E562" i="3"/>
  <c r="B562" i="3"/>
  <c r="C562" i="3"/>
  <c r="B490" i="3"/>
  <c r="E490" i="3"/>
  <c r="C490" i="3"/>
  <c r="D490" i="3"/>
  <c r="D426" i="3"/>
  <c r="B426" i="3"/>
  <c r="E426" i="3"/>
  <c r="C426" i="3"/>
  <c r="D370" i="3"/>
  <c r="E370" i="3"/>
  <c r="B370" i="3"/>
  <c r="C370" i="3"/>
  <c r="C306" i="3"/>
  <c r="B306" i="3"/>
  <c r="E306" i="3"/>
  <c r="D306" i="3"/>
  <c r="E580" i="3"/>
  <c r="B580" i="3"/>
  <c r="D580" i="3"/>
  <c r="C580" i="3"/>
  <c r="B492" i="3"/>
  <c r="C492" i="3"/>
  <c r="E492" i="3"/>
  <c r="D492" i="3"/>
  <c r="C420" i="3"/>
  <c r="E420" i="3"/>
  <c r="B420" i="3"/>
  <c r="D420" i="3"/>
  <c r="C344" i="3"/>
  <c r="D344" i="3"/>
  <c r="B344" i="3"/>
  <c r="E344" i="3"/>
  <c r="E252" i="3"/>
  <c r="C252" i="3"/>
  <c r="B252" i="3"/>
  <c r="D252" i="3"/>
  <c r="C394" i="3"/>
  <c r="E394" i="3"/>
  <c r="B394" i="3"/>
  <c r="D394" i="3"/>
  <c r="B267" i="3"/>
  <c r="E267" i="3"/>
  <c r="C267" i="3"/>
  <c r="D267" i="3"/>
  <c r="E637" i="3"/>
  <c r="B637" i="3"/>
  <c r="C637" i="3"/>
  <c r="D637" i="3"/>
  <c r="QN3" i="3"/>
  <c r="QN5" i="3"/>
  <c r="QN4" i="3"/>
  <c r="QN2" i="3"/>
  <c r="XT3" i="3"/>
  <c r="XT5" i="3"/>
  <c r="XT4" i="3"/>
  <c r="XT2" i="3"/>
  <c r="C301" i="3"/>
  <c r="B301" i="3"/>
  <c r="E301" i="3"/>
  <c r="D301" i="3"/>
  <c r="MX3" i="3"/>
  <c r="MX4" i="3"/>
  <c r="MX5" i="3"/>
  <c r="MX2" i="3"/>
  <c r="JP5" i="3"/>
  <c r="JP3" i="3"/>
  <c r="JP2" i="3"/>
  <c r="JP4" i="3"/>
  <c r="C619" i="3"/>
  <c r="D619" i="3"/>
  <c r="B619" i="3"/>
  <c r="E619" i="3"/>
  <c r="B425" i="3"/>
  <c r="E425" i="3"/>
  <c r="D425" i="3"/>
  <c r="C425" i="3"/>
  <c r="ACF3" i="3"/>
  <c r="ACF5" i="3"/>
  <c r="ACF4" i="3"/>
  <c r="ZT3" i="3"/>
  <c r="ZT5" i="3"/>
  <c r="ZT4" i="3"/>
  <c r="ZT2" i="3"/>
  <c r="XH3" i="3"/>
  <c r="XH5" i="3"/>
  <c r="XH4" i="3"/>
  <c r="XH2" i="3"/>
  <c r="UQ4" i="3"/>
  <c r="UQ3" i="3"/>
  <c r="UQ5" i="3"/>
  <c r="UQ2" i="3"/>
  <c r="PN5" i="3"/>
  <c r="PN3" i="3"/>
  <c r="PN4" i="3"/>
  <c r="PN2" i="3"/>
  <c r="IY3" i="3"/>
  <c r="IY5" i="3"/>
  <c r="IY4" i="3"/>
  <c r="IY2" i="3"/>
  <c r="B601" i="3"/>
  <c r="C601" i="3"/>
  <c r="D601" i="3"/>
  <c r="E601" i="3"/>
  <c r="B596" i="3"/>
  <c r="C596" i="3"/>
  <c r="E596" i="3"/>
  <c r="D596" i="3"/>
  <c r="D355" i="3"/>
  <c r="C355" i="3"/>
  <c r="B355" i="3"/>
  <c r="E355" i="3"/>
  <c r="SK5" i="3"/>
  <c r="SK3" i="3"/>
  <c r="SK4" i="3"/>
  <c r="SK2" i="3"/>
  <c r="KC5" i="3"/>
  <c r="KC3" i="3"/>
  <c r="KC4" i="3"/>
  <c r="KC2" i="3"/>
  <c r="E511" i="3"/>
  <c r="D511" i="3"/>
  <c r="B511" i="3"/>
  <c r="C511" i="3"/>
  <c r="D482" i="3"/>
  <c r="C482" i="3"/>
  <c r="E482" i="3"/>
  <c r="B482" i="3"/>
  <c r="C572" i="3"/>
  <c r="B572" i="3"/>
  <c r="D572" i="3"/>
  <c r="E572" i="3"/>
  <c r="D525" i="3"/>
  <c r="C525" i="3"/>
  <c r="E525" i="3"/>
  <c r="B525" i="3"/>
  <c r="C269" i="3"/>
  <c r="D269" i="3"/>
  <c r="B269" i="3"/>
  <c r="E269" i="3"/>
  <c r="MM4" i="3"/>
  <c r="MM3" i="3"/>
  <c r="MM5" i="3"/>
  <c r="MM2" i="3"/>
  <c r="JF5" i="3"/>
  <c r="JF3" i="3"/>
  <c r="JF4" i="3"/>
  <c r="JF2" i="3"/>
  <c r="D603" i="3"/>
  <c r="C603" i="3"/>
  <c r="E603" i="3"/>
  <c r="B603" i="3"/>
  <c r="D329" i="3"/>
  <c r="C329" i="3"/>
  <c r="B329" i="3"/>
  <c r="E329" i="3"/>
  <c r="ABH3" i="3"/>
  <c r="ABH4" i="3"/>
  <c r="ABH5" i="3"/>
  <c r="YV4" i="3"/>
  <c r="YV5" i="3"/>
  <c r="YV3" i="3"/>
  <c r="YV2" i="3"/>
  <c r="WJ3" i="3"/>
  <c r="WJ4" i="3"/>
  <c r="WJ5" i="3"/>
  <c r="WJ2" i="3"/>
  <c r="TK3" i="3"/>
  <c r="TK5" i="3"/>
  <c r="TK4" i="3"/>
  <c r="TK2" i="3"/>
  <c r="NB5" i="3"/>
  <c r="NB3" i="3"/>
  <c r="NB4" i="3"/>
  <c r="NB2" i="3"/>
  <c r="D421" i="3"/>
  <c r="E421" i="3"/>
  <c r="B421" i="3"/>
  <c r="C421" i="3"/>
  <c r="B451" i="3"/>
  <c r="D451" i="3"/>
  <c r="C451" i="3"/>
  <c r="E451" i="3"/>
  <c r="UG5" i="3"/>
  <c r="UG3" i="3"/>
  <c r="UG4" i="3"/>
  <c r="UG2" i="3"/>
  <c r="NU5" i="3"/>
  <c r="NU3" i="3"/>
  <c r="NU4" i="3"/>
  <c r="NU2" i="3"/>
  <c r="E646" i="3"/>
  <c r="D646" i="3"/>
  <c r="C646" i="3"/>
  <c r="B646" i="3"/>
  <c r="C514" i="3"/>
  <c r="B514" i="3"/>
  <c r="E514" i="3"/>
  <c r="D514" i="3"/>
  <c r="E544" i="3"/>
  <c r="D544" i="3"/>
  <c r="B544" i="3"/>
  <c r="C544" i="3"/>
  <c r="RT3" i="3"/>
  <c r="RT4" i="3"/>
  <c r="RT5" i="3"/>
  <c r="RT2" i="3"/>
  <c r="OM5" i="3"/>
  <c r="OM3" i="3"/>
  <c r="OM4" i="3"/>
  <c r="OM2" i="3"/>
  <c r="LF5" i="3"/>
  <c r="LF3" i="3"/>
  <c r="LF4" i="3"/>
  <c r="LF2" i="3"/>
  <c r="E643" i="3"/>
  <c r="D643" i="3"/>
  <c r="B643" i="3"/>
  <c r="C643" i="3"/>
  <c r="E469" i="3"/>
  <c r="D469" i="3"/>
  <c r="B469" i="3"/>
  <c r="C469" i="3"/>
  <c r="E620" i="3"/>
  <c r="B620" i="3"/>
  <c r="C620" i="3"/>
  <c r="D620" i="3"/>
  <c r="B531" i="3"/>
  <c r="D531" i="3"/>
  <c r="E531" i="3"/>
  <c r="C531" i="3"/>
  <c r="C411" i="3"/>
  <c r="E411" i="3"/>
  <c r="B411" i="3"/>
  <c r="D411" i="3"/>
  <c r="E283" i="3"/>
  <c r="B283" i="3"/>
  <c r="D283" i="3"/>
  <c r="C283" i="3"/>
  <c r="TM3" i="3"/>
  <c r="TM4" i="3"/>
  <c r="TM5" i="3"/>
  <c r="TM2" i="3"/>
  <c r="RA3" i="3"/>
  <c r="RA4" i="3"/>
  <c r="RA5" i="3"/>
  <c r="RA2" i="3"/>
  <c r="MC5" i="3"/>
  <c r="MC3" i="3"/>
  <c r="MC4" i="3"/>
  <c r="MC2" i="3"/>
  <c r="E602" i="3"/>
  <c r="D602" i="3"/>
  <c r="B602" i="3"/>
  <c r="C602" i="3"/>
  <c r="C367" i="3"/>
  <c r="D367" i="3"/>
  <c r="E367" i="3"/>
  <c r="B367" i="3"/>
  <c r="B530" i="3"/>
  <c r="C530" i="3"/>
  <c r="E530" i="3"/>
  <c r="D530" i="3"/>
  <c r="B410" i="3"/>
  <c r="D410" i="3"/>
  <c r="C410" i="3"/>
  <c r="E410" i="3"/>
  <c r="B286" i="3"/>
  <c r="C286" i="3"/>
  <c r="D286" i="3"/>
  <c r="E286" i="3"/>
  <c r="B504" i="3"/>
  <c r="E504" i="3"/>
  <c r="C504" i="3"/>
  <c r="D504" i="3"/>
  <c r="E360" i="3"/>
  <c r="C360" i="3"/>
  <c r="B360" i="3"/>
  <c r="D360" i="3"/>
  <c r="SJ3" i="3"/>
  <c r="SJ5" i="3"/>
  <c r="SJ4" i="3"/>
  <c r="SJ2" i="3"/>
  <c r="PC4" i="3"/>
  <c r="PC3" i="3"/>
  <c r="PC5" i="3"/>
  <c r="PC2" i="3"/>
  <c r="LV4" i="3"/>
  <c r="LV5" i="3"/>
  <c r="LV3" i="3"/>
  <c r="LV2" i="3"/>
  <c r="E675" i="3"/>
  <c r="C675" i="3"/>
  <c r="D675" i="3"/>
  <c r="B675" i="3"/>
  <c r="B517" i="3"/>
  <c r="D517" i="3"/>
  <c r="E517" i="3"/>
  <c r="C517" i="3"/>
  <c r="B261" i="3"/>
  <c r="E261" i="3"/>
  <c r="D261" i="3"/>
  <c r="C261" i="3"/>
  <c r="D555" i="3"/>
  <c r="C555" i="3"/>
  <c r="B555" i="3"/>
  <c r="E555" i="3"/>
  <c r="B435" i="3"/>
  <c r="D435" i="3"/>
  <c r="E435" i="3"/>
  <c r="C435" i="3"/>
  <c r="D307" i="3"/>
  <c r="B307" i="3"/>
  <c r="E307" i="3"/>
  <c r="C307" i="3"/>
  <c r="TY4" i="3"/>
  <c r="TY3" i="3"/>
  <c r="TY5" i="3"/>
  <c r="TY2" i="3"/>
  <c r="RM5" i="3"/>
  <c r="RM3" i="3"/>
  <c r="RM4" i="3"/>
  <c r="RM2" i="3"/>
  <c r="NE4" i="3"/>
  <c r="NE3" i="3"/>
  <c r="NE5" i="3"/>
  <c r="NE2" i="3"/>
  <c r="E630" i="3"/>
  <c r="B630" i="3"/>
  <c r="C630" i="3"/>
  <c r="D630" i="3"/>
  <c r="D415" i="3"/>
  <c r="B415" i="3"/>
  <c r="C415" i="3"/>
  <c r="E415" i="3"/>
  <c r="D554" i="3"/>
  <c r="E554" i="3"/>
  <c r="B554" i="3"/>
  <c r="C554" i="3"/>
  <c r="E434" i="3"/>
  <c r="C434" i="3"/>
  <c r="D434" i="3"/>
  <c r="B434" i="3"/>
  <c r="B314" i="3"/>
  <c r="D314" i="3"/>
  <c r="E314" i="3"/>
  <c r="C314" i="3"/>
  <c r="D500" i="3"/>
  <c r="C500" i="3"/>
  <c r="E500" i="3"/>
  <c r="B500" i="3"/>
  <c r="C312" i="3"/>
  <c r="D312" i="3"/>
  <c r="B312" i="3"/>
  <c r="E312" i="3"/>
  <c r="PM3" i="3"/>
  <c r="PM4" i="3"/>
  <c r="PM5" i="3"/>
  <c r="PM2" i="3"/>
  <c r="NA3" i="3"/>
  <c r="NA4" i="3"/>
  <c r="NA5" i="3"/>
  <c r="NA2" i="3"/>
  <c r="KO4" i="3"/>
  <c r="KO5" i="3"/>
  <c r="KO3" i="3"/>
  <c r="KO2" i="3"/>
  <c r="D626" i="3"/>
  <c r="C626" i="3"/>
  <c r="E626" i="3"/>
  <c r="B626" i="3"/>
  <c r="B535" i="3"/>
  <c r="D535" i="3"/>
  <c r="C535" i="3"/>
  <c r="E535" i="3"/>
  <c r="C407" i="3"/>
  <c r="E407" i="3"/>
  <c r="B407" i="3"/>
  <c r="D407" i="3"/>
  <c r="B287" i="3"/>
  <c r="D287" i="3"/>
  <c r="E287" i="3"/>
  <c r="C287" i="3"/>
  <c r="D538" i="3"/>
  <c r="E538" i="3"/>
  <c r="C538" i="3"/>
  <c r="B538" i="3"/>
  <c r="D478" i="3"/>
  <c r="B478" i="3"/>
  <c r="E478" i="3"/>
  <c r="C478" i="3"/>
  <c r="E418" i="3"/>
  <c r="D418" i="3"/>
  <c r="B418" i="3"/>
  <c r="C418" i="3"/>
  <c r="B358" i="3"/>
  <c r="E358" i="3"/>
  <c r="C358" i="3"/>
  <c r="D358" i="3"/>
  <c r="B294" i="3"/>
  <c r="E294" i="3"/>
  <c r="C294" i="3"/>
  <c r="D294" i="3"/>
  <c r="B568" i="3"/>
  <c r="E568" i="3"/>
  <c r="C568" i="3"/>
  <c r="D568" i="3"/>
  <c r="C508" i="3"/>
  <c r="D508" i="3"/>
  <c r="B508" i="3"/>
  <c r="E508" i="3"/>
  <c r="E444" i="3"/>
  <c r="D444" i="3"/>
  <c r="B444" i="3"/>
  <c r="C444" i="3"/>
  <c r="E372" i="3"/>
  <c r="C372" i="3"/>
  <c r="B372" i="3"/>
  <c r="D372" i="3"/>
  <c r="D288" i="3"/>
  <c r="C288" i="3"/>
  <c r="E288" i="3"/>
  <c r="B288" i="3"/>
  <c r="PI3" i="3"/>
  <c r="PI5" i="3"/>
  <c r="PI4" i="3"/>
  <c r="PI2" i="3"/>
  <c r="MW5" i="3"/>
  <c r="MW3" i="3"/>
  <c r="MW4" i="3"/>
  <c r="MW2" i="3"/>
  <c r="KK5" i="3"/>
  <c r="KK3" i="3"/>
  <c r="KK4" i="3"/>
  <c r="KK2" i="3"/>
  <c r="D622" i="3"/>
  <c r="B622" i="3"/>
  <c r="C622" i="3"/>
  <c r="E622" i="3"/>
  <c r="B527" i="3"/>
  <c r="D527" i="3"/>
  <c r="E527" i="3"/>
  <c r="C527" i="3"/>
  <c r="C399" i="3"/>
  <c r="D399" i="3"/>
  <c r="E399" i="3"/>
  <c r="B399" i="3"/>
  <c r="E279" i="3"/>
  <c r="B279" i="3"/>
  <c r="C279" i="3"/>
  <c r="D279" i="3"/>
  <c r="D550" i="3"/>
  <c r="C550" i="3"/>
  <c r="E550" i="3"/>
  <c r="B550" i="3"/>
  <c r="D474" i="3"/>
  <c r="C474" i="3"/>
  <c r="E474" i="3"/>
  <c r="B474" i="3"/>
  <c r="B414" i="3"/>
  <c r="C414" i="3"/>
  <c r="E414" i="3"/>
  <c r="D414" i="3"/>
  <c r="B354" i="3"/>
  <c r="E354" i="3"/>
  <c r="D354" i="3"/>
  <c r="C354" i="3"/>
  <c r="B290" i="3"/>
  <c r="E290" i="3"/>
  <c r="C290" i="3"/>
  <c r="D290" i="3"/>
  <c r="D564" i="3"/>
  <c r="E564" i="3"/>
  <c r="C564" i="3"/>
  <c r="B564" i="3"/>
  <c r="E476" i="3"/>
  <c r="C476" i="3"/>
  <c r="B476" i="3"/>
  <c r="D476" i="3"/>
  <c r="C400" i="3"/>
  <c r="D400" i="3"/>
  <c r="B400" i="3"/>
  <c r="E400" i="3"/>
  <c r="C324" i="3"/>
  <c r="D324" i="3"/>
  <c r="E324" i="3"/>
  <c r="B324" i="3"/>
  <c r="E518" i="3"/>
  <c r="D518" i="3"/>
  <c r="B518" i="3"/>
  <c r="C518" i="3"/>
  <c r="LM4" i="3"/>
  <c r="LM3" i="3"/>
  <c r="LM5" i="3"/>
  <c r="LM2" i="3"/>
  <c r="C395" i="3"/>
  <c r="D395" i="3"/>
  <c r="B395" i="3"/>
  <c r="E395" i="3"/>
  <c r="TP5" i="3"/>
  <c r="TP3" i="3"/>
  <c r="TP4" i="3"/>
  <c r="TP2" i="3"/>
  <c r="YZ5" i="3"/>
  <c r="YZ3" i="3"/>
  <c r="YZ4" i="3"/>
  <c r="YZ2" i="3"/>
  <c r="E6" i="15"/>
  <c r="F3" i="15"/>
  <c r="E5" i="15"/>
  <c r="E12" i="15"/>
  <c r="E9" i="15"/>
  <c r="E10" i="15" s="1"/>
  <c r="D493" i="3"/>
  <c r="C493" i="3"/>
  <c r="B493" i="3"/>
  <c r="E493" i="3"/>
  <c r="PJ3" i="3"/>
  <c r="PJ4" i="3"/>
  <c r="PJ5" i="3"/>
  <c r="PJ2" i="3"/>
  <c r="MB5" i="3"/>
  <c r="MB3" i="3"/>
  <c r="MB4" i="3"/>
  <c r="MB2" i="3"/>
  <c r="IU4" i="3"/>
  <c r="IU5" i="3"/>
  <c r="IU3" i="3"/>
  <c r="IU2" i="3"/>
  <c r="C585" i="3"/>
  <c r="E585" i="3"/>
  <c r="B585" i="3"/>
  <c r="D585" i="3"/>
  <c r="E361" i="3"/>
  <c r="B361" i="3"/>
  <c r="C361" i="3"/>
  <c r="D361" i="3"/>
  <c r="ABP4" i="3"/>
  <c r="ABP3" i="3"/>
  <c r="ABP5" i="3"/>
  <c r="ZD4" i="3"/>
  <c r="ZD3" i="3"/>
  <c r="ZD5" i="3"/>
  <c r="ZD2" i="3"/>
  <c r="WR4" i="3"/>
  <c r="WR3" i="3"/>
  <c r="WR5" i="3"/>
  <c r="WR2" i="3"/>
  <c r="TV3" i="3"/>
  <c r="TV4" i="3"/>
  <c r="TV5" i="3"/>
  <c r="TV2" i="3"/>
  <c r="NW3" i="3"/>
  <c r="NW5" i="3"/>
  <c r="NW4" i="3"/>
  <c r="NW2" i="3"/>
  <c r="D485" i="3"/>
  <c r="C485" i="3"/>
  <c r="E485" i="3"/>
  <c r="B485" i="3"/>
  <c r="E539" i="3"/>
  <c r="C539" i="3"/>
  <c r="B539" i="3"/>
  <c r="D539" i="3"/>
  <c r="C291" i="3"/>
  <c r="B291" i="3"/>
  <c r="E291" i="3"/>
  <c r="D291" i="3"/>
  <c r="RE3" i="3"/>
  <c r="RE4" i="3"/>
  <c r="RE5" i="3"/>
  <c r="RE2" i="3"/>
  <c r="D391" i="3"/>
  <c r="C391" i="3"/>
  <c r="E391" i="3"/>
  <c r="B391" i="3"/>
  <c r="C422" i="3"/>
  <c r="E422" i="3"/>
  <c r="D422" i="3"/>
  <c r="B422" i="3"/>
  <c r="E512" i="3"/>
  <c r="D512" i="3"/>
  <c r="C512" i="3"/>
  <c r="B512" i="3"/>
  <c r="C461" i="3"/>
  <c r="E461" i="3"/>
  <c r="B461" i="3"/>
  <c r="D461" i="3"/>
  <c r="OY4" i="3"/>
  <c r="OY3" i="3"/>
  <c r="OY5" i="3"/>
  <c r="OY2" i="3"/>
  <c r="LR4" i="3"/>
  <c r="LR5" i="3"/>
  <c r="LR3" i="3"/>
  <c r="LR2" i="3"/>
  <c r="D676" i="3"/>
  <c r="E676" i="3"/>
  <c r="C676" i="3"/>
  <c r="B676" i="3"/>
  <c r="C553" i="3"/>
  <c r="E553" i="3"/>
  <c r="D553" i="3"/>
  <c r="B553" i="3"/>
  <c r="D265" i="3"/>
  <c r="C265" i="3"/>
  <c r="B265" i="3"/>
  <c r="E265" i="3"/>
  <c r="AAR4" i="3"/>
  <c r="AAR5" i="3"/>
  <c r="AAR3" i="3"/>
  <c r="YF4" i="3"/>
  <c r="YF3" i="3"/>
  <c r="YF5" i="3"/>
  <c r="YF2" i="3"/>
  <c r="VT4" i="3"/>
  <c r="VT3" i="3"/>
  <c r="VT5" i="3"/>
  <c r="VT2" i="3"/>
  <c r="RZ5" i="3"/>
  <c r="RZ3" i="3"/>
  <c r="RZ4" i="3"/>
  <c r="RZ2" i="3"/>
  <c r="LK5" i="3"/>
  <c r="LK4" i="3"/>
  <c r="LK3" i="3"/>
  <c r="LK2" i="3"/>
  <c r="C664" i="3"/>
  <c r="B664" i="3"/>
  <c r="E664" i="3"/>
  <c r="D664" i="3"/>
  <c r="D293" i="3"/>
  <c r="C293" i="3"/>
  <c r="E293" i="3"/>
  <c r="B293" i="3"/>
  <c r="B387" i="3"/>
  <c r="D387" i="3"/>
  <c r="E387" i="3"/>
  <c r="C387" i="3"/>
  <c r="TA4" i="3"/>
  <c r="TA3" i="3"/>
  <c r="TA5" i="3"/>
  <c r="TA2" i="3"/>
  <c r="LI3" i="3"/>
  <c r="LI5" i="3"/>
  <c r="LI4" i="3"/>
  <c r="LI2" i="3"/>
  <c r="D575" i="3"/>
  <c r="B575" i="3"/>
  <c r="C575" i="3"/>
  <c r="E575" i="3"/>
  <c r="D450" i="3"/>
  <c r="C450" i="3"/>
  <c r="E450" i="3"/>
  <c r="B450" i="3"/>
  <c r="C484" i="3"/>
  <c r="E484" i="3"/>
  <c r="D484" i="3"/>
  <c r="B484" i="3"/>
  <c r="QY3" i="3"/>
  <c r="QY5" i="3"/>
  <c r="QY4" i="3"/>
  <c r="QY2" i="3"/>
  <c r="NR4" i="3"/>
  <c r="NR3" i="3"/>
  <c r="NR5" i="3"/>
  <c r="NR2" i="3"/>
  <c r="KJ4" i="3"/>
  <c r="KJ3" i="3"/>
  <c r="KJ5" i="3"/>
  <c r="KJ2" i="3"/>
  <c r="B625" i="3"/>
  <c r="E625" i="3"/>
  <c r="D625" i="3"/>
  <c r="C625" i="3"/>
  <c r="E405" i="3"/>
  <c r="C405" i="3"/>
  <c r="B405" i="3"/>
  <c r="D405" i="3"/>
  <c r="D608" i="3"/>
  <c r="B608" i="3"/>
  <c r="E608" i="3"/>
  <c r="C608" i="3"/>
  <c r="D507" i="3"/>
  <c r="E507" i="3"/>
  <c r="B507" i="3"/>
  <c r="C507" i="3"/>
  <c r="E379" i="3"/>
  <c r="B379" i="3"/>
  <c r="D379" i="3"/>
  <c r="VI3" i="3"/>
  <c r="VI4" i="3"/>
  <c r="VI5" i="3"/>
  <c r="VI2" i="3"/>
  <c r="SW4" i="3"/>
  <c r="SW3" i="3"/>
  <c r="SW5" i="3"/>
  <c r="SW2" i="3"/>
  <c r="PU5" i="3"/>
  <c r="PU3" i="3"/>
  <c r="PU4" i="3"/>
  <c r="PU2" i="3"/>
  <c r="KW3" i="3"/>
  <c r="KW5" i="3"/>
  <c r="KW4" i="3"/>
  <c r="KW2" i="3"/>
  <c r="E551" i="3"/>
  <c r="D551" i="3"/>
  <c r="B551" i="3"/>
  <c r="C551" i="3"/>
  <c r="C303" i="3"/>
  <c r="D303" i="3"/>
  <c r="B303" i="3"/>
  <c r="E303" i="3"/>
  <c r="D502" i="3"/>
  <c r="C502" i="3"/>
  <c r="E502" i="3"/>
  <c r="B502" i="3"/>
  <c r="E382" i="3"/>
  <c r="D382" i="3"/>
  <c r="C382" i="3"/>
  <c r="B382" i="3"/>
  <c r="C254" i="3"/>
  <c r="D254" i="3"/>
  <c r="E254" i="3"/>
  <c r="B254" i="3"/>
  <c r="B472" i="3"/>
  <c r="E472" i="3"/>
  <c r="D472" i="3"/>
  <c r="C472" i="3"/>
  <c r="C320" i="3"/>
  <c r="D320" i="3"/>
  <c r="B320" i="3"/>
  <c r="E320" i="3"/>
  <c r="RO4" i="3"/>
  <c r="RO3" i="3"/>
  <c r="RO5" i="3"/>
  <c r="RO2" i="3"/>
  <c r="OH4" i="3"/>
  <c r="OH5" i="3"/>
  <c r="OH3" i="3"/>
  <c r="OH2" i="3"/>
  <c r="KZ3" i="3"/>
  <c r="KZ5" i="3"/>
  <c r="KZ4" i="3"/>
  <c r="KZ2" i="3"/>
  <c r="E659" i="3"/>
  <c r="B659" i="3"/>
  <c r="D659" i="3"/>
  <c r="C659" i="3"/>
  <c r="E453" i="3"/>
  <c r="C453" i="3"/>
  <c r="B453" i="3"/>
  <c r="D453" i="3"/>
  <c r="B616" i="3"/>
  <c r="C616" i="3"/>
  <c r="D616" i="3"/>
  <c r="E616" i="3"/>
  <c r="E523" i="3"/>
  <c r="B523" i="3"/>
  <c r="D523" i="3"/>
  <c r="C523" i="3"/>
  <c r="D403" i="3"/>
  <c r="C403" i="3"/>
  <c r="E403" i="3"/>
  <c r="B403" i="3"/>
  <c r="D275" i="3"/>
  <c r="B275" i="3"/>
  <c r="E275" i="3"/>
  <c r="C275" i="3"/>
  <c r="TI4" i="3"/>
  <c r="TI5" i="3"/>
  <c r="TI3" i="3"/>
  <c r="TI2" i="3"/>
  <c r="QW4" i="3"/>
  <c r="QW5" i="3"/>
  <c r="QW3" i="3"/>
  <c r="QW2" i="3"/>
  <c r="LY3" i="3"/>
  <c r="LY4" i="3"/>
  <c r="LY5" i="3"/>
  <c r="LY2" i="3"/>
  <c r="E598" i="3"/>
  <c r="C598" i="3"/>
  <c r="D598" i="3"/>
  <c r="B598" i="3"/>
  <c r="C359" i="3"/>
  <c r="E359" i="3"/>
  <c r="B359" i="3"/>
  <c r="D359" i="3"/>
  <c r="C526" i="3"/>
  <c r="E526" i="3"/>
  <c r="D526" i="3"/>
  <c r="B526" i="3"/>
  <c r="B406" i="3"/>
  <c r="E406" i="3"/>
  <c r="D406" i="3"/>
  <c r="C406" i="3"/>
  <c r="B282" i="3"/>
  <c r="E282" i="3"/>
  <c r="C282" i="3"/>
  <c r="D282" i="3"/>
  <c r="B428" i="3"/>
  <c r="C428" i="3"/>
  <c r="D428" i="3"/>
  <c r="E428" i="3"/>
  <c r="C260" i="3"/>
  <c r="D260" i="3"/>
  <c r="E260" i="3"/>
  <c r="B260" i="3"/>
  <c r="OW4" i="3"/>
  <c r="OW3" i="3"/>
  <c r="OW5" i="3"/>
  <c r="OW2" i="3"/>
  <c r="MK3" i="3"/>
  <c r="MK4" i="3"/>
  <c r="MK5" i="3"/>
  <c r="MK2" i="3"/>
  <c r="JY3" i="3"/>
  <c r="JY5" i="3"/>
  <c r="JY4" i="3"/>
  <c r="JY2" i="3"/>
  <c r="D674" i="3"/>
  <c r="C674" i="3"/>
  <c r="E674" i="3"/>
  <c r="B674" i="3"/>
  <c r="D610" i="3"/>
  <c r="C610" i="3"/>
  <c r="E610" i="3"/>
  <c r="B610" i="3"/>
  <c r="B503" i="3"/>
  <c r="C503" i="3"/>
  <c r="D503" i="3"/>
  <c r="E503" i="3"/>
  <c r="C383" i="3"/>
  <c r="E383" i="3"/>
  <c r="D383" i="3"/>
  <c r="B383" i="3"/>
  <c r="C255" i="3"/>
  <c r="D255" i="3"/>
  <c r="B255" i="3"/>
  <c r="E255" i="3"/>
  <c r="C522" i="3"/>
  <c r="D522" i="3"/>
  <c r="B522" i="3"/>
  <c r="E522" i="3"/>
  <c r="B462" i="3"/>
  <c r="D462" i="3"/>
  <c r="C462" i="3"/>
  <c r="E462" i="3"/>
  <c r="E402" i="3"/>
  <c r="D402" i="3"/>
  <c r="B402" i="3"/>
  <c r="C402" i="3"/>
  <c r="B342" i="3"/>
  <c r="E342" i="3"/>
  <c r="D342" i="3"/>
  <c r="C342" i="3"/>
  <c r="E278" i="3"/>
  <c r="B278" i="3"/>
  <c r="C278" i="3"/>
  <c r="D278" i="3"/>
  <c r="B552" i="3"/>
  <c r="D552" i="3"/>
  <c r="E552" i="3"/>
  <c r="C552" i="3"/>
  <c r="B496" i="3"/>
  <c r="C496" i="3"/>
  <c r="D496" i="3"/>
  <c r="E496" i="3"/>
  <c r="E424" i="3"/>
  <c r="C424" i="3"/>
  <c r="D424" i="3"/>
  <c r="B424" i="3"/>
  <c r="C352" i="3"/>
  <c r="B352" i="3"/>
  <c r="D352" i="3"/>
  <c r="E352" i="3"/>
  <c r="B256" i="3"/>
  <c r="C256" i="3"/>
  <c r="E256" i="3"/>
  <c r="D256" i="3"/>
  <c r="OS4" i="3"/>
  <c r="OS5" i="3"/>
  <c r="OS3" i="3"/>
  <c r="OS2" i="3"/>
  <c r="MG5" i="3"/>
  <c r="MG3" i="3"/>
  <c r="MG4" i="3"/>
  <c r="MG2" i="3"/>
  <c r="JU3" i="3"/>
  <c r="JU4" i="3"/>
  <c r="JU5" i="3"/>
  <c r="JU2" i="3"/>
  <c r="D670" i="3"/>
  <c r="C670" i="3"/>
  <c r="E670" i="3"/>
  <c r="B670" i="3"/>
  <c r="D606" i="3"/>
  <c r="B606" i="3"/>
  <c r="E606" i="3"/>
  <c r="C606" i="3"/>
  <c r="E495" i="3"/>
  <c r="C495" i="3"/>
  <c r="B495" i="3"/>
  <c r="D495" i="3"/>
  <c r="C375" i="3"/>
  <c r="E375" i="3"/>
  <c r="B375" i="3"/>
  <c r="D375" i="3"/>
  <c r="D590" i="3"/>
  <c r="B590" i="3"/>
  <c r="C590" i="3"/>
  <c r="E590" i="3"/>
  <c r="D534" i="3"/>
  <c r="C534" i="3"/>
  <c r="E534" i="3"/>
  <c r="B534" i="3"/>
  <c r="C458" i="3"/>
  <c r="E458" i="3"/>
  <c r="D458" i="3"/>
  <c r="B458" i="3"/>
  <c r="C398" i="3"/>
  <c r="E398" i="3"/>
  <c r="D398" i="3"/>
  <c r="B398" i="3"/>
  <c r="C338" i="3"/>
  <c r="B338" i="3"/>
  <c r="E338" i="3"/>
  <c r="D338" i="3"/>
  <c r="B274" i="3"/>
  <c r="E274" i="3"/>
  <c r="C274" i="3"/>
  <c r="D274" i="3"/>
  <c r="B536" i="3"/>
  <c r="E536" i="3"/>
  <c r="D536" i="3"/>
  <c r="C536" i="3"/>
  <c r="E456" i="3"/>
  <c r="C456" i="3"/>
  <c r="B456" i="3"/>
  <c r="D456" i="3"/>
  <c r="E384" i="3"/>
  <c r="D384" i="3"/>
  <c r="C384" i="3"/>
  <c r="B384" i="3"/>
  <c r="C304" i="3"/>
  <c r="D304" i="3"/>
  <c r="B304" i="3"/>
  <c r="E304" i="3"/>
  <c r="E488" i="3"/>
  <c r="D488" i="3"/>
  <c r="B488" i="3"/>
  <c r="C488" i="3"/>
  <c r="C335" i="3"/>
  <c r="D335" i="3"/>
  <c r="B335" i="3"/>
  <c r="E335" i="3"/>
  <c r="QK4" i="3"/>
  <c r="QK3" i="3"/>
  <c r="QK5" i="3"/>
  <c r="QK2" i="3"/>
  <c r="E515" i="3"/>
  <c r="C515" i="3"/>
  <c r="B515" i="3"/>
  <c r="D515" i="3"/>
  <c r="JZ4" i="3"/>
  <c r="JZ5" i="3"/>
  <c r="JZ3" i="3"/>
  <c r="JZ2" i="3"/>
  <c r="VG3" i="3"/>
  <c r="VG4" i="3"/>
  <c r="VG5" i="3"/>
  <c r="VG2" i="3"/>
  <c r="AAF3" i="3"/>
  <c r="AAF4" i="3"/>
  <c r="AAF5" i="3"/>
  <c r="D429" i="3"/>
  <c r="B429" i="3"/>
  <c r="C429" i="3"/>
  <c r="E429" i="3"/>
  <c r="ON5" i="3"/>
  <c r="ON3" i="3"/>
  <c r="ON4" i="3"/>
  <c r="ON2" i="3"/>
  <c r="LG3" i="3"/>
  <c r="LG5" i="3"/>
  <c r="LG4" i="3"/>
  <c r="LG2" i="3"/>
  <c r="B665" i="3"/>
  <c r="D665" i="3"/>
  <c r="E665" i="3"/>
  <c r="C665" i="3"/>
  <c r="D521" i="3"/>
  <c r="B521" i="3"/>
  <c r="C521" i="3"/>
  <c r="E521" i="3"/>
  <c r="B297" i="3"/>
  <c r="C297" i="3"/>
  <c r="D297" i="3"/>
  <c r="E297" i="3"/>
  <c r="AAZ5" i="3"/>
  <c r="AAZ3" i="3"/>
  <c r="AAZ4" i="3"/>
  <c r="YN5" i="3"/>
  <c r="YN3" i="3"/>
  <c r="YN4" i="3"/>
  <c r="YN2" i="3"/>
  <c r="WB5" i="3"/>
  <c r="WB3" i="3"/>
  <c r="WB4" i="3"/>
  <c r="WB2" i="3"/>
  <c r="SU5" i="3"/>
  <c r="SU3" i="3"/>
  <c r="SU4" i="3"/>
  <c r="SU2" i="3"/>
  <c r="MF5" i="3"/>
  <c r="MF3" i="3"/>
  <c r="MF4" i="3"/>
  <c r="MF2" i="3"/>
  <c r="B685" i="3"/>
  <c r="E685" i="3"/>
  <c r="D685" i="3"/>
  <c r="C685" i="3"/>
  <c r="C357" i="3"/>
  <c r="D357" i="3"/>
  <c r="B357" i="3"/>
  <c r="E357" i="3"/>
  <c r="E483" i="3"/>
  <c r="C483" i="3"/>
  <c r="B483" i="3"/>
  <c r="D483" i="3"/>
  <c r="UW4" i="3"/>
  <c r="UW3" i="3"/>
  <c r="UW5" i="3"/>
  <c r="UW2" i="3"/>
  <c r="PA4" i="3"/>
  <c r="PA3" i="3"/>
  <c r="PA5" i="3"/>
  <c r="PA2" i="3"/>
  <c r="D678" i="3"/>
  <c r="B678" i="3"/>
  <c r="E678" i="3"/>
  <c r="C678" i="3"/>
  <c r="C263" i="3"/>
  <c r="E263" i="3"/>
  <c r="D263" i="3"/>
  <c r="B263" i="3"/>
  <c r="E362" i="3"/>
  <c r="B362" i="3"/>
  <c r="C362" i="3"/>
  <c r="D362" i="3"/>
  <c r="E376" i="3"/>
  <c r="C376" i="3"/>
  <c r="B376" i="3"/>
  <c r="D376" i="3"/>
  <c r="E397" i="3"/>
  <c r="C397" i="3"/>
  <c r="B397" i="3"/>
  <c r="D397" i="3"/>
  <c r="OD4" i="3"/>
  <c r="OD5" i="3"/>
  <c r="OD3" i="3"/>
  <c r="OD2" i="3"/>
  <c r="KV4" i="3"/>
  <c r="KV3" i="3"/>
  <c r="KV5" i="3"/>
  <c r="KV2" i="3"/>
  <c r="E655" i="3"/>
  <c r="D655" i="3"/>
  <c r="C655" i="3"/>
  <c r="B655" i="3"/>
  <c r="D505" i="3"/>
  <c r="E505" i="3"/>
  <c r="C505" i="3"/>
  <c r="B505" i="3"/>
  <c r="ACN5" i="3"/>
  <c r="ACN3" i="3"/>
  <c r="ACN4" i="3"/>
  <c r="AAB3" i="3"/>
  <c r="AAB4" i="3"/>
  <c r="AAB5" i="3"/>
  <c r="XP5" i="3"/>
  <c r="XP3" i="3"/>
  <c r="XP4" i="3"/>
  <c r="XP2" i="3"/>
  <c r="VB4" i="3"/>
  <c r="VB3" i="3"/>
  <c r="VB5" i="3"/>
  <c r="VB2" i="3"/>
  <c r="QI5" i="3"/>
  <c r="QI3" i="3"/>
  <c r="QI4" i="3"/>
  <c r="QI2" i="3"/>
  <c r="JT5" i="3"/>
  <c r="JT3" i="3"/>
  <c r="JT4" i="3"/>
  <c r="JT2" i="3"/>
  <c r="E632" i="3"/>
  <c r="B632" i="3"/>
  <c r="D632" i="3"/>
  <c r="C632" i="3"/>
  <c r="C612" i="3"/>
  <c r="B612" i="3"/>
  <c r="E612" i="3"/>
  <c r="D612" i="3"/>
  <c r="C323" i="3"/>
  <c r="B323" i="3"/>
  <c r="D323" i="3"/>
  <c r="E323" i="3"/>
  <c r="RU5" i="3"/>
  <c r="RU4" i="3"/>
  <c r="RU3" i="3"/>
  <c r="RU2" i="3"/>
  <c r="IW3" i="3"/>
  <c r="IW4" i="3"/>
  <c r="IW5" i="3"/>
  <c r="IW2" i="3"/>
  <c r="B447" i="3"/>
  <c r="D447" i="3"/>
  <c r="E447" i="3"/>
  <c r="C447" i="3"/>
  <c r="B330" i="3"/>
  <c r="E330" i="3"/>
  <c r="C330" i="3"/>
  <c r="D330" i="3"/>
  <c r="C336" i="3"/>
  <c r="D336" i="3"/>
  <c r="B336" i="3"/>
  <c r="E336" i="3"/>
  <c r="QD4" i="3"/>
  <c r="QD3" i="3"/>
  <c r="QD5" i="3"/>
  <c r="QD2" i="3"/>
  <c r="MV4" i="3"/>
  <c r="MV3" i="3"/>
  <c r="MV5" i="3"/>
  <c r="MV2" i="3"/>
  <c r="JO5" i="3"/>
  <c r="JO4" i="3"/>
  <c r="JO3" i="3"/>
  <c r="JO2" i="3"/>
  <c r="D593" i="3"/>
  <c r="C593" i="3"/>
  <c r="B593" i="3"/>
  <c r="E593" i="3"/>
  <c r="B341" i="3"/>
  <c r="C341" i="3"/>
  <c r="D341" i="3"/>
  <c r="E341" i="3"/>
  <c r="B592" i="3"/>
  <c r="D592" i="3"/>
  <c r="E592" i="3"/>
  <c r="C592" i="3"/>
  <c r="B475" i="3"/>
  <c r="D475" i="3"/>
  <c r="C475" i="3"/>
  <c r="E475" i="3"/>
  <c r="D347" i="3"/>
  <c r="C347" i="3"/>
  <c r="B347" i="3"/>
  <c r="E347" i="3"/>
  <c r="US3" i="3"/>
  <c r="US5" i="3"/>
  <c r="US4" i="3"/>
  <c r="US2" i="3"/>
  <c r="SG4" i="3"/>
  <c r="SG3" i="3"/>
  <c r="SG5" i="3"/>
  <c r="SG2" i="3"/>
  <c r="OO4" i="3"/>
  <c r="OO5" i="3"/>
  <c r="OO3" i="3"/>
  <c r="OO2" i="3"/>
  <c r="JQ3" i="3"/>
  <c r="JQ5" i="3"/>
  <c r="JQ4" i="3"/>
  <c r="JQ2" i="3"/>
  <c r="D666" i="3"/>
  <c r="B666" i="3"/>
  <c r="E666" i="3"/>
  <c r="C666" i="3"/>
  <c r="D487" i="3"/>
  <c r="E487" i="3"/>
  <c r="B487" i="3"/>
  <c r="C487" i="3"/>
  <c r="E586" i="3"/>
  <c r="D586" i="3"/>
  <c r="C586" i="3"/>
  <c r="B586" i="3"/>
  <c r="D470" i="3"/>
  <c r="B470" i="3"/>
  <c r="C470" i="3"/>
  <c r="E470" i="3"/>
  <c r="D350" i="3"/>
  <c r="B350" i="3"/>
  <c r="E350" i="3"/>
  <c r="C350" i="3"/>
  <c r="B560" i="3"/>
  <c r="C560" i="3"/>
  <c r="E560" i="3"/>
  <c r="D560" i="3"/>
  <c r="E432" i="3"/>
  <c r="D432" i="3"/>
  <c r="B432" i="3"/>
  <c r="C432" i="3"/>
  <c r="D276" i="3"/>
  <c r="C276" i="3"/>
  <c r="B276" i="3"/>
  <c r="E276" i="3"/>
  <c r="QT4" i="3"/>
  <c r="QT5" i="3"/>
  <c r="QT3" i="3"/>
  <c r="QT2" i="3"/>
  <c r="NL3" i="3"/>
  <c r="NL5" i="3"/>
  <c r="NL4" i="3"/>
  <c r="NL2" i="3"/>
  <c r="KE3" i="3"/>
  <c r="KE4" i="3"/>
  <c r="KE5" i="3"/>
  <c r="KE2" i="3"/>
  <c r="C617" i="3"/>
  <c r="B617" i="3"/>
  <c r="D617" i="3"/>
  <c r="E617" i="3"/>
  <c r="D389" i="3"/>
  <c r="E389" i="3"/>
  <c r="C389" i="3"/>
  <c r="B389" i="3"/>
  <c r="C604" i="3"/>
  <c r="D604" i="3"/>
  <c r="E604" i="3"/>
  <c r="B604" i="3"/>
  <c r="C499" i="3"/>
  <c r="E499" i="3"/>
  <c r="B499" i="3"/>
  <c r="D499" i="3"/>
  <c r="C371" i="3"/>
  <c r="D371" i="3"/>
  <c r="E371" i="3"/>
  <c r="B371" i="3"/>
  <c r="VE3" i="3"/>
  <c r="VE5" i="3"/>
  <c r="VE4" i="3"/>
  <c r="VE2" i="3"/>
  <c r="SS3" i="3"/>
  <c r="SS4" i="3"/>
  <c r="SS5" i="3"/>
  <c r="SS2" i="3"/>
  <c r="PQ3" i="3"/>
  <c r="PQ4" i="3"/>
  <c r="PQ5" i="3"/>
  <c r="PQ2" i="3"/>
  <c r="KS5" i="3"/>
  <c r="KS4" i="3"/>
  <c r="KS3" i="3"/>
  <c r="KS2" i="3"/>
  <c r="E543" i="3"/>
  <c r="C543" i="3"/>
  <c r="B543" i="3"/>
  <c r="D543" i="3"/>
  <c r="B295" i="3"/>
  <c r="E295" i="3"/>
  <c r="C295" i="3"/>
  <c r="D295" i="3"/>
  <c r="E498" i="3"/>
  <c r="C498" i="3"/>
  <c r="D498" i="3"/>
  <c r="B498" i="3"/>
  <c r="E378" i="3"/>
  <c r="D378" i="3"/>
  <c r="C378" i="3"/>
  <c r="B378" i="3"/>
  <c r="C556" i="3"/>
  <c r="D556" i="3"/>
  <c r="B556" i="3"/>
  <c r="E556" i="3"/>
  <c r="D392" i="3"/>
  <c r="E392" i="3"/>
  <c r="B392" i="3"/>
  <c r="C392" i="3"/>
  <c r="QS4" i="3"/>
  <c r="QS5" i="3"/>
  <c r="QS3" i="3"/>
  <c r="QS2" i="3"/>
  <c r="OG3" i="3"/>
  <c r="OG5" i="3"/>
  <c r="OG4" i="3"/>
  <c r="OG2" i="3"/>
  <c r="LU4" i="3"/>
  <c r="LU3" i="3"/>
  <c r="LU5" i="3"/>
  <c r="LU2" i="3"/>
  <c r="JI5" i="3"/>
  <c r="JI3" i="3"/>
  <c r="JI4" i="3"/>
  <c r="JI2" i="3"/>
  <c r="D658" i="3"/>
  <c r="C658" i="3"/>
  <c r="E658" i="3"/>
  <c r="B658" i="3"/>
  <c r="D594" i="3"/>
  <c r="B594" i="3"/>
  <c r="E594" i="3"/>
  <c r="C594" i="3"/>
  <c r="B471" i="3"/>
  <c r="E471" i="3"/>
  <c r="D471" i="3"/>
  <c r="C471" i="3"/>
  <c r="C351" i="3"/>
  <c r="E351" i="3"/>
  <c r="D351" i="3"/>
  <c r="B351" i="3"/>
  <c r="D578" i="3"/>
  <c r="B578" i="3"/>
  <c r="E578" i="3"/>
  <c r="C578" i="3"/>
  <c r="C510" i="3"/>
  <c r="E510" i="3"/>
  <c r="B510" i="3"/>
  <c r="D510" i="3"/>
  <c r="D446" i="3"/>
  <c r="B446" i="3"/>
  <c r="C446" i="3"/>
  <c r="E446" i="3"/>
  <c r="B390" i="3"/>
  <c r="E390" i="3"/>
  <c r="D390" i="3"/>
  <c r="C390" i="3"/>
  <c r="B326" i="3"/>
  <c r="E326" i="3"/>
  <c r="C326" i="3"/>
  <c r="D326" i="3"/>
  <c r="D262" i="3"/>
  <c r="B262" i="3"/>
  <c r="E262" i="3"/>
  <c r="C262" i="3"/>
  <c r="B540" i="3"/>
  <c r="E540" i="3"/>
  <c r="D540" i="3"/>
  <c r="C540" i="3"/>
  <c r="B480" i="3"/>
  <c r="C480" i="3"/>
  <c r="E480" i="3"/>
  <c r="D480" i="3"/>
  <c r="B408" i="3"/>
  <c r="E408" i="3"/>
  <c r="C408" i="3"/>
  <c r="D408" i="3"/>
  <c r="C328" i="3"/>
  <c r="D328" i="3"/>
  <c r="B328" i="3"/>
  <c r="E328" i="3"/>
  <c r="QO3" i="3"/>
  <c r="QO4" i="3"/>
  <c r="QO5" i="3"/>
  <c r="QO2" i="3"/>
  <c r="OC3" i="3"/>
  <c r="OC5" i="3"/>
  <c r="OC4" i="3"/>
  <c r="OC2" i="3"/>
  <c r="LQ3" i="3"/>
  <c r="LQ5" i="3"/>
  <c r="LQ4" i="3"/>
  <c r="LQ2" i="3"/>
  <c r="JE4" i="3"/>
  <c r="JE3" i="3"/>
  <c r="JE5" i="3"/>
  <c r="JE2" i="3"/>
  <c r="D654" i="3"/>
  <c r="C654" i="3"/>
  <c r="E654" i="3"/>
  <c r="B654" i="3"/>
  <c r="E589" i="3"/>
  <c r="C589" i="3"/>
  <c r="D589" i="3"/>
  <c r="B589" i="3"/>
  <c r="B463" i="3"/>
  <c r="E463" i="3"/>
  <c r="D463" i="3"/>
  <c r="C463" i="3"/>
  <c r="C343" i="3"/>
  <c r="D343" i="3"/>
  <c r="B343" i="3"/>
  <c r="E343" i="3"/>
  <c r="B574" i="3"/>
  <c r="D574" i="3"/>
  <c r="E574" i="3"/>
  <c r="C574" i="3"/>
  <c r="B506" i="3"/>
  <c r="D506" i="3"/>
  <c r="E506" i="3"/>
  <c r="C506" i="3"/>
  <c r="E442" i="3"/>
  <c r="B442" i="3"/>
  <c r="D442" i="3"/>
  <c r="C442" i="3"/>
  <c r="E386" i="3"/>
  <c r="D386" i="3"/>
  <c r="C386" i="3"/>
  <c r="B386" i="3"/>
  <c r="B322" i="3"/>
  <c r="E322" i="3"/>
  <c r="C322" i="3"/>
  <c r="D322" i="3"/>
  <c r="B258" i="3"/>
  <c r="D258" i="3"/>
  <c r="E258" i="3"/>
  <c r="C258" i="3"/>
  <c r="B520" i="3"/>
  <c r="E520" i="3"/>
  <c r="C520" i="3"/>
  <c r="D520" i="3"/>
  <c r="E436" i="3"/>
  <c r="D436" i="3"/>
  <c r="B436" i="3"/>
  <c r="C436" i="3"/>
  <c r="D368" i="3"/>
  <c r="C368" i="3"/>
  <c r="E368" i="3"/>
  <c r="B368" i="3"/>
  <c r="C280" i="3"/>
  <c r="D280" i="3"/>
  <c r="B280" i="3"/>
  <c r="E280" i="3"/>
  <c r="E270" i="3"/>
  <c r="C270" i="3"/>
  <c r="B270" i="3"/>
  <c r="D270" i="3"/>
  <c r="C583" i="3"/>
  <c r="B583" i="3"/>
  <c r="E583" i="3"/>
  <c r="D583" i="3"/>
  <c r="TE5" i="3"/>
  <c r="TE3" i="3"/>
  <c r="TE4" i="3"/>
  <c r="TE2" i="3"/>
  <c r="B437" i="3"/>
  <c r="D437" i="3"/>
  <c r="E437" i="3"/>
  <c r="C437" i="3"/>
  <c r="NG3" i="3"/>
  <c r="NG4" i="3"/>
  <c r="NG5" i="3"/>
  <c r="NG2" i="3"/>
  <c r="WN5" i="3"/>
  <c r="WN3" i="3"/>
  <c r="WN4" i="3"/>
  <c r="WN2" i="3"/>
  <c r="ABL5" i="3"/>
  <c r="ABL3" i="3"/>
  <c r="ABL4" i="3"/>
  <c r="B45" i="9"/>
  <c r="C272" i="3"/>
  <c r="D272" i="3"/>
  <c r="B272" i="3"/>
  <c r="E272" i="3"/>
  <c r="C264" i="3"/>
  <c r="B264" i="3"/>
  <c r="E264" i="3"/>
  <c r="D264" i="3"/>
  <c r="E300" i="3"/>
  <c r="C300" i="3"/>
  <c r="B300" i="3"/>
  <c r="D300" i="3"/>
  <c r="E19" i="11"/>
  <c r="B316" i="3"/>
  <c r="D316" i="3"/>
  <c r="C316" i="3"/>
  <c r="E316" i="3"/>
  <c r="D404" i="3"/>
  <c r="C404" i="3"/>
  <c r="B404" i="3"/>
  <c r="E404" i="3"/>
  <c r="E460" i="3"/>
  <c r="B460" i="3"/>
  <c r="C460" i="3"/>
  <c r="D460" i="3"/>
  <c r="D364" i="3"/>
  <c r="E364" i="3"/>
  <c r="C364" i="3"/>
  <c r="B364" i="3"/>
  <c r="C268" i="3"/>
  <c r="B268" i="3"/>
  <c r="D268" i="3"/>
  <c r="E268" i="3"/>
  <c r="E332" i="3"/>
  <c r="D332" i="3"/>
  <c r="B332" i="3"/>
  <c r="C332" i="3"/>
  <c r="C412" i="3"/>
  <c r="E412" i="3"/>
  <c r="B412" i="3"/>
  <c r="D412" i="3"/>
  <c r="B468" i="3"/>
  <c r="C468" i="3"/>
  <c r="E468" i="3"/>
  <c r="D468" i="3"/>
  <c r="E5" i="9"/>
  <c r="E9" i="9"/>
  <c r="E10" i="9" s="1"/>
  <c r="E448" i="3"/>
  <c r="C448" i="3"/>
  <c r="D448" i="3"/>
  <c r="B448" i="3"/>
  <c r="C284" i="3"/>
  <c r="B284" i="3"/>
  <c r="D284" i="3"/>
  <c r="E284" i="3"/>
  <c r="E348" i="3"/>
  <c r="C348" i="3"/>
  <c r="B348" i="3"/>
  <c r="D348" i="3"/>
  <c r="D440" i="3"/>
  <c r="C440" i="3"/>
  <c r="E440" i="3"/>
  <c r="B440" i="3"/>
  <c r="E12" i="9" l="1"/>
  <c r="E17" i="11"/>
  <c r="E6" i="11"/>
  <c r="E6" i="9"/>
  <c r="E18" i="11"/>
  <c r="E5" i="11"/>
  <c r="F3" i="9"/>
  <c r="F3" i="11"/>
  <c r="F27" i="11" s="1"/>
  <c r="G3" i="16"/>
  <c r="G6" i="16" s="1"/>
  <c r="F19" i="16"/>
  <c r="I5" i="3"/>
  <c r="J2" i="3" s="1"/>
  <c r="J4" i="3" s="1"/>
  <c r="J5" i="3" s="1"/>
  <c r="K2" i="3" s="1"/>
  <c r="K4" i="3" s="1"/>
  <c r="F21" i="16"/>
  <c r="E23" i="16"/>
  <c r="F5" i="16"/>
  <c r="F22" i="16"/>
  <c r="F9" i="16"/>
  <c r="F10" i="16" s="1"/>
  <c r="F20" i="16"/>
  <c r="K3" i="3"/>
  <c r="L1" i="3"/>
  <c r="A17" i="3"/>
  <c r="C16" i="3"/>
  <c r="E13" i="3"/>
  <c r="B14" i="3" s="1"/>
  <c r="D14" i="3" s="1"/>
  <c r="E14" i="3" s="1"/>
  <c r="B15" i="3" s="1"/>
  <c r="D15" i="3" s="1"/>
  <c r="E20" i="11"/>
  <c r="F12" i="15"/>
  <c r="G3" i="15"/>
  <c r="F11" i="15"/>
  <c r="F6" i="15"/>
  <c r="F5" i="15"/>
  <c r="F9" i="15"/>
  <c r="F10" i="15" s="1"/>
  <c r="G19" i="16"/>
  <c r="G22" i="16"/>
  <c r="G21" i="16"/>
  <c r="G5" i="16"/>
  <c r="G20" i="16"/>
  <c r="H3" i="16"/>
  <c r="H6" i="16" s="1"/>
  <c r="G9" i="16"/>
  <c r="G10" i="16" s="1"/>
  <c r="F6" i="11"/>
  <c r="F5" i="11"/>
  <c r="G3" i="11"/>
  <c r="G27" i="11" s="1"/>
  <c r="F12" i="9"/>
  <c r="F11" i="9"/>
  <c r="G3" i="9"/>
  <c r="F6" i="9"/>
  <c r="F5" i="9"/>
  <c r="F9" i="9"/>
  <c r="F10" i="9" s="1"/>
  <c r="F19" i="11" l="1"/>
  <c r="F18" i="11"/>
  <c r="F17" i="11"/>
  <c r="F23" i="16"/>
  <c r="M1" i="3"/>
  <c r="L3" i="3"/>
  <c r="A18" i="3"/>
  <c r="C17" i="3"/>
  <c r="K5" i="3"/>
  <c r="L2" i="3" s="1"/>
  <c r="L4" i="3" s="1"/>
  <c r="G12" i="15"/>
  <c r="G5" i="15"/>
  <c r="H3" i="15"/>
  <c r="G11" i="15"/>
  <c r="G9" i="15"/>
  <c r="G10" i="15" s="1"/>
  <c r="G6" i="15"/>
  <c r="F20" i="11"/>
  <c r="G23" i="16"/>
  <c r="G11" i="9"/>
  <c r="G5" i="9"/>
  <c r="G12" i="9"/>
  <c r="H3" i="9"/>
  <c r="G6" i="9"/>
  <c r="G9" i="9"/>
  <c r="G10" i="9" s="1"/>
  <c r="H20" i="16"/>
  <c r="I3" i="16"/>
  <c r="I6" i="16" s="1"/>
  <c r="H19" i="16"/>
  <c r="H22" i="16"/>
  <c r="H21" i="16"/>
  <c r="H5" i="16"/>
  <c r="H9" i="16"/>
  <c r="H10" i="16" s="1"/>
  <c r="E15" i="3"/>
  <c r="B16" i="3" s="1"/>
  <c r="G17" i="11"/>
  <c r="G6" i="11"/>
  <c r="G19" i="11"/>
  <c r="G5" i="11"/>
  <c r="G18" i="11"/>
  <c r="H3" i="11"/>
  <c r="H27" i="11" s="1"/>
  <c r="L5" i="3" l="1"/>
  <c r="M2" i="3" s="1"/>
  <c r="M4" i="3" s="1"/>
  <c r="A19" i="3"/>
  <c r="C18" i="3"/>
  <c r="N1" i="3"/>
  <c r="M3" i="3"/>
  <c r="M5" i="3" s="1"/>
  <c r="H5" i="15"/>
  <c r="H9" i="15"/>
  <c r="H10" i="15" s="1"/>
  <c r="I3" i="15"/>
  <c r="H11" i="15"/>
  <c r="H6" i="15"/>
  <c r="H12" i="15"/>
  <c r="G20" i="11"/>
  <c r="H23" i="16"/>
  <c r="I20" i="16"/>
  <c r="J3" i="16"/>
  <c r="J6" i="16" s="1"/>
  <c r="I22" i="16"/>
  <c r="I19" i="16"/>
  <c r="I21" i="16"/>
  <c r="I5" i="16"/>
  <c r="I9" i="16"/>
  <c r="I10" i="16" s="1"/>
  <c r="H5" i="9"/>
  <c r="H12" i="9"/>
  <c r="H6" i="9"/>
  <c r="I3" i="9"/>
  <c r="H11" i="9"/>
  <c r="H9" i="9"/>
  <c r="H10" i="9" s="1"/>
  <c r="H17" i="11"/>
  <c r="H5" i="11"/>
  <c r="H19" i="11"/>
  <c r="I3" i="11"/>
  <c r="I27" i="11" s="1"/>
  <c r="H18" i="11"/>
  <c r="H6" i="11"/>
  <c r="D16" i="3"/>
  <c r="N2" i="3" l="1"/>
  <c r="N4" i="3" s="1"/>
  <c r="O1" i="3"/>
  <c r="N3" i="3"/>
  <c r="A20" i="3"/>
  <c r="C19" i="3"/>
  <c r="I12" i="15"/>
  <c r="I11" i="15"/>
  <c r="I5" i="15"/>
  <c r="J3" i="15"/>
  <c r="I9" i="15"/>
  <c r="I10" i="15" s="1"/>
  <c r="I6" i="15"/>
  <c r="I23" i="16"/>
  <c r="H20" i="11"/>
  <c r="I18" i="11"/>
  <c r="I5" i="11"/>
  <c r="I17" i="11"/>
  <c r="I19" i="11"/>
  <c r="J3" i="11"/>
  <c r="J27" i="11" s="1"/>
  <c r="I6" i="11"/>
  <c r="E16" i="3"/>
  <c r="B17" i="3" s="1"/>
  <c r="I6" i="9"/>
  <c r="I9" i="9"/>
  <c r="I10" i="9" s="1"/>
  <c r="I12" i="9"/>
  <c r="J3" i="9"/>
  <c r="I5" i="9"/>
  <c r="I11" i="9"/>
  <c r="J5" i="16"/>
  <c r="J22" i="16"/>
  <c r="J21" i="16"/>
  <c r="J19" i="16"/>
  <c r="J20" i="16"/>
  <c r="K3" i="16"/>
  <c r="K6" i="16" s="1"/>
  <c r="J9" i="16"/>
  <c r="J10" i="16" s="1"/>
  <c r="N5" i="3" l="1"/>
  <c r="O2" i="3" s="1"/>
  <c r="O4" i="3" s="1"/>
  <c r="C20" i="3"/>
  <c r="A21" i="3"/>
  <c r="O3" i="3"/>
  <c r="P1" i="3"/>
  <c r="J5" i="15"/>
  <c r="J11" i="15"/>
  <c r="J9" i="15"/>
  <c r="J10" i="15" s="1"/>
  <c r="J6" i="15"/>
  <c r="K3" i="15"/>
  <c r="J12" i="15"/>
  <c r="I20" i="11"/>
  <c r="J23" i="16"/>
  <c r="J5" i="11"/>
  <c r="J17" i="11"/>
  <c r="J6" i="11"/>
  <c r="J19" i="11"/>
  <c r="J18" i="11"/>
  <c r="K3" i="11"/>
  <c r="K27" i="11" s="1"/>
  <c r="K21" i="16"/>
  <c r="L3" i="16"/>
  <c r="L6" i="16" s="1"/>
  <c r="K20" i="16"/>
  <c r="K19" i="16"/>
  <c r="K22" i="16"/>
  <c r="K5" i="16"/>
  <c r="K9" i="16"/>
  <c r="K10" i="16" s="1"/>
  <c r="J5" i="9"/>
  <c r="K3" i="9"/>
  <c r="J12" i="9"/>
  <c r="J11" i="9"/>
  <c r="J6" i="9"/>
  <c r="J9" i="9"/>
  <c r="J10" i="9" s="1"/>
  <c r="D17" i="3"/>
  <c r="O5" i="3" l="1"/>
  <c r="P2" i="3" s="1"/>
  <c r="P4" i="3" s="1"/>
  <c r="A22" i="3"/>
  <c r="C21" i="3"/>
  <c r="Q1" i="3"/>
  <c r="P3" i="3"/>
  <c r="K11" i="15"/>
  <c r="K12" i="15"/>
  <c r="L3" i="15"/>
  <c r="K6" i="15"/>
  <c r="K9" i="15"/>
  <c r="K10" i="15" s="1"/>
  <c r="K5" i="15"/>
  <c r="K23" i="16"/>
  <c r="J20" i="11"/>
  <c r="K5" i="9"/>
  <c r="K12" i="9"/>
  <c r="L3" i="9"/>
  <c r="K6" i="9"/>
  <c r="K11" i="9"/>
  <c r="K9" i="9"/>
  <c r="K10" i="9" s="1"/>
  <c r="L3" i="11"/>
  <c r="L27" i="11" s="1"/>
  <c r="K18" i="11"/>
  <c r="K6" i="11"/>
  <c r="K17" i="11"/>
  <c r="K19" i="11"/>
  <c r="K5" i="11"/>
  <c r="E17" i="3"/>
  <c r="B18" i="3" s="1"/>
  <c r="L22" i="16"/>
  <c r="L20" i="16"/>
  <c r="L19" i="16"/>
  <c r="M3" i="16"/>
  <c r="M6" i="16" s="1"/>
  <c r="L21" i="16"/>
  <c r="L9" i="16"/>
  <c r="L10" i="16" s="1"/>
  <c r="L5" i="16"/>
  <c r="P5" i="3" l="1"/>
  <c r="Q2" i="3" s="1"/>
  <c r="Q4" i="3" s="1"/>
  <c r="R1" i="3"/>
  <c r="Q3" i="3"/>
  <c r="A23" i="3"/>
  <c r="C22" i="3"/>
  <c r="L5" i="15"/>
  <c r="L9" i="15"/>
  <c r="L10" i="15" s="1"/>
  <c r="L6" i="15"/>
  <c r="L12" i="15"/>
  <c r="M3" i="15"/>
  <c r="L11" i="15"/>
  <c r="L23" i="16"/>
  <c r="K20" i="11"/>
  <c r="M21" i="16"/>
  <c r="M5" i="16"/>
  <c r="M19" i="16"/>
  <c r="M22" i="16"/>
  <c r="M9" i="16"/>
  <c r="M10" i="16" s="1"/>
  <c r="M20" i="16"/>
  <c r="N3" i="16"/>
  <c r="N6" i="16" s="1"/>
  <c r="D18" i="3"/>
  <c r="M3" i="9"/>
  <c r="L9" i="9"/>
  <c r="L10" i="9" s="1"/>
  <c r="L6" i="9"/>
  <c r="L12" i="9"/>
  <c r="L11" i="9"/>
  <c r="L5" i="9"/>
  <c r="M3" i="11"/>
  <c r="M27" i="11" s="1"/>
  <c r="L19" i="11"/>
  <c r="L6" i="11"/>
  <c r="L18" i="11"/>
  <c r="L5" i="11"/>
  <c r="L17" i="11"/>
  <c r="Q5" i="3" l="1"/>
  <c r="R2" i="3" s="1"/>
  <c r="R4" i="3" s="1"/>
  <c r="C23" i="3"/>
  <c r="A24" i="3"/>
  <c r="S1" i="3"/>
  <c r="R3" i="3"/>
  <c r="M6" i="15"/>
  <c r="M9" i="15"/>
  <c r="M10" i="15" s="1"/>
  <c r="M11" i="15"/>
  <c r="N3" i="15"/>
  <c r="M5" i="15"/>
  <c r="M12" i="15"/>
  <c r="M23" i="16"/>
  <c r="L20" i="11"/>
  <c r="M11" i="9"/>
  <c r="N3" i="9"/>
  <c r="M5" i="9"/>
  <c r="M12" i="9"/>
  <c r="M9" i="9"/>
  <c r="M10" i="9" s="1"/>
  <c r="M6" i="9"/>
  <c r="M18" i="11"/>
  <c r="N3" i="11"/>
  <c r="N27" i="11" s="1"/>
  <c r="M17" i="11"/>
  <c r="M6" i="11"/>
  <c r="M19" i="11"/>
  <c r="M5" i="11"/>
  <c r="E18" i="3"/>
  <c r="B19" i="3" s="1"/>
  <c r="N22" i="16"/>
  <c r="N21" i="16"/>
  <c r="O3" i="16"/>
  <c r="O6" i="16" s="1"/>
  <c r="N5" i="16"/>
  <c r="N9" i="16"/>
  <c r="N10" i="16" s="1"/>
  <c r="N19" i="16"/>
  <c r="N20" i="16"/>
  <c r="R5" i="3" l="1"/>
  <c r="T1" i="3"/>
  <c r="S3" i="3"/>
  <c r="S2" i="3"/>
  <c r="S4" i="3" s="1"/>
  <c r="C24" i="3"/>
  <c r="A25" i="3"/>
  <c r="M20" i="11"/>
  <c r="O3" i="15"/>
  <c r="N11" i="15"/>
  <c r="N9" i="15"/>
  <c r="N10" i="15" s="1"/>
  <c r="N12" i="15"/>
  <c r="N6" i="15"/>
  <c r="N5" i="15"/>
  <c r="N23" i="16"/>
  <c r="O21" i="16"/>
  <c r="O9" i="16"/>
  <c r="O10" i="16" s="1"/>
  <c r="O5" i="16"/>
  <c r="O22" i="16"/>
  <c r="P3" i="16"/>
  <c r="P6" i="16" s="1"/>
  <c r="O19" i="16"/>
  <c r="O20" i="16"/>
  <c r="D19" i="3"/>
  <c r="E19" i="3" s="1"/>
  <c r="B20" i="3" s="1"/>
  <c r="N6" i="9"/>
  <c r="N5" i="9"/>
  <c r="O3" i="9"/>
  <c r="N9" i="9"/>
  <c r="N10" i="9" s="1"/>
  <c r="N12" i="9"/>
  <c r="N11" i="9"/>
  <c r="N19" i="11"/>
  <c r="N6" i="11"/>
  <c r="N18" i="11"/>
  <c r="O3" i="11"/>
  <c r="O27" i="11" s="1"/>
  <c r="N17" i="11"/>
  <c r="N5" i="11"/>
  <c r="S5" i="3" l="1"/>
  <c r="T2" i="3" s="1"/>
  <c r="T4" i="3" s="1"/>
  <c r="C25" i="3"/>
  <c r="A26" i="3"/>
  <c r="T3" i="3"/>
  <c r="U1" i="3"/>
  <c r="O11" i="15"/>
  <c r="O6" i="15"/>
  <c r="P3" i="15"/>
  <c r="O5" i="15"/>
  <c r="O12" i="15"/>
  <c r="O9" i="15"/>
  <c r="O10" i="15" s="1"/>
  <c r="N20" i="11"/>
  <c r="O23" i="16"/>
  <c r="D20" i="3"/>
  <c r="E20" i="3" s="1"/>
  <c r="B21" i="3" s="1"/>
  <c r="O6" i="9"/>
  <c r="O12" i="9"/>
  <c r="O9" i="9"/>
  <c r="O10" i="9" s="1"/>
  <c r="P3" i="9"/>
  <c r="O5" i="9"/>
  <c r="O11" i="9"/>
  <c r="O19" i="11"/>
  <c r="O17" i="11"/>
  <c r="O5" i="11"/>
  <c r="O18" i="11"/>
  <c r="P3" i="11"/>
  <c r="P27" i="11" s="1"/>
  <c r="O6" i="11"/>
  <c r="P22" i="16"/>
  <c r="P5" i="16"/>
  <c r="P21" i="16"/>
  <c r="P9" i="16"/>
  <c r="P10" i="16" s="1"/>
  <c r="P19" i="16"/>
  <c r="P20" i="16"/>
  <c r="Q3" i="16"/>
  <c r="Q6" i="16" s="1"/>
  <c r="C7" i="11" l="1"/>
  <c r="C8" i="11" s="1"/>
  <c r="C9" i="11" s="1"/>
  <c r="C7" i="16"/>
  <c r="C8" i="16" s="1"/>
  <c r="C11" i="16" s="1"/>
  <c r="C14" i="16" s="1"/>
  <c r="C7" i="9"/>
  <c r="C8" i="9" s="1"/>
  <c r="C13" i="9" s="1"/>
  <c r="C14" i="9" s="1"/>
  <c r="C15" i="9" s="1"/>
  <c r="C18" i="9" s="1"/>
  <c r="C7" i="15"/>
  <c r="C8" i="15" s="1"/>
  <c r="C13" i="15" s="1"/>
  <c r="C14" i="15" s="1"/>
  <c r="C15" i="15" s="1"/>
  <c r="C17" i="15" s="1"/>
  <c r="T5" i="3"/>
  <c r="U2" i="3" s="1"/>
  <c r="U4" i="3" s="1"/>
  <c r="U3" i="3"/>
  <c r="V1" i="3"/>
  <c r="C26" i="3"/>
  <c r="A27" i="3"/>
  <c r="P5" i="15"/>
  <c r="P9" i="15"/>
  <c r="P10" i="15" s="1"/>
  <c r="P6" i="15"/>
  <c r="P12" i="15"/>
  <c r="Q3" i="15"/>
  <c r="P11" i="15"/>
  <c r="O20" i="11"/>
  <c r="P23" i="16"/>
  <c r="Q19" i="16"/>
  <c r="Q9" i="16"/>
  <c r="Q10" i="16" s="1"/>
  <c r="Q22" i="16"/>
  <c r="R3" i="16"/>
  <c r="R6" i="16" s="1"/>
  <c r="Q5" i="16"/>
  <c r="Q20" i="16"/>
  <c r="Q21" i="16"/>
  <c r="D21" i="3"/>
  <c r="E21" i="3" s="1"/>
  <c r="B22" i="3" s="1"/>
  <c r="P18" i="11"/>
  <c r="P5" i="11"/>
  <c r="P17" i="11"/>
  <c r="Q3" i="11"/>
  <c r="Q27" i="11" s="1"/>
  <c r="P19" i="11"/>
  <c r="P6" i="11"/>
  <c r="Q3" i="9"/>
  <c r="P12" i="9"/>
  <c r="P9" i="9"/>
  <c r="P10" i="9" s="1"/>
  <c r="P5" i="9"/>
  <c r="P11" i="9"/>
  <c r="P6" i="9"/>
  <c r="C15" i="16" l="1"/>
  <c r="C16" i="16" s="1"/>
  <c r="C17" i="9"/>
  <c r="C19" i="9" s="1"/>
  <c r="C18" i="15"/>
  <c r="C19" i="15" s="1"/>
  <c r="C26" i="16"/>
  <c r="C27" i="16" s="1"/>
  <c r="C22" i="15"/>
  <c r="C23" i="11"/>
  <c r="C24" i="11" s="1"/>
  <c r="C22" i="9"/>
  <c r="C12" i="11"/>
  <c r="C13" i="11"/>
  <c r="V3" i="3"/>
  <c r="W1" i="3"/>
  <c r="A28" i="3"/>
  <c r="C27" i="3"/>
  <c r="U5" i="3"/>
  <c r="V2" i="3" s="1"/>
  <c r="V4" i="3" s="1"/>
  <c r="Q11" i="15"/>
  <c r="Q9" i="15"/>
  <c r="Q10" i="15" s="1"/>
  <c r="R3" i="15"/>
  <c r="Q5" i="15"/>
  <c r="Q12" i="15"/>
  <c r="Q6" i="15"/>
  <c r="Q23" i="16"/>
  <c r="P20" i="11"/>
  <c r="D22" i="3"/>
  <c r="E22" i="3" s="1"/>
  <c r="B23" i="3" s="1"/>
  <c r="R3" i="9"/>
  <c r="Q5" i="9"/>
  <c r="Q9" i="9"/>
  <c r="Q10" i="9" s="1"/>
  <c r="Q11" i="9"/>
  <c r="Q12" i="9"/>
  <c r="Q6" i="9"/>
  <c r="Q17" i="11"/>
  <c r="Q6" i="11"/>
  <c r="Q18" i="11"/>
  <c r="R3" i="11"/>
  <c r="R27" i="11" s="1"/>
  <c r="Q5" i="11"/>
  <c r="Q19" i="11"/>
  <c r="R20" i="16"/>
  <c r="R19" i="16"/>
  <c r="R22" i="16"/>
  <c r="R9" i="16"/>
  <c r="R10" i="16" s="1"/>
  <c r="R21" i="16"/>
  <c r="R5" i="16"/>
  <c r="S3" i="16"/>
  <c r="S6" i="16" s="1"/>
  <c r="R7" i="16"/>
  <c r="R8" i="16" s="1"/>
  <c r="R26" i="16"/>
  <c r="R27" i="16" s="1"/>
  <c r="C31" i="16" l="1"/>
  <c r="C34" i="16" s="1"/>
  <c r="C14" i="11"/>
  <c r="C31" i="11" s="1"/>
  <c r="C23" i="15"/>
  <c r="C25" i="15" s="1"/>
  <c r="C27" i="15" s="1"/>
  <c r="C24" i="15"/>
  <c r="C28" i="15" s="1"/>
  <c r="C23" i="9"/>
  <c r="C25" i="9" s="1"/>
  <c r="C27" i="9" s="1"/>
  <c r="C30" i="9" s="1"/>
  <c r="C24" i="9"/>
  <c r="C28" i="9" s="1"/>
  <c r="X1" i="3"/>
  <c r="W3" i="3"/>
  <c r="A29" i="3"/>
  <c r="C28" i="3"/>
  <c r="V5" i="3"/>
  <c r="W2" i="3" s="1"/>
  <c r="W4" i="3" s="1"/>
  <c r="R6" i="15"/>
  <c r="S3" i="15"/>
  <c r="R9" i="15"/>
  <c r="R10" i="15" s="1"/>
  <c r="R7" i="15"/>
  <c r="R8" i="15" s="1"/>
  <c r="R12" i="15"/>
  <c r="R11" i="15"/>
  <c r="R5" i="15"/>
  <c r="R22" i="15"/>
  <c r="R23" i="15" s="1"/>
  <c r="Q20" i="11"/>
  <c r="R23" i="16"/>
  <c r="R11" i="16"/>
  <c r="D23" i="3"/>
  <c r="E23" i="3" s="1"/>
  <c r="B24" i="3" s="1"/>
  <c r="S22" i="16"/>
  <c r="S19" i="16"/>
  <c r="T3" i="16"/>
  <c r="T6" i="16" s="1"/>
  <c r="S20" i="16"/>
  <c r="S9" i="16"/>
  <c r="S10" i="16" s="1"/>
  <c r="S21" i="16"/>
  <c r="S5" i="16"/>
  <c r="S7" i="16"/>
  <c r="S8" i="16" s="1"/>
  <c r="S26" i="16"/>
  <c r="S27" i="16" s="1"/>
  <c r="R5" i="11"/>
  <c r="R17" i="11"/>
  <c r="R18" i="11"/>
  <c r="S3" i="11"/>
  <c r="S27" i="11" s="1"/>
  <c r="R6" i="11"/>
  <c r="R19" i="11"/>
  <c r="R7" i="11"/>
  <c r="R8" i="11" s="1"/>
  <c r="R23" i="11"/>
  <c r="R24" i="11" s="1"/>
  <c r="S3" i="9"/>
  <c r="R11" i="9"/>
  <c r="R12" i="9"/>
  <c r="R6" i="9"/>
  <c r="R5" i="9"/>
  <c r="R9" i="9"/>
  <c r="R10" i="9" s="1"/>
  <c r="R7" i="9"/>
  <c r="R8" i="9" s="1"/>
  <c r="R22" i="9"/>
  <c r="R23" i="9" s="1"/>
  <c r="C30" i="16" l="1"/>
  <c r="C35" i="16" s="1"/>
  <c r="D29" i="9"/>
  <c r="C31" i="9"/>
  <c r="C33" i="9" s="1"/>
  <c r="C30" i="11"/>
  <c r="C34" i="11" s="1"/>
  <c r="C33" i="11"/>
  <c r="C30" i="15"/>
  <c r="D29" i="15"/>
  <c r="C31" i="15"/>
  <c r="W5" i="3"/>
  <c r="X2" i="3" s="1"/>
  <c r="X4" i="3" s="1"/>
  <c r="C29" i="3"/>
  <c r="A30" i="3"/>
  <c r="X3" i="3"/>
  <c r="Y1" i="3"/>
  <c r="R13" i="15"/>
  <c r="R14" i="15" s="1"/>
  <c r="R15" i="15" s="1"/>
  <c r="S5" i="15"/>
  <c r="T3" i="15"/>
  <c r="S7" i="15"/>
  <c r="S8" i="15" s="1"/>
  <c r="S22" i="15"/>
  <c r="S23" i="15" s="1"/>
  <c r="S12" i="15"/>
  <c r="S6" i="15"/>
  <c r="S9" i="15"/>
  <c r="S10" i="15" s="1"/>
  <c r="S11" i="15"/>
  <c r="R9" i="11"/>
  <c r="R12" i="11" s="1"/>
  <c r="R20" i="11"/>
  <c r="R13" i="9"/>
  <c r="R14" i="9" s="1"/>
  <c r="S23" i="16"/>
  <c r="D24" i="3"/>
  <c r="E24" i="3" s="1"/>
  <c r="B25" i="3" s="1"/>
  <c r="S11" i="16"/>
  <c r="R14" i="16"/>
  <c r="R15" i="16"/>
  <c r="T20" i="16"/>
  <c r="T19" i="16"/>
  <c r="U3" i="16"/>
  <c r="U6" i="16" s="1"/>
  <c r="T5" i="16"/>
  <c r="T9" i="16"/>
  <c r="T10" i="16" s="1"/>
  <c r="T21" i="16"/>
  <c r="T22" i="16"/>
  <c r="T7" i="16"/>
  <c r="T8" i="16" s="1"/>
  <c r="T26" i="16"/>
  <c r="T27" i="16" s="1"/>
  <c r="S18" i="11"/>
  <c r="S6" i="11"/>
  <c r="T3" i="11"/>
  <c r="T27" i="11" s="1"/>
  <c r="S17" i="11"/>
  <c r="S5" i="11"/>
  <c r="S19" i="11"/>
  <c r="S7" i="11"/>
  <c r="S8" i="11" s="1"/>
  <c r="S23" i="11"/>
  <c r="S24" i="11" s="1"/>
  <c r="T3" i="9"/>
  <c r="S12" i="9"/>
  <c r="S5" i="9"/>
  <c r="S9" i="9"/>
  <c r="S10" i="9" s="1"/>
  <c r="S6" i="9"/>
  <c r="S11" i="9"/>
  <c r="S22" i="9"/>
  <c r="S23" i="9" s="1"/>
  <c r="S7" i="9"/>
  <c r="S8" i="9" s="1"/>
  <c r="C36" i="9" l="1"/>
  <c r="D34" i="9" s="1"/>
  <c r="X5" i="3"/>
  <c r="Y2" i="3" s="1"/>
  <c r="Y4" i="3" s="1"/>
  <c r="C36" i="15"/>
  <c r="C33" i="15"/>
  <c r="R13" i="11"/>
  <c r="R14" i="11" s="1"/>
  <c r="R31" i="11" s="1"/>
  <c r="R30" i="11" s="1"/>
  <c r="Y3" i="3"/>
  <c r="Z1" i="3"/>
  <c r="C30" i="3"/>
  <c r="A31" i="3"/>
  <c r="S13" i="15"/>
  <c r="S14" i="15" s="1"/>
  <c r="S15" i="15" s="1"/>
  <c r="T5" i="15"/>
  <c r="T9" i="15"/>
  <c r="T10" i="15" s="1"/>
  <c r="U3" i="15"/>
  <c r="T22" i="15"/>
  <c r="T23" i="15" s="1"/>
  <c r="T6" i="15"/>
  <c r="T7" i="15"/>
  <c r="T8" i="15" s="1"/>
  <c r="T11" i="15"/>
  <c r="T12" i="15"/>
  <c r="R17" i="15"/>
  <c r="R18" i="15"/>
  <c r="R24" i="15"/>
  <c r="R25" i="15"/>
  <c r="R15" i="9"/>
  <c r="R18" i="9" s="1"/>
  <c r="R16" i="16"/>
  <c r="R31" i="16" s="1"/>
  <c r="R30" i="16" s="1"/>
  <c r="S13" i="9"/>
  <c r="S14" i="9" s="1"/>
  <c r="S20" i="11"/>
  <c r="T23" i="16"/>
  <c r="T11" i="16"/>
  <c r="S9" i="11"/>
  <c r="S15" i="16"/>
  <c r="S14" i="16"/>
  <c r="D25" i="3"/>
  <c r="E25" i="3" s="1"/>
  <c r="B26" i="3" s="1"/>
  <c r="T5" i="9"/>
  <c r="U3" i="9"/>
  <c r="T9" i="9"/>
  <c r="T10" i="9" s="1"/>
  <c r="T12" i="9"/>
  <c r="T11" i="9"/>
  <c r="T6" i="9"/>
  <c r="T22" i="9"/>
  <c r="T23" i="9" s="1"/>
  <c r="T7" i="9"/>
  <c r="T8" i="9" s="1"/>
  <c r="U19" i="16"/>
  <c r="U20" i="16"/>
  <c r="V3" i="16"/>
  <c r="V6" i="16" s="1"/>
  <c r="U21" i="16"/>
  <c r="U9" i="16"/>
  <c r="U10" i="16" s="1"/>
  <c r="U22" i="16"/>
  <c r="U5" i="16"/>
  <c r="U7" i="16"/>
  <c r="U8" i="16" s="1"/>
  <c r="U26" i="16"/>
  <c r="U27" i="16" s="1"/>
  <c r="U3" i="11"/>
  <c r="U27" i="11" s="1"/>
  <c r="T19" i="11"/>
  <c r="T6" i="11"/>
  <c r="T17" i="11"/>
  <c r="T18" i="11"/>
  <c r="T5" i="11"/>
  <c r="T23" i="11"/>
  <c r="T24" i="11" s="1"/>
  <c r="T7" i="11"/>
  <c r="T8" i="11" s="1"/>
  <c r="C37" i="9" l="1"/>
  <c r="C38" i="9" s="1"/>
  <c r="C42" i="9" s="1"/>
  <c r="C41" i="9" s="1"/>
  <c r="C46" i="9" s="1"/>
  <c r="D35" i="9"/>
  <c r="D35" i="15"/>
  <c r="D34" i="15"/>
  <c r="C37" i="15"/>
  <c r="C38" i="15" s="1"/>
  <c r="C42" i="15" s="1"/>
  <c r="Y5" i="3"/>
  <c r="Z2" i="3" s="1"/>
  <c r="Z4" i="3" s="1"/>
  <c r="R25" i="9"/>
  <c r="AA1" i="3"/>
  <c r="Z3" i="3"/>
  <c r="R17" i="9"/>
  <c r="R19" i="9" s="1"/>
  <c r="A32" i="3"/>
  <c r="C31" i="3"/>
  <c r="R24" i="9"/>
  <c r="R19" i="15"/>
  <c r="U5" i="15"/>
  <c r="U12" i="15"/>
  <c r="U11" i="15"/>
  <c r="U22" i="15"/>
  <c r="U23" i="15" s="1"/>
  <c r="U9" i="15"/>
  <c r="U10" i="15" s="1"/>
  <c r="V3" i="15"/>
  <c r="U6" i="15"/>
  <c r="U7" i="15"/>
  <c r="U8" i="15" s="1"/>
  <c r="T13" i="15"/>
  <c r="T14" i="15" s="1"/>
  <c r="T15" i="15" s="1"/>
  <c r="S18" i="15"/>
  <c r="S17" i="15"/>
  <c r="S25" i="15"/>
  <c r="S24" i="15"/>
  <c r="S15" i="9"/>
  <c r="S24" i="9" s="1"/>
  <c r="T9" i="11"/>
  <c r="T12" i="11" s="1"/>
  <c r="T13" i="9"/>
  <c r="T14" i="9" s="1"/>
  <c r="T15" i="9" s="1"/>
  <c r="T20" i="11"/>
  <c r="U11" i="16"/>
  <c r="U14" i="16" s="1"/>
  <c r="U23" i="16"/>
  <c r="D26" i="3"/>
  <c r="E26" i="3" s="1"/>
  <c r="B27" i="3" s="1"/>
  <c r="U6" i="11"/>
  <c r="U19" i="11"/>
  <c r="U17" i="11"/>
  <c r="U5" i="11"/>
  <c r="U18" i="11"/>
  <c r="V3" i="11"/>
  <c r="V27" i="11" s="1"/>
  <c r="U23" i="11"/>
  <c r="U24" i="11" s="1"/>
  <c r="U7" i="11"/>
  <c r="U8" i="11" s="1"/>
  <c r="U9" i="11" s="1"/>
  <c r="U12" i="11" s="1"/>
  <c r="V9" i="16"/>
  <c r="V10" i="16" s="1"/>
  <c r="V20" i="16"/>
  <c r="V22" i="16" s="1"/>
  <c r="W3" i="16"/>
  <c r="W6" i="16" s="1"/>
  <c r="V5" i="16"/>
  <c r="V19" i="16"/>
  <c r="V7" i="16"/>
  <c r="V8" i="16" s="1"/>
  <c r="V26" i="16"/>
  <c r="V27" i="16" s="1"/>
  <c r="C45" i="9"/>
  <c r="V3" i="9"/>
  <c r="U12" i="9"/>
  <c r="U9" i="9"/>
  <c r="U10" i="9" s="1"/>
  <c r="U11" i="9"/>
  <c r="U6" i="9"/>
  <c r="U5" i="9"/>
  <c r="U7" i="9"/>
  <c r="U8" i="9" s="1"/>
  <c r="U22" i="9"/>
  <c r="U23" i="9" s="1"/>
  <c r="S12" i="11"/>
  <c r="S13" i="11"/>
  <c r="S16" i="16"/>
  <c r="S31" i="16" s="1"/>
  <c r="S30" i="16" s="1"/>
  <c r="T15" i="16"/>
  <c r="T14" i="16"/>
  <c r="S25" i="9" l="1"/>
  <c r="C41" i="15"/>
  <c r="C46" i="15" s="1"/>
  <c r="C45" i="15"/>
  <c r="S18" i="9"/>
  <c r="Z5" i="3"/>
  <c r="AA2" i="3" s="1"/>
  <c r="AA4" i="3" s="1"/>
  <c r="S17" i="9"/>
  <c r="A33" i="3"/>
  <c r="C32" i="3"/>
  <c r="U20" i="11"/>
  <c r="AA3" i="3"/>
  <c r="AB1" i="3"/>
  <c r="S19" i="15"/>
  <c r="T25" i="15"/>
  <c r="T24" i="15"/>
  <c r="T17" i="15"/>
  <c r="T18" i="15"/>
  <c r="V7" i="15"/>
  <c r="V8" i="15" s="1"/>
  <c r="V5" i="15"/>
  <c r="V9" i="15"/>
  <c r="V10" i="15" s="1"/>
  <c r="V12" i="15"/>
  <c r="V22" i="15"/>
  <c r="V23" i="15" s="1"/>
  <c r="V11" i="15"/>
  <c r="V6" i="15"/>
  <c r="W3" i="15"/>
  <c r="U13" i="15"/>
  <c r="U14" i="15" s="1"/>
  <c r="U15" i="15" s="1"/>
  <c r="U15" i="16"/>
  <c r="U16" i="16" s="1"/>
  <c r="U31" i="16" s="1"/>
  <c r="U30" i="16" s="1"/>
  <c r="T16" i="16"/>
  <c r="T31" i="16" s="1"/>
  <c r="T30" i="16" s="1"/>
  <c r="T13" i="11"/>
  <c r="T14" i="11" s="1"/>
  <c r="T31" i="11" s="1"/>
  <c r="T30" i="11" s="1"/>
  <c r="V21" i="16"/>
  <c r="V23" i="16" s="1"/>
  <c r="T18" i="9"/>
  <c r="T17" i="9"/>
  <c r="T25" i="9"/>
  <c r="T24" i="9"/>
  <c r="W27" i="16"/>
  <c r="W8" i="16"/>
  <c r="W16" i="16"/>
  <c r="W20" i="16"/>
  <c r="W23" i="16"/>
  <c r="W10" i="16"/>
  <c r="X3" i="16"/>
  <c r="X6" i="16" s="1"/>
  <c r="W14" i="16"/>
  <c r="W30" i="16"/>
  <c r="W19" i="16"/>
  <c r="W5" i="16"/>
  <c r="W11" i="16"/>
  <c r="W15" i="16"/>
  <c r="W31" i="16"/>
  <c r="W22" i="16"/>
  <c r="W9" i="16"/>
  <c r="W7" i="16"/>
  <c r="W26" i="16"/>
  <c r="W21" i="16"/>
  <c r="W35" i="16"/>
  <c r="W34" i="16"/>
  <c r="S14" i="11"/>
  <c r="S31" i="11" s="1"/>
  <c r="S30" i="11" s="1"/>
  <c r="V11" i="9"/>
  <c r="V5" i="9"/>
  <c r="W3" i="9"/>
  <c r="V12" i="9"/>
  <c r="V6" i="9"/>
  <c r="V9" i="9"/>
  <c r="V10" i="9" s="1"/>
  <c r="V22" i="9"/>
  <c r="V23" i="9" s="1"/>
  <c r="V7" i="9"/>
  <c r="V8" i="9" s="1"/>
  <c r="V11" i="16"/>
  <c r="D27" i="3"/>
  <c r="E27" i="3" s="1"/>
  <c r="B28" i="3" s="1"/>
  <c r="U13" i="9"/>
  <c r="U13" i="11"/>
  <c r="U14" i="11" s="1"/>
  <c r="V7" i="11"/>
  <c r="V8" i="11" s="1"/>
  <c r="V23" i="11"/>
  <c r="V24" i="11" s="1"/>
  <c r="V5" i="11"/>
  <c r="V18" i="11"/>
  <c r="V6" i="11"/>
  <c r="V19" i="11"/>
  <c r="W3" i="11"/>
  <c r="W27" i="11" s="1"/>
  <c r="V17" i="11"/>
  <c r="U31" i="11" l="1"/>
  <c r="U30" i="11" s="1"/>
  <c r="S19" i="9"/>
  <c r="AA5" i="3"/>
  <c r="AB2" i="3" s="1"/>
  <c r="AB4" i="3" s="1"/>
  <c r="AC1" i="3"/>
  <c r="AB3" i="3"/>
  <c r="A34" i="3"/>
  <c r="C33" i="3"/>
  <c r="T19" i="15"/>
  <c r="W15" i="15"/>
  <c r="W27" i="15"/>
  <c r="W22" i="15"/>
  <c r="W33" i="15"/>
  <c r="W14" i="15"/>
  <c r="W19" i="15"/>
  <c r="W37" i="15"/>
  <c r="W7" i="15"/>
  <c r="W46" i="15"/>
  <c r="W10" i="15"/>
  <c r="W42" i="15"/>
  <c r="W25" i="15"/>
  <c r="W30" i="15"/>
  <c r="W35" i="15"/>
  <c r="W18" i="15"/>
  <c r="W36" i="15"/>
  <c r="X3" i="15"/>
  <c r="W11" i="15"/>
  <c r="W31" i="15"/>
  <c r="W17" i="15"/>
  <c r="W34" i="15"/>
  <c r="W9" i="15"/>
  <c r="W13" i="15"/>
  <c r="W5" i="15"/>
  <c r="W6" i="15"/>
  <c r="W23" i="15"/>
  <c r="W29" i="15"/>
  <c r="W24" i="15"/>
  <c r="W45" i="15"/>
  <c r="W12" i="15"/>
  <c r="W38" i="15"/>
  <c r="W8" i="15"/>
  <c r="W41" i="15"/>
  <c r="V13" i="15"/>
  <c r="V14" i="15" s="1"/>
  <c r="V15" i="15" s="1"/>
  <c r="U24" i="15"/>
  <c r="U25" i="15"/>
  <c r="U17" i="15"/>
  <c r="U18" i="15"/>
  <c r="V20" i="11"/>
  <c r="V9" i="11"/>
  <c r="V13" i="11" s="1"/>
  <c r="T19" i="9"/>
  <c r="D28" i="3"/>
  <c r="E28" i="3" s="1"/>
  <c r="B29" i="3" s="1"/>
  <c r="W18" i="11"/>
  <c r="W5" i="11"/>
  <c r="W19" i="11"/>
  <c r="W6" i="11"/>
  <c r="W20" i="11"/>
  <c r="W17" i="11"/>
  <c r="X3" i="11"/>
  <c r="X27" i="11" s="1"/>
  <c r="W13" i="11"/>
  <c r="W24" i="11"/>
  <c r="W34" i="11"/>
  <c r="W7" i="11"/>
  <c r="W12" i="11"/>
  <c r="W33" i="11"/>
  <c r="W31" i="11"/>
  <c r="W8" i="11"/>
  <c r="W9" i="11"/>
  <c r="W23" i="11"/>
  <c r="W14" i="11"/>
  <c r="W30" i="11"/>
  <c r="V13" i="9"/>
  <c r="X26" i="16"/>
  <c r="X8" i="16"/>
  <c r="X10" i="16"/>
  <c r="X15" i="16"/>
  <c r="X20" i="16"/>
  <c r="X9" i="16"/>
  <c r="Y3" i="16"/>
  <c r="Y6" i="16" s="1"/>
  <c r="X23" i="16"/>
  <c r="X5" i="16"/>
  <c r="X16" i="16"/>
  <c r="X14" i="16"/>
  <c r="X19" i="16"/>
  <c r="X7" i="16"/>
  <c r="X30" i="16"/>
  <c r="X21" i="16"/>
  <c r="X27" i="16"/>
  <c r="X22" i="16"/>
  <c r="X31" i="16"/>
  <c r="X11" i="16"/>
  <c r="X35" i="16"/>
  <c r="X34" i="16"/>
  <c r="V15" i="16"/>
  <c r="V14" i="16"/>
  <c r="W6" i="9"/>
  <c r="X3" i="9"/>
  <c r="W12" i="9"/>
  <c r="W11" i="9"/>
  <c r="W10" i="9"/>
  <c r="W5" i="9"/>
  <c r="W9" i="9"/>
  <c r="W7" i="9"/>
  <c r="W15" i="9"/>
  <c r="W23" i="9"/>
  <c r="W24" i="9"/>
  <c r="W34" i="9"/>
  <c r="W33" i="9"/>
  <c r="W41" i="9"/>
  <c r="W8" i="9"/>
  <c r="W18" i="9"/>
  <c r="W25" i="9"/>
  <c r="W30" i="9"/>
  <c r="W35" i="9"/>
  <c r="W37" i="9"/>
  <c r="W46" i="9"/>
  <c r="W29" i="9"/>
  <c r="W19" i="9"/>
  <c r="W36" i="9"/>
  <c r="W13" i="9"/>
  <c r="W22" i="9"/>
  <c r="W17" i="9"/>
  <c r="W27" i="9"/>
  <c r="W38" i="9"/>
  <c r="W45" i="9"/>
  <c r="W14" i="9"/>
  <c r="W31" i="9"/>
  <c r="W42" i="9"/>
  <c r="U14" i="9"/>
  <c r="U15" i="9" s="1"/>
  <c r="AB5" i="3" l="1"/>
  <c r="C34" i="3"/>
  <c r="A35" i="3"/>
  <c r="AC3" i="3"/>
  <c r="AC2" i="3"/>
  <c r="AC4" i="3" s="1"/>
  <c r="AD1" i="3"/>
  <c r="V12" i="11"/>
  <c r="V14" i="11" s="1"/>
  <c r="V31" i="11" s="1"/>
  <c r="V30" i="11" s="1"/>
  <c r="U19" i="15"/>
  <c r="V25" i="15"/>
  <c r="V18" i="15"/>
  <c r="V17" i="15"/>
  <c r="V24" i="15"/>
  <c r="X8" i="15"/>
  <c r="X33" i="15"/>
  <c r="X29" i="15"/>
  <c r="X18" i="15"/>
  <c r="X37" i="15"/>
  <c r="X6" i="15"/>
  <c r="X36" i="15"/>
  <c r="X25" i="15"/>
  <c r="X17" i="15"/>
  <c r="X31" i="15"/>
  <c r="Y3" i="15"/>
  <c r="X5" i="15"/>
  <c r="X22" i="15"/>
  <c r="X10" i="15"/>
  <c r="X41" i="15"/>
  <c r="X27" i="15"/>
  <c r="X12" i="15"/>
  <c r="X46" i="15"/>
  <c r="X9" i="15"/>
  <c r="X42" i="15"/>
  <c r="X13" i="15"/>
  <c r="X15" i="15"/>
  <c r="X23" i="15"/>
  <c r="X30" i="15"/>
  <c r="X11" i="15"/>
  <c r="X24" i="15"/>
  <c r="X38" i="15"/>
  <c r="X19" i="15"/>
  <c r="X35" i="15"/>
  <c r="X14" i="15"/>
  <c r="X45" i="15"/>
  <c r="X7" i="15"/>
  <c r="X34" i="15"/>
  <c r="X8" i="11"/>
  <c r="X18" i="11"/>
  <c r="Y3" i="11"/>
  <c r="Y27" i="11" s="1"/>
  <c r="X9" i="11"/>
  <c r="X30" i="11"/>
  <c r="X5" i="11"/>
  <c r="X23" i="11"/>
  <c r="X20" i="11"/>
  <c r="X13" i="11"/>
  <c r="X17" i="11"/>
  <c r="X6" i="11"/>
  <c r="X31" i="11"/>
  <c r="X19" i="11"/>
  <c r="X7" i="11"/>
  <c r="X14" i="11"/>
  <c r="X12" i="11"/>
  <c r="X24" i="11"/>
  <c r="X33" i="11"/>
  <c r="X34" i="11"/>
  <c r="D29" i="3"/>
  <c r="E29" i="3" s="1"/>
  <c r="B30" i="3" s="1"/>
  <c r="X6" i="9"/>
  <c r="X11" i="9"/>
  <c r="X10" i="9"/>
  <c r="X13" i="9"/>
  <c r="X25" i="9"/>
  <c r="Y3" i="9"/>
  <c r="X23" i="9"/>
  <c r="X12" i="9"/>
  <c r="X14" i="9"/>
  <c r="X24" i="9"/>
  <c r="X7" i="9"/>
  <c r="X22" i="9"/>
  <c r="X17" i="9"/>
  <c r="X8" i="9"/>
  <c r="X18" i="9"/>
  <c r="X9" i="9"/>
  <c r="X15" i="9"/>
  <c r="X5" i="9"/>
  <c r="X19" i="9"/>
  <c r="X29" i="9"/>
  <c r="X30" i="9"/>
  <c r="X36" i="9"/>
  <c r="X35" i="9"/>
  <c r="X38" i="9"/>
  <c r="X31" i="9"/>
  <c r="X42" i="9"/>
  <c r="X33" i="9"/>
  <c r="X46" i="9"/>
  <c r="X27" i="9"/>
  <c r="X41" i="9"/>
  <c r="X34" i="9"/>
  <c r="X37" i="9"/>
  <c r="X45" i="9"/>
  <c r="Y21" i="16"/>
  <c r="Y19" i="16"/>
  <c r="Y7" i="16"/>
  <c r="Y11" i="16"/>
  <c r="Y26" i="16"/>
  <c r="Y5" i="16"/>
  <c r="Y10" i="16"/>
  <c r="Y23" i="16"/>
  <c r="Y9" i="16"/>
  <c r="Y14" i="16"/>
  <c r="Y22" i="16"/>
  <c r="Z3" i="16"/>
  <c r="Z6" i="16" s="1"/>
  <c r="Y20" i="16"/>
  <c r="Y27" i="16"/>
  <c r="Y15" i="16"/>
  <c r="Y30" i="16"/>
  <c r="Y16" i="16"/>
  <c r="Y31" i="16"/>
  <c r="Y8" i="16"/>
  <c r="Y34" i="16"/>
  <c r="Y35" i="16"/>
  <c r="V14" i="9"/>
  <c r="V15" i="9" s="1"/>
  <c r="U17" i="9"/>
  <c r="U25" i="9"/>
  <c r="U18" i="9"/>
  <c r="U24" i="9"/>
  <c r="V16" i="16"/>
  <c r="V31" i="16" s="1"/>
  <c r="V30" i="16" s="1"/>
  <c r="AC5" i="3" l="1"/>
  <c r="AD2" i="3" s="1"/>
  <c r="AD4" i="3" s="1"/>
  <c r="C35" i="3"/>
  <c r="A36" i="3"/>
  <c r="AD3" i="3"/>
  <c r="AE1" i="3"/>
  <c r="V19" i="15"/>
  <c r="Y24" i="15"/>
  <c r="Y36" i="15"/>
  <c r="Y11" i="15"/>
  <c r="Y30" i="15"/>
  <c r="Z3" i="15"/>
  <c r="Y37" i="15"/>
  <c r="Y15" i="15"/>
  <c r="Y29" i="15"/>
  <c r="Y22" i="15"/>
  <c r="Y27" i="15"/>
  <c r="Y7" i="15"/>
  <c r="Y45" i="15"/>
  <c r="Y12" i="15"/>
  <c r="Y34" i="15"/>
  <c r="Y13" i="15"/>
  <c r="Y35" i="15"/>
  <c r="Y10" i="15"/>
  <c r="Y19" i="15"/>
  <c r="Y41" i="15"/>
  <c r="Y25" i="15"/>
  <c r="Y8" i="15"/>
  <c r="Y5" i="15"/>
  <c r="Y14" i="15"/>
  <c r="Y33" i="15"/>
  <c r="Y38" i="15"/>
  <c r="Y9" i="15"/>
  <c r="Y42" i="15"/>
  <c r="Y23" i="15"/>
  <c r="Y17" i="15"/>
  <c r="Y6" i="15"/>
  <c r="Y46" i="15"/>
  <c r="Y18" i="15"/>
  <c r="Y31" i="15"/>
  <c r="D30" i="3"/>
  <c r="E30" i="3" s="1"/>
  <c r="B31" i="3" s="1"/>
  <c r="V17" i="9"/>
  <c r="V25" i="9"/>
  <c r="V18" i="9"/>
  <c r="V24" i="9"/>
  <c r="Z22" i="16"/>
  <c r="AA3" i="16"/>
  <c r="AA6" i="16" s="1"/>
  <c r="Z7" i="16"/>
  <c r="Z21" i="16"/>
  <c r="Z26" i="16"/>
  <c r="Z9" i="16"/>
  <c r="Z5" i="16"/>
  <c r="Z19" i="16"/>
  <c r="Z8" i="16"/>
  <c r="Z23" i="16"/>
  <c r="Z20" i="16"/>
  <c r="Z14" i="16"/>
  <c r="Z16" i="16"/>
  <c r="Z27" i="16"/>
  <c r="Z15" i="16"/>
  <c r="Z31" i="16"/>
  <c r="Z30" i="16"/>
  <c r="Z10" i="16"/>
  <c r="Z11" i="16"/>
  <c r="Z34" i="16"/>
  <c r="Z35" i="16"/>
  <c r="Y6" i="9"/>
  <c r="Z3" i="9"/>
  <c r="Y23" i="9"/>
  <c r="Y14" i="9"/>
  <c r="Y7" i="9"/>
  <c r="Y10" i="9"/>
  <c r="Y13" i="9"/>
  <c r="Y17" i="9"/>
  <c r="Y12" i="9"/>
  <c r="Y5" i="9"/>
  <c r="Y24" i="9"/>
  <c r="Y9" i="9"/>
  <c r="Y11" i="9"/>
  <c r="Y18" i="9"/>
  <c r="Y15" i="9"/>
  <c r="Y25" i="9"/>
  <c r="Y19" i="9"/>
  <c r="Y22" i="9"/>
  <c r="Y8" i="9"/>
  <c r="Y33" i="9"/>
  <c r="Y35" i="9"/>
  <c r="Y42" i="9"/>
  <c r="Y45" i="9"/>
  <c r="Y34" i="9"/>
  <c r="Y36" i="9"/>
  <c r="Y31" i="9"/>
  <c r="Y46" i="9"/>
  <c r="Y27" i="9"/>
  <c r="Y38" i="9"/>
  <c r="Y29" i="9"/>
  <c r="Y30" i="9"/>
  <c r="Y37" i="9"/>
  <c r="Y41" i="9"/>
  <c r="Y24" i="11"/>
  <c r="Y13" i="11"/>
  <c r="Y23" i="11"/>
  <c r="Y12" i="11"/>
  <c r="Y31" i="11"/>
  <c r="Y7" i="11"/>
  <c r="Y19" i="11"/>
  <c r="Y6" i="11"/>
  <c r="Y20" i="11"/>
  <c r="Y8" i="11"/>
  <c r="Y5" i="11"/>
  <c r="Y14" i="11"/>
  <c r="Y18" i="11"/>
  <c r="Y9" i="11"/>
  <c r="Z3" i="11"/>
  <c r="Z27" i="11" s="1"/>
  <c r="Y17" i="11"/>
  <c r="Y30" i="11"/>
  <c r="Y34" i="11"/>
  <c r="Y33" i="11"/>
  <c r="U19" i="9"/>
  <c r="AD5" i="3" l="1"/>
  <c r="AE2" i="3" s="1"/>
  <c r="AE4" i="3" s="1"/>
  <c r="A37" i="3"/>
  <c r="C36" i="3"/>
  <c r="AE3" i="3"/>
  <c r="AF1" i="3"/>
  <c r="Z18" i="15"/>
  <c r="Z34" i="15"/>
  <c r="Z22" i="15"/>
  <c r="Z35" i="15"/>
  <c r="Z13" i="15"/>
  <c r="Z33" i="15"/>
  <c r="Z23" i="15"/>
  <c r="Z37" i="15"/>
  <c r="Z10" i="15"/>
  <c r="Z24" i="15"/>
  <c r="Z29" i="15"/>
  <c r="Z19" i="15"/>
  <c r="Z42" i="15"/>
  <c r="Z14" i="15"/>
  <c r="Z38" i="15"/>
  <c r="Z6" i="15"/>
  <c r="Z27" i="15"/>
  <c r="Z11" i="15"/>
  <c r="Z31" i="15"/>
  <c r="Z8" i="15"/>
  <c r="Z15" i="15"/>
  <c r="Z25" i="15"/>
  <c r="Z7" i="15"/>
  <c r="Z36" i="15"/>
  <c r="Z12" i="15"/>
  <c r="Z17" i="15"/>
  <c r="Z45" i="15"/>
  <c r="Z5" i="15"/>
  <c r="Z30" i="15"/>
  <c r="Z41" i="15"/>
  <c r="AA3" i="15"/>
  <c r="Z46" i="15"/>
  <c r="Z9" i="15"/>
  <c r="Z6" i="9"/>
  <c r="Z10" i="9"/>
  <c r="Z5" i="9"/>
  <c r="AA3" i="9"/>
  <c r="Z15" i="9"/>
  <c r="Z8" i="9"/>
  <c r="Z9" i="9"/>
  <c r="Z22" i="9"/>
  <c r="Z13" i="9"/>
  <c r="Z18" i="9"/>
  <c r="Z19" i="9"/>
  <c r="Z11" i="9"/>
  <c r="Z14" i="9"/>
  <c r="Z23" i="9"/>
  <c r="Z25" i="9"/>
  <c r="Z17" i="9"/>
  <c r="Z7" i="9"/>
  <c r="Z12" i="9"/>
  <c r="Z31" i="9"/>
  <c r="Z33" i="9"/>
  <c r="Z38" i="9"/>
  <c r="Z41" i="9"/>
  <c r="Z29" i="9"/>
  <c r="Z35" i="9"/>
  <c r="Z42" i="9"/>
  <c r="Z46" i="9"/>
  <c r="Z24" i="9"/>
  <c r="Z27" i="9"/>
  <c r="Z30" i="9"/>
  <c r="Z36" i="9"/>
  <c r="Z45" i="9"/>
  <c r="Z34" i="9"/>
  <c r="Z37" i="9"/>
  <c r="D31" i="3"/>
  <c r="E31" i="3" s="1"/>
  <c r="B32" i="3" s="1"/>
  <c r="Z18" i="11"/>
  <c r="Z23" i="11"/>
  <c r="Z8" i="11"/>
  <c r="Z17" i="11"/>
  <c r="AA3" i="11"/>
  <c r="AA27" i="11" s="1"/>
  <c r="Z9" i="11"/>
  <c r="Z13" i="11"/>
  <c r="Z30" i="11"/>
  <c r="Z5" i="11"/>
  <c r="Z14" i="11"/>
  <c r="Z7" i="11"/>
  <c r="Z20" i="11"/>
  <c r="Z31" i="11"/>
  <c r="Z24" i="11"/>
  <c r="Z12" i="11"/>
  <c r="Z6" i="11"/>
  <c r="Z19" i="11"/>
  <c r="Z33" i="11"/>
  <c r="Z34" i="11"/>
  <c r="V19" i="9"/>
  <c r="AA20" i="16"/>
  <c r="AA26" i="16"/>
  <c r="AA7" i="16"/>
  <c r="AA11" i="16"/>
  <c r="AA14" i="16"/>
  <c r="AA22" i="16"/>
  <c r="AA19" i="16"/>
  <c r="AA10" i="16"/>
  <c r="AA8" i="16"/>
  <c r="AA15" i="16"/>
  <c r="AA31" i="16"/>
  <c r="AA27" i="16"/>
  <c r="AB3" i="16"/>
  <c r="AB6" i="16" s="1"/>
  <c r="AA21" i="16"/>
  <c r="AA16" i="16"/>
  <c r="AA9" i="16"/>
  <c r="AA23" i="16"/>
  <c r="AA30" i="16"/>
  <c r="AA5" i="16"/>
  <c r="AA35" i="16"/>
  <c r="AA34" i="16"/>
  <c r="AE5" i="3" l="1"/>
  <c r="AF2" i="3" s="1"/>
  <c r="AF4" i="3" s="1"/>
  <c r="AG1" i="3"/>
  <c r="AF3" i="3"/>
  <c r="A38" i="3"/>
  <c r="C37" i="3"/>
  <c r="AA22" i="15"/>
  <c r="AA35" i="15"/>
  <c r="AA13" i="15"/>
  <c r="AA36" i="15"/>
  <c r="AA46" i="15"/>
  <c r="AA15" i="15"/>
  <c r="AA19" i="15"/>
  <c r="AA30" i="15"/>
  <c r="AA12" i="15"/>
  <c r="AA33" i="15"/>
  <c r="AA7" i="15"/>
  <c r="AA37" i="15"/>
  <c r="AA42" i="15"/>
  <c r="AA31" i="15"/>
  <c r="AA23" i="15"/>
  <c r="AA34" i="15"/>
  <c r="AA14" i="15"/>
  <c r="AA29" i="15"/>
  <c r="AB3" i="15"/>
  <c r="AA38" i="15"/>
  <c r="AA25" i="15"/>
  <c r="AA6" i="15"/>
  <c r="AA9" i="15"/>
  <c r="AA5" i="15"/>
  <c r="AA11" i="15"/>
  <c r="AA17" i="15"/>
  <c r="AA45" i="15"/>
  <c r="AA24" i="15"/>
  <c r="AA8" i="15"/>
  <c r="AA18" i="15"/>
  <c r="AA10" i="15"/>
  <c r="AA41" i="15"/>
  <c r="AA27" i="15"/>
  <c r="D32" i="3"/>
  <c r="E32" i="3" s="1"/>
  <c r="B33" i="3" s="1"/>
  <c r="AB22" i="16"/>
  <c r="AB14" i="16"/>
  <c r="AB19" i="16"/>
  <c r="AB30" i="16"/>
  <c r="AB7" i="16"/>
  <c r="AB21" i="16"/>
  <c r="AB23" i="16"/>
  <c r="AB26" i="16"/>
  <c r="AC3" i="16"/>
  <c r="AC6" i="16" s="1"/>
  <c r="AB20" i="16"/>
  <c r="AB16" i="16"/>
  <c r="AB31" i="16"/>
  <c r="AB34" i="16"/>
  <c r="AB8" i="16"/>
  <c r="AB11" i="16"/>
  <c r="AB9" i="16"/>
  <c r="AB5" i="16"/>
  <c r="AB35" i="16"/>
  <c r="AB27" i="16"/>
  <c r="AB10" i="16"/>
  <c r="AB15" i="16"/>
  <c r="AA9" i="9"/>
  <c r="AA23" i="9"/>
  <c r="AA18" i="9"/>
  <c r="AA7" i="9"/>
  <c r="AA5" i="9"/>
  <c r="AA12" i="9"/>
  <c r="AA8" i="9"/>
  <c r="AA13" i="9"/>
  <c r="AA15" i="9"/>
  <c r="AA17" i="9"/>
  <c r="AA6" i="9"/>
  <c r="AB3" i="9"/>
  <c r="AA22" i="9"/>
  <c r="AA25" i="9"/>
  <c r="AA19" i="9"/>
  <c r="AA10" i="9"/>
  <c r="AA11" i="9"/>
  <c r="AA14" i="9"/>
  <c r="AA24" i="9"/>
  <c r="AA35" i="9"/>
  <c r="AA38" i="9"/>
  <c r="AA41" i="9"/>
  <c r="AA30" i="9"/>
  <c r="AA46" i="9"/>
  <c r="AA29" i="9"/>
  <c r="AA42" i="9"/>
  <c r="AA31" i="9"/>
  <c r="AA33" i="9"/>
  <c r="AA34" i="9"/>
  <c r="AA36" i="9"/>
  <c r="AA27" i="9"/>
  <c r="AA37" i="9"/>
  <c r="AA45" i="9"/>
  <c r="AA8" i="11"/>
  <c r="AA7" i="11"/>
  <c r="AA24" i="11"/>
  <c r="AA9" i="11"/>
  <c r="AA13" i="11"/>
  <c r="AA31" i="11"/>
  <c r="AA17" i="11"/>
  <c r="AB3" i="11"/>
  <c r="AB27" i="11" s="1"/>
  <c r="AA20" i="11"/>
  <c r="AA23" i="11"/>
  <c r="AA18" i="11"/>
  <c r="AA6" i="11"/>
  <c r="AA14" i="11"/>
  <c r="AA12" i="11"/>
  <c r="AA19" i="11"/>
  <c r="AA30" i="11"/>
  <c r="AA5" i="11"/>
  <c r="AA33" i="11"/>
  <c r="AA34" i="11"/>
  <c r="AF5" i="3" l="1"/>
  <c r="D22" i="15" s="1"/>
  <c r="D23" i="15" s="1"/>
  <c r="D26" i="16"/>
  <c r="D27" i="16" s="1"/>
  <c r="AG3" i="3"/>
  <c r="AH1" i="3"/>
  <c r="C38" i="3"/>
  <c r="A39" i="3"/>
  <c r="D7" i="15"/>
  <c r="D8" i="15" s="1"/>
  <c r="D13" i="15" s="1"/>
  <c r="D14" i="15" s="1"/>
  <c r="D15" i="15" s="1"/>
  <c r="D7" i="11"/>
  <c r="D8" i="11" s="1"/>
  <c r="D9" i="11" s="1"/>
  <c r="D7" i="9"/>
  <c r="D8" i="9" s="1"/>
  <c r="D13" i="9" s="1"/>
  <c r="D14" i="9" s="1"/>
  <c r="D15" i="9" s="1"/>
  <c r="U8" i="3"/>
  <c r="D7" i="16"/>
  <c r="D8" i="16" s="1"/>
  <c r="D11" i="16" s="1"/>
  <c r="AB25" i="15"/>
  <c r="AB18" i="15"/>
  <c r="AB13" i="15"/>
  <c r="AB45" i="15"/>
  <c r="AB9" i="15"/>
  <c r="AB10" i="15"/>
  <c r="AB12" i="15"/>
  <c r="AB15" i="15"/>
  <c r="AB36" i="15"/>
  <c r="AB33" i="15"/>
  <c r="AB30" i="15"/>
  <c r="AB22" i="15"/>
  <c r="AB27" i="15"/>
  <c r="AB29" i="15"/>
  <c r="AB38" i="15"/>
  <c r="AB5" i="15"/>
  <c r="AB14" i="15"/>
  <c r="AB11" i="15"/>
  <c r="AB6" i="15"/>
  <c r="AB7" i="15"/>
  <c r="AB19" i="15"/>
  <c r="AB41" i="15"/>
  <c r="AB35" i="15"/>
  <c r="AB8" i="15"/>
  <c r="AC3" i="15"/>
  <c r="AB34" i="15"/>
  <c r="AB42" i="15"/>
  <c r="AB24" i="15"/>
  <c r="AB37" i="15"/>
  <c r="AB46" i="15"/>
  <c r="AB23" i="15"/>
  <c r="AB17" i="15"/>
  <c r="AB31" i="15"/>
  <c r="D33" i="3"/>
  <c r="E33" i="3" s="1"/>
  <c r="B34" i="3" s="1"/>
  <c r="AB24" i="11"/>
  <c r="AB6" i="11"/>
  <c r="AB14" i="11"/>
  <c r="AB30" i="11"/>
  <c r="AB31" i="11"/>
  <c r="AB19" i="11"/>
  <c r="AB5" i="11"/>
  <c r="AB12" i="11"/>
  <c r="AB18" i="11"/>
  <c r="AB23" i="11"/>
  <c r="AC3" i="11"/>
  <c r="AC27" i="11" s="1"/>
  <c r="AB13" i="11"/>
  <c r="AB17" i="11"/>
  <c r="AB20" i="11"/>
  <c r="AB8" i="11"/>
  <c r="AB9" i="11"/>
  <c r="AB7" i="11"/>
  <c r="AB34" i="11"/>
  <c r="AB33" i="11"/>
  <c r="AC22" i="16"/>
  <c r="AC21" i="16"/>
  <c r="AC15" i="16"/>
  <c r="AC34" i="16"/>
  <c r="AC26" i="16"/>
  <c r="AD3" i="16"/>
  <c r="AD6" i="16" s="1"/>
  <c r="AC31" i="16"/>
  <c r="AC35" i="16"/>
  <c r="AC5" i="16"/>
  <c r="AC9" i="16"/>
  <c r="AC20" i="16"/>
  <c r="AC16" i="16"/>
  <c r="AC19" i="16"/>
  <c r="AC27" i="16"/>
  <c r="AC23" i="16"/>
  <c r="AC10" i="16"/>
  <c r="AC14" i="16"/>
  <c r="AC7" i="16"/>
  <c r="AC11" i="16"/>
  <c r="AC30" i="16"/>
  <c r="AC8" i="16"/>
  <c r="AC3" i="9"/>
  <c r="AB10" i="9"/>
  <c r="AB23" i="9"/>
  <c r="AB13" i="9"/>
  <c r="AB24" i="9"/>
  <c r="AB7" i="9"/>
  <c r="AB5" i="9"/>
  <c r="AB8" i="9"/>
  <c r="AB14" i="9"/>
  <c r="AB25" i="9"/>
  <c r="AB19" i="9"/>
  <c r="AB6" i="9"/>
  <c r="AB9" i="9"/>
  <c r="AB15" i="9"/>
  <c r="AB18" i="9"/>
  <c r="AB22" i="9"/>
  <c r="AB17" i="9"/>
  <c r="AB12" i="9"/>
  <c r="AB11" i="9"/>
  <c r="AB29" i="9"/>
  <c r="AB30" i="9"/>
  <c r="AB34" i="9"/>
  <c r="AB42" i="9"/>
  <c r="AB45" i="9"/>
  <c r="AB35" i="9"/>
  <c r="AB36" i="9"/>
  <c r="AB33" i="9"/>
  <c r="AB38" i="9"/>
  <c r="AB31" i="9"/>
  <c r="AB37" i="9"/>
  <c r="AB41" i="9"/>
  <c r="AB27" i="9"/>
  <c r="AB46" i="9"/>
  <c r="AG2" i="3" l="1"/>
  <c r="AG4" i="3" s="1"/>
  <c r="D23" i="11"/>
  <c r="D24" i="11" s="1"/>
  <c r="D22" i="9"/>
  <c r="D23" i="9" s="1"/>
  <c r="D25" i="9" s="1"/>
  <c r="D27" i="9" s="1"/>
  <c r="D31" i="9" s="1"/>
  <c r="AI1" i="3"/>
  <c r="AH3" i="3"/>
  <c r="D18" i="9"/>
  <c r="D17" i="9"/>
  <c r="D13" i="11"/>
  <c r="D12" i="11"/>
  <c r="D15" i="16"/>
  <c r="D14" i="16"/>
  <c r="D17" i="15"/>
  <c r="D25" i="15"/>
  <c r="D27" i="15" s="1"/>
  <c r="D31" i="15" s="1"/>
  <c r="D18" i="15"/>
  <c r="D24" i="15"/>
  <c r="D28" i="15" s="1"/>
  <c r="C39" i="3"/>
  <c r="A40" i="3"/>
  <c r="AG5" i="3"/>
  <c r="AH2" i="3" s="1"/>
  <c r="AH4" i="3" s="1"/>
  <c r="AC37" i="15"/>
  <c r="AC22" i="15"/>
  <c r="AD3" i="15"/>
  <c r="AC7" i="15"/>
  <c r="AC27" i="15"/>
  <c r="AC46" i="15"/>
  <c r="AC45" i="15"/>
  <c r="AC34" i="15"/>
  <c r="AC8" i="15"/>
  <c r="AC29" i="15"/>
  <c r="AC35" i="15"/>
  <c r="AC24" i="15"/>
  <c r="AC30" i="15"/>
  <c r="AC18" i="15"/>
  <c r="AC42" i="15"/>
  <c r="AC41" i="15"/>
  <c r="AC38" i="15"/>
  <c r="AC23" i="15"/>
  <c r="AC5" i="15"/>
  <c r="AC15" i="15"/>
  <c r="AC17" i="15"/>
  <c r="AC10" i="15"/>
  <c r="AC9" i="15"/>
  <c r="AC25" i="15"/>
  <c r="AC13" i="15"/>
  <c r="AC12" i="15"/>
  <c r="AC36" i="15"/>
  <c r="AC6" i="15"/>
  <c r="AC31" i="15"/>
  <c r="AC14" i="15"/>
  <c r="AC19" i="15"/>
  <c r="AC33" i="15"/>
  <c r="AC11" i="15"/>
  <c r="D34" i="3"/>
  <c r="E34" i="3" s="1"/>
  <c r="B35" i="3" s="1"/>
  <c r="AC7" i="11"/>
  <c r="AC19" i="11"/>
  <c r="AC23" i="11"/>
  <c r="AC8" i="11"/>
  <c r="AC31" i="11"/>
  <c r="AD3" i="11"/>
  <c r="AD27" i="11" s="1"/>
  <c r="AC12" i="11"/>
  <c r="AC13" i="11"/>
  <c r="AC6" i="11"/>
  <c r="AC14" i="11"/>
  <c r="AC17" i="11"/>
  <c r="AC30" i="11"/>
  <c r="AC20" i="11"/>
  <c r="AC18" i="11"/>
  <c r="AC24" i="11"/>
  <c r="AC9" i="11"/>
  <c r="AC5" i="11"/>
  <c r="AC34" i="11"/>
  <c r="AC33" i="11"/>
  <c r="AC6" i="9"/>
  <c r="AC5" i="9"/>
  <c r="AC23" i="9"/>
  <c r="AC14" i="9"/>
  <c r="AC25" i="9"/>
  <c r="AC8" i="9"/>
  <c r="AC9" i="9"/>
  <c r="AC24" i="9"/>
  <c r="AC22" i="9"/>
  <c r="AC7" i="9"/>
  <c r="AC12" i="9"/>
  <c r="AC10" i="9"/>
  <c r="AC13" i="9"/>
  <c r="AC18" i="9"/>
  <c r="AC11" i="9"/>
  <c r="AD3" i="9"/>
  <c r="AC15" i="9"/>
  <c r="AC17" i="9"/>
  <c r="AC19" i="9"/>
  <c r="AC27" i="9"/>
  <c r="AC38" i="9"/>
  <c r="AC29" i="9"/>
  <c r="AC42" i="9"/>
  <c r="AC45" i="9"/>
  <c r="AC37" i="9"/>
  <c r="AC46" i="9"/>
  <c r="AC30" i="9"/>
  <c r="AC34" i="9"/>
  <c r="AC35" i="9"/>
  <c r="AC36" i="9"/>
  <c r="AC41" i="9"/>
  <c r="AC31" i="9"/>
  <c r="AC33" i="9"/>
  <c r="AD20" i="16"/>
  <c r="AD15" i="16"/>
  <c r="AD19" i="16"/>
  <c r="AD30" i="16"/>
  <c r="AE3" i="16"/>
  <c r="AE6" i="16" s="1"/>
  <c r="AD7" i="16"/>
  <c r="AD14" i="16"/>
  <c r="AD34" i="16"/>
  <c r="AD8" i="16"/>
  <c r="AD5" i="16"/>
  <c r="AD22" i="16"/>
  <c r="AD11" i="16"/>
  <c r="AD27" i="16"/>
  <c r="AD10" i="16"/>
  <c r="AD26" i="16"/>
  <c r="AD21" i="16"/>
  <c r="AD16" i="16"/>
  <c r="AD23" i="16"/>
  <c r="AD9" i="16"/>
  <c r="AD35" i="16"/>
  <c r="AD31" i="16"/>
  <c r="AH5" i="3" l="1"/>
  <c r="AI2" i="3" s="1"/>
  <c r="AI4" i="3" s="1"/>
  <c r="D24" i="9"/>
  <c r="D28" i="9" s="1"/>
  <c r="D30" i="15"/>
  <c r="D30" i="9"/>
  <c r="E29" i="9"/>
  <c r="D14" i="11"/>
  <c r="D31" i="11" s="1"/>
  <c r="D19" i="15"/>
  <c r="D16" i="16"/>
  <c r="D31" i="16" s="1"/>
  <c r="E29" i="15"/>
  <c r="A41" i="3"/>
  <c r="C40" i="3"/>
  <c r="D19" i="9"/>
  <c r="AI3" i="3"/>
  <c r="AJ1" i="3"/>
  <c r="AD30" i="15"/>
  <c r="AD41" i="15"/>
  <c r="AD23" i="15"/>
  <c r="AD6" i="15"/>
  <c r="AD12" i="15"/>
  <c r="AD33" i="15"/>
  <c r="AD46" i="15"/>
  <c r="AD45" i="15"/>
  <c r="AD27" i="15"/>
  <c r="AE3" i="15"/>
  <c r="AD42" i="15"/>
  <c r="AD38" i="15"/>
  <c r="AD29" i="15"/>
  <c r="AD15" i="15"/>
  <c r="AD34" i="15"/>
  <c r="AD17" i="15"/>
  <c r="AD9" i="15"/>
  <c r="AD37" i="15"/>
  <c r="AD36" i="15"/>
  <c r="AD22" i="15"/>
  <c r="AD19" i="15"/>
  <c r="AD13" i="15"/>
  <c r="AD5" i="15"/>
  <c r="AD14" i="15"/>
  <c r="AD25" i="15"/>
  <c r="AD11" i="15"/>
  <c r="AD8" i="15"/>
  <c r="AD31" i="15"/>
  <c r="AD24" i="15"/>
  <c r="AD35" i="15"/>
  <c r="AD10" i="15"/>
  <c r="AD18" i="15"/>
  <c r="AD7" i="15"/>
  <c r="D35" i="3"/>
  <c r="E35" i="3" s="1"/>
  <c r="B36" i="3" s="1"/>
  <c r="AE15" i="16"/>
  <c r="AE19" i="16"/>
  <c r="AE27" i="16"/>
  <c r="AE7" i="16"/>
  <c r="AE21" i="16"/>
  <c r="AE14" i="16"/>
  <c r="AE35" i="16"/>
  <c r="AE10" i="16"/>
  <c r="AE8" i="16"/>
  <c r="AE23" i="16"/>
  <c r="AE9" i="16"/>
  <c r="AE31" i="16"/>
  <c r="AE30" i="16"/>
  <c r="AF3" i="16"/>
  <c r="AF6" i="16" s="1"/>
  <c r="AE16" i="16"/>
  <c r="AE26" i="16"/>
  <c r="AE22" i="16"/>
  <c r="AE5" i="16"/>
  <c r="AE20" i="16"/>
  <c r="AE11" i="16"/>
  <c r="AE34" i="16"/>
  <c r="D36" i="9"/>
  <c r="D33" i="9"/>
  <c r="D36" i="15"/>
  <c r="D33" i="15"/>
  <c r="AD6" i="9"/>
  <c r="AD10" i="9"/>
  <c r="AD23" i="9"/>
  <c r="AD14" i="9"/>
  <c r="AD19" i="9"/>
  <c r="AD24" i="9"/>
  <c r="AD5" i="9"/>
  <c r="AE3" i="9"/>
  <c r="AD8" i="9"/>
  <c r="AD17" i="9"/>
  <c r="AD22" i="9"/>
  <c r="AD13" i="9"/>
  <c r="AD25" i="9"/>
  <c r="AD7" i="9"/>
  <c r="AD9" i="9"/>
  <c r="AD18" i="9"/>
  <c r="AD11" i="9"/>
  <c r="AD12" i="9"/>
  <c r="AD15" i="9"/>
  <c r="AD27" i="9"/>
  <c r="AD38" i="9"/>
  <c r="AD30" i="9"/>
  <c r="AD42" i="9"/>
  <c r="AD34" i="9"/>
  <c r="AD46" i="9"/>
  <c r="AD45" i="9"/>
  <c r="AD31" i="9"/>
  <c r="AD29" i="9"/>
  <c r="AD33" i="9"/>
  <c r="AD35" i="9"/>
  <c r="AD36" i="9"/>
  <c r="AD41" i="9"/>
  <c r="AD37" i="9"/>
  <c r="AD7" i="11"/>
  <c r="AD17" i="11"/>
  <c r="AD23" i="11"/>
  <c r="AD5" i="11"/>
  <c r="AD9" i="11"/>
  <c r="AD6" i="11"/>
  <c r="AD14" i="11"/>
  <c r="AD18" i="11"/>
  <c r="AD8" i="11"/>
  <c r="AD24" i="11"/>
  <c r="AD13" i="11"/>
  <c r="AD30" i="11"/>
  <c r="AE3" i="11"/>
  <c r="AE27" i="11" s="1"/>
  <c r="AD20" i="11"/>
  <c r="AD12" i="11"/>
  <c r="AD31" i="11"/>
  <c r="AD19" i="11"/>
  <c r="AD33" i="11"/>
  <c r="AD34" i="11"/>
  <c r="D30" i="16" l="1"/>
  <c r="D35" i="16" s="1"/>
  <c r="D34" i="16"/>
  <c r="D33" i="11"/>
  <c r="D30" i="11"/>
  <c r="D34" i="11" s="1"/>
  <c r="AJ3" i="3"/>
  <c r="AK1" i="3"/>
  <c r="C41" i="3"/>
  <c r="A42" i="3"/>
  <c r="AI5" i="3"/>
  <c r="AJ2" i="3" s="1"/>
  <c r="AJ4" i="3" s="1"/>
  <c r="AE19" i="15"/>
  <c r="AE45" i="15"/>
  <c r="AE24" i="15"/>
  <c r="AE33" i="15"/>
  <c r="AE23" i="15"/>
  <c r="AE36" i="15"/>
  <c r="AE25" i="15"/>
  <c r="AE5" i="15"/>
  <c r="AE38" i="15"/>
  <c r="AE42" i="15"/>
  <c r="AE37" i="15"/>
  <c r="AE11" i="15"/>
  <c r="AE13" i="15"/>
  <c r="AE27" i="15"/>
  <c r="AE41" i="15"/>
  <c r="AE10" i="15"/>
  <c r="AE29" i="15"/>
  <c r="AE15" i="15"/>
  <c r="AE35" i="15"/>
  <c r="AE12" i="15"/>
  <c r="AE31" i="15"/>
  <c r="AE17" i="15"/>
  <c r="AF3" i="15"/>
  <c r="AE30" i="15"/>
  <c r="AE8" i="15"/>
  <c r="AE46" i="15"/>
  <c r="AE34" i="15"/>
  <c r="AE14" i="15"/>
  <c r="AE7" i="15"/>
  <c r="AE6" i="15"/>
  <c r="AE18" i="15"/>
  <c r="AE22" i="15"/>
  <c r="AE9" i="15"/>
  <c r="D37" i="15"/>
  <c r="D38" i="15" s="1"/>
  <c r="D42" i="15" s="1"/>
  <c r="E34" i="15"/>
  <c r="AE7" i="11"/>
  <c r="AE18" i="11"/>
  <c r="AE24" i="11"/>
  <c r="AE6" i="11"/>
  <c r="AE20" i="11"/>
  <c r="AE19" i="11"/>
  <c r="AE5" i="11"/>
  <c r="AE9" i="11"/>
  <c r="AE13" i="11"/>
  <c r="AE30" i="11"/>
  <c r="AF3" i="11"/>
  <c r="AF27" i="11" s="1"/>
  <c r="AE17" i="11"/>
  <c r="AE23" i="11"/>
  <c r="AE31" i="11"/>
  <c r="AE12" i="11"/>
  <c r="AE14" i="11"/>
  <c r="AE8" i="11"/>
  <c r="AE33" i="11"/>
  <c r="AE34" i="11"/>
  <c r="E35" i="15"/>
  <c r="D37" i="9"/>
  <c r="D38" i="9" s="1"/>
  <c r="D42" i="9" s="1"/>
  <c r="E34" i="9"/>
  <c r="E35" i="9"/>
  <c r="D36" i="3"/>
  <c r="E36" i="3" s="1"/>
  <c r="B37" i="3" s="1"/>
  <c r="AE6" i="9"/>
  <c r="AE23" i="9"/>
  <c r="AE11" i="9"/>
  <c r="AE17" i="9"/>
  <c r="AE5" i="9"/>
  <c r="AE9" i="9"/>
  <c r="AE12" i="9"/>
  <c r="AE14" i="9"/>
  <c r="AE24" i="9"/>
  <c r="AE7" i="9"/>
  <c r="AE22" i="9"/>
  <c r="AE19" i="9"/>
  <c r="AE10" i="9"/>
  <c r="AE15" i="9"/>
  <c r="AE25" i="9"/>
  <c r="AE8" i="9"/>
  <c r="AE18" i="9"/>
  <c r="AF3" i="9"/>
  <c r="AE13" i="9"/>
  <c r="AE27" i="9"/>
  <c r="AE36" i="9"/>
  <c r="AE42" i="9"/>
  <c r="AE45" i="9"/>
  <c r="AE29" i="9"/>
  <c r="AE35" i="9"/>
  <c r="AE37" i="9"/>
  <c r="AE41" i="9"/>
  <c r="AE30" i="9"/>
  <c r="AE33" i="9"/>
  <c r="AE38" i="9"/>
  <c r="AE46" i="9"/>
  <c r="AE31" i="9"/>
  <c r="AE34" i="9"/>
  <c r="AF22" i="16"/>
  <c r="AF20" i="16"/>
  <c r="AF15" i="16"/>
  <c r="AF35" i="16"/>
  <c r="AF26" i="16"/>
  <c r="AF8" i="16"/>
  <c r="AF14" i="16"/>
  <c r="AF19" i="16"/>
  <c r="AF30" i="16"/>
  <c r="AF7" i="16"/>
  <c r="AF16" i="16"/>
  <c r="AF23" i="16"/>
  <c r="AF5" i="16"/>
  <c r="AF21" i="16"/>
  <c r="AF31" i="16"/>
  <c r="AF27" i="16"/>
  <c r="AF10" i="16"/>
  <c r="AF11" i="16"/>
  <c r="AF34" i="16"/>
  <c r="AF9" i="16"/>
  <c r="AG3" i="16"/>
  <c r="AG6" i="16" s="1"/>
  <c r="AL1" i="3" l="1"/>
  <c r="AK3" i="3"/>
  <c r="AJ5" i="3"/>
  <c r="AK2" i="3" s="1"/>
  <c r="AK4" i="3" s="1"/>
  <c r="C42" i="3"/>
  <c r="A43" i="3"/>
  <c r="AF7" i="15"/>
  <c r="AF24" i="15"/>
  <c r="AF31" i="15"/>
  <c r="AF9" i="15"/>
  <c r="AF6" i="15"/>
  <c r="AF45" i="15"/>
  <c r="AF13" i="15"/>
  <c r="AF34" i="15"/>
  <c r="AF29" i="15"/>
  <c r="AF18" i="15"/>
  <c r="AF14" i="15"/>
  <c r="AF15" i="15"/>
  <c r="AF23" i="15"/>
  <c r="AF17" i="15"/>
  <c r="AF27" i="15"/>
  <c r="AF12" i="15"/>
  <c r="AF25" i="15"/>
  <c r="AF8" i="15"/>
  <c r="AF11" i="15"/>
  <c r="AF33" i="15"/>
  <c r="AF46" i="15"/>
  <c r="AF10" i="15"/>
  <c r="AG3" i="15"/>
  <c r="AF41" i="15"/>
  <c r="AF22" i="15"/>
  <c r="AF30" i="15"/>
  <c r="AF38" i="15"/>
  <c r="AF37" i="15"/>
  <c r="AF19" i="15"/>
  <c r="AF5" i="15"/>
  <c r="AF36" i="15"/>
  <c r="AF42" i="15"/>
  <c r="AF35" i="15"/>
  <c r="D37" i="3"/>
  <c r="E37" i="3" s="1"/>
  <c r="B38" i="3" s="1"/>
  <c r="AF8" i="9"/>
  <c r="AF9" i="9"/>
  <c r="AF11" i="9"/>
  <c r="AF14" i="9"/>
  <c r="AF17" i="9"/>
  <c r="AF6" i="9"/>
  <c r="AF23" i="9"/>
  <c r="AF5" i="9"/>
  <c r="AF18" i="9"/>
  <c r="AG3" i="9"/>
  <c r="AF13" i="9"/>
  <c r="AF12" i="9"/>
  <c r="AF25" i="9"/>
  <c r="AF22" i="9"/>
  <c r="AF19" i="9"/>
  <c r="AF7" i="9"/>
  <c r="AF10" i="9"/>
  <c r="AF15" i="9"/>
  <c r="AF24" i="9"/>
  <c r="AF27" i="9"/>
  <c r="AF30" i="9"/>
  <c r="AF34" i="9"/>
  <c r="AF38" i="9"/>
  <c r="AF29" i="9"/>
  <c r="AF42" i="9"/>
  <c r="AF31" i="9"/>
  <c r="AF35" i="9"/>
  <c r="AF46" i="9"/>
  <c r="AF45" i="9"/>
  <c r="AF37" i="9"/>
  <c r="AF36" i="9"/>
  <c r="AF41" i="9"/>
  <c r="AF33" i="9"/>
  <c r="D41" i="15"/>
  <c r="D46" i="15" s="1"/>
  <c r="D45" i="15"/>
  <c r="D41" i="9"/>
  <c r="D46" i="9" s="1"/>
  <c r="D45" i="9"/>
  <c r="AG11" i="16"/>
  <c r="AG35" i="16"/>
  <c r="AG7" i="16"/>
  <c r="AG22" i="16"/>
  <c r="AG20" i="16"/>
  <c r="AG31" i="16"/>
  <c r="AG23" i="16"/>
  <c r="AG27" i="16"/>
  <c r="AG8" i="16"/>
  <c r="AG9" i="16"/>
  <c r="AG16" i="16"/>
  <c r="AG15" i="16"/>
  <c r="AG26" i="16"/>
  <c r="AG34" i="16"/>
  <c r="AH3" i="16"/>
  <c r="AH6" i="16" s="1"/>
  <c r="AG14" i="16"/>
  <c r="AG10" i="16"/>
  <c r="AG21" i="16"/>
  <c r="AG19" i="16"/>
  <c r="AG30" i="16"/>
  <c r="AG5" i="16"/>
  <c r="AF19" i="11"/>
  <c r="AF5" i="11"/>
  <c r="AF12" i="11"/>
  <c r="AF14" i="11"/>
  <c r="AF31" i="11"/>
  <c r="AF23" i="11"/>
  <c r="AF6" i="11"/>
  <c r="AF20" i="11"/>
  <c r="AF17" i="11"/>
  <c r="AF24" i="11"/>
  <c r="AF9" i="11"/>
  <c r="AF13" i="11"/>
  <c r="AF30" i="11"/>
  <c r="AF18" i="11"/>
  <c r="AF7" i="11"/>
  <c r="AF8" i="11"/>
  <c r="AG3" i="11"/>
  <c r="AG27" i="11" s="1"/>
  <c r="AF33" i="11"/>
  <c r="AF34" i="11"/>
  <c r="A44" i="3" l="1"/>
  <c r="C43" i="3"/>
  <c r="AK5" i="3"/>
  <c r="AL2" i="3" s="1"/>
  <c r="AL4" i="3" s="1"/>
  <c r="AM1" i="3"/>
  <c r="AL3" i="3"/>
  <c r="AG17" i="15"/>
  <c r="AG24" i="15"/>
  <c r="AG18" i="15"/>
  <c r="AG33" i="15"/>
  <c r="AG22" i="15"/>
  <c r="AG7" i="15"/>
  <c r="AG29" i="15"/>
  <c r="AG9" i="15"/>
  <c r="AG45" i="15"/>
  <c r="AG42" i="15"/>
  <c r="AG8" i="15"/>
  <c r="AG31" i="15"/>
  <c r="AG15" i="15"/>
  <c r="AG36" i="15"/>
  <c r="AG46" i="15"/>
  <c r="AH3" i="15"/>
  <c r="AG12" i="15"/>
  <c r="AG27" i="15"/>
  <c r="AG5" i="15"/>
  <c r="AG23" i="15"/>
  <c r="AG37" i="15"/>
  <c r="AG34" i="15"/>
  <c r="AG13" i="15"/>
  <c r="AG35" i="15"/>
  <c r="AG25" i="15"/>
  <c r="AG41" i="15"/>
  <c r="AG10" i="15"/>
  <c r="AG19" i="15"/>
  <c r="AG11" i="15"/>
  <c r="AG38" i="15"/>
  <c r="AG6" i="15"/>
  <c r="AG14" i="15"/>
  <c r="AG30" i="15"/>
  <c r="AG19" i="11"/>
  <c r="AH3" i="11"/>
  <c r="AH27" i="11" s="1"/>
  <c r="AG23" i="11"/>
  <c r="AG8" i="11"/>
  <c r="AG20" i="11"/>
  <c r="AG13" i="11"/>
  <c r="AG14" i="11"/>
  <c r="AG31" i="11"/>
  <c r="AG24" i="11"/>
  <c r="AG30" i="11"/>
  <c r="AG17" i="11"/>
  <c r="AG5" i="11"/>
  <c r="AG12" i="11"/>
  <c r="AG7" i="11"/>
  <c r="AG18" i="11"/>
  <c r="AG9" i="11"/>
  <c r="AG6" i="11"/>
  <c r="AG34" i="11"/>
  <c r="AG33" i="11"/>
  <c r="AH22" i="16"/>
  <c r="AH21" i="16"/>
  <c r="AH11" i="16"/>
  <c r="AH35" i="16"/>
  <c r="AH8" i="16"/>
  <c r="AH9" i="16"/>
  <c r="AH14" i="16"/>
  <c r="AH23" i="16"/>
  <c r="AH27" i="16"/>
  <c r="AH5" i="16"/>
  <c r="AH34" i="16"/>
  <c r="AH10" i="16"/>
  <c r="AH16" i="16"/>
  <c r="AH31" i="16"/>
  <c r="AH26" i="16"/>
  <c r="AI3" i="16"/>
  <c r="AI6" i="16" s="1"/>
  <c r="AH15" i="16"/>
  <c r="AH7" i="16"/>
  <c r="AH19" i="16"/>
  <c r="AH20" i="16"/>
  <c r="AH30" i="16"/>
  <c r="D38" i="3"/>
  <c r="E38" i="3" s="1"/>
  <c r="B39" i="3" s="1"/>
  <c r="AG7" i="9"/>
  <c r="AH3" i="9"/>
  <c r="AG11" i="9"/>
  <c r="AG15" i="9"/>
  <c r="AG24" i="9"/>
  <c r="AG22" i="9"/>
  <c r="AG10" i="9"/>
  <c r="AG12" i="9"/>
  <c r="AG17" i="9"/>
  <c r="AG23" i="9"/>
  <c r="AG14" i="9"/>
  <c r="AG18" i="9"/>
  <c r="AG19" i="9"/>
  <c r="AG5" i="9"/>
  <c r="AG8" i="9"/>
  <c r="AG25" i="9"/>
  <c r="AG13" i="9"/>
  <c r="AG6" i="9"/>
  <c r="AG9" i="9"/>
  <c r="AG30" i="9"/>
  <c r="AG42" i="9"/>
  <c r="AG45" i="9"/>
  <c r="AG41" i="9"/>
  <c r="AG34" i="9"/>
  <c r="AG38" i="9"/>
  <c r="AG27" i="9"/>
  <c r="AG36" i="9"/>
  <c r="AG29" i="9"/>
  <c r="AG31" i="9"/>
  <c r="AG35" i="9"/>
  <c r="AG37" i="9"/>
  <c r="AG46" i="9"/>
  <c r="AG33" i="9"/>
  <c r="AN1" i="3" l="1"/>
  <c r="AM3" i="3"/>
  <c r="AL5" i="3"/>
  <c r="AM2" i="3" s="1"/>
  <c r="AM4" i="3" s="1"/>
  <c r="C44" i="3"/>
  <c r="A45" i="3"/>
  <c r="AH35" i="15"/>
  <c r="AH29" i="15"/>
  <c r="AH27" i="15"/>
  <c r="AH31" i="15"/>
  <c r="AH13" i="15"/>
  <c r="AH25" i="15"/>
  <c r="AH34" i="15"/>
  <c r="AH37" i="15"/>
  <c r="AH17" i="15"/>
  <c r="AH42" i="15"/>
  <c r="AH19" i="15"/>
  <c r="AH11" i="15"/>
  <c r="AH24" i="15"/>
  <c r="AH7" i="15"/>
  <c r="AH46" i="15"/>
  <c r="AI3" i="15"/>
  <c r="AH41" i="15"/>
  <c r="AH33" i="15"/>
  <c r="AH18" i="15"/>
  <c r="AH45" i="15"/>
  <c r="AH30" i="15"/>
  <c r="AH10" i="15"/>
  <c r="AH8" i="15"/>
  <c r="AH23" i="15"/>
  <c r="AH14" i="15"/>
  <c r="AH15" i="15"/>
  <c r="AH36" i="15"/>
  <c r="AH9" i="15"/>
  <c r="AH5" i="15"/>
  <c r="AH6" i="15"/>
  <c r="AH22" i="15"/>
  <c r="AH12" i="15"/>
  <c r="AH38" i="15"/>
  <c r="D39" i="3"/>
  <c r="E39" i="3" s="1"/>
  <c r="B40" i="3" s="1"/>
  <c r="AI21" i="16"/>
  <c r="AI16" i="16"/>
  <c r="AI31" i="16"/>
  <c r="AI23" i="16"/>
  <c r="AI30" i="16"/>
  <c r="AI9" i="16"/>
  <c r="AJ3" i="16"/>
  <c r="AJ6" i="16" s="1"/>
  <c r="AI22" i="16"/>
  <c r="AI11" i="16"/>
  <c r="AI34" i="16"/>
  <c r="AI26" i="16"/>
  <c r="AI5" i="16"/>
  <c r="AI20" i="16"/>
  <c r="AI35" i="16"/>
  <c r="AI8" i="16"/>
  <c r="AI14" i="16"/>
  <c r="AI10" i="16"/>
  <c r="AI19" i="16"/>
  <c r="AI27" i="16"/>
  <c r="AI7" i="16"/>
  <c r="AI15" i="16"/>
  <c r="AH12" i="9"/>
  <c r="AH8" i="9"/>
  <c r="AH10" i="9"/>
  <c r="AH17" i="9"/>
  <c r="AH24" i="9"/>
  <c r="AH6" i="9"/>
  <c r="AH23" i="9"/>
  <c r="AI3" i="9"/>
  <c r="AH14" i="9"/>
  <c r="AH19" i="9"/>
  <c r="AH9" i="9"/>
  <c r="AH5" i="9"/>
  <c r="AH15" i="9"/>
  <c r="AH25" i="9"/>
  <c r="AH11" i="9"/>
  <c r="AH13" i="9"/>
  <c r="AH7" i="9"/>
  <c r="AH18" i="9"/>
  <c r="AH22" i="9"/>
  <c r="AH27" i="9"/>
  <c r="AH31" i="9"/>
  <c r="AH33" i="9"/>
  <c r="AH38" i="9"/>
  <c r="AH35" i="9"/>
  <c r="AH29" i="9"/>
  <c r="AH30" i="9"/>
  <c r="AH42" i="9"/>
  <c r="AH37" i="9"/>
  <c r="AH45" i="9"/>
  <c r="AH34" i="9"/>
  <c r="AH46" i="9"/>
  <c r="AH36" i="9"/>
  <c r="AH41" i="9"/>
  <c r="AH19" i="11"/>
  <c r="AH6" i="11"/>
  <c r="AH20" i="11"/>
  <c r="AH7" i="11"/>
  <c r="AH18" i="11"/>
  <c r="AH23" i="11"/>
  <c r="AH5" i="11"/>
  <c r="AH9" i="11"/>
  <c r="AH13" i="11"/>
  <c r="AH31" i="11"/>
  <c r="AH24" i="11"/>
  <c r="AH14" i="11"/>
  <c r="AH17" i="11"/>
  <c r="AI3" i="11"/>
  <c r="AI27" i="11" s="1"/>
  <c r="AH30" i="11"/>
  <c r="AH12" i="11"/>
  <c r="AH8" i="11"/>
  <c r="AH33" i="11"/>
  <c r="AH34" i="11"/>
  <c r="AM5" i="3" l="1"/>
  <c r="AN2" i="3" s="1"/>
  <c r="AN4" i="3" s="1"/>
  <c r="A46" i="3"/>
  <c r="C45" i="3"/>
  <c r="AO1" i="3"/>
  <c r="AN3" i="3"/>
  <c r="AI11" i="15"/>
  <c r="AI7" i="15"/>
  <c r="AI5" i="15"/>
  <c r="AI23" i="15"/>
  <c r="AI17" i="15"/>
  <c r="AI38" i="15"/>
  <c r="AI6" i="15"/>
  <c r="AI41" i="15"/>
  <c r="AI33" i="15"/>
  <c r="AI27" i="15"/>
  <c r="AI24" i="15"/>
  <c r="AI18" i="15"/>
  <c r="AI22" i="15"/>
  <c r="AI37" i="15"/>
  <c r="AI42" i="15"/>
  <c r="AI8" i="15"/>
  <c r="AI31" i="15"/>
  <c r="AI9" i="15"/>
  <c r="AI30" i="15"/>
  <c r="AJ3" i="15"/>
  <c r="AI19" i="15"/>
  <c r="AI12" i="15"/>
  <c r="AI14" i="15"/>
  <c r="AI25" i="15"/>
  <c r="AI13" i="15"/>
  <c r="AI34" i="15"/>
  <c r="AI15" i="15"/>
  <c r="AI29" i="15"/>
  <c r="AI36" i="15"/>
  <c r="AI35" i="15"/>
  <c r="AI46" i="15"/>
  <c r="AI45" i="15"/>
  <c r="AI10" i="15"/>
  <c r="D40" i="3"/>
  <c r="E40" i="3" s="1"/>
  <c r="B41" i="3" s="1"/>
  <c r="AI17" i="11"/>
  <c r="AI24" i="11"/>
  <c r="AI6" i="11"/>
  <c r="AI20" i="11"/>
  <c r="AI12" i="11"/>
  <c r="AI7" i="11"/>
  <c r="AI5" i="11"/>
  <c r="AI31" i="11"/>
  <c r="AI23" i="11"/>
  <c r="AI19" i="11"/>
  <c r="AJ3" i="11"/>
  <c r="AJ27" i="11" s="1"/>
  <c r="AI9" i="11"/>
  <c r="AI14" i="11"/>
  <c r="AI13" i="11"/>
  <c r="AI30" i="11"/>
  <c r="AI18" i="11"/>
  <c r="AI8" i="11"/>
  <c r="AI34" i="11"/>
  <c r="AI33" i="11"/>
  <c r="AJ16" i="16"/>
  <c r="AJ15" i="16"/>
  <c r="AJ35" i="16"/>
  <c r="AJ26" i="16"/>
  <c r="AJ8" i="16"/>
  <c r="AJ20" i="16"/>
  <c r="AJ14" i="16"/>
  <c r="AJ19" i="16"/>
  <c r="AJ30" i="16"/>
  <c r="AJ7" i="16"/>
  <c r="AJ23" i="16"/>
  <c r="AJ5" i="16"/>
  <c r="AJ31" i="16"/>
  <c r="AJ27" i="16"/>
  <c r="AJ10" i="16"/>
  <c r="AJ11" i="16"/>
  <c r="AJ21" i="16"/>
  <c r="AJ34" i="16"/>
  <c r="AJ9" i="16"/>
  <c r="AJ22" i="16"/>
  <c r="AK3" i="16"/>
  <c r="AK6" i="16" s="1"/>
  <c r="AI10" i="9"/>
  <c r="AI12" i="9"/>
  <c r="AI13" i="9"/>
  <c r="AI6" i="9"/>
  <c r="AJ3" i="9"/>
  <c r="AI5" i="9"/>
  <c r="AI23" i="9"/>
  <c r="AI15" i="9"/>
  <c r="AI9" i="9"/>
  <c r="AI18" i="9"/>
  <c r="AI8" i="9"/>
  <c r="AI25" i="9"/>
  <c r="AI17" i="9"/>
  <c r="AI11" i="9"/>
  <c r="AI14" i="9"/>
  <c r="AI22" i="9"/>
  <c r="AI19" i="9"/>
  <c r="AI7" i="9"/>
  <c r="AI24" i="9"/>
  <c r="AI36" i="9"/>
  <c r="AI41" i="9"/>
  <c r="AI29" i="9"/>
  <c r="AI30" i="9"/>
  <c r="AI37" i="9"/>
  <c r="AI46" i="9"/>
  <c r="AI27" i="9"/>
  <c r="AI33" i="9"/>
  <c r="AI35" i="9"/>
  <c r="AI45" i="9"/>
  <c r="AI31" i="9"/>
  <c r="AI34" i="9"/>
  <c r="AI38" i="9"/>
  <c r="AI42" i="9"/>
  <c r="AN5" i="3" l="1"/>
  <c r="C46" i="3"/>
  <c r="A47" i="3"/>
  <c r="AO3" i="3"/>
  <c r="AO2" i="3"/>
  <c r="AO4" i="3" s="1"/>
  <c r="AP1" i="3"/>
  <c r="AJ7" i="15"/>
  <c r="AK3" i="15"/>
  <c r="AJ10" i="15"/>
  <c r="AJ13" i="15"/>
  <c r="AJ19" i="15"/>
  <c r="AJ45" i="15"/>
  <c r="AJ42" i="15"/>
  <c r="AJ31" i="15"/>
  <c r="AJ29" i="15"/>
  <c r="AJ14" i="15"/>
  <c r="AJ46" i="15"/>
  <c r="AJ5" i="15"/>
  <c r="AJ12" i="15"/>
  <c r="AJ17" i="15"/>
  <c r="AJ27" i="15"/>
  <c r="AJ35" i="15"/>
  <c r="AJ25" i="15"/>
  <c r="AJ8" i="15"/>
  <c r="AJ11" i="15"/>
  <c r="AJ9" i="15"/>
  <c r="AJ6" i="15"/>
  <c r="AJ22" i="15"/>
  <c r="AJ36" i="15"/>
  <c r="AJ41" i="15"/>
  <c r="AJ34" i="15"/>
  <c r="AJ30" i="15"/>
  <c r="AJ38" i="15"/>
  <c r="AJ23" i="15"/>
  <c r="AJ24" i="15"/>
  <c r="AJ15" i="15"/>
  <c r="AJ18" i="15"/>
  <c r="AJ33" i="15"/>
  <c r="AJ37" i="15"/>
  <c r="AJ8" i="11"/>
  <c r="AK3" i="11"/>
  <c r="AK27" i="11" s="1"/>
  <c r="AJ31" i="11"/>
  <c r="AJ19" i="11"/>
  <c r="AJ24" i="11"/>
  <c r="AJ18" i="11"/>
  <c r="AJ5" i="11"/>
  <c r="AJ12" i="11"/>
  <c r="AJ9" i="11"/>
  <c r="AJ23" i="11"/>
  <c r="AJ20" i="11"/>
  <c r="AJ13" i="11"/>
  <c r="AJ6" i="11"/>
  <c r="AJ17" i="11"/>
  <c r="AJ14" i="11"/>
  <c r="AJ30" i="11"/>
  <c r="AJ7" i="11"/>
  <c r="AJ34" i="11"/>
  <c r="AJ33" i="11"/>
  <c r="D41" i="3"/>
  <c r="E41" i="3" s="1"/>
  <c r="B42" i="3" s="1"/>
  <c r="AK31" i="16"/>
  <c r="AK23" i="16"/>
  <c r="AK27" i="16"/>
  <c r="AK8" i="16"/>
  <c r="AK9" i="16"/>
  <c r="AK22" i="16"/>
  <c r="AK21" i="16"/>
  <c r="AK11" i="16"/>
  <c r="AK35" i="16"/>
  <c r="AK7" i="16"/>
  <c r="AK19" i="16"/>
  <c r="AK5" i="16"/>
  <c r="AK20" i="16"/>
  <c r="AK14" i="16"/>
  <c r="AK30" i="16"/>
  <c r="AK10" i="16"/>
  <c r="AK15" i="16"/>
  <c r="AK34" i="16"/>
  <c r="AK16" i="16"/>
  <c r="AK26" i="16"/>
  <c r="AL3" i="16"/>
  <c r="AL6" i="16" s="1"/>
  <c r="AJ22" i="9"/>
  <c r="AJ9" i="9"/>
  <c r="AJ6" i="9"/>
  <c r="AK3" i="9"/>
  <c r="AJ5" i="9"/>
  <c r="AJ12" i="9"/>
  <c r="AJ24" i="9"/>
  <c r="AJ8" i="9"/>
  <c r="AJ11" i="9"/>
  <c r="AJ14" i="9"/>
  <c r="AJ18" i="9"/>
  <c r="AJ19" i="9"/>
  <c r="AJ25" i="9"/>
  <c r="AJ13" i="9"/>
  <c r="AJ7" i="9"/>
  <c r="AJ23" i="9"/>
  <c r="AJ15" i="9"/>
  <c r="AJ10" i="9"/>
  <c r="AJ17" i="9"/>
  <c r="AJ29" i="9"/>
  <c r="AJ30" i="9"/>
  <c r="AJ37" i="9"/>
  <c r="AJ46" i="9"/>
  <c r="AJ27" i="9"/>
  <c r="AJ31" i="9"/>
  <c r="AJ35" i="9"/>
  <c r="AJ38" i="9"/>
  <c r="AJ45" i="9"/>
  <c r="AJ33" i="9"/>
  <c r="AJ34" i="9"/>
  <c r="AJ42" i="9"/>
  <c r="AJ36" i="9"/>
  <c r="AJ41" i="9"/>
  <c r="AO5" i="3" l="1"/>
  <c r="A48" i="3"/>
  <c r="C47" i="3"/>
  <c r="AQ1" i="3"/>
  <c r="AP2" i="3"/>
  <c r="AP4" i="3" s="1"/>
  <c r="AP3" i="3"/>
  <c r="AK14" i="15"/>
  <c r="AK15" i="15"/>
  <c r="AK6" i="15"/>
  <c r="AK30" i="15"/>
  <c r="AK27" i="15"/>
  <c r="AK17" i="15"/>
  <c r="AK37" i="15"/>
  <c r="AK25" i="15"/>
  <c r="AK29" i="15"/>
  <c r="AK24" i="15"/>
  <c r="AK19" i="15"/>
  <c r="AK8" i="15"/>
  <c r="AK41" i="15"/>
  <c r="AK46" i="15"/>
  <c r="AK10" i="15"/>
  <c r="AK12" i="15"/>
  <c r="AK34" i="15"/>
  <c r="AL3" i="15"/>
  <c r="AK11" i="15"/>
  <c r="AK7" i="15"/>
  <c r="AK9" i="15"/>
  <c r="AK18" i="15"/>
  <c r="AK33" i="15"/>
  <c r="AK36" i="15"/>
  <c r="AK31" i="15"/>
  <c r="AK35" i="15"/>
  <c r="AK5" i="15"/>
  <c r="AK23" i="15"/>
  <c r="AK38" i="15"/>
  <c r="AK45" i="15"/>
  <c r="AK42" i="15"/>
  <c r="AK13" i="15"/>
  <c r="AK22" i="15"/>
  <c r="D42" i="3"/>
  <c r="E42" i="3" s="1"/>
  <c r="B43" i="3" s="1"/>
  <c r="AL14" i="16"/>
  <c r="AL23" i="16"/>
  <c r="AL27" i="16"/>
  <c r="AL5" i="16"/>
  <c r="AL22" i="16"/>
  <c r="AL21" i="16"/>
  <c r="AL11" i="16"/>
  <c r="AL35" i="16"/>
  <c r="AL8" i="16"/>
  <c r="AL9" i="16"/>
  <c r="AL19" i="16"/>
  <c r="AM3" i="16"/>
  <c r="AM6" i="16" s="1"/>
  <c r="AL20" i="16"/>
  <c r="AL15" i="16"/>
  <c r="AL30" i="16"/>
  <c r="AL7" i="16"/>
  <c r="AL31" i="16"/>
  <c r="AL34" i="16"/>
  <c r="AL16" i="16"/>
  <c r="AL26" i="16"/>
  <c r="AL10" i="16"/>
  <c r="AK8" i="9"/>
  <c r="AK10" i="9"/>
  <c r="AK11" i="9"/>
  <c r="AK17" i="9"/>
  <c r="AK7" i="9"/>
  <c r="AL3" i="9"/>
  <c r="AK23" i="9"/>
  <c r="AK14" i="9"/>
  <c r="AK24" i="9"/>
  <c r="AK19" i="9"/>
  <c r="AK9" i="9"/>
  <c r="AK22" i="9"/>
  <c r="AK13" i="9"/>
  <c r="AK6" i="9"/>
  <c r="AK5" i="9"/>
  <c r="AK15" i="9"/>
  <c r="AK18" i="9"/>
  <c r="AK12" i="9"/>
  <c r="AK25" i="9"/>
  <c r="AK29" i="9"/>
  <c r="AK30" i="9"/>
  <c r="AK33" i="9"/>
  <c r="AK34" i="9"/>
  <c r="AK42" i="9"/>
  <c r="AK31" i="9"/>
  <c r="AK36" i="9"/>
  <c r="AK45" i="9"/>
  <c r="AK27" i="9"/>
  <c r="AK35" i="9"/>
  <c r="AK41" i="9"/>
  <c r="AK37" i="9"/>
  <c r="AK46" i="9"/>
  <c r="AK38" i="9"/>
  <c r="AK31" i="11"/>
  <c r="AK7" i="11"/>
  <c r="AK19" i="11"/>
  <c r="AL3" i="11"/>
  <c r="AL27" i="11" s="1"/>
  <c r="AK14" i="11"/>
  <c r="AK30" i="11"/>
  <c r="AK24" i="11"/>
  <c r="AK5" i="11"/>
  <c r="AK13" i="11"/>
  <c r="AK12" i="11"/>
  <c r="AK23" i="11"/>
  <c r="AK9" i="11"/>
  <c r="AK17" i="11"/>
  <c r="AK8" i="11"/>
  <c r="AK20" i="11"/>
  <c r="AK6" i="11"/>
  <c r="AK18" i="11"/>
  <c r="AK34" i="11"/>
  <c r="AK33" i="11"/>
  <c r="AR1" i="3" l="1"/>
  <c r="AQ3" i="3"/>
  <c r="AP5" i="3"/>
  <c r="AQ2" i="3" s="1"/>
  <c r="AQ4" i="3" s="1"/>
  <c r="A49" i="3"/>
  <c r="C48" i="3"/>
  <c r="AL23" i="15"/>
  <c r="AL13" i="15"/>
  <c r="AL15" i="15"/>
  <c r="AL18" i="15"/>
  <c r="AL37" i="15"/>
  <c r="AL6" i="15"/>
  <c r="AL14" i="15"/>
  <c r="AL5" i="15"/>
  <c r="AL38" i="15"/>
  <c r="AL42" i="15"/>
  <c r="AL30" i="15"/>
  <c r="AL27" i="15"/>
  <c r="AL8" i="15"/>
  <c r="AL34" i="15"/>
  <c r="AL31" i="15"/>
  <c r="AM3" i="15"/>
  <c r="AL9" i="15"/>
  <c r="AL19" i="15"/>
  <c r="AL36" i="15"/>
  <c r="AL17" i="15"/>
  <c r="AL24" i="15"/>
  <c r="AL7" i="15"/>
  <c r="AL29" i="15"/>
  <c r="AL11" i="15"/>
  <c r="AL12" i="15"/>
  <c r="AL46" i="15"/>
  <c r="AL45" i="15"/>
  <c r="AL41" i="15"/>
  <c r="AL35" i="15"/>
  <c r="AL10" i="15"/>
  <c r="AL33" i="15"/>
  <c r="AL22" i="15"/>
  <c r="AL25" i="15"/>
  <c r="D43" i="3"/>
  <c r="E43" i="3" s="1"/>
  <c r="B44" i="3" s="1"/>
  <c r="AL12" i="9"/>
  <c r="AL10" i="9"/>
  <c r="AL23" i="9"/>
  <c r="AL15" i="9"/>
  <c r="AL25" i="9"/>
  <c r="AL7" i="9"/>
  <c r="AL11" i="9"/>
  <c r="AL5" i="9"/>
  <c r="AL13" i="9"/>
  <c r="AL19" i="9"/>
  <c r="AL22" i="9"/>
  <c r="AL14" i="9"/>
  <c r="AL8" i="9"/>
  <c r="AL17" i="9"/>
  <c r="AL18" i="9"/>
  <c r="AL6" i="9"/>
  <c r="AL9" i="9"/>
  <c r="AL24" i="9"/>
  <c r="AM3" i="9"/>
  <c r="AL34" i="9"/>
  <c r="AL38" i="9"/>
  <c r="AL45" i="9"/>
  <c r="AL31" i="9"/>
  <c r="AL42" i="9"/>
  <c r="AL37" i="9"/>
  <c r="AL29" i="9"/>
  <c r="AL30" i="9"/>
  <c r="AL33" i="9"/>
  <c r="AL36" i="9"/>
  <c r="AL41" i="9"/>
  <c r="AL27" i="9"/>
  <c r="AL35" i="9"/>
  <c r="AL46" i="9"/>
  <c r="AM22" i="16"/>
  <c r="AM21" i="16"/>
  <c r="AM16" i="16"/>
  <c r="AM31" i="16"/>
  <c r="AM23" i="16"/>
  <c r="AM30" i="16"/>
  <c r="AM9" i="16"/>
  <c r="AN3" i="16"/>
  <c r="AN6" i="16" s="1"/>
  <c r="AM11" i="16"/>
  <c r="AM34" i="16"/>
  <c r="AM26" i="16"/>
  <c r="AM5" i="16"/>
  <c r="AM14" i="16"/>
  <c r="AM10" i="16"/>
  <c r="AM20" i="16"/>
  <c r="AM35" i="16"/>
  <c r="AM8" i="16"/>
  <c r="AM15" i="16"/>
  <c r="AM19" i="16"/>
  <c r="AM27" i="16"/>
  <c r="AM7" i="16"/>
  <c r="AL31" i="11"/>
  <c r="AL19" i="11"/>
  <c r="AL23" i="11"/>
  <c r="AL5" i="11"/>
  <c r="AL9" i="11"/>
  <c r="AL18" i="11"/>
  <c r="AL6" i="11"/>
  <c r="AL20" i="11"/>
  <c r="AL12" i="11"/>
  <c r="AL7" i="11"/>
  <c r="AL17" i="11"/>
  <c r="AL8" i="11"/>
  <c r="AM3" i="11"/>
  <c r="AM27" i="11" s="1"/>
  <c r="AL14" i="11"/>
  <c r="AL30" i="11"/>
  <c r="AL24" i="11"/>
  <c r="AL13" i="11"/>
  <c r="AL34" i="11"/>
  <c r="AL33" i="11"/>
  <c r="AQ5" i="3" l="1"/>
  <c r="AR2" i="3" s="1"/>
  <c r="AR4" i="3" s="1"/>
  <c r="E7" i="11" s="1"/>
  <c r="E8" i="11" s="1"/>
  <c r="E9" i="11" s="1"/>
  <c r="A50" i="3"/>
  <c r="C49" i="3"/>
  <c r="AS1" i="3"/>
  <c r="AR3" i="3"/>
  <c r="AM15" i="15"/>
  <c r="AM36" i="15"/>
  <c r="AM33" i="15"/>
  <c r="AM19" i="15"/>
  <c r="AM8" i="15"/>
  <c r="AM18" i="15"/>
  <c r="AM22" i="15"/>
  <c r="AM23" i="15"/>
  <c r="AM35" i="15"/>
  <c r="AM46" i="15"/>
  <c r="AM30" i="15"/>
  <c r="AM27" i="15"/>
  <c r="AM45" i="15"/>
  <c r="AM9" i="15"/>
  <c r="AN3" i="15"/>
  <c r="AM14" i="15"/>
  <c r="AM7" i="15"/>
  <c r="AM17" i="15"/>
  <c r="AM41" i="15"/>
  <c r="AM34" i="15"/>
  <c r="AM12" i="15"/>
  <c r="AM6" i="15"/>
  <c r="AM10" i="15"/>
  <c r="AM29" i="15"/>
  <c r="AM38" i="15"/>
  <c r="AM37" i="15"/>
  <c r="AM24" i="15"/>
  <c r="AM11" i="15"/>
  <c r="AM42" i="15"/>
  <c r="AM13" i="15"/>
  <c r="AM25" i="15"/>
  <c r="AM5" i="15"/>
  <c r="AM31" i="15"/>
  <c r="D44" i="3"/>
  <c r="E44" i="3" s="1"/>
  <c r="B45" i="3" s="1"/>
  <c r="AM7" i="9"/>
  <c r="AM8" i="9"/>
  <c r="AM23" i="9"/>
  <c r="AM14" i="9"/>
  <c r="AM24" i="9"/>
  <c r="AM5" i="9"/>
  <c r="AM9" i="9"/>
  <c r="AM17" i="9"/>
  <c r="AM18" i="9"/>
  <c r="AM11" i="9"/>
  <c r="AM10" i="9"/>
  <c r="AM13" i="9"/>
  <c r="AM19" i="9"/>
  <c r="AM6" i="9"/>
  <c r="AM12" i="9"/>
  <c r="AM15" i="9"/>
  <c r="AM22" i="9"/>
  <c r="AN3" i="9"/>
  <c r="AM25" i="9"/>
  <c r="AM27" i="9"/>
  <c r="AM30" i="9"/>
  <c r="AM34" i="9"/>
  <c r="AM36" i="9"/>
  <c r="AM41" i="9"/>
  <c r="AM45" i="9"/>
  <c r="AM31" i="9"/>
  <c r="AM33" i="9"/>
  <c r="AM37" i="9"/>
  <c r="AM46" i="9"/>
  <c r="AM29" i="9"/>
  <c r="AM35" i="9"/>
  <c r="AM38" i="9"/>
  <c r="AM42" i="9"/>
  <c r="AN21" i="16"/>
  <c r="AN16" i="16"/>
  <c r="AN11" i="16"/>
  <c r="AN19" i="16"/>
  <c r="AN30" i="16"/>
  <c r="AN7" i="16"/>
  <c r="AN31" i="16"/>
  <c r="AN35" i="16"/>
  <c r="AN26" i="16"/>
  <c r="AN8" i="16"/>
  <c r="AN22" i="16"/>
  <c r="AN20" i="16"/>
  <c r="AN15" i="16"/>
  <c r="AN9" i="16"/>
  <c r="AN23" i="16"/>
  <c r="AN5" i="16"/>
  <c r="AN34" i="16"/>
  <c r="AO3" i="16"/>
  <c r="AO6" i="16" s="1"/>
  <c r="AN10" i="16"/>
  <c r="AN14" i="16"/>
  <c r="AN27" i="16"/>
  <c r="AM23" i="11"/>
  <c r="AN3" i="11"/>
  <c r="AN27" i="11" s="1"/>
  <c r="AM13" i="11"/>
  <c r="AM14" i="11"/>
  <c r="AM30" i="11"/>
  <c r="AM31" i="11"/>
  <c r="AM18" i="11"/>
  <c r="AM5" i="11"/>
  <c r="AM9" i="11"/>
  <c r="AM12" i="11"/>
  <c r="AM19" i="11"/>
  <c r="AM24" i="11"/>
  <c r="AM20" i="11"/>
  <c r="AM17" i="11"/>
  <c r="AM8" i="11"/>
  <c r="AM6" i="11"/>
  <c r="AM7" i="11"/>
  <c r="AM34" i="11"/>
  <c r="AM33" i="11"/>
  <c r="E12" i="11" l="1"/>
  <c r="E13" i="11"/>
  <c r="E7" i="9"/>
  <c r="E8" i="9" s="1"/>
  <c r="E13" i="9" s="1"/>
  <c r="E14" i="9" s="1"/>
  <c r="E15" i="9" s="1"/>
  <c r="E18" i="9" s="1"/>
  <c r="E7" i="16"/>
  <c r="E8" i="16" s="1"/>
  <c r="E11" i="16" s="1"/>
  <c r="AR5" i="3"/>
  <c r="C50" i="3"/>
  <c r="A51" i="3"/>
  <c r="E7" i="15"/>
  <c r="E8" i="15" s="1"/>
  <c r="E13" i="15" s="1"/>
  <c r="E14" i="15" s="1"/>
  <c r="E15" i="15" s="1"/>
  <c r="AS2" i="3"/>
  <c r="AS4" i="3" s="1"/>
  <c r="AT1" i="3"/>
  <c r="AS3" i="3"/>
  <c r="AN18" i="15"/>
  <c r="AN33" i="15"/>
  <c r="AN8" i="15"/>
  <c r="AN37" i="15"/>
  <c r="AN6" i="15"/>
  <c r="AN27" i="15"/>
  <c r="AN15" i="15"/>
  <c r="AN17" i="15"/>
  <c r="AN30" i="15"/>
  <c r="AN35" i="15"/>
  <c r="AN23" i="15"/>
  <c r="AN25" i="15"/>
  <c r="AN11" i="15"/>
  <c r="AN12" i="15"/>
  <c r="AN46" i="15"/>
  <c r="AN5" i="15"/>
  <c r="AN38" i="15"/>
  <c r="AN7" i="15"/>
  <c r="AN31" i="15"/>
  <c r="AN10" i="15"/>
  <c r="AN14" i="15"/>
  <c r="AN42" i="15"/>
  <c r="AN36" i="15"/>
  <c r="AN19" i="15"/>
  <c r="AO3" i="15"/>
  <c r="AN34" i="15"/>
  <c r="AN24" i="15"/>
  <c r="AN29" i="15"/>
  <c r="AN22" i="15"/>
  <c r="AN41" i="15"/>
  <c r="AN45" i="15"/>
  <c r="AN9" i="15"/>
  <c r="AN13" i="15"/>
  <c r="D45" i="3"/>
  <c r="E45" i="3" s="1"/>
  <c r="B46" i="3" s="1"/>
  <c r="AO22" i="16"/>
  <c r="AO15" i="16"/>
  <c r="AO34" i="16"/>
  <c r="AO26" i="16"/>
  <c r="AP3" i="16"/>
  <c r="AP6" i="16" s="1"/>
  <c r="AO20" i="16"/>
  <c r="AO14" i="16"/>
  <c r="AO19" i="16"/>
  <c r="AO30" i="16"/>
  <c r="AO5" i="16"/>
  <c r="AO10" i="16"/>
  <c r="AO31" i="16"/>
  <c r="AO27" i="16"/>
  <c r="AO9" i="16"/>
  <c r="AO11" i="16"/>
  <c r="AO7" i="16"/>
  <c r="AO23" i="16"/>
  <c r="AO8" i="16"/>
  <c r="AO21" i="16"/>
  <c r="AO16" i="16"/>
  <c r="AO35" i="16"/>
  <c r="AN17" i="11"/>
  <c r="AN24" i="11"/>
  <c r="AN6" i="11"/>
  <c r="AN20" i="11"/>
  <c r="AN7" i="11"/>
  <c r="AN18" i="11"/>
  <c r="AN5" i="11"/>
  <c r="AN13" i="11"/>
  <c r="AN14" i="11"/>
  <c r="AN31" i="11"/>
  <c r="AO3" i="11"/>
  <c r="AO27" i="11" s="1"/>
  <c r="AN23" i="11"/>
  <c r="AN8" i="11"/>
  <c r="AN19" i="11"/>
  <c r="AN9" i="11"/>
  <c r="AN12" i="11"/>
  <c r="AN30" i="11"/>
  <c r="AN34" i="11"/>
  <c r="AN33" i="11"/>
  <c r="AN5" i="9"/>
  <c r="AN23" i="9"/>
  <c r="AN18" i="9"/>
  <c r="AN6" i="9"/>
  <c r="AO3" i="9"/>
  <c r="AN10" i="9"/>
  <c r="AN14" i="9"/>
  <c r="AN24" i="9"/>
  <c r="AN19" i="9"/>
  <c r="AN12" i="9"/>
  <c r="AN17" i="9"/>
  <c r="AN7" i="9"/>
  <c r="AN9" i="9"/>
  <c r="AN13" i="9"/>
  <c r="AN22" i="9"/>
  <c r="AN15" i="9"/>
  <c r="AN11" i="9"/>
  <c r="AN8" i="9"/>
  <c r="AN25" i="9"/>
  <c r="AN42" i="9"/>
  <c r="AN33" i="9"/>
  <c r="AN36" i="9"/>
  <c r="AN41" i="9"/>
  <c r="AN34" i="9"/>
  <c r="AN31" i="9"/>
  <c r="AN45" i="9"/>
  <c r="AN30" i="9"/>
  <c r="AN29" i="9"/>
  <c r="AN35" i="9"/>
  <c r="AN37" i="9"/>
  <c r="AN46" i="9"/>
  <c r="AN27" i="9"/>
  <c r="AN38" i="9"/>
  <c r="AS5" i="3" l="1"/>
  <c r="E14" i="11"/>
  <c r="E17" i="9"/>
  <c r="E19" i="9" s="1"/>
  <c r="E14" i="16"/>
  <c r="E15" i="16"/>
  <c r="A52" i="3"/>
  <c r="C51" i="3"/>
  <c r="AU1" i="3"/>
  <c r="AT3" i="3"/>
  <c r="AT2" i="3"/>
  <c r="AT4" i="3" s="1"/>
  <c r="E17" i="15"/>
  <c r="E18" i="15"/>
  <c r="E22" i="9"/>
  <c r="E26" i="16"/>
  <c r="E27" i="16" s="1"/>
  <c r="E23" i="11"/>
  <c r="E24" i="11" s="1"/>
  <c r="E22" i="15"/>
  <c r="E23" i="15" s="1"/>
  <c r="E25" i="15" s="1"/>
  <c r="E27" i="15" s="1"/>
  <c r="F29" i="15" s="1"/>
  <c r="AO46" i="15"/>
  <c r="AO41" i="15"/>
  <c r="AO11" i="15"/>
  <c r="AO13" i="15"/>
  <c r="AO37" i="15"/>
  <c r="AO8" i="15"/>
  <c r="AO23" i="15"/>
  <c r="AO22" i="15"/>
  <c r="AO24" i="15"/>
  <c r="AO6" i="15"/>
  <c r="AO36" i="15"/>
  <c r="AO19" i="15"/>
  <c r="AO30" i="15"/>
  <c r="AO18" i="15"/>
  <c r="AO42" i="15"/>
  <c r="AO7" i="15"/>
  <c r="AO38" i="15"/>
  <c r="AO34" i="15"/>
  <c r="AO9" i="15"/>
  <c r="AO15" i="15"/>
  <c r="AO35" i="15"/>
  <c r="AO10" i="15"/>
  <c r="AO27" i="15"/>
  <c r="AO25" i="15"/>
  <c r="AP3" i="15"/>
  <c r="AO12" i="15"/>
  <c r="AO45" i="15"/>
  <c r="AO14" i="15"/>
  <c r="AO33" i="15"/>
  <c r="AO29" i="15"/>
  <c r="AO31" i="15"/>
  <c r="AO17" i="15"/>
  <c r="AO5" i="15"/>
  <c r="AO5" i="9"/>
  <c r="AO22" i="9"/>
  <c r="AO10" i="9"/>
  <c r="AO17" i="9"/>
  <c r="AO24" i="9"/>
  <c r="AO6" i="9"/>
  <c r="AO12" i="9"/>
  <c r="AP3" i="9"/>
  <c r="AO14" i="9"/>
  <c r="AO18" i="9"/>
  <c r="AO9" i="9"/>
  <c r="AO19" i="9"/>
  <c r="AO7" i="9"/>
  <c r="AO11" i="9"/>
  <c r="AO13" i="9"/>
  <c r="AO25" i="9"/>
  <c r="AO8" i="9"/>
  <c r="AO15" i="9"/>
  <c r="AO23" i="9"/>
  <c r="AO29" i="9"/>
  <c r="AO33" i="9"/>
  <c r="AO37" i="9"/>
  <c r="AO46" i="9"/>
  <c r="AO30" i="9"/>
  <c r="AO34" i="9"/>
  <c r="AO38" i="9"/>
  <c r="AO35" i="9"/>
  <c r="AO27" i="9"/>
  <c r="AO31" i="9"/>
  <c r="AO42" i="9"/>
  <c r="AO45" i="9"/>
  <c r="AO36" i="9"/>
  <c r="AO41" i="9"/>
  <c r="D46" i="3"/>
  <c r="E46" i="3" s="1"/>
  <c r="B47" i="3" s="1"/>
  <c r="AP16" i="16"/>
  <c r="AP31" i="16"/>
  <c r="AP34" i="16"/>
  <c r="AP26" i="16"/>
  <c r="AP10" i="16"/>
  <c r="AP20" i="16"/>
  <c r="AP15" i="16"/>
  <c r="AP19" i="16"/>
  <c r="AP30" i="16"/>
  <c r="AQ3" i="16"/>
  <c r="AQ6" i="16" s="1"/>
  <c r="AP7" i="16"/>
  <c r="AP23" i="16"/>
  <c r="AP21" i="16"/>
  <c r="AP35" i="16"/>
  <c r="AP9" i="16"/>
  <c r="AP14" i="16"/>
  <c r="AP27" i="16"/>
  <c r="AP5" i="16"/>
  <c r="AP22" i="16"/>
  <c r="AP8" i="16"/>
  <c r="AP11" i="16"/>
  <c r="AO23" i="11"/>
  <c r="AO6" i="11"/>
  <c r="AO9" i="11"/>
  <c r="AO19" i="11"/>
  <c r="AP3" i="11"/>
  <c r="AP27" i="11" s="1"/>
  <c r="AO13" i="11"/>
  <c r="AO31" i="11"/>
  <c r="AO8" i="11"/>
  <c r="AO20" i="11"/>
  <c r="AO30" i="11"/>
  <c r="AO17" i="11"/>
  <c r="AO5" i="11"/>
  <c r="AO12" i="11"/>
  <c r="AO18" i="11"/>
  <c r="AO24" i="11"/>
  <c r="AO14" i="11"/>
  <c r="AO7" i="11"/>
  <c r="AO34" i="11"/>
  <c r="AO33" i="11"/>
  <c r="E31" i="11" l="1"/>
  <c r="E30" i="15"/>
  <c r="E31" i="15"/>
  <c r="E33" i="15" s="1"/>
  <c r="E19" i="15"/>
  <c r="E33" i="11"/>
  <c r="E23" i="9"/>
  <c r="E25" i="9" s="1"/>
  <c r="E27" i="9" s="1"/>
  <c r="F29" i="9" s="1"/>
  <c r="E24" i="9"/>
  <c r="E28" i="9" s="1"/>
  <c r="C52" i="3"/>
  <c r="A53" i="3"/>
  <c r="E24" i="15"/>
  <c r="E28" i="15" s="1"/>
  <c r="AT5" i="3"/>
  <c r="AU2" i="3" s="1"/>
  <c r="AU4" i="3" s="1"/>
  <c r="AV1" i="3"/>
  <c r="AU3" i="3"/>
  <c r="E16" i="16"/>
  <c r="E31" i="16" s="1"/>
  <c r="AP14" i="15"/>
  <c r="AP46" i="15"/>
  <c r="AP10" i="15"/>
  <c r="AP31" i="15"/>
  <c r="AP27" i="15"/>
  <c r="AP8" i="15"/>
  <c r="AP42" i="15"/>
  <c r="AP36" i="15"/>
  <c r="AP35" i="15"/>
  <c r="AP30" i="15"/>
  <c r="AP33" i="15"/>
  <c r="AP19" i="15"/>
  <c r="AP45" i="15"/>
  <c r="AP5" i="15"/>
  <c r="AP23" i="15"/>
  <c r="AP22" i="15"/>
  <c r="AP11" i="15"/>
  <c r="AP12" i="15"/>
  <c r="AP25" i="15"/>
  <c r="AP9" i="15"/>
  <c r="AP15" i="15"/>
  <c r="AP24" i="15"/>
  <c r="AP6" i="15"/>
  <c r="AP37" i="15"/>
  <c r="AP38" i="15"/>
  <c r="AP34" i="15"/>
  <c r="AP18" i="15"/>
  <c r="AP29" i="15"/>
  <c r="AP17" i="15"/>
  <c r="AQ3" i="15"/>
  <c r="AP7" i="15"/>
  <c r="AP13" i="15"/>
  <c r="AP41" i="15"/>
  <c r="D47" i="3"/>
  <c r="E47" i="3" s="1"/>
  <c r="B48" i="3" s="1"/>
  <c r="AP7" i="11"/>
  <c r="AP6" i="11"/>
  <c r="AP13" i="11"/>
  <c r="AP12" i="11"/>
  <c r="AP19" i="11"/>
  <c r="AP24" i="11"/>
  <c r="AQ3" i="11"/>
  <c r="AQ27" i="11" s="1"/>
  <c r="AP20" i="11"/>
  <c r="AP8" i="11"/>
  <c r="AP9" i="11"/>
  <c r="AP17" i="11"/>
  <c r="AP5" i="11"/>
  <c r="AP18" i="11"/>
  <c r="AP23" i="11"/>
  <c r="AP30" i="11"/>
  <c r="AP14" i="11"/>
  <c r="AP31" i="11"/>
  <c r="AP34" i="11"/>
  <c r="AP33" i="11"/>
  <c r="AQ20" i="16"/>
  <c r="AQ16" i="16"/>
  <c r="AQ14" i="16"/>
  <c r="AQ35" i="16"/>
  <c r="AQ10" i="16"/>
  <c r="AQ8" i="16"/>
  <c r="AQ15" i="16"/>
  <c r="AQ19" i="16"/>
  <c r="AQ27" i="16"/>
  <c r="AQ7" i="16"/>
  <c r="AQ22" i="16"/>
  <c r="AQ11" i="16"/>
  <c r="AQ26" i="16"/>
  <c r="AQ23" i="16"/>
  <c r="AQ9" i="16"/>
  <c r="AQ34" i="16"/>
  <c r="AQ5" i="16"/>
  <c r="AQ30" i="16"/>
  <c r="AR3" i="16"/>
  <c r="AR6" i="16" s="1"/>
  <c r="AQ21" i="16"/>
  <c r="AQ31" i="16"/>
  <c r="AQ3" i="9"/>
  <c r="AP23" i="9"/>
  <c r="AP11" i="9"/>
  <c r="AP14" i="9"/>
  <c r="AP17" i="9"/>
  <c r="AP7" i="9"/>
  <c r="AP5" i="9"/>
  <c r="AP9" i="9"/>
  <c r="AP24" i="9"/>
  <c r="AP10" i="9"/>
  <c r="AP19" i="9"/>
  <c r="AP12" i="9"/>
  <c r="AP6" i="9"/>
  <c r="AP22" i="9"/>
  <c r="AP13" i="9"/>
  <c r="AP18" i="9"/>
  <c r="AP8" i="9"/>
  <c r="AP15" i="9"/>
  <c r="AP25" i="9"/>
  <c r="AP29" i="9"/>
  <c r="AP30" i="9"/>
  <c r="AP42" i="9"/>
  <c r="AP45" i="9"/>
  <c r="AP31" i="9"/>
  <c r="AP36" i="9"/>
  <c r="AP41" i="9"/>
  <c r="AP27" i="9"/>
  <c r="AP34" i="9"/>
  <c r="AP38" i="9"/>
  <c r="AP35" i="9"/>
  <c r="AP33" i="9"/>
  <c r="AP37" i="9"/>
  <c r="AP46" i="9"/>
  <c r="E30" i="11" l="1"/>
  <c r="E34" i="11" s="1"/>
  <c r="E36" i="15"/>
  <c r="E37" i="15" s="1"/>
  <c r="E38" i="15" s="1"/>
  <c r="E42" i="15" s="1"/>
  <c r="E30" i="9"/>
  <c r="E31" i="9"/>
  <c r="E36" i="9" s="1"/>
  <c r="AU5" i="3"/>
  <c r="AV2" i="3" s="1"/>
  <c r="AV4" i="3" s="1"/>
  <c r="AV3" i="3"/>
  <c r="AW1" i="3"/>
  <c r="A54" i="3"/>
  <c r="C53" i="3"/>
  <c r="E34" i="16"/>
  <c r="E30" i="16"/>
  <c r="E35" i="16" s="1"/>
  <c r="AQ25" i="15"/>
  <c r="AQ5" i="15"/>
  <c r="AQ12" i="15"/>
  <c r="AQ17" i="15"/>
  <c r="AQ41" i="15"/>
  <c r="AQ13" i="15"/>
  <c r="AQ33" i="15"/>
  <c r="AQ11" i="15"/>
  <c r="AQ46" i="15"/>
  <c r="AQ45" i="15"/>
  <c r="AQ18" i="15"/>
  <c r="AQ34" i="15"/>
  <c r="AQ8" i="15"/>
  <c r="AQ27" i="15"/>
  <c r="AQ31" i="15"/>
  <c r="AQ29" i="15"/>
  <c r="AQ19" i="15"/>
  <c r="AQ22" i="15"/>
  <c r="AQ6" i="15"/>
  <c r="AQ14" i="15"/>
  <c r="AQ42" i="15"/>
  <c r="AQ10" i="15"/>
  <c r="AQ36" i="15"/>
  <c r="AQ7" i="15"/>
  <c r="AR3" i="15"/>
  <c r="AQ38" i="15"/>
  <c r="AQ9" i="15"/>
  <c r="AQ35" i="15"/>
  <c r="AQ37" i="15"/>
  <c r="AQ15" i="15"/>
  <c r="AQ30" i="15"/>
  <c r="AQ23" i="15"/>
  <c r="AQ24" i="15"/>
  <c r="AQ7" i="9"/>
  <c r="AQ12" i="9"/>
  <c r="AR3" i="9"/>
  <c r="AQ13" i="9"/>
  <c r="AQ22" i="9"/>
  <c r="AQ10" i="9"/>
  <c r="AQ8" i="9"/>
  <c r="AQ11" i="9"/>
  <c r="AQ15" i="9"/>
  <c r="AQ18" i="9"/>
  <c r="AQ6" i="9"/>
  <c r="AQ5" i="9"/>
  <c r="AQ23" i="9"/>
  <c r="AQ17" i="9"/>
  <c r="AQ14" i="9"/>
  <c r="AQ25" i="9"/>
  <c r="AQ9" i="9"/>
  <c r="AQ24" i="9"/>
  <c r="AQ19" i="9"/>
  <c r="AQ30" i="9"/>
  <c r="AQ42" i="9"/>
  <c r="AQ45" i="9"/>
  <c r="AQ36" i="9"/>
  <c r="AQ27" i="9"/>
  <c r="AQ31" i="9"/>
  <c r="AQ34" i="9"/>
  <c r="AQ41" i="9"/>
  <c r="AQ29" i="9"/>
  <c r="AQ33" i="9"/>
  <c r="AQ35" i="9"/>
  <c r="AQ37" i="9"/>
  <c r="AQ46" i="9"/>
  <c r="AQ38" i="9"/>
  <c r="AR20" i="16"/>
  <c r="AR16" i="16"/>
  <c r="AR14" i="16"/>
  <c r="AR19" i="16"/>
  <c r="AR30" i="16"/>
  <c r="AR7" i="16"/>
  <c r="AR22" i="16"/>
  <c r="AR15" i="16"/>
  <c r="AR35" i="16"/>
  <c r="AR26" i="16"/>
  <c r="AR8" i="16"/>
  <c r="AR21" i="16"/>
  <c r="AR34" i="16"/>
  <c r="AS3" i="16"/>
  <c r="AS6" i="16" s="1"/>
  <c r="AR31" i="16"/>
  <c r="AR27" i="16"/>
  <c r="AR10" i="16"/>
  <c r="AR11" i="16"/>
  <c r="AR9" i="16"/>
  <c r="AR23" i="16"/>
  <c r="AR5" i="16"/>
  <c r="AQ18" i="11"/>
  <c r="AQ23" i="11"/>
  <c r="AQ6" i="11"/>
  <c r="AQ31" i="11"/>
  <c r="AQ5" i="11"/>
  <c r="AQ20" i="11"/>
  <c r="AQ9" i="11"/>
  <c r="AQ12" i="11"/>
  <c r="AQ24" i="11"/>
  <c r="AQ19" i="11"/>
  <c r="AQ8" i="11"/>
  <c r="AQ30" i="11"/>
  <c r="AR3" i="11"/>
  <c r="AR27" i="11" s="1"/>
  <c r="AQ7" i="11"/>
  <c r="AQ14" i="11"/>
  <c r="AQ17" i="11"/>
  <c r="AQ13" i="11"/>
  <c r="AQ34" i="11"/>
  <c r="AQ33" i="11"/>
  <c r="D48" i="3"/>
  <c r="E48" i="3" s="1"/>
  <c r="B49" i="3" s="1"/>
  <c r="E33" i="9" l="1"/>
  <c r="F35" i="9" s="1"/>
  <c r="F35" i="15"/>
  <c r="F34" i="15"/>
  <c r="AV5" i="3"/>
  <c r="AW2" i="3" s="1"/>
  <c r="AW4" i="3" s="1"/>
  <c r="C54" i="3"/>
  <c r="A55" i="3"/>
  <c r="AX1" i="3"/>
  <c r="AW3" i="3"/>
  <c r="AR19" i="15"/>
  <c r="AR15" i="15"/>
  <c r="AR36" i="15"/>
  <c r="AR42" i="15"/>
  <c r="AR17" i="15"/>
  <c r="AR7" i="15"/>
  <c r="AR22" i="15"/>
  <c r="AR8" i="15"/>
  <c r="AR45" i="15"/>
  <c r="AR9" i="15"/>
  <c r="AR31" i="15"/>
  <c r="AR18" i="15"/>
  <c r="AR14" i="15"/>
  <c r="AR25" i="15"/>
  <c r="AR34" i="15"/>
  <c r="AR35" i="15"/>
  <c r="AR11" i="15"/>
  <c r="AR27" i="15"/>
  <c r="AS3" i="15"/>
  <c r="AR37" i="15"/>
  <c r="AR38" i="15"/>
  <c r="AR23" i="15"/>
  <c r="AR41" i="15"/>
  <c r="AR13" i="15"/>
  <c r="AR5" i="15"/>
  <c r="AR46" i="15"/>
  <c r="AR6" i="15"/>
  <c r="AR12" i="15"/>
  <c r="AR33" i="15"/>
  <c r="AR29" i="15"/>
  <c r="AR30" i="15"/>
  <c r="AR24" i="15"/>
  <c r="AR10" i="15"/>
  <c r="D49" i="3"/>
  <c r="E49" i="3" s="1"/>
  <c r="B50" i="3" s="1"/>
  <c r="AS22" i="16"/>
  <c r="AS21" i="16"/>
  <c r="AS16" i="16"/>
  <c r="AS11" i="16"/>
  <c r="AS35" i="16"/>
  <c r="AS7" i="16"/>
  <c r="AS31" i="16"/>
  <c r="AS23" i="16"/>
  <c r="AS27" i="16"/>
  <c r="AS8" i="16"/>
  <c r="AS9" i="16"/>
  <c r="AS34" i="16"/>
  <c r="AT3" i="16"/>
  <c r="AT6" i="16" s="1"/>
  <c r="AS20" i="16"/>
  <c r="AS14" i="16"/>
  <c r="AS30" i="16"/>
  <c r="AS10" i="16"/>
  <c r="AS15" i="16"/>
  <c r="AS26" i="16"/>
  <c r="AS19" i="16"/>
  <c r="AS5" i="16"/>
  <c r="E41" i="15"/>
  <c r="E46" i="15" s="1"/>
  <c r="E45" i="15"/>
  <c r="AR17" i="11"/>
  <c r="AR5" i="11"/>
  <c r="AR9" i="11"/>
  <c r="AR7" i="11"/>
  <c r="AR31" i="11"/>
  <c r="AR8" i="11"/>
  <c r="AR14" i="11"/>
  <c r="AR30" i="11"/>
  <c r="AR19" i="11"/>
  <c r="AR23" i="11"/>
  <c r="AR6" i="11"/>
  <c r="AR20" i="11"/>
  <c r="AR18" i="11"/>
  <c r="AR24" i="11"/>
  <c r="AR12" i="11"/>
  <c r="AR13" i="11"/>
  <c r="AS3" i="11"/>
  <c r="AS27" i="11" s="1"/>
  <c r="AR33" i="11"/>
  <c r="AR34" i="11"/>
  <c r="AR6" i="9"/>
  <c r="AR11" i="9"/>
  <c r="AR9" i="9"/>
  <c r="AR14" i="9"/>
  <c r="AS3" i="9"/>
  <c r="AR22" i="9"/>
  <c r="AR17" i="9"/>
  <c r="AR5" i="9"/>
  <c r="AR15" i="9"/>
  <c r="AR25" i="9"/>
  <c r="AR19" i="9"/>
  <c r="AR10" i="9"/>
  <c r="AR23" i="9"/>
  <c r="AR13" i="9"/>
  <c r="AR7" i="9"/>
  <c r="AR8" i="9"/>
  <c r="AR18" i="9"/>
  <c r="AR24" i="9"/>
  <c r="AR12" i="9"/>
  <c r="AR29" i="9"/>
  <c r="AR31" i="9"/>
  <c r="AR33" i="9"/>
  <c r="AR36" i="9"/>
  <c r="AR41" i="9"/>
  <c r="AR35" i="9"/>
  <c r="AR46" i="9"/>
  <c r="AR45" i="9"/>
  <c r="AR30" i="9"/>
  <c r="AR37" i="9"/>
  <c r="AR42" i="9"/>
  <c r="AR34" i="9"/>
  <c r="AR38" i="9"/>
  <c r="AR27" i="9"/>
  <c r="F34" i="9" l="1"/>
  <c r="E37" i="9"/>
  <c r="E38" i="9" s="1"/>
  <c r="E42" i="9" s="1"/>
  <c r="E41" i="9" s="1"/>
  <c r="E46" i="9" s="1"/>
  <c r="AW5" i="3"/>
  <c r="AX2" i="3" s="1"/>
  <c r="AX4" i="3" s="1"/>
  <c r="AX3" i="3"/>
  <c r="AY1" i="3"/>
  <c r="A56" i="3"/>
  <c r="C55" i="3"/>
  <c r="AS18" i="15"/>
  <c r="AS5" i="15"/>
  <c r="AS13" i="15"/>
  <c r="AS23" i="15"/>
  <c r="AS12" i="15"/>
  <c r="AS29" i="15"/>
  <c r="AS25" i="15"/>
  <c r="AS9" i="15"/>
  <c r="AS45" i="15"/>
  <c r="AS38" i="15"/>
  <c r="AS31" i="15"/>
  <c r="AS30" i="15"/>
  <c r="AS19" i="15"/>
  <c r="AS35" i="15"/>
  <c r="AT3" i="15"/>
  <c r="AS8" i="15"/>
  <c r="AS46" i="15"/>
  <c r="AS27" i="15"/>
  <c r="AS33" i="15"/>
  <c r="AS37" i="15"/>
  <c r="AS22" i="15"/>
  <c r="AS10" i="15"/>
  <c r="AS36" i="15"/>
  <c r="AS17" i="15"/>
  <c r="AS6" i="15"/>
  <c r="AS41" i="15"/>
  <c r="AS42" i="15"/>
  <c r="AS34" i="15"/>
  <c r="AS24" i="15"/>
  <c r="AS15" i="15"/>
  <c r="AS14" i="15"/>
  <c r="AS11" i="15"/>
  <c r="AS7" i="15"/>
  <c r="D50" i="3"/>
  <c r="E50" i="3" s="1"/>
  <c r="B51" i="3" s="1"/>
  <c r="AS5" i="9"/>
  <c r="AT3" i="9"/>
  <c r="AS23" i="9"/>
  <c r="AS9" i="9"/>
  <c r="AS13" i="9"/>
  <c r="AS18" i="9"/>
  <c r="AS19" i="9"/>
  <c r="AS7" i="9"/>
  <c r="AS8" i="9"/>
  <c r="AS22" i="9"/>
  <c r="AS15" i="9"/>
  <c r="AS17" i="9"/>
  <c r="AS6" i="9"/>
  <c r="AS11" i="9"/>
  <c r="AS25" i="9"/>
  <c r="AS12" i="9"/>
  <c r="AS24" i="9"/>
  <c r="AS10" i="9"/>
  <c r="AS34" i="9"/>
  <c r="AS37" i="9"/>
  <c r="AS46" i="9"/>
  <c r="AS35" i="9"/>
  <c r="AS38" i="9"/>
  <c r="AS29" i="9"/>
  <c r="AS30" i="9"/>
  <c r="AS36" i="9"/>
  <c r="AS14" i="9"/>
  <c r="AS27" i="9"/>
  <c r="AS31" i="9"/>
  <c r="AS33" i="9"/>
  <c r="AS42" i="9"/>
  <c r="AS45" i="9"/>
  <c r="AS41" i="9"/>
  <c r="AS17" i="11"/>
  <c r="AT3" i="11"/>
  <c r="AT27" i="11" s="1"/>
  <c r="AS7" i="11"/>
  <c r="AS24" i="11"/>
  <c r="AS14" i="11"/>
  <c r="AS19" i="11"/>
  <c r="AS8" i="11"/>
  <c r="AS20" i="11"/>
  <c r="AS9" i="11"/>
  <c r="AS30" i="11"/>
  <c r="AS18" i="11"/>
  <c r="AS5" i="11"/>
  <c r="AS12" i="11"/>
  <c r="AS31" i="11"/>
  <c r="AS23" i="11"/>
  <c r="AS13" i="11"/>
  <c r="AS6" i="11"/>
  <c r="AS34" i="11"/>
  <c r="AS33" i="11"/>
  <c r="AT22" i="16"/>
  <c r="AT16" i="16"/>
  <c r="AT31" i="16"/>
  <c r="AT34" i="16"/>
  <c r="AT26" i="16"/>
  <c r="AT10" i="16"/>
  <c r="AT20" i="16"/>
  <c r="AT15" i="16"/>
  <c r="AT19" i="16"/>
  <c r="AT30" i="16"/>
  <c r="AU3" i="16"/>
  <c r="AU6" i="16" s="1"/>
  <c r="AT7" i="16"/>
  <c r="AT23" i="16"/>
  <c r="AT21" i="16"/>
  <c r="AT35" i="16"/>
  <c r="AT9" i="16"/>
  <c r="AT14" i="16"/>
  <c r="AT27" i="16"/>
  <c r="AT5" i="16"/>
  <c r="AT11" i="16"/>
  <c r="AT8" i="16"/>
  <c r="E45" i="9" l="1"/>
  <c r="AX5" i="3"/>
  <c r="AY2" i="3" s="1"/>
  <c r="AY4" i="3" s="1"/>
  <c r="A57" i="3"/>
  <c r="C56" i="3"/>
  <c r="AZ1" i="3"/>
  <c r="AY3" i="3"/>
  <c r="AT29" i="15"/>
  <c r="AT17" i="15"/>
  <c r="AT27" i="15"/>
  <c r="AT12" i="15"/>
  <c r="AT45" i="15"/>
  <c r="AT13" i="15"/>
  <c r="AT41" i="15"/>
  <c r="AT36" i="15"/>
  <c r="AT10" i="15"/>
  <c r="AT46" i="15"/>
  <c r="AT6" i="15"/>
  <c r="AT14" i="15"/>
  <c r="AT5" i="15"/>
  <c r="AT42" i="15"/>
  <c r="AT34" i="15"/>
  <c r="AT33" i="15"/>
  <c r="AT30" i="15"/>
  <c r="AT19" i="15"/>
  <c r="AT24" i="15"/>
  <c r="AT7" i="15"/>
  <c r="AT25" i="15"/>
  <c r="AT31" i="15"/>
  <c r="AT22" i="15"/>
  <c r="AT23" i="15"/>
  <c r="AT18" i="15"/>
  <c r="AT9" i="15"/>
  <c r="AT15" i="15"/>
  <c r="AU3" i="15"/>
  <c r="AT8" i="15"/>
  <c r="AT11" i="15"/>
  <c r="AT37" i="15"/>
  <c r="AT38" i="15"/>
  <c r="AT35" i="15"/>
  <c r="AT7" i="11"/>
  <c r="AT17" i="11"/>
  <c r="AT24" i="11"/>
  <c r="AU3" i="11"/>
  <c r="AU27" i="11" s="1"/>
  <c r="AT9" i="11"/>
  <c r="AT31" i="11"/>
  <c r="AT18" i="11"/>
  <c r="AT8" i="11"/>
  <c r="AT20" i="11"/>
  <c r="AT12" i="11"/>
  <c r="AT23" i="11"/>
  <c r="AT14" i="11"/>
  <c r="AT30" i="11"/>
  <c r="AT19" i="11"/>
  <c r="AT6" i="11"/>
  <c r="AT13" i="11"/>
  <c r="AT5" i="11"/>
  <c r="AT33" i="11"/>
  <c r="AT34" i="11"/>
  <c r="D51" i="3"/>
  <c r="E51" i="3" s="1"/>
  <c r="B52" i="3" s="1"/>
  <c r="AT6" i="9"/>
  <c r="AT7" i="9"/>
  <c r="AT23" i="9"/>
  <c r="AT11" i="9"/>
  <c r="AT13" i="9"/>
  <c r="AT17" i="9"/>
  <c r="AT12" i="9"/>
  <c r="AT9" i="9"/>
  <c r="AT15" i="9"/>
  <c r="AT24" i="9"/>
  <c r="AT8" i="9"/>
  <c r="AT18" i="9"/>
  <c r="AT5" i="9"/>
  <c r="AT22" i="9"/>
  <c r="AT10" i="9"/>
  <c r="AT25" i="9"/>
  <c r="AU3" i="9"/>
  <c r="AT14" i="9"/>
  <c r="AT19" i="9"/>
  <c r="AT29" i="9"/>
  <c r="AT31" i="9"/>
  <c r="AT35" i="9"/>
  <c r="AT38" i="9"/>
  <c r="AT42" i="9"/>
  <c r="AT45" i="9"/>
  <c r="AT34" i="9"/>
  <c r="AT46" i="9"/>
  <c r="AT27" i="9"/>
  <c r="AT36" i="9"/>
  <c r="AT41" i="9"/>
  <c r="AT30" i="9"/>
  <c r="AT33" i="9"/>
  <c r="AT37" i="9"/>
  <c r="AU20" i="16"/>
  <c r="AU14" i="16"/>
  <c r="AU35" i="16"/>
  <c r="AU10" i="16"/>
  <c r="AU8" i="16"/>
  <c r="AU22" i="16"/>
  <c r="AU31" i="16"/>
  <c r="AU19" i="16"/>
  <c r="AU26" i="16"/>
  <c r="AV3" i="16"/>
  <c r="AV6" i="16" s="1"/>
  <c r="AU16" i="16"/>
  <c r="AU11" i="16"/>
  <c r="AU30" i="16"/>
  <c r="AU7" i="16"/>
  <c r="AU21" i="16"/>
  <c r="AU23" i="16"/>
  <c r="AU5" i="16"/>
  <c r="AU34" i="16"/>
  <c r="AU27" i="16"/>
  <c r="AU15" i="16"/>
  <c r="AU9" i="16"/>
  <c r="AY5" i="3" l="1"/>
  <c r="AZ3" i="3"/>
  <c r="BA1" i="3"/>
  <c r="AZ2" i="3"/>
  <c r="AZ4" i="3" s="1"/>
  <c r="C57" i="3"/>
  <c r="A58" i="3"/>
  <c r="AU35" i="15"/>
  <c r="AU37" i="15"/>
  <c r="AU11" i="15"/>
  <c r="AU24" i="15"/>
  <c r="AU19" i="15"/>
  <c r="AV3" i="15"/>
  <c r="AU12" i="15"/>
  <c r="AU17" i="15"/>
  <c r="AU27" i="15"/>
  <c r="AU7" i="15"/>
  <c r="AU46" i="15"/>
  <c r="AU6" i="15"/>
  <c r="AU45" i="15"/>
  <c r="AU41" i="15"/>
  <c r="AU23" i="15"/>
  <c r="AU33" i="15"/>
  <c r="AU9" i="15"/>
  <c r="AU8" i="15"/>
  <c r="AU5" i="15"/>
  <c r="AU22" i="15"/>
  <c r="AU30" i="15"/>
  <c r="AU10" i="15"/>
  <c r="AU14" i="15"/>
  <c r="AU36" i="15"/>
  <c r="AU13" i="15"/>
  <c r="AU25" i="15"/>
  <c r="AU42" i="15"/>
  <c r="AU38" i="15"/>
  <c r="AU29" i="15"/>
  <c r="AU31" i="15"/>
  <c r="AU34" i="15"/>
  <c r="AU15" i="15"/>
  <c r="AU18" i="15"/>
  <c r="AV16" i="16"/>
  <c r="AV15" i="16"/>
  <c r="AV35" i="16"/>
  <c r="AV26" i="16"/>
  <c r="AV8" i="16"/>
  <c r="AV20" i="16"/>
  <c r="AV11" i="16"/>
  <c r="AV30" i="16"/>
  <c r="AV5" i="16"/>
  <c r="AV14" i="16"/>
  <c r="AV23" i="16"/>
  <c r="AV9" i="16"/>
  <c r="AV34" i="16"/>
  <c r="AV10" i="16"/>
  <c r="AV22" i="16"/>
  <c r="AV27" i="16"/>
  <c r="AV21" i="16"/>
  <c r="AV31" i="16"/>
  <c r="AV7" i="16"/>
  <c r="AV19" i="16"/>
  <c r="AW3" i="16"/>
  <c r="AW6" i="16" s="1"/>
  <c r="D52" i="3"/>
  <c r="E52" i="3" s="1"/>
  <c r="B53" i="3" s="1"/>
  <c r="AV3" i="9"/>
  <c r="AU23" i="9"/>
  <c r="AU11" i="9"/>
  <c r="AU14" i="9"/>
  <c r="AU17" i="9"/>
  <c r="AU19" i="9"/>
  <c r="AU6" i="9"/>
  <c r="AU10" i="9"/>
  <c r="AU12" i="9"/>
  <c r="AU24" i="9"/>
  <c r="AU8" i="9"/>
  <c r="AU13" i="9"/>
  <c r="AU25" i="9"/>
  <c r="AU7" i="9"/>
  <c r="AU9" i="9"/>
  <c r="AU15" i="9"/>
  <c r="AU18" i="9"/>
  <c r="AU22" i="9"/>
  <c r="AU5" i="9"/>
  <c r="AU30" i="9"/>
  <c r="AU42" i="9"/>
  <c r="AU45" i="9"/>
  <c r="AU29" i="9"/>
  <c r="AU33" i="9"/>
  <c r="AU36" i="9"/>
  <c r="AU41" i="9"/>
  <c r="AU35" i="9"/>
  <c r="AU27" i="9"/>
  <c r="AU31" i="9"/>
  <c r="AU34" i="9"/>
  <c r="AU37" i="9"/>
  <c r="AU46" i="9"/>
  <c r="AU38" i="9"/>
  <c r="AU24" i="11"/>
  <c r="AU9" i="11"/>
  <c r="AU30" i="11"/>
  <c r="AU7" i="11"/>
  <c r="AU17" i="11"/>
  <c r="AU5" i="11"/>
  <c r="AU6" i="11"/>
  <c r="AU14" i="11"/>
  <c r="AU31" i="11"/>
  <c r="AU18" i="11"/>
  <c r="AU23" i="11"/>
  <c r="AV3" i="11"/>
  <c r="AV27" i="11" s="1"/>
  <c r="AU13" i="11"/>
  <c r="AU20" i="11"/>
  <c r="AU8" i="11"/>
  <c r="AU19" i="11"/>
  <c r="AU12" i="11"/>
  <c r="AU34" i="11"/>
  <c r="AU33" i="11"/>
  <c r="AZ5" i="3" l="1"/>
  <c r="BA2" i="3"/>
  <c r="BA4" i="3" s="1"/>
  <c r="BB1" i="3"/>
  <c r="BA3" i="3"/>
  <c r="A59" i="3"/>
  <c r="C58" i="3"/>
  <c r="AV41" i="15"/>
  <c r="AW3" i="15"/>
  <c r="AV18" i="15"/>
  <c r="AV13" i="15"/>
  <c r="AV9" i="15"/>
  <c r="AV45" i="15"/>
  <c r="AV42" i="15"/>
  <c r="AV12" i="15"/>
  <c r="AV29" i="15"/>
  <c r="AV15" i="15"/>
  <c r="AV23" i="15"/>
  <c r="AV37" i="15"/>
  <c r="AV27" i="15"/>
  <c r="AV25" i="15"/>
  <c r="AV22" i="15"/>
  <c r="AV11" i="15"/>
  <c r="AV17" i="15"/>
  <c r="AV8" i="15"/>
  <c r="AV6" i="15"/>
  <c r="AV24" i="15"/>
  <c r="AV5" i="15"/>
  <c r="AV46" i="15"/>
  <c r="AV35" i="15"/>
  <c r="AV33" i="15"/>
  <c r="AV30" i="15"/>
  <c r="AV31" i="15"/>
  <c r="AV38" i="15"/>
  <c r="AV34" i="15"/>
  <c r="AV14" i="15"/>
  <c r="AV19" i="15"/>
  <c r="AV10" i="15"/>
  <c r="AV36" i="15"/>
  <c r="AV7" i="15"/>
  <c r="D53" i="3"/>
  <c r="E53" i="3" s="1"/>
  <c r="B54" i="3" s="1"/>
  <c r="AV7" i="9"/>
  <c r="AV11" i="9"/>
  <c r="AV5" i="9"/>
  <c r="AV14" i="9"/>
  <c r="AV17" i="9"/>
  <c r="AV22" i="9"/>
  <c r="AV9" i="9"/>
  <c r="AV18" i="9"/>
  <c r="AV19" i="9"/>
  <c r="AV23" i="9"/>
  <c r="AV6" i="9"/>
  <c r="AW3" i="9"/>
  <c r="AV12" i="9"/>
  <c r="AV10" i="9"/>
  <c r="AV13" i="9"/>
  <c r="AV25" i="9"/>
  <c r="AV8" i="9"/>
  <c r="AV15" i="9"/>
  <c r="AV24" i="9"/>
  <c r="AV27" i="9"/>
  <c r="AV36" i="9"/>
  <c r="AV41" i="9"/>
  <c r="AV30" i="9"/>
  <c r="AV35" i="9"/>
  <c r="AV37" i="9"/>
  <c r="AV31" i="9"/>
  <c r="AV45" i="9"/>
  <c r="AV46" i="9"/>
  <c r="AV42" i="9"/>
  <c r="AV34" i="9"/>
  <c r="AV38" i="9"/>
  <c r="AV29" i="9"/>
  <c r="AV33" i="9"/>
  <c r="AW31" i="16"/>
  <c r="AW23" i="16"/>
  <c r="AW27" i="16"/>
  <c r="AW8" i="16"/>
  <c r="AW21" i="16"/>
  <c r="AW15" i="16"/>
  <c r="AW35" i="16"/>
  <c r="AW5" i="16"/>
  <c r="AW9" i="16"/>
  <c r="AW22" i="16"/>
  <c r="AW16" i="16"/>
  <c r="AW19" i="16"/>
  <c r="AW26" i="16"/>
  <c r="AW34" i="16"/>
  <c r="AW10" i="16"/>
  <c r="AW30" i="16"/>
  <c r="AW14" i="16"/>
  <c r="AW7" i="16"/>
  <c r="AW20" i="16"/>
  <c r="AW11" i="16"/>
  <c r="AX3" i="16"/>
  <c r="AX6" i="16" s="1"/>
  <c r="AV7" i="11"/>
  <c r="AV17" i="11"/>
  <c r="AV5" i="11"/>
  <c r="AV20" i="11"/>
  <c r="AV14" i="11"/>
  <c r="AV18" i="11"/>
  <c r="AV24" i="11"/>
  <c r="AV6" i="11"/>
  <c r="AV12" i="11"/>
  <c r="AV30" i="11"/>
  <c r="AV8" i="11"/>
  <c r="AV19" i="11"/>
  <c r="AW3" i="11"/>
  <c r="AW27" i="11" s="1"/>
  <c r="AV9" i="11"/>
  <c r="AV13" i="11"/>
  <c r="AV23" i="11"/>
  <c r="AV34" i="11"/>
  <c r="AV31" i="11"/>
  <c r="AV33" i="11"/>
  <c r="BA5" i="3" l="1"/>
  <c r="BB2" i="3" s="1"/>
  <c r="BB4" i="3" s="1"/>
  <c r="A60" i="3"/>
  <c r="C59" i="3"/>
  <c r="BC1" i="3"/>
  <c r="BB3" i="3"/>
  <c r="AW14" i="15"/>
  <c r="AW30" i="15"/>
  <c r="AW6" i="15"/>
  <c r="AW12" i="15"/>
  <c r="AW36" i="15"/>
  <c r="AW45" i="15"/>
  <c r="AW5" i="15"/>
  <c r="AW11" i="15"/>
  <c r="AW29" i="15"/>
  <c r="AW13" i="15"/>
  <c r="AW19" i="15"/>
  <c r="AW9" i="15"/>
  <c r="AW18" i="15"/>
  <c r="AW38" i="15"/>
  <c r="AW27" i="15"/>
  <c r="AW8" i="15"/>
  <c r="AW34" i="15"/>
  <c r="AX3" i="15"/>
  <c r="AW25" i="15"/>
  <c r="AW7" i="15"/>
  <c r="AW15" i="15"/>
  <c r="AW22" i="15"/>
  <c r="AW41" i="15"/>
  <c r="AW33" i="15"/>
  <c r="AW10" i="15"/>
  <c r="AW35" i="15"/>
  <c r="AW31" i="15"/>
  <c r="AW23" i="15"/>
  <c r="AW24" i="15"/>
  <c r="AW46" i="15"/>
  <c r="AW17" i="15"/>
  <c r="AW42" i="15"/>
  <c r="AW37" i="15"/>
  <c r="D54" i="3"/>
  <c r="E54" i="3" s="1"/>
  <c r="B55" i="3" s="1"/>
  <c r="AW6" i="9"/>
  <c r="AX3" i="9"/>
  <c r="AW11" i="9"/>
  <c r="AW15" i="9"/>
  <c r="AW17" i="9"/>
  <c r="AW22" i="9"/>
  <c r="AW10" i="9"/>
  <c r="AW12" i="9"/>
  <c r="AW13" i="9"/>
  <c r="AW7" i="9"/>
  <c r="AW5" i="9"/>
  <c r="AW14" i="9"/>
  <c r="AW18" i="9"/>
  <c r="AW8" i="9"/>
  <c r="AW24" i="9"/>
  <c r="AW23" i="9"/>
  <c r="AW19" i="9"/>
  <c r="AW9" i="9"/>
  <c r="AW25" i="9"/>
  <c r="AW29" i="9"/>
  <c r="AW31" i="9"/>
  <c r="AW35" i="9"/>
  <c r="AW37" i="9"/>
  <c r="AW46" i="9"/>
  <c r="AW34" i="9"/>
  <c r="AW38" i="9"/>
  <c r="AW27" i="9"/>
  <c r="AW36" i="9"/>
  <c r="AW30" i="9"/>
  <c r="AW33" i="9"/>
  <c r="AW42" i="9"/>
  <c r="AW45" i="9"/>
  <c r="AW41" i="9"/>
  <c r="AX21" i="16"/>
  <c r="AX16" i="16"/>
  <c r="AX11" i="16"/>
  <c r="AX35" i="16"/>
  <c r="AX8" i="16"/>
  <c r="AX9" i="16"/>
  <c r="AX22" i="16"/>
  <c r="AX14" i="16"/>
  <c r="AX23" i="16"/>
  <c r="AX27" i="16"/>
  <c r="AX5" i="16"/>
  <c r="AX31" i="16"/>
  <c r="AX26" i="16"/>
  <c r="AX19" i="16"/>
  <c r="AY3" i="16"/>
  <c r="AY6" i="16" s="1"/>
  <c r="AX34" i="16"/>
  <c r="AX10" i="16"/>
  <c r="AX7" i="16"/>
  <c r="AX20" i="16"/>
  <c r="AX15" i="16"/>
  <c r="AX30" i="16"/>
  <c r="AW17" i="11"/>
  <c r="AX3" i="11"/>
  <c r="AX27" i="11" s="1"/>
  <c r="AW14" i="11"/>
  <c r="AW18" i="11"/>
  <c r="AW23" i="11"/>
  <c r="AW8" i="11"/>
  <c r="AW13" i="11"/>
  <c r="AW24" i="11"/>
  <c r="AW9" i="11"/>
  <c r="AW30" i="11"/>
  <c r="AW7" i="11"/>
  <c r="AW6" i="11"/>
  <c r="AW20" i="11"/>
  <c r="AW31" i="11"/>
  <c r="AW5" i="11"/>
  <c r="AW12" i="11"/>
  <c r="AW19" i="11"/>
  <c r="AW34" i="11"/>
  <c r="AW33" i="11"/>
  <c r="BD1" i="3" l="1"/>
  <c r="BC3" i="3"/>
  <c r="BB5" i="3"/>
  <c r="BC2" i="3" s="1"/>
  <c r="BC4" i="3" s="1"/>
  <c r="A61" i="3"/>
  <c r="C60" i="3"/>
  <c r="AX8" i="15"/>
  <c r="AX27" i="15"/>
  <c r="AX38" i="15"/>
  <c r="AX10" i="15"/>
  <c r="AX15" i="15"/>
  <c r="AX42" i="15"/>
  <c r="AX11" i="15"/>
  <c r="AX33" i="15"/>
  <c r="AX25" i="15"/>
  <c r="AX12" i="15"/>
  <c r="AX24" i="15"/>
  <c r="AX19" i="15"/>
  <c r="AX9" i="15"/>
  <c r="AX34" i="15"/>
  <c r="AX37" i="15"/>
  <c r="AX30" i="15"/>
  <c r="AX36" i="15"/>
  <c r="AX7" i="15"/>
  <c r="AX22" i="15"/>
  <c r="AX46" i="15"/>
  <c r="AX45" i="15"/>
  <c r="AX14" i="15"/>
  <c r="AX17" i="15"/>
  <c r="AX5" i="15"/>
  <c r="AX6" i="15"/>
  <c r="AX18" i="15"/>
  <c r="AX13" i="15"/>
  <c r="AX23" i="15"/>
  <c r="AY3" i="15"/>
  <c r="AX41" i="15"/>
  <c r="AX35" i="15"/>
  <c r="AX31" i="15"/>
  <c r="AX29" i="15"/>
  <c r="AY15" i="16"/>
  <c r="AY19" i="16"/>
  <c r="AY27" i="16"/>
  <c r="AY7" i="16"/>
  <c r="AY22" i="16"/>
  <c r="AY20" i="16"/>
  <c r="AY11" i="16"/>
  <c r="AY35" i="16"/>
  <c r="AY10" i="16"/>
  <c r="AY8" i="16"/>
  <c r="AY21" i="16"/>
  <c r="AY31" i="16"/>
  <c r="AY30" i="16"/>
  <c r="AZ3" i="16"/>
  <c r="AZ6" i="16" s="1"/>
  <c r="AY14" i="16"/>
  <c r="AY26" i="16"/>
  <c r="AY16" i="16"/>
  <c r="AY23" i="16"/>
  <c r="AY9" i="16"/>
  <c r="AY34" i="16"/>
  <c r="AY5" i="16"/>
  <c r="AX17" i="11"/>
  <c r="AX6" i="11"/>
  <c r="AX12" i="11"/>
  <c r="AX30" i="11"/>
  <c r="AX7" i="11"/>
  <c r="AX18" i="11"/>
  <c r="AX23" i="11"/>
  <c r="AX5" i="11"/>
  <c r="AX14" i="11"/>
  <c r="AX31" i="11"/>
  <c r="AY3" i="11"/>
  <c r="AY27" i="11" s="1"/>
  <c r="AX9" i="11"/>
  <c r="AX24" i="11"/>
  <c r="AX20" i="11"/>
  <c r="AX13" i="11"/>
  <c r="AX8" i="11"/>
  <c r="AX34" i="11"/>
  <c r="AX33" i="11"/>
  <c r="AX19" i="11"/>
  <c r="D55" i="3"/>
  <c r="E55" i="3" s="1"/>
  <c r="B56" i="3" s="1"/>
  <c r="AX22" i="9"/>
  <c r="AX8" i="9"/>
  <c r="AX13" i="9"/>
  <c r="AX17" i="9"/>
  <c r="AX6" i="9"/>
  <c r="AX12" i="9"/>
  <c r="AX9" i="9"/>
  <c r="AX15" i="9"/>
  <c r="AX25" i="9"/>
  <c r="AX10" i="9"/>
  <c r="AX24" i="9"/>
  <c r="AX7" i="9"/>
  <c r="AY3" i="9"/>
  <c r="AX11" i="9"/>
  <c r="AX14" i="9"/>
  <c r="AX5" i="9"/>
  <c r="AX18" i="9"/>
  <c r="AX23" i="9"/>
  <c r="AX19" i="9"/>
  <c r="AX34" i="9"/>
  <c r="AX38" i="9"/>
  <c r="AX29" i="9"/>
  <c r="AX31" i="9"/>
  <c r="AX33" i="9"/>
  <c r="AX42" i="9"/>
  <c r="AX45" i="9"/>
  <c r="AX30" i="9"/>
  <c r="AX35" i="9"/>
  <c r="AX46" i="9"/>
  <c r="AX27" i="9"/>
  <c r="AX36" i="9"/>
  <c r="AX41" i="9"/>
  <c r="AX37" i="9"/>
  <c r="BC5" i="3" l="1"/>
  <c r="BD2" i="3" s="1"/>
  <c r="BD4" i="3" s="1"/>
  <c r="A62" i="3"/>
  <c r="C61" i="3"/>
  <c r="BE1" i="3"/>
  <c r="BD3" i="3"/>
  <c r="AY8" i="15"/>
  <c r="AY37" i="15"/>
  <c r="AY22" i="15"/>
  <c r="AY9" i="15"/>
  <c r="AY12" i="15"/>
  <c r="AY34" i="15"/>
  <c r="AY7" i="15"/>
  <c r="AY33" i="15"/>
  <c r="AY24" i="15"/>
  <c r="AZ3" i="15"/>
  <c r="AY38" i="15"/>
  <c r="AY36" i="15"/>
  <c r="AY29" i="15"/>
  <c r="AY41" i="15"/>
  <c r="AY42" i="15"/>
  <c r="AY30" i="15"/>
  <c r="AY5" i="15"/>
  <c r="AY10" i="15"/>
  <c r="AY11" i="15"/>
  <c r="AY25" i="15"/>
  <c r="AY45" i="15"/>
  <c r="AY13" i="15"/>
  <c r="AY14" i="15"/>
  <c r="AY15" i="15"/>
  <c r="AY17" i="15"/>
  <c r="AY27" i="15"/>
  <c r="AY19" i="15"/>
  <c r="AY46" i="15"/>
  <c r="AY6" i="15"/>
  <c r="AY35" i="15"/>
  <c r="AY18" i="15"/>
  <c r="AY31" i="15"/>
  <c r="AY23" i="15"/>
  <c r="AY5" i="11"/>
  <c r="AY13" i="11"/>
  <c r="AY30" i="11"/>
  <c r="AY31" i="11"/>
  <c r="AY18" i="11"/>
  <c r="AY24" i="11"/>
  <c r="AZ3" i="11"/>
  <c r="AZ27" i="11" s="1"/>
  <c r="AY8" i="11"/>
  <c r="AY9" i="11"/>
  <c r="AY12" i="11"/>
  <c r="AY19" i="11"/>
  <c r="AY6" i="11"/>
  <c r="AY17" i="11"/>
  <c r="AY20" i="11"/>
  <c r="AY7" i="11"/>
  <c r="AY14" i="11"/>
  <c r="AY23" i="11"/>
  <c r="AY34" i="11"/>
  <c r="AY33" i="11"/>
  <c r="AZ22" i="16"/>
  <c r="AZ20" i="16"/>
  <c r="AZ14" i="16"/>
  <c r="AZ19" i="16"/>
  <c r="AZ30" i="16"/>
  <c r="AZ7" i="16"/>
  <c r="AZ16" i="16"/>
  <c r="AZ15" i="16"/>
  <c r="AZ35" i="16"/>
  <c r="AZ26" i="16"/>
  <c r="AZ8" i="16"/>
  <c r="AZ11" i="16"/>
  <c r="AZ9" i="16"/>
  <c r="AZ23" i="16"/>
  <c r="AZ5" i="16"/>
  <c r="AZ21" i="16"/>
  <c r="AZ34" i="16"/>
  <c r="BA3" i="16"/>
  <c r="BA6" i="16" s="1"/>
  <c r="AZ31" i="16"/>
  <c r="AZ27" i="16"/>
  <c r="AZ10" i="16"/>
  <c r="D56" i="3"/>
  <c r="E56" i="3" s="1"/>
  <c r="B57" i="3" s="1"/>
  <c r="AY7" i="9"/>
  <c r="AZ3" i="9"/>
  <c r="AY11" i="9"/>
  <c r="AY23" i="9"/>
  <c r="AY14" i="9"/>
  <c r="AY17" i="9"/>
  <c r="AY10" i="9"/>
  <c r="AY5" i="9"/>
  <c r="AY24" i="9"/>
  <c r="AY18" i="9"/>
  <c r="AY8" i="9"/>
  <c r="AY25" i="9"/>
  <c r="AY6" i="9"/>
  <c r="AY12" i="9"/>
  <c r="AY22" i="9"/>
  <c r="AY13" i="9"/>
  <c r="AY19" i="9"/>
  <c r="AY15" i="9"/>
  <c r="AY9" i="9"/>
  <c r="AY27" i="9"/>
  <c r="AY30" i="9"/>
  <c r="AY42" i="9"/>
  <c r="AY45" i="9"/>
  <c r="AY33" i="9"/>
  <c r="AY36" i="9"/>
  <c r="AY41" i="9"/>
  <c r="AY34" i="9"/>
  <c r="AY29" i="9"/>
  <c r="AY31" i="9"/>
  <c r="AY35" i="9"/>
  <c r="AY37" i="9"/>
  <c r="AY46" i="9"/>
  <c r="AY38" i="9"/>
  <c r="F7" i="15" l="1"/>
  <c r="F8" i="15" s="1"/>
  <c r="F13" i="15" s="1"/>
  <c r="F14" i="15" s="1"/>
  <c r="F15" i="15" s="1"/>
  <c r="F18" i="15" s="1"/>
  <c r="F7" i="9"/>
  <c r="F8" i="9" s="1"/>
  <c r="F13" i="9" s="1"/>
  <c r="F14" i="9" s="1"/>
  <c r="F15" i="9" s="1"/>
  <c r="F7" i="16"/>
  <c r="F8" i="16" s="1"/>
  <c r="F11" i="16" s="1"/>
  <c r="F7" i="11"/>
  <c r="F8" i="11" s="1"/>
  <c r="F9" i="11" s="1"/>
  <c r="BF1" i="3"/>
  <c r="BE3" i="3"/>
  <c r="BD5" i="3"/>
  <c r="BE2" i="3" s="1"/>
  <c r="BE4" i="3" s="1"/>
  <c r="A63" i="3"/>
  <c r="C62" i="3"/>
  <c r="AZ19" i="15"/>
  <c r="BA3" i="15"/>
  <c r="AZ18" i="15"/>
  <c r="AZ8" i="15"/>
  <c r="AZ38" i="15"/>
  <c r="AZ34" i="15"/>
  <c r="AZ24" i="15"/>
  <c r="AZ25" i="15"/>
  <c r="AZ45" i="15"/>
  <c r="AZ9" i="15"/>
  <c r="AZ33" i="15"/>
  <c r="AZ42" i="15"/>
  <c r="AZ14" i="15"/>
  <c r="AZ10" i="15"/>
  <c r="AZ13" i="15"/>
  <c r="AZ11" i="15"/>
  <c r="AZ17" i="15"/>
  <c r="AZ27" i="15"/>
  <c r="AZ15" i="15"/>
  <c r="AZ12" i="15"/>
  <c r="AZ41" i="15"/>
  <c r="AZ6" i="15"/>
  <c r="AZ30" i="15"/>
  <c r="AZ35" i="15"/>
  <c r="AZ23" i="15"/>
  <c r="AZ46" i="15"/>
  <c r="AZ5" i="15"/>
  <c r="AZ36" i="15"/>
  <c r="AZ22" i="15"/>
  <c r="AZ37" i="15"/>
  <c r="AZ7" i="15"/>
  <c r="AZ31" i="15"/>
  <c r="AZ29" i="15"/>
  <c r="BA22" i="16"/>
  <c r="BA21" i="16"/>
  <c r="BA16" i="16"/>
  <c r="BA11" i="16"/>
  <c r="BA35" i="16"/>
  <c r="BA7" i="16"/>
  <c r="BA31" i="16"/>
  <c r="BA23" i="16"/>
  <c r="BA27" i="16"/>
  <c r="BA8" i="16"/>
  <c r="BA9" i="16"/>
  <c r="BA15" i="16"/>
  <c r="BA26" i="16"/>
  <c r="BA19" i="16"/>
  <c r="BA5" i="16"/>
  <c r="BA34" i="16"/>
  <c r="BB3" i="16"/>
  <c r="BB6" i="16" s="1"/>
  <c r="BA14" i="16"/>
  <c r="BA30" i="16"/>
  <c r="BA10" i="16"/>
  <c r="BA20" i="16"/>
  <c r="AZ7" i="11"/>
  <c r="AZ17" i="11"/>
  <c r="AZ24" i="11"/>
  <c r="AZ6" i="11"/>
  <c r="AZ9" i="11"/>
  <c r="AZ18" i="11"/>
  <c r="AZ5" i="11"/>
  <c r="AZ12" i="11"/>
  <c r="AZ23" i="11"/>
  <c r="AZ14" i="11"/>
  <c r="AZ19" i="11"/>
  <c r="AZ8" i="11"/>
  <c r="BA3" i="11"/>
  <c r="BA27" i="11" s="1"/>
  <c r="AZ30" i="11"/>
  <c r="AZ31" i="11"/>
  <c r="AZ20" i="11"/>
  <c r="AZ13" i="11"/>
  <c r="AZ33" i="11"/>
  <c r="AZ34" i="11"/>
  <c r="AZ8" i="9"/>
  <c r="AZ12" i="9"/>
  <c r="AZ13" i="9"/>
  <c r="AZ24" i="9"/>
  <c r="AZ6" i="9"/>
  <c r="AZ9" i="9"/>
  <c r="AZ23" i="9"/>
  <c r="AZ11" i="9"/>
  <c r="AZ15" i="9"/>
  <c r="AZ18" i="9"/>
  <c r="AZ19" i="9"/>
  <c r="BA3" i="9"/>
  <c r="AZ7" i="9"/>
  <c r="AZ5" i="9"/>
  <c r="AZ14" i="9"/>
  <c r="AZ10" i="9"/>
  <c r="AZ25" i="9"/>
  <c r="AZ17" i="9"/>
  <c r="AZ22" i="9"/>
  <c r="AZ30" i="9"/>
  <c r="AZ36" i="9"/>
  <c r="AZ41" i="9"/>
  <c r="AZ29" i="9"/>
  <c r="AZ31" i="9"/>
  <c r="AZ34" i="9"/>
  <c r="AZ37" i="9"/>
  <c r="AZ46" i="9"/>
  <c r="AZ27" i="9"/>
  <c r="AZ42" i="9"/>
  <c r="AZ45" i="9"/>
  <c r="AZ33" i="9"/>
  <c r="AZ35" i="9"/>
  <c r="AZ38" i="9"/>
  <c r="D57" i="3"/>
  <c r="E57" i="3" s="1"/>
  <c r="B58" i="3" s="1"/>
  <c r="F17" i="15" l="1"/>
  <c r="F19" i="15" s="1"/>
  <c r="BE5" i="3"/>
  <c r="BF2" i="3" s="1"/>
  <c r="BF4" i="3" s="1"/>
  <c r="F12" i="11"/>
  <c r="F13" i="11"/>
  <c r="A64" i="3"/>
  <c r="C63" i="3"/>
  <c r="F14" i="16"/>
  <c r="F15" i="16"/>
  <c r="F23" i="11"/>
  <c r="F24" i="11" s="1"/>
  <c r="F26" i="16"/>
  <c r="F27" i="16" s="1"/>
  <c r="F17" i="9"/>
  <c r="F18" i="9"/>
  <c r="F22" i="9"/>
  <c r="F22" i="15"/>
  <c r="BG1" i="3"/>
  <c r="BF3" i="3"/>
  <c r="BA7" i="15"/>
  <c r="BA9" i="15"/>
  <c r="BA42" i="15"/>
  <c r="BA14" i="15"/>
  <c r="BA5" i="15"/>
  <c r="BA12" i="15"/>
  <c r="BA46" i="15"/>
  <c r="BA25" i="15"/>
  <c r="BA23" i="15"/>
  <c r="BA15" i="15"/>
  <c r="BA27" i="15"/>
  <c r="BA8" i="15"/>
  <c r="BB3" i="15"/>
  <c r="BA35" i="15"/>
  <c r="BA33" i="15"/>
  <c r="BA38" i="15"/>
  <c r="BA30" i="15"/>
  <c r="BA6" i="15"/>
  <c r="BA24" i="15"/>
  <c r="BA41" i="15"/>
  <c r="BA10" i="15"/>
  <c r="BA11" i="15"/>
  <c r="BA31" i="15"/>
  <c r="BA13" i="15"/>
  <c r="BA22" i="15"/>
  <c r="BA19" i="15"/>
  <c r="BA17" i="15"/>
  <c r="BA18" i="15"/>
  <c r="BA36" i="15"/>
  <c r="BA45" i="15"/>
  <c r="BA37" i="15"/>
  <c r="BA34" i="15"/>
  <c r="BA29" i="15"/>
  <c r="BA8" i="11"/>
  <c r="BA20" i="11"/>
  <c r="BA14" i="11"/>
  <c r="BA33" i="11"/>
  <c r="BA19" i="11"/>
  <c r="BA23" i="11"/>
  <c r="BA6" i="11"/>
  <c r="BA9" i="11"/>
  <c r="BA7" i="11"/>
  <c r="BA24" i="11"/>
  <c r="BA31" i="11"/>
  <c r="BA34" i="11"/>
  <c r="BA17" i="11"/>
  <c r="BB3" i="11"/>
  <c r="BB27" i="11" s="1"/>
  <c r="BA18" i="11"/>
  <c r="BA5" i="11"/>
  <c r="BA13" i="11"/>
  <c r="BA12" i="11"/>
  <c r="BA30" i="11"/>
  <c r="BA45" i="9"/>
  <c r="BA9" i="9"/>
  <c r="BA22" i="9"/>
  <c r="BA13" i="9"/>
  <c r="BA17" i="9"/>
  <c r="BA19" i="9"/>
  <c r="BA7" i="9"/>
  <c r="BA8" i="9"/>
  <c r="BA5" i="9"/>
  <c r="BA15" i="9"/>
  <c r="BA24" i="9"/>
  <c r="BB3" i="9"/>
  <c r="BA18" i="9"/>
  <c r="BA10" i="9"/>
  <c r="BA14" i="9"/>
  <c r="BA6" i="9"/>
  <c r="BA46" i="9"/>
  <c r="BA11" i="9"/>
  <c r="BA12" i="9"/>
  <c r="BA23" i="9"/>
  <c r="BA25" i="9"/>
  <c r="BA31" i="9"/>
  <c r="BA34" i="9"/>
  <c r="BA37" i="9"/>
  <c r="BA33" i="9"/>
  <c r="BA35" i="9"/>
  <c r="BA38" i="9"/>
  <c r="BA27" i="9"/>
  <c r="BA36" i="9"/>
  <c r="BA29" i="9"/>
  <c r="BA30" i="9"/>
  <c r="BA42" i="9"/>
  <c r="BA41" i="9"/>
  <c r="BB22" i="16"/>
  <c r="BB16" i="16"/>
  <c r="BB11" i="16"/>
  <c r="BB35" i="16"/>
  <c r="BB8" i="16"/>
  <c r="BB9" i="16"/>
  <c r="BB20" i="16"/>
  <c r="BB14" i="16"/>
  <c r="BB23" i="16"/>
  <c r="BB27" i="16"/>
  <c r="BB5" i="16"/>
  <c r="BB31" i="16"/>
  <c r="BB26" i="16"/>
  <c r="BB21" i="16"/>
  <c r="BB19" i="16"/>
  <c r="BC3" i="16"/>
  <c r="BC6" i="16" s="1"/>
  <c r="BB34" i="16"/>
  <c r="BB10" i="16"/>
  <c r="BB15" i="16"/>
  <c r="BB30" i="16"/>
  <c r="BB7" i="16"/>
  <c r="D58" i="3"/>
  <c r="E58" i="3" s="1"/>
  <c r="B59" i="3" s="1"/>
  <c r="BF5" i="3" l="1"/>
  <c r="F19" i="9"/>
  <c r="F16" i="16"/>
  <c r="F31" i="16" s="1"/>
  <c r="F14" i="11"/>
  <c r="F31" i="11" s="1"/>
  <c r="F23" i="15"/>
  <c r="F25" i="15" s="1"/>
  <c r="F27" i="15" s="1"/>
  <c r="F30" i="15" s="1"/>
  <c r="F24" i="15"/>
  <c r="F28" i="15" s="1"/>
  <c r="F23" i="9"/>
  <c r="F25" i="9" s="1"/>
  <c r="F27" i="9" s="1"/>
  <c r="F24" i="9"/>
  <c r="F28" i="9" s="1"/>
  <c r="A65" i="3"/>
  <c r="C64" i="3"/>
  <c r="BG2" i="3"/>
  <c r="BG4" i="3" s="1"/>
  <c r="BG3" i="3"/>
  <c r="BH1" i="3"/>
  <c r="BB19" i="15"/>
  <c r="BB9" i="15"/>
  <c r="BB34" i="15"/>
  <c r="BB36" i="15"/>
  <c r="BB22" i="15"/>
  <c r="BB31" i="15"/>
  <c r="BB24" i="15"/>
  <c r="BB12" i="15"/>
  <c r="BB46" i="15"/>
  <c r="BB45" i="15"/>
  <c r="BB5" i="15"/>
  <c r="BB17" i="15"/>
  <c r="BB25" i="15"/>
  <c r="BB42" i="15"/>
  <c r="BB11" i="15"/>
  <c r="BB29" i="15"/>
  <c r="BB14" i="15"/>
  <c r="BB23" i="15"/>
  <c r="BC3" i="15"/>
  <c r="BB41" i="15"/>
  <c r="BB35" i="15"/>
  <c r="BB7" i="15"/>
  <c r="BB18" i="15"/>
  <c r="BB33" i="15"/>
  <c r="BB30" i="15"/>
  <c r="BB38" i="15"/>
  <c r="BB10" i="15"/>
  <c r="BB15" i="15"/>
  <c r="BB37" i="15"/>
  <c r="BB8" i="15"/>
  <c r="BB13" i="15"/>
  <c r="BB6" i="15"/>
  <c r="BB27" i="15"/>
  <c r="D59" i="3"/>
  <c r="E59" i="3" s="1"/>
  <c r="B60" i="3" s="1"/>
  <c r="BB17" i="11"/>
  <c r="BB23" i="11"/>
  <c r="BC3" i="11"/>
  <c r="BC27" i="11" s="1"/>
  <c r="BB14" i="11"/>
  <c r="BB7" i="11"/>
  <c r="BB34" i="11"/>
  <c r="BB18" i="11"/>
  <c r="BB8" i="11"/>
  <c r="BB12" i="11"/>
  <c r="BB20" i="11"/>
  <c r="BB31" i="11"/>
  <c r="BB33" i="11"/>
  <c r="BB5" i="11"/>
  <c r="BB13" i="11"/>
  <c r="BB19" i="11"/>
  <c r="BB9" i="11"/>
  <c r="BB30" i="11"/>
  <c r="BB6" i="11"/>
  <c r="BB24" i="11"/>
  <c r="BC16" i="16"/>
  <c r="BC15" i="16"/>
  <c r="BC19" i="16"/>
  <c r="BC27" i="16"/>
  <c r="BC7" i="16"/>
  <c r="BC22" i="16"/>
  <c r="BC20" i="16"/>
  <c r="BC11" i="16"/>
  <c r="BC35" i="16"/>
  <c r="BC10" i="16"/>
  <c r="BC8" i="16"/>
  <c r="BC31" i="16"/>
  <c r="BC30" i="16"/>
  <c r="BD3" i="16"/>
  <c r="BD6" i="16" s="1"/>
  <c r="BC14" i="16"/>
  <c r="BC26" i="16"/>
  <c r="BC21" i="16"/>
  <c r="BC23" i="16"/>
  <c r="BC9" i="16"/>
  <c r="BC5" i="16"/>
  <c r="BC34" i="16"/>
  <c r="BB7" i="9"/>
  <c r="BB46" i="9"/>
  <c r="BC3" i="9"/>
  <c r="BB8" i="9"/>
  <c r="BB13" i="9"/>
  <c r="BB18" i="9"/>
  <c r="BB9" i="9"/>
  <c r="BB23" i="9"/>
  <c r="BB15" i="9"/>
  <c r="BB17" i="9"/>
  <c r="BB19" i="9"/>
  <c r="BB12" i="9"/>
  <c r="BB11" i="9"/>
  <c r="BB25" i="9"/>
  <c r="BB45" i="9"/>
  <c r="BB5" i="9"/>
  <c r="BB14" i="9"/>
  <c r="BB10" i="9"/>
  <c r="BB22" i="9"/>
  <c r="BB6" i="9"/>
  <c r="BB31" i="9"/>
  <c r="BB36" i="9"/>
  <c r="BB41" i="9"/>
  <c r="BB29" i="9"/>
  <c r="BB35" i="9"/>
  <c r="BB37" i="9"/>
  <c r="BB42" i="9"/>
  <c r="BB24" i="9"/>
  <c r="BB34" i="9"/>
  <c r="BB38" i="9"/>
  <c r="BB27" i="9"/>
  <c r="BB30" i="9"/>
  <c r="BB33" i="9"/>
  <c r="G29" i="15" l="1"/>
  <c r="F31" i="15"/>
  <c r="F33" i="15" s="1"/>
  <c r="BG5" i="3"/>
  <c r="F30" i="11"/>
  <c r="F34" i="11" s="1"/>
  <c r="F33" i="11"/>
  <c r="F30" i="9"/>
  <c r="F31" i="9"/>
  <c r="G29" i="9"/>
  <c r="F30" i="16"/>
  <c r="F35" i="16" s="1"/>
  <c r="F34" i="16"/>
  <c r="BH2" i="3"/>
  <c r="BH4" i="3" s="1"/>
  <c r="BI1" i="3"/>
  <c r="BH3" i="3"/>
  <c r="C65" i="3"/>
  <c r="A66" i="3"/>
  <c r="BC41" i="15"/>
  <c r="BC42" i="15"/>
  <c r="BC33" i="15"/>
  <c r="BC30" i="15"/>
  <c r="BC27" i="15"/>
  <c r="BC19" i="15"/>
  <c r="BC46" i="15"/>
  <c r="BC6" i="15"/>
  <c r="BC14" i="15"/>
  <c r="BC5" i="15"/>
  <c r="BC13" i="15"/>
  <c r="BC37" i="15"/>
  <c r="BC8" i="15"/>
  <c r="BC29" i="15"/>
  <c r="BC22" i="15"/>
  <c r="BC9" i="15"/>
  <c r="BC35" i="15"/>
  <c r="BC18" i="15"/>
  <c r="BC31" i="15"/>
  <c r="BC17" i="15"/>
  <c r="BC24" i="15"/>
  <c r="BD3" i="15"/>
  <c r="BC38" i="15"/>
  <c r="BC36" i="15"/>
  <c r="BC15" i="15"/>
  <c r="BC12" i="15"/>
  <c r="BC34" i="15"/>
  <c r="BC7" i="15"/>
  <c r="BC23" i="15"/>
  <c r="BC10" i="15"/>
  <c r="BC11" i="15"/>
  <c r="BC25" i="15"/>
  <c r="BC45" i="15"/>
  <c r="D60" i="3"/>
  <c r="E60" i="3" s="1"/>
  <c r="B61" i="3" s="1"/>
  <c r="BC31" i="11"/>
  <c r="BC18" i="11"/>
  <c r="BC24" i="11"/>
  <c r="BD3" i="11"/>
  <c r="BD27" i="11" s="1"/>
  <c r="BC20" i="11"/>
  <c r="BC34" i="11"/>
  <c r="BC5" i="11"/>
  <c r="BC9" i="11"/>
  <c r="BC14" i="11"/>
  <c r="BC19" i="11"/>
  <c r="BC8" i="11"/>
  <c r="BC30" i="11"/>
  <c r="BC17" i="11"/>
  <c r="BC7" i="11"/>
  <c r="BC23" i="11"/>
  <c r="BC13" i="11"/>
  <c r="BC12" i="11"/>
  <c r="BC6" i="11"/>
  <c r="BC33" i="11"/>
  <c r="BC46" i="9"/>
  <c r="BC22" i="9"/>
  <c r="BD3" i="9"/>
  <c r="BC15" i="9"/>
  <c r="BC24" i="9"/>
  <c r="BC19" i="9"/>
  <c r="BC6" i="9"/>
  <c r="BC12" i="9"/>
  <c r="BC9" i="9"/>
  <c r="BC13" i="9"/>
  <c r="BC17" i="9"/>
  <c r="BC45" i="9"/>
  <c r="BC5" i="9"/>
  <c r="BC7" i="9"/>
  <c r="BC11" i="9"/>
  <c r="BC8" i="9"/>
  <c r="BC10" i="9"/>
  <c r="BC14" i="9"/>
  <c r="BC18" i="9"/>
  <c r="BC23" i="9"/>
  <c r="BC25" i="9"/>
  <c r="BC42" i="9"/>
  <c r="BC29" i="9"/>
  <c r="BC31" i="9"/>
  <c r="BC30" i="9"/>
  <c r="BC38" i="9"/>
  <c r="BC36" i="9"/>
  <c r="BC41" i="9"/>
  <c r="BC27" i="9"/>
  <c r="BC33" i="9"/>
  <c r="BC34" i="9"/>
  <c r="BC37" i="9"/>
  <c r="BC35" i="9"/>
  <c r="BD22" i="16"/>
  <c r="BD20" i="16"/>
  <c r="BD14" i="16"/>
  <c r="BD19" i="16"/>
  <c r="BD30" i="16"/>
  <c r="BD7" i="16"/>
  <c r="BD16" i="16"/>
  <c r="BD15" i="16"/>
  <c r="BD35" i="16"/>
  <c r="BD26" i="16"/>
  <c r="BD8" i="16"/>
  <c r="BD11" i="16"/>
  <c r="BD9" i="16"/>
  <c r="BD23" i="16"/>
  <c r="BD5" i="16"/>
  <c r="BD21" i="16"/>
  <c r="BD34" i="16"/>
  <c r="BE3" i="16"/>
  <c r="BE6" i="16" s="1"/>
  <c r="BD27" i="16"/>
  <c r="BD10" i="16"/>
  <c r="BD31" i="16"/>
  <c r="F36" i="15" l="1"/>
  <c r="G34" i="15" s="1"/>
  <c r="C66" i="3"/>
  <c r="A67" i="3"/>
  <c r="F33" i="9"/>
  <c r="F36" i="9"/>
  <c r="BH5" i="3"/>
  <c r="BI2" i="3" s="1"/>
  <c r="BI4" i="3" s="1"/>
  <c r="BJ1" i="3"/>
  <c r="BI3" i="3"/>
  <c r="BD19" i="15"/>
  <c r="BE3" i="15"/>
  <c r="BD36" i="15"/>
  <c r="BD13" i="15"/>
  <c r="BD25" i="15"/>
  <c r="BD30" i="15"/>
  <c r="BD35" i="15"/>
  <c r="BD10" i="15"/>
  <c r="BD45" i="15"/>
  <c r="BD9" i="15"/>
  <c r="BD22" i="15"/>
  <c r="BD42" i="15"/>
  <c r="BD23" i="15"/>
  <c r="BD12" i="15"/>
  <c r="BD7" i="15"/>
  <c r="BD31" i="15"/>
  <c r="BD14" i="15"/>
  <c r="BD27" i="15"/>
  <c r="BD15" i="15"/>
  <c r="BD37" i="15"/>
  <c r="BD41" i="15"/>
  <c r="BD29" i="15"/>
  <c r="BD17" i="15"/>
  <c r="BD34" i="15"/>
  <c r="BD24" i="15"/>
  <c r="BD46" i="15"/>
  <c r="BD5" i="15"/>
  <c r="BD11" i="15"/>
  <c r="BD38" i="15"/>
  <c r="BD8" i="15"/>
  <c r="BD33" i="15"/>
  <c r="BD18" i="15"/>
  <c r="BD6" i="15"/>
  <c r="BD31" i="11"/>
  <c r="BD34" i="11"/>
  <c r="BD5" i="11"/>
  <c r="BD9" i="11"/>
  <c r="BD19" i="11"/>
  <c r="BD24" i="11"/>
  <c r="BD6" i="11"/>
  <c r="BD20" i="11"/>
  <c r="BD14" i="11"/>
  <c r="BD18" i="11"/>
  <c r="BD30" i="11"/>
  <c r="BD23" i="11"/>
  <c r="BD7" i="11"/>
  <c r="BD33" i="11"/>
  <c r="BD8" i="11"/>
  <c r="BE3" i="11"/>
  <c r="BE27" i="11" s="1"/>
  <c r="BD17" i="11"/>
  <c r="BD12" i="11"/>
  <c r="BD13" i="11"/>
  <c r="D61" i="3"/>
  <c r="E61" i="3" s="1"/>
  <c r="B62" i="3" s="1"/>
  <c r="BE22" i="16"/>
  <c r="BE31" i="16"/>
  <c r="BE23" i="16"/>
  <c r="BE27" i="16"/>
  <c r="BE8" i="16"/>
  <c r="BE9" i="16"/>
  <c r="BE21" i="16"/>
  <c r="BE16" i="16"/>
  <c r="BE11" i="16"/>
  <c r="BE35" i="16"/>
  <c r="BE7" i="16"/>
  <c r="BE19" i="16"/>
  <c r="BE5" i="16"/>
  <c r="BE34" i="16"/>
  <c r="BF3" i="16"/>
  <c r="BF6" i="16" s="1"/>
  <c r="BE20" i="16"/>
  <c r="BE14" i="16"/>
  <c r="BE30" i="16"/>
  <c r="BE10" i="16"/>
  <c r="BE15" i="16"/>
  <c r="BE26" i="16"/>
  <c r="BD11" i="9"/>
  <c r="BD22" i="9"/>
  <c r="BD15" i="9"/>
  <c r="BD7" i="9"/>
  <c r="BD46" i="9"/>
  <c r="BD12" i="9"/>
  <c r="BD10" i="9"/>
  <c r="BD13" i="9"/>
  <c r="BD24" i="9"/>
  <c r="BD19" i="9"/>
  <c r="BD6" i="9"/>
  <c r="BD8" i="9"/>
  <c r="BD14" i="9"/>
  <c r="BD18" i="9"/>
  <c r="BE3" i="9"/>
  <c r="BD23" i="9"/>
  <c r="BD5" i="9"/>
  <c r="BD45" i="9"/>
  <c r="BD25" i="9"/>
  <c r="BD17" i="9"/>
  <c r="BD9" i="9"/>
  <c r="BD27" i="9"/>
  <c r="BD30" i="9"/>
  <c r="BD34" i="9"/>
  <c r="BD38" i="9"/>
  <c r="BD37" i="9"/>
  <c r="BD42" i="9"/>
  <c r="BD29" i="9"/>
  <c r="BD31" i="9"/>
  <c r="BD33" i="9"/>
  <c r="BD36" i="9"/>
  <c r="BD41" i="9"/>
  <c r="BD35" i="9"/>
  <c r="G35" i="15" l="1"/>
  <c r="F37" i="15"/>
  <c r="F38" i="15" s="1"/>
  <c r="F42" i="15" s="1"/>
  <c r="F45" i="15" s="1"/>
  <c r="G35" i="9"/>
  <c r="BI5" i="3"/>
  <c r="BJ2" i="3" s="1"/>
  <c r="BJ4" i="3" s="1"/>
  <c r="G34" i="9"/>
  <c r="F37" i="9"/>
  <c r="F38" i="9" s="1"/>
  <c r="F42" i="9" s="1"/>
  <c r="BJ3" i="3"/>
  <c r="BK1" i="3"/>
  <c r="A68" i="3"/>
  <c r="C67" i="3"/>
  <c r="BE27" i="15"/>
  <c r="BE25" i="15"/>
  <c r="BE11" i="15"/>
  <c r="BE8" i="15"/>
  <c r="BE23" i="15"/>
  <c r="BE14" i="15"/>
  <c r="BE42" i="15"/>
  <c r="BE10" i="15"/>
  <c r="BE41" i="15"/>
  <c r="BE46" i="15"/>
  <c r="BE35" i="15"/>
  <c r="BE31" i="15"/>
  <c r="BE5" i="15"/>
  <c r="BE29" i="15"/>
  <c r="BE24" i="15"/>
  <c r="BE19" i="15"/>
  <c r="BE9" i="15"/>
  <c r="BE17" i="15"/>
  <c r="BE38" i="15"/>
  <c r="BE34" i="15"/>
  <c r="BE30" i="15"/>
  <c r="BE37" i="15"/>
  <c r="BF3" i="15"/>
  <c r="BE12" i="15"/>
  <c r="BE7" i="15"/>
  <c r="BE45" i="15"/>
  <c r="BE33" i="15"/>
  <c r="BE18" i="15"/>
  <c r="BE22" i="15"/>
  <c r="BE15" i="15"/>
  <c r="BE36" i="15"/>
  <c r="BE13" i="15"/>
  <c r="BE6" i="15"/>
  <c r="D62" i="3"/>
  <c r="E62" i="3" s="1"/>
  <c r="B63" i="3" s="1"/>
  <c r="BE45" i="9"/>
  <c r="BE9" i="9"/>
  <c r="BE22" i="9"/>
  <c r="BE17" i="9"/>
  <c r="BE19" i="9"/>
  <c r="BE7" i="9"/>
  <c r="BE5" i="9"/>
  <c r="BE8" i="9"/>
  <c r="BE14" i="9"/>
  <c r="BE24" i="9"/>
  <c r="BF3" i="9"/>
  <c r="BE12" i="9"/>
  <c r="BE18" i="9"/>
  <c r="BE6" i="9"/>
  <c r="BE46" i="9"/>
  <c r="BE11" i="9"/>
  <c r="BE15" i="9"/>
  <c r="BE25" i="9"/>
  <c r="BE10" i="9"/>
  <c r="BE13" i="9"/>
  <c r="BE23" i="9"/>
  <c r="BE30" i="9"/>
  <c r="BE33" i="9"/>
  <c r="BE34" i="9"/>
  <c r="BE37" i="9"/>
  <c r="BE29" i="9"/>
  <c r="BE31" i="9"/>
  <c r="BE36" i="9"/>
  <c r="BE41" i="9"/>
  <c r="BE35" i="9"/>
  <c r="BE38" i="9"/>
  <c r="BE42" i="9"/>
  <c r="BE27" i="9"/>
  <c r="BE19" i="11"/>
  <c r="BE23" i="11"/>
  <c r="BE6" i="11"/>
  <c r="BE20" i="11"/>
  <c r="BE9" i="11"/>
  <c r="BE14" i="11"/>
  <c r="BE33" i="11"/>
  <c r="BF3" i="11"/>
  <c r="BF27" i="11" s="1"/>
  <c r="BE7" i="11"/>
  <c r="BE31" i="11"/>
  <c r="BE17" i="11"/>
  <c r="BE8" i="11"/>
  <c r="BE13" i="11"/>
  <c r="BE34" i="11"/>
  <c r="BE24" i="11"/>
  <c r="BE12" i="11"/>
  <c r="BE5" i="11"/>
  <c r="BE30" i="11"/>
  <c r="BE18" i="11"/>
  <c r="BF20" i="16"/>
  <c r="BF15" i="16"/>
  <c r="BF19" i="16"/>
  <c r="BF30" i="16"/>
  <c r="BG3" i="16"/>
  <c r="BG6" i="16" s="1"/>
  <c r="BF7" i="16"/>
  <c r="BF22" i="16"/>
  <c r="BF31" i="16"/>
  <c r="BF34" i="16"/>
  <c r="BF26" i="16"/>
  <c r="BF10" i="16"/>
  <c r="BF21" i="16"/>
  <c r="BF16" i="16"/>
  <c r="BF35" i="16"/>
  <c r="BF9" i="16"/>
  <c r="BF14" i="16"/>
  <c r="BF27" i="16"/>
  <c r="BF5" i="16"/>
  <c r="BF11" i="16"/>
  <c r="BF8" i="16"/>
  <c r="BF23" i="16"/>
  <c r="F41" i="15" l="1"/>
  <c r="F46" i="15" s="1"/>
  <c r="C68" i="3"/>
  <c r="A69" i="3"/>
  <c r="F45" i="9"/>
  <c r="F41" i="9"/>
  <c r="F46" i="9" s="1"/>
  <c r="BL1" i="3"/>
  <c r="BK3" i="3"/>
  <c r="BJ5" i="3"/>
  <c r="BK2" i="3" s="1"/>
  <c r="BK4" i="3" s="1"/>
  <c r="BF9" i="15"/>
  <c r="BF6" i="15"/>
  <c r="BG3" i="15"/>
  <c r="BF12" i="15"/>
  <c r="BF29" i="15"/>
  <c r="BF37" i="15"/>
  <c r="BF46" i="15"/>
  <c r="BF25" i="15"/>
  <c r="BF27" i="15"/>
  <c r="BF15" i="15"/>
  <c r="BF42" i="15"/>
  <c r="BF7" i="15"/>
  <c r="BF19" i="15"/>
  <c r="BF18" i="15"/>
  <c r="BF13" i="15"/>
  <c r="BF30" i="15"/>
  <c r="BF31" i="15"/>
  <c r="BF5" i="15"/>
  <c r="BF17" i="15"/>
  <c r="BF22" i="15"/>
  <c r="BF8" i="15"/>
  <c r="BF45" i="15"/>
  <c r="BF36" i="15"/>
  <c r="BF41" i="15"/>
  <c r="BF10" i="15"/>
  <c r="BF33" i="15"/>
  <c r="BF23" i="15"/>
  <c r="BF24" i="15"/>
  <c r="BF11" i="15"/>
  <c r="BF38" i="15"/>
  <c r="BF14" i="15"/>
  <c r="BF34" i="15"/>
  <c r="BF35" i="15"/>
  <c r="D63" i="3"/>
  <c r="E63" i="3" s="1"/>
  <c r="B64" i="3" s="1"/>
  <c r="BG21" i="16"/>
  <c r="BG31" i="16"/>
  <c r="BG19" i="16"/>
  <c r="BG30" i="16"/>
  <c r="BG9" i="16"/>
  <c r="BH3" i="16"/>
  <c r="BH6" i="16" s="1"/>
  <c r="BG16" i="16"/>
  <c r="BG14" i="16"/>
  <c r="BG34" i="16"/>
  <c r="BG26" i="16"/>
  <c r="BG5" i="16"/>
  <c r="BG20" i="16"/>
  <c r="BG35" i="16"/>
  <c r="BG8" i="16"/>
  <c r="BG15" i="16"/>
  <c r="BG27" i="16"/>
  <c r="BG11" i="16"/>
  <c r="BG10" i="16"/>
  <c r="BG22" i="16"/>
  <c r="BG23" i="16"/>
  <c r="BG7" i="16"/>
  <c r="BF7" i="11"/>
  <c r="BF34" i="11"/>
  <c r="BF18" i="11"/>
  <c r="BF8" i="11"/>
  <c r="BF13" i="11"/>
  <c r="BF17" i="11"/>
  <c r="BF23" i="11"/>
  <c r="BG3" i="11"/>
  <c r="BG27" i="11" s="1"/>
  <c r="BF12" i="11"/>
  <c r="BF20" i="11"/>
  <c r="BF30" i="11"/>
  <c r="BF24" i="11"/>
  <c r="BF19" i="11"/>
  <c r="BF31" i="11"/>
  <c r="BF9" i="11"/>
  <c r="BF6" i="11"/>
  <c r="BF33" i="11"/>
  <c r="BF5" i="11"/>
  <c r="BF14" i="11"/>
  <c r="BF6" i="9"/>
  <c r="BF5" i="9"/>
  <c r="BF11" i="9"/>
  <c r="BF12" i="9"/>
  <c r="BF13" i="9"/>
  <c r="BF46" i="9"/>
  <c r="BF22" i="9"/>
  <c r="BF9" i="9"/>
  <c r="BF15" i="9"/>
  <c r="BF25" i="9"/>
  <c r="BF23" i="9"/>
  <c r="BF7" i="9"/>
  <c r="BF45" i="9"/>
  <c r="BF10" i="9"/>
  <c r="BF24" i="9"/>
  <c r="BF18" i="9"/>
  <c r="BG3" i="9"/>
  <c r="BF17" i="9"/>
  <c r="BF19" i="9"/>
  <c r="BF14" i="9"/>
  <c r="BF8" i="9"/>
  <c r="BF29" i="9"/>
  <c r="BF33" i="9"/>
  <c r="BF36" i="9"/>
  <c r="BF41" i="9"/>
  <c r="BF37" i="9"/>
  <c r="BF27" i="9"/>
  <c r="BF35" i="9"/>
  <c r="BF30" i="9"/>
  <c r="BF34" i="9"/>
  <c r="BF38" i="9"/>
  <c r="BF31" i="9"/>
  <c r="BF42" i="9"/>
  <c r="BK5" i="3" l="1"/>
  <c r="BL2" i="3" s="1"/>
  <c r="BL4" i="3" s="1"/>
  <c r="C69" i="3"/>
  <c r="A70" i="3"/>
  <c r="BM1" i="3"/>
  <c r="BL3" i="3"/>
  <c r="BG12" i="15"/>
  <c r="BG31" i="15"/>
  <c r="BG7" i="15"/>
  <c r="BG25" i="15"/>
  <c r="BG38" i="15"/>
  <c r="BG23" i="15"/>
  <c r="BG11" i="15"/>
  <c r="BG41" i="15"/>
  <c r="BG33" i="15"/>
  <c r="BG27" i="15"/>
  <c r="BG18" i="15"/>
  <c r="BG10" i="15"/>
  <c r="BG36" i="15"/>
  <c r="BG42" i="15"/>
  <c r="BG6" i="15"/>
  <c r="BG9" i="15"/>
  <c r="BG46" i="15"/>
  <c r="BG13" i="15"/>
  <c r="BG24" i="15"/>
  <c r="BG8" i="15"/>
  <c r="BG17" i="15"/>
  <c r="BG15" i="15"/>
  <c r="BG19" i="15"/>
  <c r="BG5" i="15"/>
  <c r="BG14" i="15"/>
  <c r="BG34" i="15"/>
  <c r="BG30" i="15"/>
  <c r="BG29" i="15"/>
  <c r="BG22" i="15"/>
  <c r="BG35" i="15"/>
  <c r="BG45" i="15"/>
  <c r="BH3" i="15"/>
  <c r="BG37" i="15"/>
  <c r="D64" i="3"/>
  <c r="E64" i="3" s="1"/>
  <c r="B65" i="3" s="1"/>
  <c r="BH15" i="16"/>
  <c r="BH35" i="16"/>
  <c r="BH26" i="16"/>
  <c r="BH8" i="16"/>
  <c r="BH20" i="16"/>
  <c r="BH14" i="16"/>
  <c r="BH19" i="16"/>
  <c r="BH30" i="16"/>
  <c r="BH7" i="16"/>
  <c r="BH31" i="16"/>
  <c r="BH27" i="16"/>
  <c r="BH10" i="16"/>
  <c r="BH22" i="16"/>
  <c r="BH11" i="16"/>
  <c r="BH9" i="16"/>
  <c r="BH23" i="16"/>
  <c r="BH5" i="16"/>
  <c r="BI3" i="16"/>
  <c r="BI6" i="16" s="1"/>
  <c r="BH21" i="16"/>
  <c r="BH16" i="16"/>
  <c r="BH34" i="16"/>
  <c r="BG46" i="9"/>
  <c r="BG9" i="9"/>
  <c r="BG8" i="9"/>
  <c r="BG13" i="9"/>
  <c r="BG6" i="9"/>
  <c r="BG5" i="9"/>
  <c r="BG23" i="9"/>
  <c r="BG15" i="9"/>
  <c r="BG45" i="9"/>
  <c r="BG12" i="9"/>
  <c r="BG18" i="9"/>
  <c r="BG19" i="9"/>
  <c r="BH3" i="9"/>
  <c r="BG11" i="9"/>
  <c r="BG24" i="9"/>
  <c r="BG22" i="9"/>
  <c r="BG7" i="9"/>
  <c r="BG14" i="9"/>
  <c r="BG17" i="9"/>
  <c r="BG25" i="9"/>
  <c r="BG10" i="9"/>
  <c r="BG29" i="9"/>
  <c r="BG31" i="9"/>
  <c r="BG42" i="9"/>
  <c r="BG27" i="9"/>
  <c r="BG33" i="9"/>
  <c r="BG36" i="9"/>
  <c r="BG41" i="9"/>
  <c r="BG30" i="9"/>
  <c r="BG34" i="9"/>
  <c r="BG37" i="9"/>
  <c r="BG35" i="9"/>
  <c r="BG38" i="9"/>
  <c r="BG31" i="11"/>
  <c r="BG18" i="11"/>
  <c r="BG23" i="11"/>
  <c r="BG8" i="11"/>
  <c r="BG13" i="11"/>
  <c r="BG34" i="11"/>
  <c r="BG6" i="11"/>
  <c r="BG7" i="11"/>
  <c r="BG19" i="11"/>
  <c r="BG5" i="11"/>
  <c r="BG9" i="11"/>
  <c r="BG14" i="11"/>
  <c r="BH3" i="11"/>
  <c r="BH27" i="11" s="1"/>
  <c r="BG12" i="11"/>
  <c r="BG30" i="11"/>
  <c r="BG17" i="11"/>
  <c r="BG24" i="11"/>
  <c r="BG20" i="11"/>
  <c r="BG33" i="11"/>
  <c r="BN1" i="3" l="1"/>
  <c r="BM3" i="3"/>
  <c r="A71" i="3"/>
  <c r="C70" i="3"/>
  <c r="BL5" i="3"/>
  <c r="BM2" i="3" s="1"/>
  <c r="BM4" i="3" s="1"/>
  <c r="BH27" i="15"/>
  <c r="BH35" i="15"/>
  <c r="BH12" i="15"/>
  <c r="BH15" i="15"/>
  <c r="BH17" i="15"/>
  <c r="BH30" i="15"/>
  <c r="BH38" i="15"/>
  <c r="BH14" i="15"/>
  <c r="BH36" i="15"/>
  <c r="BH33" i="15"/>
  <c r="BH34" i="15"/>
  <c r="BH22" i="15"/>
  <c r="BH19" i="15"/>
  <c r="BH46" i="15"/>
  <c r="BH7" i="15"/>
  <c r="BH24" i="15"/>
  <c r="BI3" i="15"/>
  <c r="BH18" i="15"/>
  <c r="BH42" i="15"/>
  <c r="BH13" i="15"/>
  <c r="BH41" i="15"/>
  <c r="BH23" i="15"/>
  <c r="BH29" i="15"/>
  <c r="BH11" i="15"/>
  <c r="BH9" i="15"/>
  <c r="BH45" i="15"/>
  <c r="BH5" i="15"/>
  <c r="BH37" i="15"/>
  <c r="BH25" i="15"/>
  <c r="BH10" i="15"/>
  <c r="BH8" i="15"/>
  <c r="BH31" i="15"/>
  <c r="BH6" i="15"/>
  <c r="BH5" i="9"/>
  <c r="BH22" i="9"/>
  <c r="BH6" i="9"/>
  <c r="BH45" i="9"/>
  <c r="BH12" i="9"/>
  <c r="BH10" i="9"/>
  <c r="BH46" i="9"/>
  <c r="BH8" i="9"/>
  <c r="BH15" i="9"/>
  <c r="BH18" i="9"/>
  <c r="BH19" i="9"/>
  <c r="BH11" i="9"/>
  <c r="BH17" i="9"/>
  <c r="BH23" i="9"/>
  <c r="BH14" i="9"/>
  <c r="BI3" i="9"/>
  <c r="BH24" i="9"/>
  <c r="BH7" i="9"/>
  <c r="BH13" i="9"/>
  <c r="BH9" i="9"/>
  <c r="BH31" i="9"/>
  <c r="BH33" i="9"/>
  <c r="BH36" i="9"/>
  <c r="BH41" i="9"/>
  <c r="BH37" i="9"/>
  <c r="BH35" i="9"/>
  <c r="BH34" i="9"/>
  <c r="BH25" i="9"/>
  <c r="BH27" i="9"/>
  <c r="BH42" i="9"/>
  <c r="BH30" i="9"/>
  <c r="BH38" i="9"/>
  <c r="BH29" i="9"/>
  <c r="D65" i="3"/>
  <c r="E65" i="3" s="1"/>
  <c r="B66" i="3" s="1"/>
  <c r="BH33" i="11"/>
  <c r="BH18" i="11"/>
  <c r="BH8" i="11"/>
  <c r="BH7" i="11"/>
  <c r="BH17" i="11"/>
  <c r="BH23" i="11"/>
  <c r="BH5" i="11"/>
  <c r="BH19" i="11"/>
  <c r="BI3" i="11"/>
  <c r="BI27" i="11" s="1"/>
  <c r="BH20" i="11"/>
  <c r="BH30" i="11"/>
  <c r="BH31" i="11"/>
  <c r="BH24" i="11"/>
  <c r="BH13" i="11"/>
  <c r="BH34" i="11"/>
  <c r="BH6" i="11"/>
  <c r="BH14" i="11"/>
  <c r="BH9" i="11"/>
  <c r="BH12" i="11"/>
  <c r="BI21" i="16"/>
  <c r="BI11" i="16"/>
  <c r="BI35" i="16"/>
  <c r="BI7" i="16"/>
  <c r="BI22" i="16"/>
  <c r="BI31" i="16"/>
  <c r="BI23" i="16"/>
  <c r="BI27" i="16"/>
  <c r="BI8" i="16"/>
  <c r="BI9" i="16"/>
  <c r="BI16" i="16"/>
  <c r="BI15" i="16"/>
  <c r="BI26" i="16"/>
  <c r="BI34" i="16"/>
  <c r="BJ3" i="16"/>
  <c r="BJ6" i="16" s="1"/>
  <c r="BI5" i="16"/>
  <c r="BI14" i="16"/>
  <c r="BI10" i="16"/>
  <c r="BI19" i="16"/>
  <c r="BI20" i="16"/>
  <c r="BI30" i="16"/>
  <c r="A72" i="3" l="1"/>
  <c r="C71" i="3"/>
  <c r="BM5" i="3"/>
  <c r="BN2" i="3" s="1"/>
  <c r="BN4" i="3" s="1"/>
  <c r="BN3" i="3"/>
  <c r="BO1" i="3"/>
  <c r="BJ3" i="15"/>
  <c r="BI24" i="15"/>
  <c r="BI15" i="15"/>
  <c r="BI12" i="15"/>
  <c r="BI41" i="15"/>
  <c r="BI45" i="15"/>
  <c r="BI42" i="15"/>
  <c r="BI33" i="15"/>
  <c r="BI35" i="15"/>
  <c r="BI25" i="15"/>
  <c r="BI23" i="15"/>
  <c r="BI17" i="15"/>
  <c r="BI34" i="15"/>
  <c r="BI7" i="15"/>
  <c r="BI27" i="15"/>
  <c r="BI5" i="15"/>
  <c r="BI36" i="15"/>
  <c r="BI14" i="15"/>
  <c r="BI30" i="15"/>
  <c r="BI10" i="15"/>
  <c r="BI22" i="15"/>
  <c r="BI13" i="15"/>
  <c r="BI37" i="15"/>
  <c r="BI46" i="15"/>
  <c r="BI6" i="15"/>
  <c r="BI29" i="15"/>
  <c r="BI8" i="15"/>
  <c r="BI19" i="15"/>
  <c r="BI11" i="15"/>
  <c r="BI38" i="15"/>
  <c r="BI31" i="15"/>
  <c r="BI18" i="15"/>
  <c r="BI9" i="15"/>
  <c r="D66" i="3"/>
  <c r="E66" i="3" s="1"/>
  <c r="B67" i="3" s="1"/>
  <c r="BJ22" i="16"/>
  <c r="BJ16" i="16"/>
  <c r="BJ31" i="16"/>
  <c r="BJ34" i="16"/>
  <c r="BJ26" i="16"/>
  <c r="BJ10" i="16"/>
  <c r="BJ20" i="16"/>
  <c r="BJ15" i="16"/>
  <c r="BJ19" i="16"/>
  <c r="BJ30" i="16"/>
  <c r="BK3" i="16"/>
  <c r="BK6" i="16" s="1"/>
  <c r="BJ7" i="16"/>
  <c r="BJ23" i="16"/>
  <c r="BJ14" i="16"/>
  <c r="BJ27" i="16"/>
  <c r="BJ5" i="16"/>
  <c r="BJ21" i="16"/>
  <c r="BJ35" i="16"/>
  <c r="BJ8" i="16"/>
  <c r="BJ9" i="16"/>
  <c r="BJ11" i="16"/>
  <c r="BI7" i="9"/>
  <c r="BI45" i="9"/>
  <c r="BI23" i="9"/>
  <c r="BI5" i="9"/>
  <c r="BI18" i="9"/>
  <c r="BI24" i="9"/>
  <c r="BI8" i="9"/>
  <c r="BI9" i="9"/>
  <c r="BI12" i="9"/>
  <c r="BI14" i="9"/>
  <c r="BI17" i="9"/>
  <c r="BI6" i="9"/>
  <c r="BJ3" i="9"/>
  <c r="BI25" i="9"/>
  <c r="BI10" i="9"/>
  <c r="BI19" i="9"/>
  <c r="BI11" i="9"/>
  <c r="BI13" i="9"/>
  <c r="BI22" i="9"/>
  <c r="BI15" i="9"/>
  <c r="BI35" i="9"/>
  <c r="BI38" i="9"/>
  <c r="BI30" i="9"/>
  <c r="BI42" i="9"/>
  <c r="BI29" i="9"/>
  <c r="BI46" i="9"/>
  <c r="BI27" i="9"/>
  <c r="BI31" i="9"/>
  <c r="BI36" i="9"/>
  <c r="BI41" i="9"/>
  <c r="BI33" i="9"/>
  <c r="BI34" i="9"/>
  <c r="BI37" i="9"/>
  <c r="BI7" i="11"/>
  <c r="BI31" i="11"/>
  <c r="BI18" i="11"/>
  <c r="BI23" i="11"/>
  <c r="BI8" i="11"/>
  <c r="BI20" i="11"/>
  <c r="BI14" i="11"/>
  <c r="BI33" i="11"/>
  <c r="BI17" i="11"/>
  <c r="BJ3" i="11"/>
  <c r="BJ27" i="11" s="1"/>
  <c r="BI13" i="11"/>
  <c r="BI24" i="11"/>
  <c r="BI30" i="11"/>
  <c r="BI6" i="11"/>
  <c r="BI34" i="11"/>
  <c r="BI5" i="11"/>
  <c r="BI12" i="11"/>
  <c r="BI19" i="11"/>
  <c r="BI9" i="11"/>
  <c r="BN5" i="3" l="1"/>
  <c r="BO2" i="3" s="1"/>
  <c r="BO4" i="3" s="1"/>
  <c r="BO3" i="3"/>
  <c r="BP1" i="3"/>
  <c r="C72" i="3"/>
  <c r="A73" i="3"/>
  <c r="BJ6" i="15"/>
  <c r="BJ46" i="15"/>
  <c r="BJ5" i="15"/>
  <c r="BJ35" i="15"/>
  <c r="BJ45" i="15"/>
  <c r="BJ13" i="15"/>
  <c r="BJ34" i="15"/>
  <c r="BJ33" i="15"/>
  <c r="BJ30" i="15"/>
  <c r="BJ19" i="15"/>
  <c r="BJ24" i="15"/>
  <c r="BJ8" i="15"/>
  <c r="BJ36" i="15"/>
  <c r="BJ10" i="15"/>
  <c r="BJ42" i="15"/>
  <c r="BJ37" i="15"/>
  <c r="BJ15" i="15"/>
  <c r="BJ9" i="15"/>
  <c r="BJ17" i="15"/>
  <c r="BK3" i="15"/>
  <c r="BJ11" i="15"/>
  <c r="BJ18" i="15"/>
  <c r="BJ14" i="15"/>
  <c r="BJ22" i="15"/>
  <c r="BJ25" i="15"/>
  <c r="BJ29" i="15"/>
  <c r="BJ31" i="15"/>
  <c r="BJ27" i="15"/>
  <c r="BJ23" i="15"/>
  <c r="BJ7" i="15"/>
  <c r="BJ38" i="15"/>
  <c r="BJ41" i="15"/>
  <c r="BJ12" i="15"/>
  <c r="BJ12" i="9"/>
  <c r="BJ5" i="9"/>
  <c r="BJ13" i="9"/>
  <c r="BJ25" i="9"/>
  <c r="BJ19" i="9"/>
  <c r="BJ7" i="9"/>
  <c r="BJ46" i="9"/>
  <c r="BJ10" i="9"/>
  <c r="BJ22" i="9"/>
  <c r="BJ15" i="9"/>
  <c r="BJ18" i="9"/>
  <c r="BJ9" i="9"/>
  <c r="BJ11" i="9"/>
  <c r="BJ14" i="9"/>
  <c r="BJ17" i="9"/>
  <c r="BJ45" i="9"/>
  <c r="BK3" i="9"/>
  <c r="BJ24" i="9"/>
  <c r="BJ8" i="9"/>
  <c r="BJ6" i="9"/>
  <c r="BJ23" i="9"/>
  <c r="BJ29" i="9"/>
  <c r="BJ30" i="9"/>
  <c r="BJ34" i="9"/>
  <c r="BJ42" i="9"/>
  <c r="BJ31" i="9"/>
  <c r="BJ35" i="9"/>
  <c r="BJ36" i="9"/>
  <c r="BJ27" i="9"/>
  <c r="BJ33" i="9"/>
  <c r="BJ37" i="9"/>
  <c r="BJ38" i="9"/>
  <c r="BJ41" i="9"/>
  <c r="D67" i="3"/>
  <c r="E67" i="3" s="1"/>
  <c r="B68" i="3" s="1"/>
  <c r="BJ7" i="11"/>
  <c r="BJ34" i="11"/>
  <c r="BJ17" i="11"/>
  <c r="BJ6" i="11"/>
  <c r="BJ18" i="11"/>
  <c r="BJ23" i="11"/>
  <c r="BJ5" i="11"/>
  <c r="BJ20" i="11"/>
  <c r="BJ12" i="11"/>
  <c r="BJ31" i="11"/>
  <c r="BJ33" i="11"/>
  <c r="BJ19" i="11"/>
  <c r="BJ24" i="11"/>
  <c r="BJ13" i="11"/>
  <c r="BJ14" i="11"/>
  <c r="BJ8" i="11"/>
  <c r="BJ30" i="11"/>
  <c r="BJ9" i="11"/>
  <c r="BK3" i="11"/>
  <c r="BK27" i="11" s="1"/>
  <c r="BK20" i="16"/>
  <c r="BK16" i="16"/>
  <c r="BK11" i="16"/>
  <c r="BK35" i="16"/>
  <c r="BK10" i="16"/>
  <c r="BK8" i="16"/>
  <c r="BK15" i="16"/>
  <c r="BK23" i="16"/>
  <c r="BK27" i="16"/>
  <c r="BK7" i="16"/>
  <c r="BK22" i="16"/>
  <c r="BK34" i="16"/>
  <c r="BK5" i="16"/>
  <c r="BK14" i="16"/>
  <c r="BK26" i="16"/>
  <c r="BK31" i="16"/>
  <c r="BL3" i="16"/>
  <c r="BL6" i="16" s="1"/>
  <c r="BK19" i="16"/>
  <c r="BK21" i="16"/>
  <c r="BK30" i="16"/>
  <c r="BK9" i="16"/>
  <c r="BO5" i="3" l="1"/>
  <c r="BP2" i="3" s="1"/>
  <c r="BP4" i="3" s="1"/>
  <c r="BP3" i="3"/>
  <c r="BQ1" i="3"/>
  <c r="C73" i="3"/>
  <c r="A74" i="3"/>
  <c r="BK9" i="15"/>
  <c r="BK14" i="15"/>
  <c r="BK7" i="15"/>
  <c r="BK18" i="15"/>
  <c r="BK46" i="15"/>
  <c r="BK37" i="15"/>
  <c r="BK13" i="15"/>
  <c r="BK34" i="15"/>
  <c r="BK33" i="15"/>
  <c r="BK15" i="15"/>
  <c r="BK5" i="15"/>
  <c r="BK12" i="15"/>
  <c r="BK27" i="15"/>
  <c r="BK22" i="15"/>
  <c r="BK45" i="15"/>
  <c r="BK36" i="15"/>
  <c r="BK41" i="15"/>
  <c r="BK11" i="15"/>
  <c r="BK23" i="15"/>
  <c r="BK24" i="15"/>
  <c r="BK30" i="15"/>
  <c r="BK42" i="15"/>
  <c r="BK38" i="15"/>
  <c r="BK6" i="15"/>
  <c r="BK10" i="15"/>
  <c r="BK31" i="15"/>
  <c r="BK8" i="15"/>
  <c r="BL3" i="15"/>
  <c r="BK17" i="15"/>
  <c r="BK35" i="15"/>
  <c r="BK25" i="15"/>
  <c r="BK19" i="15"/>
  <c r="BK29" i="15"/>
  <c r="D68" i="3"/>
  <c r="E68" i="3" s="1"/>
  <c r="B69" i="3" s="1"/>
  <c r="BK41" i="9"/>
  <c r="BK15" i="9"/>
  <c r="BK13" i="9"/>
  <c r="BL3" i="9"/>
  <c r="BK22" i="9"/>
  <c r="BK17" i="9"/>
  <c r="BK7" i="9"/>
  <c r="BK46" i="9"/>
  <c r="BK5" i="9"/>
  <c r="BK23" i="9"/>
  <c r="BK24" i="9"/>
  <c r="BK10" i="9"/>
  <c r="BK6" i="9"/>
  <c r="BK8" i="9"/>
  <c r="BK11" i="9"/>
  <c r="BK25" i="9"/>
  <c r="BK45" i="9"/>
  <c r="BK9" i="9"/>
  <c r="BK19" i="9"/>
  <c r="BK14" i="9"/>
  <c r="BK12" i="9"/>
  <c r="BK31" i="9"/>
  <c r="BK38" i="9"/>
  <c r="BK29" i="9"/>
  <c r="BK18" i="9"/>
  <c r="BK30" i="9"/>
  <c r="BK36" i="9"/>
  <c r="BK42" i="9"/>
  <c r="BK27" i="9"/>
  <c r="BK34" i="9"/>
  <c r="BK33" i="9"/>
  <c r="BK37" i="9"/>
  <c r="BK35" i="9"/>
  <c r="BK7" i="11"/>
  <c r="BK19" i="11"/>
  <c r="BK13" i="11"/>
  <c r="BK5" i="11"/>
  <c r="BK33" i="11"/>
  <c r="BK18" i="11"/>
  <c r="BK9" i="11"/>
  <c r="BK24" i="11"/>
  <c r="BL3" i="11"/>
  <c r="BL27" i="11" s="1"/>
  <c r="BK30" i="11"/>
  <c r="BK17" i="11"/>
  <c r="BK6" i="11"/>
  <c r="BK34" i="11"/>
  <c r="BK14" i="11"/>
  <c r="BK31" i="11"/>
  <c r="BK12" i="11"/>
  <c r="BK23" i="11"/>
  <c r="BK20" i="11"/>
  <c r="BK8" i="11"/>
  <c r="BL31" i="16"/>
  <c r="BL22" i="16"/>
  <c r="BL21" i="16"/>
  <c r="BL11" i="16"/>
  <c r="BL20" i="16"/>
  <c r="BL14" i="16"/>
  <c r="BL35" i="16"/>
  <c r="BL26" i="16"/>
  <c r="BL8" i="16"/>
  <c r="BL16" i="16"/>
  <c r="BL19" i="16"/>
  <c r="BL30" i="16"/>
  <c r="BL7" i="16"/>
  <c r="BL34" i="16"/>
  <c r="BM3" i="16"/>
  <c r="BM6" i="16" s="1"/>
  <c r="BL27" i="16"/>
  <c r="BL10" i="16"/>
  <c r="BL15" i="16"/>
  <c r="BL9" i="16"/>
  <c r="BL23" i="16"/>
  <c r="BL5" i="16"/>
  <c r="BQ3" i="3" l="1"/>
  <c r="BR1" i="3"/>
  <c r="G7" i="16"/>
  <c r="G8" i="16" s="1"/>
  <c r="G11" i="16" s="1"/>
  <c r="G7" i="11"/>
  <c r="G8" i="11" s="1"/>
  <c r="G9" i="11" s="1"/>
  <c r="G7" i="15"/>
  <c r="G8" i="15" s="1"/>
  <c r="G13" i="15" s="1"/>
  <c r="G14" i="15" s="1"/>
  <c r="G15" i="15" s="1"/>
  <c r="G7" i="9"/>
  <c r="G8" i="9" s="1"/>
  <c r="G13" i="9" s="1"/>
  <c r="G14" i="9" s="1"/>
  <c r="G15" i="9" s="1"/>
  <c r="C74" i="3"/>
  <c r="A75" i="3"/>
  <c r="BP5" i="3"/>
  <c r="BL23" i="15"/>
  <c r="BL17" i="15"/>
  <c r="BL22" i="15"/>
  <c r="BL46" i="15"/>
  <c r="BM3" i="15"/>
  <c r="BL41" i="15"/>
  <c r="BL45" i="15"/>
  <c r="BL42" i="15"/>
  <c r="BL37" i="15"/>
  <c r="BL35" i="15"/>
  <c r="BL30" i="15"/>
  <c r="BL25" i="15"/>
  <c r="BL19" i="15"/>
  <c r="BL8" i="15"/>
  <c r="BL27" i="15"/>
  <c r="BL31" i="15"/>
  <c r="BL11" i="15"/>
  <c r="BL14" i="15"/>
  <c r="BL10" i="15"/>
  <c r="BL7" i="15"/>
  <c r="BL9" i="15"/>
  <c r="BL6" i="15"/>
  <c r="BL36" i="15"/>
  <c r="BL38" i="15"/>
  <c r="BL34" i="15"/>
  <c r="BL24" i="15"/>
  <c r="BL29" i="15"/>
  <c r="BL12" i="15"/>
  <c r="BL15" i="15"/>
  <c r="BL33" i="15"/>
  <c r="BL18" i="15"/>
  <c r="BL5" i="15"/>
  <c r="BL13" i="15"/>
  <c r="BL41" i="9"/>
  <c r="BL24" i="9"/>
  <c r="BL9" i="9"/>
  <c r="BL35" i="9"/>
  <c r="BL13" i="9"/>
  <c r="BL36" i="9"/>
  <c r="BL22" i="9"/>
  <c r="BL31" i="9"/>
  <c r="BL7" i="9"/>
  <c r="BL46" i="9"/>
  <c r="BL15" i="9"/>
  <c r="BM3" i="9"/>
  <c r="BL19" i="9"/>
  <c r="BL5" i="9"/>
  <c r="BL29" i="9"/>
  <c r="BL10" i="9"/>
  <c r="BL33" i="9"/>
  <c r="BL34" i="9"/>
  <c r="BL38" i="9"/>
  <c r="BL42" i="9"/>
  <c r="BL6" i="9"/>
  <c r="BL8" i="9"/>
  <c r="BL12" i="9"/>
  <c r="BL14" i="9"/>
  <c r="BL45" i="9"/>
  <c r="BL11" i="9"/>
  <c r="BL17" i="9"/>
  <c r="BL18" i="9"/>
  <c r="BL30" i="9"/>
  <c r="BL37" i="9"/>
  <c r="BL27" i="9"/>
  <c r="BL23" i="9"/>
  <c r="BL25" i="9"/>
  <c r="D69" i="3"/>
  <c r="E69" i="3" s="1"/>
  <c r="B70" i="3" s="1"/>
  <c r="BL7" i="11"/>
  <c r="BL17" i="11"/>
  <c r="BL14" i="11"/>
  <c r="BL5" i="11"/>
  <c r="BL33" i="11"/>
  <c r="BL19" i="11"/>
  <c r="BL12" i="11"/>
  <c r="BL8" i="11"/>
  <c r="BM3" i="11"/>
  <c r="BM27" i="11" s="1"/>
  <c r="BL13" i="11"/>
  <c r="BL6" i="11"/>
  <c r="BL34" i="11"/>
  <c r="BL9" i="11"/>
  <c r="BL31" i="11"/>
  <c r="BL20" i="11"/>
  <c r="BL24" i="11"/>
  <c r="BL18" i="11"/>
  <c r="BL23" i="11"/>
  <c r="BL30" i="11"/>
  <c r="BM21" i="16"/>
  <c r="BM16" i="16"/>
  <c r="BM11" i="16"/>
  <c r="BM35" i="16"/>
  <c r="BM7" i="16"/>
  <c r="BM22" i="16"/>
  <c r="BM31" i="16"/>
  <c r="BM23" i="16"/>
  <c r="BM27" i="16"/>
  <c r="BM8" i="16"/>
  <c r="BM9" i="16"/>
  <c r="BM19" i="16"/>
  <c r="BM5" i="16"/>
  <c r="BM34" i="16"/>
  <c r="BN3" i="16"/>
  <c r="BN6" i="16" s="1"/>
  <c r="BM20" i="16"/>
  <c r="BM14" i="16"/>
  <c r="BM30" i="16"/>
  <c r="BM10" i="16"/>
  <c r="BM15" i="16"/>
  <c r="BM26" i="16"/>
  <c r="G14" i="16" l="1"/>
  <c r="G15" i="16"/>
  <c r="G18" i="9"/>
  <c r="G17" i="9"/>
  <c r="BS1" i="3"/>
  <c r="BR3" i="3"/>
  <c r="G23" i="11"/>
  <c r="G24" i="11" s="1"/>
  <c r="G22" i="9"/>
  <c r="G22" i="15"/>
  <c r="G23" i="15" s="1"/>
  <c r="G25" i="15" s="1"/>
  <c r="G27" i="15" s="1"/>
  <c r="H29" i="15" s="1"/>
  <c r="G26" i="16"/>
  <c r="G27" i="16" s="1"/>
  <c r="G17" i="15"/>
  <c r="G18" i="15"/>
  <c r="BQ2" i="3"/>
  <c r="BQ4" i="3" s="1"/>
  <c r="BQ5" i="3" s="1"/>
  <c r="BR2" i="3" s="1"/>
  <c r="BR4" i="3" s="1"/>
  <c r="C75" i="3"/>
  <c r="A76" i="3"/>
  <c r="G13" i="11"/>
  <c r="G12" i="11"/>
  <c r="BM46" i="15"/>
  <c r="BM33" i="15"/>
  <c r="BM9" i="15"/>
  <c r="BM42" i="15"/>
  <c r="BM18" i="15"/>
  <c r="BM23" i="15"/>
  <c r="BM29" i="15"/>
  <c r="BM13" i="15"/>
  <c r="BM17" i="15"/>
  <c r="BM34" i="15"/>
  <c r="BM19" i="15"/>
  <c r="BM37" i="15"/>
  <c r="BM31" i="15"/>
  <c r="BM8" i="15"/>
  <c r="BN3" i="15"/>
  <c r="BM15" i="15"/>
  <c r="BM45" i="15"/>
  <c r="BM41" i="15"/>
  <c r="BM5" i="15"/>
  <c r="BM7" i="15"/>
  <c r="BM11" i="15"/>
  <c r="BM30" i="15"/>
  <c r="BM35" i="15"/>
  <c r="BM24" i="15"/>
  <c r="BM10" i="15"/>
  <c r="BM27" i="15"/>
  <c r="BM38" i="15"/>
  <c r="BM25" i="15"/>
  <c r="BM6" i="15"/>
  <c r="BM36" i="15"/>
  <c r="BM22" i="15"/>
  <c r="BM14" i="15"/>
  <c r="BM12" i="15"/>
  <c r="BM17" i="11"/>
  <c r="BM13" i="11"/>
  <c r="BM6" i="11"/>
  <c r="BM33" i="11"/>
  <c r="BM30" i="11"/>
  <c r="BM19" i="11"/>
  <c r="BM9" i="11"/>
  <c r="BM23" i="11"/>
  <c r="BM5" i="11"/>
  <c r="BM12" i="11"/>
  <c r="BM24" i="11"/>
  <c r="BM7" i="11"/>
  <c r="BM18" i="11"/>
  <c r="BM8" i="11"/>
  <c r="BM31" i="11"/>
  <c r="BM34" i="11"/>
  <c r="BM20" i="11"/>
  <c r="BN3" i="11"/>
  <c r="BN27" i="11" s="1"/>
  <c r="BM14" i="11"/>
  <c r="BM46" i="9"/>
  <c r="BM25" i="9"/>
  <c r="BM37" i="9"/>
  <c r="BM14" i="9"/>
  <c r="BM42" i="9"/>
  <c r="BM15" i="9"/>
  <c r="BM11" i="9"/>
  <c r="BM35" i="9"/>
  <c r="BM7" i="9"/>
  <c r="BM17" i="9"/>
  <c r="BM33" i="9"/>
  <c r="BM9" i="9"/>
  <c r="BM31" i="9"/>
  <c r="BM10" i="9"/>
  <c r="BM36" i="9"/>
  <c r="BM23" i="9"/>
  <c r="BM45" i="9"/>
  <c r="BM24" i="9"/>
  <c r="BM22" i="9"/>
  <c r="BM27" i="9"/>
  <c r="BM38" i="9"/>
  <c r="BM34" i="9"/>
  <c r="BM30" i="9"/>
  <c r="BN3" i="9"/>
  <c r="BM5" i="9"/>
  <c r="BM8" i="9"/>
  <c r="BM13" i="9"/>
  <c r="BM12" i="9"/>
  <c r="BM18" i="9"/>
  <c r="BM41" i="9"/>
  <c r="BM19" i="9"/>
  <c r="BM29" i="9"/>
  <c r="BM6" i="9"/>
  <c r="D70" i="3"/>
  <c r="E70" i="3" s="1"/>
  <c r="B71" i="3" s="1"/>
  <c r="BN22" i="16"/>
  <c r="BN14" i="16"/>
  <c r="BN23" i="16"/>
  <c r="BN27" i="16"/>
  <c r="BN5" i="16"/>
  <c r="BN21" i="16"/>
  <c r="BN11" i="16"/>
  <c r="BN35" i="16"/>
  <c r="BN8" i="16"/>
  <c r="BN9" i="16"/>
  <c r="BN16" i="16"/>
  <c r="BN31" i="16"/>
  <c r="BN26" i="16"/>
  <c r="BN19" i="16"/>
  <c r="BO3" i="16"/>
  <c r="BO6" i="16" s="1"/>
  <c r="BN34" i="16"/>
  <c r="BN10" i="16"/>
  <c r="BN20" i="16"/>
  <c r="BN15" i="16"/>
  <c r="BN30" i="16"/>
  <c r="BN7" i="16"/>
  <c r="G24" i="15" l="1"/>
  <c r="G28" i="15" s="1"/>
  <c r="G19" i="9"/>
  <c r="G31" i="15"/>
  <c r="G36" i="15" s="1"/>
  <c r="G23" i="9"/>
  <c r="G25" i="9" s="1"/>
  <c r="G27" i="9" s="1"/>
  <c r="G24" i="9"/>
  <c r="G28" i="9" s="1"/>
  <c r="G14" i="11"/>
  <c r="G31" i="11" s="1"/>
  <c r="G19" i="15"/>
  <c r="G30" i="15"/>
  <c r="BR5" i="3"/>
  <c r="BS2" i="3" s="1"/>
  <c r="BS4" i="3" s="1"/>
  <c r="C76" i="3"/>
  <c r="A77" i="3"/>
  <c r="BT1" i="3"/>
  <c r="BS3" i="3"/>
  <c r="BS5" i="3" s="1"/>
  <c r="G16" i="16"/>
  <c r="G31" i="16" s="1"/>
  <c r="BN11" i="15"/>
  <c r="BN27" i="15"/>
  <c r="BN7" i="15"/>
  <c r="BN14" i="15"/>
  <c r="BN23" i="15"/>
  <c r="BN10" i="15"/>
  <c r="BN41" i="15"/>
  <c r="BN37" i="15"/>
  <c r="BN30" i="15"/>
  <c r="BN24" i="15"/>
  <c r="BN18" i="15"/>
  <c r="BN12" i="15"/>
  <c r="BN38" i="15"/>
  <c r="BN45" i="15"/>
  <c r="BN5" i="15"/>
  <c r="BN15" i="15"/>
  <c r="BN36" i="15"/>
  <c r="BN9" i="15"/>
  <c r="BN29" i="15"/>
  <c r="BN8" i="15"/>
  <c r="BN22" i="15"/>
  <c r="BN19" i="15"/>
  <c r="BO3" i="15"/>
  <c r="BN34" i="15"/>
  <c r="BN35" i="15"/>
  <c r="BN31" i="15"/>
  <c r="BN33" i="15"/>
  <c r="BN25" i="15"/>
  <c r="BN13" i="15"/>
  <c r="BN46" i="15"/>
  <c r="BN6" i="15"/>
  <c r="BN17" i="15"/>
  <c r="BN42" i="15"/>
  <c r="BN46" i="9"/>
  <c r="BN10" i="9"/>
  <c r="BN30" i="9"/>
  <c r="BN33" i="9"/>
  <c r="BN23" i="9"/>
  <c r="BO3" i="9"/>
  <c r="BN29" i="9"/>
  <c r="BN11" i="9"/>
  <c r="BN7" i="9"/>
  <c r="BN13" i="9"/>
  <c r="BN42" i="9"/>
  <c r="BN9" i="9"/>
  <c r="BN31" i="9"/>
  <c r="BN18" i="9"/>
  <c r="BN38" i="9"/>
  <c r="BN22" i="9"/>
  <c r="BN14" i="9"/>
  <c r="BN5" i="9"/>
  <c r="BN12" i="9"/>
  <c r="BN15" i="9"/>
  <c r="BN6" i="9"/>
  <c r="BN41" i="9"/>
  <c r="BN19" i="9"/>
  <c r="BN17" i="9"/>
  <c r="BN25" i="9"/>
  <c r="BN35" i="9"/>
  <c r="BN45" i="9"/>
  <c r="BN37" i="9"/>
  <c r="BN27" i="9"/>
  <c r="BN36" i="9"/>
  <c r="BN34" i="9"/>
  <c r="BN8" i="9"/>
  <c r="BN24" i="9"/>
  <c r="BN31" i="11"/>
  <c r="BN17" i="11"/>
  <c r="BN12" i="11"/>
  <c r="BN24" i="11"/>
  <c r="BN5" i="11"/>
  <c r="BN33" i="11"/>
  <c r="BN30" i="11"/>
  <c r="BN14" i="11"/>
  <c r="BN20" i="11"/>
  <c r="BN6" i="11"/>
  <c r="BN34" i="11"/>
  <c r="BN19" i="11"/>
  <c r="BO3" i="11"/>
  <c r="BO27" i="11" s="1"/>
  <c r="BN13" i="11"/>
  <c r="BN9" i="11"/>
  <c r="BN23" i="11"/>
  <c r="BN7" i="11"/>
  <c r="BN18" i="11"/>
  <c r="BN8" i="11"/>
  <c r="D71" i="3"/>
  <c r="E71" i="3" s="1"/>
  <c r="B72" i="3" s="1"/>
  <c r="BO22" i="16"/>
  <c r="BO15" i="16"/>
  <c r="BO23" i="16"/>
  <c r="BO27" i="16"/>
  <c r="BO7" i="16"/>
  <c r="BO20" i="16"/>
  <c r="BO11" i="16"/>
  <c r="BO30" i="16"/>
  <c r="BO10" i="16"/>
  <c r="BO8" i="16"/>
  <c r="BO16" i="16"/>
  <c r="BO14" i="16"/>
  <c r="BO26" i="16"/>
  <c r="BO19" i="16"/>
  <c r="BO9" i="16"/>
  <c r="BO34" i="16"/>
  <c r="BO5" i="16"/>
  <c r="BO31" i="16"/>
  <c r="BO35" i="16"/>
  <c r="BP3" i="16"/>
  <c r="BP6" i="16" s="1"/>
  <c r="BO21" i="16"/>
  <c r="G33" i="15" l="1"/>
  <c r="H35" i="15" s="1"/>
  <c r="A78" i="3"/>
  <c r="C77" i="3"/>
  <c r="G30" i="16"/>
  <c r="G35" i="16" s="1"/>
  <c r="G34" i="16"/>
  <c r="G33" i="11"/>
  <c r="G30" i="11"/>
  <c r="G34" i="11" s="1"/>
  <c r="BT2" i="3"/>
  <c r="BT4" i="3" s="1"/>
  <c r="BT3" i="3"/>
  <c r="BU1" i="3"/>
  <c r="G31" i="9"/>
  <c r="H29" i="9"/>
  <c r="G30" i="9"/>
  <c r="BO41" i="15"/>
  <c r="BO37" i="15"/>
  <c r="BO30" i="15"/>
  <c r="BO29" i="15"/>
  <c r="BO36" i="15"/>
  <c r="BP3" i="15"/>
  <c r="BO19" i="15"/>
  <c r="BO22" i="15"/>
  <c r="BO10" i="15"/>
  <c r="BO18" i="15"/>
  <c r="BO11" i="15"/>
  <c r="BO25" i="15"/>
  <c r="BO14" i="15"/>
  <c r="BO27" i="15"/>
  <c r="BO15" i="15"/>
  <c r="BO6" i="15"/>
  <c r="BO35" i="15"/>
  <c r="BO34" i="15"/>
  <c r="BO31" i="15"/>
  <c r="BO23" i="15"/>
  <c r="BO45" i="15"/>
  <c r="BO46" i="15"/>
  <c r="BO5" i="15"/>
  <c r="BO8" i="15"/>
  <c r="BO7" i="15"/>
  <c r="BO17" i="15"/>
  <c r="BO42" i="15"/>
  <c r="BO9" i="15"/>
  <c r="BO33" i="15"/>
  <c r="BO13" i="15"/>
  <c r="BO24" i="15"/>
  <c r="BO12" i="15"/>
  <c r="BO38" i="15"/>
  <c r="BO46" i="9"/>
  <c r="BO31" i="9"/>
  <c r="BO23" i="9"/>
  <c r="BO9" i="9"/>
  <c r="BO12" i="9"/>
  <c r="BO11" i="9"/>
  <c r="BO34" i="9"/>
  <c r="BO35" i="9"/>
  <c r="BO6" i="9"/>
  <c r="BO41" i="9"/>
  <c r="BO38" i="9"/>
  <c r="BO13" i="9"/>
  <c r="BO36" i="9"/>
  <c r="BO33" i="9"/>
  <c r="BO27" i="9"/>
  <c r="BO19" i="9"/>
  <c r="BO15" i="9"/>
  <c r="BO30" i="9"/>
  <c r="BO17" i="9"/>
  <c r="BO37" i="9"/>
  <c r="BO8" i="9"/>
  <c r="BO42" i="9"/>
  <c r="BO5" i="9"/>
  <c r="BO29" i="9"/>
  <c r="BO7" i="9"/>
  <c r="BO10" i="9"/>
  <c r="BO22" i="9"/>
  <c r="BO14" i="9"/>
  <c r="BO24" i="9"/>
  <c r="BO18" i="9"/>
  <c r="BP3" i="9"/>
  <c r="BO25" i="9"/>
  <c r="BO45" i="9"/>
  <c r="D72" i="3"/>
  <c r="E72" i="3" s="1"/>
  <c r="B73" i="3" s="1"/>
  <c r="BO33" i="11"/>
  <c r="BO18" i="11"/>
  <c r="BO12" i="11"/>
  <c r="BO5" i="11"/>
  <c r="BO7" i="11"/>
  <c r="BO20" i="11"/>
  <c r="BO14" i="11"/>
  <c r="BO24" i="11"/>
  <c r="BP3" i="11"/>
  <c r="BP27" i="11" s="1"/>
  <c r="BO30" i="11"/>
  <c r="BO9" i="11"/>
  <c r="BO8" i="11"/>
  <c r="BO31" i="11"/>
  <c r="BO19" i="11"/>
  <c r="BO6" i="11"/>
  <c r="BO34" i="11"/>
  <c r="BO17" i="11"/>
  <c r="BO13" i="11"/>
  <c r="BO23" i="11"/>
  <c r="BP22" i="16"/>
  <c r="BP15" i="16"/>
  <c r="BP35" i="16"/>
  <c r="BP26" i="16"/>
  <c r="BP8" i="16"/>
  <c r="BP20" i="16"/>
  <c r="BP14" i="16"/>
  <c r="BP19" i="16"/>
  <c r="BP30" i="16"/>
  <c r="BP7" i="16"/>
  <c r="BP21" i="16"/>
  <c r="BP16" i="16"/>
  <c r="BP34" i="16"/>
  <c r="BQ3" i="16"/>
  <c r="BQ6" i="16" s="1"/>
  <c r="BP31" i="16"/>
  <c r="BP27" i="16"/>
  <c r="BP10" i="16"/>
  <c r="BP11" i="16"/>
  <c r="BP9" i="16"/>
  <c r="BP23" i="16"/>
  <c r="BP5" i="16"/>
  <c r="G37" i="15" l="1"/>
  <c r="G38" i="15" s="1"/>
  <c r="G42" i="15" s="1"/>
  <c r="G45" i="15" s="1"/>
  <c r="H34" i="15"/>
  <c r="BT5" i="3"/>
  <c r="BU2" i="3" s="1"/>
  <c r="BU4" i="3" s="1"/>
  <c r="G33" i="9"/>
  <c r="G36" i="9"/>
  <c r="BV1" i="3"/>
  <c r="BU3" i="3"/>
  <c r="A79" i="3"/>
  <c r="C78" i="3"/>
  <c r="BP12" i="15"/>
  <c r="BP5" i="15"/>
  <c r="BP7" i="15"/>
  <c r="BP41" i="15"/>
  <c r="BP23" i="15"/>
  <c r="BP15" i="15"/>
  <c r="BP45" i="15"/>
  <c r="BP42" i="15"/>
  <c r="BP34" i="15"/>
  <c r="BP24" i="15"/>
  <c r="BP29" i="15"/>
  <c r="BP17" i="15"/>
  <c r="BP46" i="15"/>
  <c r="BQ3" i="15"/>
  <c r="BP31" i="15"/>
  <c r="BP27" i="15"/>
  <c r="BP14" i="15"/>
  <c r="BP13" i="15"/>
  <c r="BP22" i="15"/>
  <c r="BP10" i="15"/>
  <c r="BP11" i="15"/>
  <c r="BP19" i="15"/>
  <c r="BP8" i="15"/>
  <c r="BP36" i="15"/>
  <c r="BP38" i="15"/>
  <c r="BP37" i="15"/>
  <c r="BP35" i="15"/>
  <c r="BP30" i="15"/>
  <c r="BP25" i="15"/>
  <c r="BP9" i="15"/>
  <c r="BP6" i="15"/>
  <c r="BP18" i="15"/>
  <c r="BP33" i="15"/>
  <c r="D73" i="3"/>
  <c r="E73" i="3" s="1"/>
  <c r="B74" i="3" s="1"/>
  <c r="BP31" i="11"/>
  <c r="BP20" i="11"/>
  <c r="BP14" i="11"/>
  <c r="BP24" i="11"/>
  <c r="BP6" i="11"/>
  <c r="BP34" i="11"/>
  <c r="BP30" i="11"/>
  <c r="BP18" i="11"/>
  <c r="BP12" i="11"/>
  <c r="BP23" i="11"/>
  <c r="BP33" i="11"/>
  <c r="BP19" i="11"/>
  <c r="BP7" i="11"/>
  <c r="BP9" i="11"/>
  <c r="BP8" i="11"/>
  <c r="BP13" i="11"/>
  <c r="BP5" i="11"/>
  <c r="BP17" i="11"/>
  <c r="BQ3" i="11"/>
  <c r="BQ27" i="11" s="1"/>
  <c r="BP6" i="9"/>
  <c r="BP45" i="9"/>
  <c r="BP13" i="9"/>
  <c r="BP14" i="9"/>
  <c r="BP36" i="9"/>
  <c r="BP19" i="9"/>
  <c r="BP18" i="9"/>
  <c r="BP9" i="9"/>
  <c r="BP35" i="9"/>
  <c r="BP31" i="9"/>
  <c r="BP24" i="9"/>
  <c r="BP15" i="9"/>
  <c r="BP37" i="9"/>
  <c r="BQ3" i="9"/>
  <c r="BP29" i="9"/>
  <c r="BP42" i="9"/>
  <c r="BP30" i="9"/>
  <c r="BP11" i="9"/>
  <c r="BP25" i="9"/>
  <c r="BP38" i="9"/>
  <c r="BP41" i="9"/>
  <c r="BP10" i="9"/>
  <c r="BP27" i="9"/>
  <c r="BP8" i="9"/>
  <c r="BP46" i="9"/>
  <c r="BP22" i="9"/>
  <c r="BP34" i="9"/>
  <c r="BP17" i="9"/>
  <c r="BP33" i="9"/>
  <c r="BP12" i="9"/>
  <c r="BP7" i="9"/>
  <c r="BP23" i="9"/>
  <c r="BP5" i="9"/>
  <c r="BQ15" i="16"/>
  <c r="BQ34" i="16"/>
  <c r="BQ26" i="16"/>
  <c r="BR3" i="16"/>
  <c r="BR6" i="16" s="1"/>
  <c r="BQ22" i="16"/>
  <c r="BQ20" i="16"/>
  <c r="BQ14" i="16"/>
  <c r="BQ19" i="16"/>
  <c r="BQ30" i="16"/>
  <c r="BQ5" i="16"/>
  <c r="BQ10" i="16"/>
  <c r="BQ11" i="16"/>
  <c r="BQ7" i="16"/>
  <c r="BQ23" i="16"/>
  <c r="BQ8" i="16"/>
  <c r="BQ21" i="16"/>
  <c r="BQ16" i="16"/>
  <c r="BQ35" i="16"/>
  <c r="BQ9" i="16"/>
  <c r="BQ31" i="16"/>
  <c r="BQ27" i="16"/>
  <c r="G41" i="15"/>
  <c r="G46" i="15" s="1"/>
  <c r="BU5" i="3" l="1"/>
  <c r="BV2" i="3" s="1"/>
  <c r="BV4" i="3" s="1"/>
  <c r="H35" i="9"/>
  <c r="BV3" i="3"/>
  <c r="BW1" i="3"/>
  <c r="C79" i="3"/>
  <c r="A80" i="3"/>
  <c r="G37" i="9"/>
  <c r="G38" i="9" s="1"/>
  <c r="G42" i="9" s="1"/>
  <c r="H34" i="9"/>
  <c r="BQ10" i="15"/>
  <c r="BQ19" i="15"/>
  <c r="BQ9" i="15"/>
  <c r="BQ13" i="15"/>
  <c r="BQ22" i="15"/>
  <c r="BQ24" i="15"/>
  <c r="BQ7" i="15"/>
  <c r="BQ29" i="15"/>
  <c r="BQ30" i="15"/>
  <c r="BQ27" i="15"/>
  <c r="BQ42" i="15"/>
  <c r="BQ14" i="15"/>
  <c r="BQ36" i="15"/>
  <c r="BQ38" i="15"/>
  <c r="BQ45" i="15"/>
  <c r="BQ34" i="15"/>
  <c r="BQ33" i="15"/>
  <c r="BR3" i="15"/>
  <c r="BQ18" i="15"/>
  <c r="BQ25" i="15"/>
  <c r="BQ8" i="15"/>
  <c r="BQ35" i="15"/>
  <c r="BQ17" i="15"/>
  <c r="BQ46" i="15"/>
  <c r="BQ15" i="15"/>
  <c r="BQ31" i="15"/>
  <c r="BQ12" i="15"/>
  <c r="BQ5" i="15"/>
  <c r="BQ6" i="15"/>
  <c r="BQ23" i="15"/>
  <c r="BQ41" i="15"/>
  <c r="BQ37" i="15"/>
  <c r="BQ11" i="15"/>
  <c r="BQ17" i="11"/>
  <c r="BQ13" i="11"/>
  <c r="BQ24" i="11"/>
  <c r="BQ6" i="11"/>
  <c r="BQ7" i="11"/>
  <c r="BQ34" i="11"/>
  <c r="BQ19" i="11"/>
  <c r="BQ9" i="11"/>
  <c r="BQ8" i="11"/>
  <c r="BQ12" i="11"/>
  <c r="BQ23" i="11"/>
  <c r="BQ30" i="11"/>
  <c r="BQ18" i="11"/>
  <c r="BR3" i="11"/>
  <c r="BR27" i="11" s="1"/>
  <c r="BQ20" i="11"/>
  <c r="BQ5" i="11"/>
  <c r="BQ33" i="11"/>
  <c r="BQ31" i="11"/>
  <c r="BQ14" i="11"/>
  <c r="D74" i="3"/>
  <c r="E74" i="3" s="1"/>
  <c r="B75" i="3" s="1"/>
  <c r="BR21" i="16"/>
  <c r="BR16" i="16"/>
  <c r="BR11" i="16"/>
  <c r="BR30" i="16"/>
  <c r="BR8" i="16"/>
  <c r="BR9" i="16"/>
  <c r="BR14" i="16"/>
  <c r="BR23" i="16"/>
  <c r="BR27" i="16"/>
  <c r="BR5" i="16"/>
  <c r="BR20" i="16"/>
  <c r="BR15" i="16"/>
  <c r="BR35" i="16"/>
  <c r="BR7" i="16"/>
  <c r="BR31" i="16"/>
  <c r="BR26" i="16"/>
  <c r="BR22" i="16"/>
  <c r="BR19" i="16"/>
  <c r="BS3" i="16"/>
  <c r="BS6" i="16" s="1"/>
  <c r="BR34" i="16"/>
  <c r="BR10" i="16"/>
  <c r="BQ41" i="9"/>
  <c r="BQ11" i="9"/>
  <c r="BQ37" i="9"/>
  <c r="BQ5" i="9"/>
  <c r="BQ22" i="9"/>
  <c r="BR3" i="9"/>
  <c r="BQ8" i="9"/>
  <c r="BQ27" i="9"/>
  <c r="BQ6" i="9"/>
  <c r="BQ45" i="9"/>
  <c r="BQ23" i="9"/>
  <c r="BQ13" i="9"/>
  <c r="BQ18" i="9"/>
  <c r="BQ33" i="9"/>
  <c r="BQ25" i="9"/>
  <c r="BQ12" i="9"/>
  <c r="BQ34" i="9"/>
  <c r="BQ7" i="9"/>
  <c r="BQ46" i="9"/>
  <c r="BQ35" i="9"/>
  <c r="BQ31" i="9"/>
  <c r="BQ10" i="9"/>
  <c r="BQ24" i="9"/>
  <c r="BQ42" i="9"/>
  <c r="BQ15" i="9"/>
  <c r="BQ19" i="9"/>
  <c r="BQ9" i="9"/>
  <c r="BQ17" i="9"/>
  <c r="BQ36" i="9"/>
  <c r="BQ30" i="9"/>
  <c r="BQ38" i="9"/>
  <c r="BQ29" i="9"/>
  <c r="BQ14" i="9"/>
  <c r="BV5" i="3" l="1"/>
  <c r="A81" i="3"/>
  <c r="C80" i="3"/>
  <c r="BW3" i="3"/>
  <c r="BW2" i="3"/>
  <c r="BW4" i="3" s="1"/>
  <c r="BX1" i="3"/>
  <c r="G41" i="9"/>
  <c r="G46" i="9" s="1"/>
  <c r="G45" i="9"/>
  <c r="BR19" i="15"/>
  <c r="BR6" i="15"/>
  <c r="BR34" i="15"/>
  <c r="BR42" i="15"/>
  <c r="BR18" i="15"/>
  <c r="BR22" i="15"/>
  <c r="BR9" i="15"/>
  <c r="BR13" i="15"/>
  <c r="BR46" i="15"/>
  <c r="BR36" i="15"/>
  <c r="BR38" i="15"/>
  <c r="BR17" i="15"/>
  <c r="BR30" i="15"/>
  <c r="BR8" i="15"/>
  <c r="BR31" i="15"/>
  <c r="BR14" i="15"/>
  <c r="BR10" i="15"/>
  <c r="BR23" i="15"/>
  <c r="BR45" i="15"/>
  <c r="BR37" i="15"/>
  <c r="BR27" i="15"/>
  <c r="BR25" i="15"/>
  <c r="BR12" i="15"/>
  <c r="BR11" i="15"/>
  <c r="BR24" i="15"/>
  <c r="BR41" i="15"/>
  <c r="BS3" i="15"/>
  <c r="BR15" i="15"/>
  <c r="BR35" i="15"/>
  <c r="BR5" i="15"/>
  <c r="BR7" i="15"/>
  <c r="BR33" i="15"/>
  <c r="BR29" i="15"/>
  <c r="D75" i="3"/>
  <c r="E75" i="3" s="1"/>
  <c r="B76" i="3" s="1"/>
  <c r="BR6" i="9"/>
  <c r="BR46" i="9"/>
  <c r="BR23" i="9"/>
  <c r="BR30" i="9"/>
  <c r="BR17" i="9"/>
  <c r="BR33" i="9"/>
  <c r="BR10" i="9"/>
  <c r="BR18" i="9"/>
  <c r="BR38" i="9"/>
  <c r="BR15" i="9"/>
  <c r="BR8" i="9"/>
  <c r="BR22" i="9"/>
  <c r="BR29" i="9"/>
  <c r="BR37" i="9"/>
  <c r="BR27" i="9"/>
  <c r="BR36" i="9"/>
  <c r="BR45" i="9"/>
  <c r="BR34" i="9"/>
  <c r="BR12" i="9"/>
  <c r="BR24" i="9"/>
  <c r="BR7" i="9"/>
  <c r="BS3" i="9"/>
  <c r="BR11" i="9"/>
  <c r="BR42" i="9"/>
  <c r="BR31" i="9"/>
  <c r="BR5" i="9"/>
  <c r="BR19" i="9"/>
  <c r="BR25" i="9"/>
  <c r="BR14" i="9"/>
  <c r="BR13" i="9"/>
  <c r="BR35" i="9"/>
  <c r="BR41" i="9"/>
  <c r="BR9" i="9"/>
  <c r="BR20" i="11"/>
  <c r="BR9" i="11"/>
  <c r="BR6" i="11"/>
  <c r="BS3" i="11"/>
  <c r="BS27" i="11" s="1"/>
  <c r="BR31" i="11"/>
  <c r="BR33" i="11"/>
  <c r="BR30" i="11"/>
  <c r="BR13" i="11"/>
  <c r="BR18" i="11"/>
  <c r="BR8" i="11"/>
  <c r="BR19" i="11"/>
  <c r="BR24" i="11"/>
  <c r="BR17" i="11"/>
  <c r="BR5" i="11"/>
  <c r="BR7" i="11"/>
  <c r="BR34" i="11"/>
  <c r="BR14" i="11"/>
  <c r="BR12" i="11"/>
  <c r="BR23" i="11"/>
  <c r="BS14" i="16"/>
  <c r="BS34" i="16"/>
  <c r="BS26" i="16"/>
  <c r="BS5" i="16"/>
  <c r="BS22" i="16"/>
  <c r="BS21" i="16"/>
  <c r="BS16" i="16"/>
  <c r="BS31" i="16"/>
  <c r="BS19" i="16"/>
  <c r="BS35" i="16"/>
  <c r="BS9" i="16"/>
  <c r="BT3" i="16"/>
  <c r="BT6" i="16" s="1"/>
  <c r="BS11" i="16"/>
  <c r="BS10" i="16"/>
  <c r="BS23" i="16"/>
  <c r="BS7" i="16"/>
  <c r="BS20" i="16"/>
  <c r="BS30" i="16"/>
  <c r="BS8" i="16"/>
  <c r="BS27" i="16"/>
  <c r="BS15" i="16"/>
  <c r="BW5" i="3" l="1"/>
  <c r="BX2" i="3" s="1"/>
  <c r="BX4" i="3" s="1"/>
  <c r="BY1" i="3"/>
  <c r="BX3" i="3"/>
  <c r="A82" i="3"/>
  <c r="C81" i="3"/>
  <c r="BS19" i="15"/>
  <c r="BS17" i="15"/>
  <c r="BS14" i="15"/>
  <c r="BS23" i="15"/>
  <c r="BS6" i="15"/>
  <c r="BS30" i="15"/>
  <c r="BS10" i="15"/>
  <c r="BS11" i="15"/>
  <c r="BS37" i="15"/>
  <c r="BS46" i="15"/>
  <c r="BS33" i="15"/>
  <c r="BS34" i="15"/>
  <c r="BS8" i="15"/>
  <c r="BS9" i="15"/>
  <c r="BS13" i="15"/>
  <c r="BS35" i="15"/>
  <c r="BS24" i="15"/>
  <c r="BS15" i="15"/>
  <c r="BS38" i="15"/>
  <c r="BS12" i="15"/>
  <c r="BS31" i="15"/>
  <c r="BS5" i="15"/>
  <c r="BS29" i="15"/>
  <c r="BS22" i="15"/>
  <c r="BS45" i="15"/>
  <c r="BS42" i="15"/>
  <c r="BS36" i="15"/>
  <c r="BS41" i="15"/>
  <c r="BT3" i="15"/>
  <c r="BS27" i="15"/>
  <c r="BS7" i="15"/>
  <c r="BS25" i="15"/>
  <c r="BS18" i="15"/>
  <c r="D76" i="3"/>
  <c r="E76" i="3" s="1"/>
  <c r="B77" i="3" s="1"/>
  <c r="BS7" i="9"/>
  <c r="BS45" i="9"/>
  <c r="BS13" i="9"/>
  <c r="BS36" i="9"/>
  <c r="BS19" i="9"/>
  <c r="BS5" i="9"/>
  <c r="BS22" i="9"/>
  <c r="BS8" i="9"/>
  <c r="BS27" i="9"/>
  <c r="BS23" i="9"/>
  <c r="BS11" i="9"/>
  <c r="BS35" i="9"/>
  <c r="BS15" i="9"/>
  <c r="BS33" i="9"/>
  <c r="BS17" i="9"/>
  <c r="BS38" i="9"/>
  <c r="BS18" i="9"/>
  <c r="BS25" i="9"/>
  <c r="BS30" i="9"/>
  <c r="BS31" i="9"/>
  <c r="BS6" i="9"/>
  <c r="BS46" i="9"/>
  <c r="BS42" i="9"/>
  <c r="BS9" i="9"/>
  <c r="BS12" i="9"/>
  <c r="BS10" i="9"/>
  <c r="BS29" i="9"/>
  <c r="BS41" i="9"/>
  <c r="BS34" i="9"/>
  <c r="BT3" i="9"/>
  <c r="BS14" i="9"/>
  <c r="BS24" i="9"/>
  <c r="BS37" i="9"/>
  <c r="BS19" i="11"/>
  <c r="BS13" i="11"/>
  <c r="BS23" i="11"/>
  <c r="BT3" i="11"/>
  <c r="BT27" i="11" s="1"/>
  <c r="BS31" i="11"/>
  <c r="BS34" i="11"/>
  <c r="BS30" i="11"/>
  <c r="BS17" i="11"/>
  <c r="BS9" i="11"/>
  <c r="BS8" i="11"/>
  <c r="BS7" i="11"/>
  <c r="BS33" i="11"/>
  <c r="BS18" i="11"/>
  <c r="BS12" i="11"/>
  <c r="BS6" i="11"/>
  <c r="BS5" i="11"/>
  <c r="BS20" i="11"/>
  <c r="BS14" i="11"/>
  <c r="BS24" i="11"/>
  <c r="BT31" i="16"/>
  <c r="BT23" i="16"/>
  <c r="BT27" i="16"/>
  <c r="BT5" i="16"/>
  <c r="BT10" i="16"/>
  <c r="BT21" i="16"/>
  <c r="BT11" i="16"/>
  <c r="BT34" i="16"/>
  <c r="BT9" i="16"/>
  <c r="BU3" i="16"/>
  <c r="BU6" i="16" s="1"/>
  <c r="BT35" i="16"/>
  <c r="BT8" i="16"/>
  <c r="BT20" i="16"/>
  <c r="BT14" i="16"/>
  <c r="BT30" i="16"/>
  <c r="BT16" i="16"/>
  <c r="BT15" i="16"/>
  <c r="BT26" i="16"/>
  <c r="BT22" i="16"/>
  <c r="BT19" i="16"/>
  <c r="BT7" i="16"/>
  <c r="BX5" i="3" l="1"/>
  <c r="C82" i="3"/>
  <c r="A83" i="3"/>
  <c r="BY3" i="3"/>
  <c r="BY2" i="3"/>
  <c r="BY4" i="3" s="1"/>
  <c r="BZ1" i="3"/>
  <c r="BT12" i="15"/>
  <c r="BT45" i="15"/>
  <c r="BT17" i="15"/>
  <c r="BT37" i="15"/>
  <c r="BT22" i="15"/>
  <c r="BT8" i="15"/>
  <c r="BT41" i="15"/>
  <c r="BT46" i="15"/>
  <c r="BT33" i="15"/>
  <c r="BT29" i="15"/>
  <c r="BT31" i="15"/>
  <c r="BT11" i="15"/>
  <c r="BT9" i="15"/>
  <c r="BT6" i="15"/>
  <c r="BT10" i="15"/>
  <c r="BT14" i="15"/>
  <c r="BT7" i="15"/>
  <c r="BT13" i="15"/>
  <c r="BT23" i="15"/>
  <c r="BT35" i="15"/>
  <c r="BT30" i="15"/>
  <c r="BT5" i="15"/>
  <c r="BT24" i="15"/>
  <c r="BT18" i="15"/>
  <c r="BT42" i="15"/>
  <c r="BT38" i="15"/>
  <c r="BT34" i="15"/>
  <c r="BT15" i="15"/>
  <c r="BT25" i="15"/>
  <c r="BT19" i="15"/>
  <c r="BU3" i="15"/>
  <c r="BT27" i="15"/>
  <c r="BT36" i="15"/>
  <c r="D77" i="3"/>
  <c r="E77" i="3" s="1"/>
  <c r="B78" i="3" s="1"/>
  <c r="BT31" i="11"/>
  <c r="BT20" i="11"/>
  <c r="BT13" i="11"/>
  <c r="BT23" i="11"/>
  <c r="BT6" i="11"/>
  <c r="BT34" i="11"/>
  <c r="BT30" i="11"/>
  <c r="BT18" i="11"/>
  <c r="BT9" i="11"/>
  <c r="BT5" i="11"/>
  <c r="BT12" i="11"/>
  <c r="BT8" i="11"/>
  <c r="BT33" i="11"/>
  <c r="BT19" i="11"/>
  <c r="BT14" i="11"/>
  <c r="BT24" i="11"/>
  <c r="BU3" i="11"/>
  <c r="BU27" i="11" s="1"/>
  <c r="BT7" i="11"/>
  <c r="BT17" i="11"/>
  <c r="BT45" i="9"/>
  <c r="BT15" i="9"/>
  <c r="BT37" i="9"/>
  <c r="BT17" i="9"/>
  <c r="BT38" i="9"/>
  <c r="BT18" i="9"/>
  <c r="BT42" i="9"/>
  <c r="BT30" i="9"/>
  <c r="BT7" i="9"/>
  <c r="BT24" i="9"/>
  <c r="BT8" i="9"/>
  <c r="BT23" i="9"/>
  <c r="BT12" i="9"/>
  <c r="BT25" i="9"/>
  <c r="BT14" i="9"/>
  <c r="BT36" i="9"/>
  <c r="BT46" i="9"/>
  <c r="BU3" i="9"/>
  <c r="BT5" i="9"/>
  <c r="BT10" i="9"/>
  <c r="BT27" i="9"/>
  <c r="BT19" i="9"/>
  <c r="BT29" i="9"/>
  <c r="BT33" i="9"/>
  <c r="BT6" i="9"/>
  <c r="BT35" i="9"/>
  <c r="BT11" i="9"/>
  <c r="BT13" i="9"/>
  <c r="BT41" i="9"/>
  <c r="BT34" i="9"/>
  <c r="BT31" i="9"/>
  <c r="BT9" i="9"/>
  <c r="BT22" i="9"/>
  <c r="BU15" i="16"/>
  <c r="BU34" i="16"/>
  <c r="BU26" i="16"/>
  <c r="BV3" i="16"/>
  <c r="BV6" i="16" s="1"/>
  <c r="BU20" i="16"/>
  <c r="BU14" i="16"/>
  <c r="BU19" i="16"/>
  <c r="BU30" i="16"/>
  <c r="BU5" i="16"/>
  <c r="BU10" i="16"/>
  <c r="BU21" i="16"/>
  <c r="BU16" i="16"/>
  <c r="BU35" i="16"/>
  <c r="BU22" i="16"/>
  <c r="BU31" i="16"/>
  <c r="BU27" i="16"/>
  <c r="BU9" i="16"/>
  <c r="BU11" i="16"/>
  <c r="BU7" i="16"/>
  <c r="BU23" i="16"/>
  <c r="BU8" i="16"/>
  <c r="BY5" i="3" l="1"/>
  <c r="BZ2" i="3" s="1"/>
  <c r="BZ4" i="3" s="1"/>
  <c r="C83" i="3"/>
  <c r="A84" i="3"/>
  <c r="CA1" i="3"/>
  <c r="BZ3" i="3"/>
  <c r="BU33" i="15"/>
  <c r="BU36" i="15"/>
  <c r="BU31" i="15"/>
  <c r="BV3" i="15"/>
  <c r="BU29" i="15"/>
  <c r="BU25" i="15"/>
  <c r="BU6" i="15"/>
  <c r="BU12" i="15"/>
  <c r="BU13" i="15"/>
  <c r="BU17" i="15"/>
  <c r="BU8" i="15"/>
  <c r="BU38" i="15"/>
  <c r="BU11" i="15"/>
  <c r="BU5" i="15"/>
  <c r="BU7" i="15"/>
  <c r="BU24" i="15"/>
  <c r="BU35" i="15"/>
  <c r="BU23" i="15"/>
  <c r="BU30" i="15"/>
  <c r="BU18" i="15"/>
  <c r="BU41" i="15"/>
  <c r="BU34" i="15"/>
  <c r="BU22" i="15"/>
  <c r="BU14" i="15"/>
  <c r="BU45" i="15"/>
  <c r="BU15" i="15"/>
  <c r="BU19" i="15"/>
  <c r="BU10" i="15"/>
  <c r="BU27" i="15"/>
  <c r="BU37" i="15"/>
  <c r="BU42" i="15"/>
  <c r="BU9" i="15"/>
  <c r="BU46" i="15"/>
  <c r="D78" i="3"/>
  <c r="E78" i="3" s="1"/>
  <c r="B79" i="3" s="1"/>
  <c r="BV16" i="16"/>
  <c r="BV31" i="16"/>
  <c r="BV34" i="16"/>
  <c r="BV26" i="16"/>
  <c r="BV10" i="16"/>
  <c r="BV20" i="16"/>
  <c r="BV15" i="16"/>
  <c r="BV19" i="16"/>
  <c r="BV35" i="16"/>
  <c r="BW3" i="16"/>
  <c r="BW6" i="16" s="1"/>
  <c r="BV7" i="16"/>
  <c r="BV22" i="16"/>
  <c r="BV11" i="16"/>
  <c r="BV8" i="16"/>
  <c r="BV21" i="16"/>
  <c r="BV30" i="16"/>
  <c r="BV9" i="16"/>
  <c r="BV14" i="16"/>
  <c r="BV5" i="16"/>
  <c r="BV23" i="16"/>
  <c r="BV27" i="16"/>
  <c r="BU6" i="9"/>
  <c r="BU46" i="9"/>
  <c r="BU13" i="9"/>
  <c r="BU35" i="9"/>
  <c r="BU25" i="9"/>
  <c r="BU5" i="9"/>
  <c r="BU22" i="9"/>
  <c r="BU8" i="9"/>
  <c r="BU27" i="9"/>
  <c r="BU29" i="9"/>
  <c r="BU17" i="9"/>
  <c r="BU33" i="9"/>
  <c r="BU18" i="9"/>
  <c r="BU34" i="9"/>
  <c r="BU19" i="9"/>
  <c r="BU30" i="9"/>
  <c r="BU23" i="9"/>
  <c r="BU24" i="9"/>
  <c r="BU31" i="9"/>
  <c r="BU36" i="9"/>
  <c r="BU45" i="9"/>
  <c r="BV3" i="9"/>
  <c r="BU9" i="9"/>
  <c r="BU10" i="9"/>
  <c r="BU7" i="9"/>
  <c r="BU12" i="9"/>
  <c r="BU15" i="9"/>
  <c r="BU38" i="9"/>
  <c r="BU11" i="9"/>
  <c r="BU14" i="9"/>
  <c r="BU42" i="9"/>
  <c r="BU41" i="9"/>
  <c r="BU37" i="9"/>
  <c r="BU31" i="11"/>
  <c r="BU20" i="11"/>
  <c r="BU12" i="11"/>
  <c r="BU23" i="11"/>
  <c r="BU5" i="11"/>
  <c r="BU33" i="11"/>
  <c r="BU30" i="11"/>
  <c r="BU14" i="11"/>
  <c r="BU18" i="11"/>
  <c r="BV3" i="11"/>
  <c r="BV27" i="11" s="1"/>
  <c r="BU34" i="11"/>
  <c r="BU19" i="11"/>
  <c r="BU9" i="11"/>
  <c r="BU8" i="11"/>
  <c r="BU17" i="11"/>
  <c r="BU7" i="11"/>
  <c r="BU13" i="11"/>
  <c r="BU24" i="11"/>
  <c r="BU6" i="11"/>
  <c r="CB1" i="3" l="1"/>
  <c r="CA3" i="3"/>
  <c r="A85" i="3"/>
  <c r="C84" i="3"/>
  <c r="BZ5" i="3"/>
  <c r="CA2" i="3" s="1"/>
  <c r="CA4" i="3" s="1"/>
  <c r="BV10" i="15"/>
  <c r="BV29" i="15"/>
  <c r="BV27" i="15"/>
  <c r="BV19" i="15"/>
  <c r="BV13" i="15"/>
  <c r="BV41" i="15"/>
  <c r="BV36" i="15"/>
  <c r="BV8" i="15"/>
  <c r="BV30" i="15"/>
  <c r="BV23" i="15"/>
  <c r="BV45" i="15"/>
  <c r="BV5" i="15"/>
  <c r="BV6" i="15"/>
  <c r="BV42" i="15"/>
  <c r="BV18" i="15"/>
  <c r="BV14" i="15"/>
  <c r="BV17" i="15"/>
  <c r="BV9" i="15"/>
  <c r="BV15" i="15"/>
  <c r="BV24" i="15"/>
  <c r="BV11" i="15"/>
  <c r="BV12" i="15"/>
  <c r="BV22" i="15"/>
  <c r="BV34" i="15"/>
  <c r="BV33" i="15"/>
  <c r="BV31" i="15"/>
  <c r="BV38" i="15"/>
  <c r="BW3" i="15"/>
  <c r="BV7" i="15"/>
  <c r="BV37" i="15"/>
  <c r="BV46" i="15"/>
  <c r="BV35" i="15"/>
  <c r="BV25" i="15"/>
  <c r="D79" i="3"/>
  <c r="E79" i="3" s="1"/>
  <c r="B80" i="3" s="1"/>
  <c r="BV46" i="9"/>
  <c r="BV10" i="9"/>
  <c r="BV30" i="9"/>
  <c r="BV11" i="9"/>
  <c r="BV35" i="9"/>
  <c r="BV17" i="9"/>
  <c r="BV38" i="9"/>
  <c r="BV29" i="9"/>
  <c r="BV6" i="9"/>
  <c r="BV13" i="9"/>
  <c r="BV34" i="9"/>
  <c r="BV24" i="9"/>
  <c r="BV5" i="9"/>
  <c r="BV27" i="9"/>
  <c r="BV18" i="9"/>
  <c r="BV42" i="9"/>
  <c r="BV7" i="9"/>
  <c r="BV14" i="9"/>
  <c r="BV15" i="9"/>
  <c r="BV23" i="9"/>
  <c r="BV36" i="9"/>
  <c r="BV45" i="9"/>
  <c r="BV37" i="9"/>
  <c r="BV33" i="9"/>
  <c r="BV12" i="9"/>
  <c r="BV8" i="9"/>
  <c r="BV9" i="9"/>
  <c r="BV41" i="9"/>
  <c r="BV19" i="9"/>
  <c r="BV31" i="9"/>
  <c r="BW3" i="9"/>
  <c r="BV25" i="9"/>
  <c r="BV22" i="9"/>
  <c r="BW14" i="16"/>
  <c r="BW34" i="16"/>
  <c r="BW26" i="16"/>
  <c r="BW5" i="16"/>
  <c r="BW21" i="16"/>
  <c r="BW31" i="16"/>
  <c r="BW19" i="16"/>
  <c r="BW35" i="16"/>
  <c r="BW9" i="16"/>
  <c r="BX3" i="16"/>
  <c r="BX6" i="16" s="1"/>
  <c r="BW20" i="16"/>
  <c r="BW16" i="16"/>
  <c r="BW30" i="16"/>
  <c r="BW8" i="16"/>
  <c r="BW11" i="16"/>
  <c r="BW10" i="16"/>
  <c r="BW7" i="16"/>
  <c r="BW15" i="16"/>
  <c r="BW23" i="16"/>
  <c r="BW27" i="16"/>
  <c r="BW22" i="16"/>
  <c r="BV20" i="11"/>
  <c r="BV9" i="11"/>
  <c r="BV24" i="11"/>
  <c r="BW3" i="11"/>
  <c r="BW27" i="11" s="1"/>
  <c r="BV31" i="11"/>
  <c r="BV33" i="11"/>
  <c r="BV30" i="11"/>
  <c r="BV13" i="11"/>
  <c r="BV18" i="11"/>
  <c r="BV8" i="11"/>
  <c r="BV34" i="11"/>
  <c r="BV14" i="11"/>
  <c r="BV7" i="11"/>
  <c r="BV19" i="11"/>
  <c r="BV6" i="11"/>
  <c r="BV5" i="11"/>
  <c r="BV17" i="11"/>
  <c r="BV23" i="11"/>
  <c r="BV12" i="11"/>
  <c r="CA5" i="3" l="1"/>
  <c r="CB2" i="3" s="1"/>
  <c r="CB4" i="3" s="1"/>
  <c r="A86" i="3"/>
  <c r="C85" i="3"/>
  <c r="CB3" i="3"/>
  <c r="CC1" i="3"/>
  <c r="BW14" i="15"/>
  <c r="BW25" i="15"/>
  <c r="BW19" i="15"/>
  <c r="BW7" i="15"/>
  <c r="BW22" i="15"/>
  <c r="BW23" i="15"/>
  <c r="BW17" i="15"/>
  <c r="BW31" i="15"/>
  <c r="BW33" i="15"/>
  <c r="BW27" i="15"/>
  <c r="BW8" i="15"/>
  <c r="BW46" i="15"/>
  <c r="BW30" i="15"/>
  <c r="BW24" i="15"/>
  <c r="BW18" i="15"/>
  <c r="BW37" i="15"/>
  <c r="BW6" i="15"/>
  <c r="BW12" i="15"/>
  <c r="BW34" i="15"/>
  <c r="BW11" i="15"/>
  <c r="BW38" i="15"/>
  <c r="BW13" i="15"/>
  <c r="BW35" i="15"/>
  <c r="BW5" i="15"/>
  <c r="BW42" i="15"/>
  <c r="BW36" i="15"/>
  <c r="BW9" i="15"/>
  <c r="BW15" i="15"/>
  <c r="BW29" i="15"/>
  <c r="BW10" i="15"/>
  <c r="BW45" i="15"/>
  <c r="BX3" i="15"/>
  <c r="BW41" i="15"/>
  <c r="D80" i="3"/>
  <c r="E80" i="3" s="1"/>
  <c r="B81" i="3" s="1"/>
  <c r="BW45" i="9"/>
  <c r="BW23" i="9"/>
  <c r="BW11" i="9"/>
  <c r="BW30" i="9"/>
  <c r="BW29" i="9"/>
  <c r="BX3" i="9"/>
  <c r="BW24" i="9"/>
  <c r="BW33" i="9"/>
  <c r="BW7" i="9"/>
  <c r="BW13" i="9"/>
  <c r="BW36" i="9"/>
  <c r="BW19" i="9"/>
  <c r="BW9" i="9"/>
  <c r="BW35" i="9"/>
  <c r="BW12" i="9"/>
  <c r="BW31" i="9"/>
  <c r="BW46" i="9"/>
  <c r="BW34" i="9"/>
  <c r="BW37" i="9"/>
  <c r="BW8" i="9"/>
  <c r="BW10" i="9"/>
  <c r="BW14" i="9"/>
  <c r="BW22" i="9"/>
  <c r="BW27" i="9"/>
  <c r="BW6" i="9"/>
  <c r="BW25" i="9"/>
  <c r="BW42" i="9"/>
  <c r="BW15" i="9"/>
  <c r="BW41" i="9"/>
  <c r="BW18" i="9"/>
  <c r="BW38" i="9"/>
  <c r="BW5" i="9"/>
  <c r="BW17" i="9"/>
  <c r="BW19" i="11"/>
  <c r="BW12" i="11"/>
  <c r="BW6" i="11"/>
  <c r="BW31" i="11"/>
  <c r="BW34" i="11"/>
  <c r="BW30" i="11"/>
  <c r="BW14" i="11"/>
  <c r="BW17" i="11"/>
  <c r="BW8" i="11"/>
  <c r="BX3" i="11"/>
  <c r="BX27" i="11" s="1"/>
  <c r="BW7" i="11"/>
  <c r="BW9" i="11"/>
  <c r="BW24" i="11"/>
  <c r="BW33" i="11"/>
  <c r="BW18" i="11"/>
  <c r="BW5" i="11"/>
  <c r="BW13" i="11"/>
  <c r="BW23" i="11"/>
  <c r="BW20" i="11"/>
  <c r="BX15" i="16"/>
  <c r="BX35" i="16"/>
  <c r="BX26" i="16"/>
  <c r="BX5" i="16"/>
  <c r="BX20" i="16"/>
  <c r="BX16" i="16"/>
  <c r="BX14" i="16"/>
  <c r="BX19" i="16"/>
  <c r="BX30" i="16"/>
  <c r="BX9" i="16"/>
  <c r="BY3" i="16"/>
  <c r="BY6" i="16" s="1"/>
  <c r="BX11" i="16"/>
  <c r="BX10" i="16"/>
  <c r="BX21" i="16"/>
  <c r="BX34" i="16"/>
  <c r="BX8" i="16"/>
  <c r="BX27" i="16"/>
  <c r="BX22" i="16"/>
  <c r="BX7" i="16"/>
  <c r="BX31" i="16"/>
  <c r="BX23" i="16"/>
  <c r="CB5" i="3" l="1"/>
  <c r="H22" i="9" s="1"/>
  <c r="H7" i="16"/>
  <c r="H8" i="16" s="1"/>
  <c r="H11" i="16" s="1"/>
  <c r="H7" i="11"/>
  <c r="H8" i="11" s="1"/>
  <c r="H9" i="11" s="1"/>
  <c r="H7" i="15"/>
  <c r="H8" i="15" s="1"/>
  <c r="H13" i="15" s="1"/>
  <c r="H14" i="15" s="1"/>
  <c r="H15" i="15" s="1"/>
  <c r="H18" i="15" s="1"/>
  <c r="H7" i="9"/>
  <c r="H8" i="9" s="1"/>
  <c r="H13" i="9" s="1"/>
  <c r="H14" i="9" s="1"/>
  <c r="H15" i="9" s="1"/>
  <c r="H18" i="9" s="1"/>
  <c r="CC3" i="3"/>
  <c r="CD1" i="3"/>
  <c r="A87" i="3"/>
  <c r="C86" i="3"/>
  <c r="BX27" i="15"/>
  <c r="BX22" i="15"/>
  <c r="BX24" i="15"/>
  <c r="BX12" i="15"/>
  <c r="BX8" i="15"/>
  <c r="BX17" i="15"/>
  <c r="BX19" i="15"/>
  <c r="BY3" i="15"/>
  <c r="BX36" i="15"/>
  <c r="BX42" i="15"/>
  <c r="BX13" i="15"/>
  <c r="BX10" i="15"/>
  <c r="BX11" i="15"/>
  <c r="BX30" i="15"/>
  <c r="BX31" i="15"/>
  <c r="BX9" i="15"/>
  <c r="BX14" i="15"/>
  <c r="BX18" i="15"/>
  <c r="BX38" i="15"/>
  <c r="BX37" i="15"/>
  <c r="BX15" i="15"/>
  <c r="BX5" i="15"/>
  <c r="BX7" i="15"/>
  <c r="BX41" i="15"/>
  <c r="BX23" i="15"/>
  <c r="BX45" i="15"/>
  <c r="BX33" i="15"/>
  <c r="BX35" i="15"/>
  <c r="BX34" i="15"/>
  <c r="BX29" i="15"/>
  <c r="BX25" i="15"/>
  <c r="BX46" i="15"/>
  <c r="BX6" i="15"/>
  <c r="BX17" i="11"/>
  <c r="BX14" i="11"/>
  <c r="BX24" i="11"/>
  <c r="BX5" i="11"/>
  <c r="BX31" i="11"/>
  <c r="BX34" i="11"/>
  <c r="BX30" i="11"/>
  <c r="BX19" i="11"/>
  <c r="BX12" i="11"/>
  <c r="BX8" i="11"/>
  <c r="BX9" i="11"/>
  <c r="BX6" i="11"/>
  <c r="BX7" i="11"/>
  <c r="BX33" i="11"/>
  <c r="BX20" i="11"/>
  <c r="BY3" i="11"/>
  <c r="BY27" i="11" s="1"/>
  <c r="BX18" i="11"/>
  <c r="BX13" i="11"/>
  <c r="BX23" i="11"/>
  <c r="BY20" i="16"/>
  <c r="BY16" i="16"/>
  <c r="BY31" i="16"/>
  <c r="BY23" i="16"/>
  <c r="BY27" i="16"/>
  <c r="BY8" i="16"/>
  <c r="BY9" i="16"/>
  <c r="BY11" i="16"/>
  <c r="BY35" i="16"/>
  <c r="BY7" i="16"/>
  <c r="BY34" i="16"/>
  <c r="BZ3" i="16"/>
  <c r="BZ6" i="16" s="1"/>
  <c r="BY15" i="16"/>
  <c r="BY26" i="16"/>
  <c r="BY21" i="16"/>
  <c r="BY19" i="16"/>
  <c r="BY30" i="16"/>
  <c r="BY22" i="16"/>
  <c r="BY5" i="16"/>
  <c r="BY14" i="16"/>
  <c r="BY10" i="16"/>
  <c r="D81" i="3"/>
  <c r="E81" i="3" s="1"/>
  <c r="B82" i="3" s="1"/>
  <c r="BX6" i="9"/>
  <c r="BX45" i="9"/>
  <c r="BX5" i="9"/>
  <c r="BX24" i="9"/>
  <c r="BX11" i="9"/>
  <c r="BX34" i="9"/>
  <c r="BX27" i="9"/>
  <c r="BY3" i="9"/>
  <c r="BX29" i="9"/>
  <c r="BX13" i="9"/>
  <c r="BX37" i="9"/>
  <c r="BX22" i="9"/>
  <c r="BX9" i="9"/>
  <c r="BX30" i="9"/>
  <c r="BX12" i="9"/>
  <c r="BX35" i="9"/>
  <c r="BX7" i="9"/>
  <c r="BX36" i="9"/>
  <c r="BX15" i="9"/>
  <c r="BX17" i="9"/>
  <c r="BX10" i="9"/>
  <c r="BX14" i="9"/>
  <c r="BX23" i="9"/>
  <c r="BX25" i="9"/>
  <c r="BX41" i="9"/>
  <c r="BX18" i="9"/>
  <c r="BX19" i="9"/>
  <c r="BX38" i="9"/>
  <c r="BX42" i="9"/>
  <c r="BX46" i="9"/>
  <c r="BX8" i="9"/>
  <c r="BX33" i="9"/>
  <c r="BX31" i="9"/>
  <c r="CC2" i="3" l="1"/>
  <c r="CC4" i="3" s="1"/>
  <c r="H26" i="16"/>
  <c r="H27" i="16" s="1"/>
  <c r="H23" i="11"/>
  <c r="H24" i="11" s="1"/>
  <c r="H17" i="15"/>
  <c r="H19" i="15" s="1"/>
  <c r="H17" i="9"/>
  <c r="H19" i="9" s="1"/>
  <c r="H23" i="9"/>
  <c r="H25" i="9" s="1"/>
  <c r="H27" i="9" s="1"/>
  <c r="H24" i="9"/>
  <c r="H28" i="9" s="1"/>
  <c r="H22" i="15"/>
  <c r="H23" i="15" s="1"/>
  <c r="H25" i="15" s="1"/>
  <c r="H27" i="15" s="1"/>
  <c r="A88" i="3"/>
  <c r="C87" i="3"/>
  <c r="H15" i="16"/>
  <c r="H14" i="16"/>
  <c r="CD3" i="3"/>
  <c r="CE1" i="3"/>
  <c r="CC5" i="3"/>
  <c r="CD2" i="3" s="1"/>
  <c r="CD4" i="3" s="1"/>
  <c r="H12" i="11"/>
  <c r="H13" i="11"/>
  <c r="BY12" i="15"/>
  <c r="BY31" i="15"/>
  <c r="BY17" i="15"/>
  <c r="BY45" i="15"/>
  <c r="BY24" i="15"/>
  <c r="BY7" i="15"/>
  <c r="BY15" i="15"/>
  <c r="BY42" i="15"/>
  <c r="BY34" i="15"/>
  <c r="BY30" i="15"/>
  <c r="BY29" i="15"/>
  <c r="BY25" i="15"/>
  <c r="BY38" i="15"/>
  <c r="BY18" i="15"/>
  <c r="BY23" i="15"/>
  <c r="BY33" i="15"/>
  <c r="BY11" i="15"/>
  <c r="BY13" i="15"/>
  <c r="BY36" i="15"/>
  <c r="BY35" i="15"/>
  <c r="BY8" i="15"/>
  <c r="BY5" i="15"/>
  <c r="BY9" i="15"/>
  <c r="BY10" i="15"/>
  <c r="BY22" i="15"/>
  <c r="BY37" i="15"/>
  <c r="BY41" i="15"/>
  <c r="BY14" i="15"/>
  <c r="BY46" i="15"/>
  <c r="BZ3" i="15"/>
  <c r="BY19" i="15"/>
  <c r="BY6" i="15"/>
  <c r="BY27" i="15"/>
  <c r="D82" i="3"/>
  <c r="E82" i="3" s="1"/>
  <c r="B83" i="3" s="1"/>
  <c r="BZ20" i="16"/>
  <c r="BZ31" i="16"/>
  <c r="BZ34" i="16"/>
  <c r="BZ26" i="16"/>
  <c r="BZ22" i="16"/>
  <c r="BZ15" i="16"/>
  <c r="BZ19" i="16"/>
  <c r="BZ35" i="16"/>
  <c r="BZ8" i="16"/>
  <c r="BZ7" i="16"/>
  <c r="BZ30" i="16"/>
  <c r="BZ9" i="16"/>
  <c r="BZ16" i="16"/>
  <c r="BZ11" i="16"/>
  <c r="BZ10" i="16"/>
  <c r="CA3" i="16"/>
  <c r="CA6" i="16" s="1"/>
  <c r="BZ14" i="16"/>
  <c r="BZ5" i="16"/>
  <c r="BZ21" i="16"/>
  <c r="BZ23" i="16"/>
  <c r="BZ27" i="16"/>
  <c r="BY45" i="9"/>
  <c r="BY19" i="9"/>
  <c r="BY42" i="9"/>
  <c r="BY29" i="9"/>
  <c r="BY25" i="9"/>
  <c r="BY5" i="9"/>
  <c r="BY22" i="9"/>
  <c r="BY12" i="9"/>
  <c r="BY6" i="9"/>
  <c r="BY41" i="9"/>
  <c r="BY8" i="9"/>
  <c r="BY27" i="9"/>
  <c r="BY35" i="9"/>
  <c r="BY17" i="9"/>
  <c r="BY33" i="9"/>
  <c r="BY18" i="9"/>
  <c r="BY34" i="9"/>
  <c r="BY46" i="9"/>
  <c r="BY36" i="9"/>
  <c r="BY13" i="9"/>
  <c r="BY14" i="9"/>
  <c r="BY23" i="9"/>
  <c r="BY24" i="9"/>
  <c r="BY31" i="9"/>
  <c r="BY10" i="9"/>
  <c r="BY11" i="9"/>
  <c r="BY38" i="9"/>
  <c r="BY30" i="9"/>
  <c r="BY15" i="9"/>
  <c r="BZ3" i="9"/>
  <c r="BY9" i="9"/>
  <c r="BY7" i="9"/>
  <c r="BY37" i="9"/>
  <c r="BY34" i="11"/>
  <c r="BY19" i="11"/>
  <c r="BY9" i="11"/>
  <c r="BZ3" i="11"/>
  <c r="BZ27" i="11" s="1"/>
  <c r="BY7" i="11"/>
  <c r="BY17" i="11"/>
  <c r="BY13" i="11"/>
  <c r="BY24" i="11"/>
  <c r="BY6" i="11"/>
  <c r="BY12" i="11"/>
  <c r="BY23" i="11"/>
  <c r="BY30" i="11"/>
  <c r="BY18" i="11"/>
  <c r="BY8" i="11"/>
  <c r="BY31" i="11"/>
  <c r="BY20" i="11"/>
  <c r="BY5" i="11"/>
  <c r="BY33" i="11"/>
  <c r="BY14" i="11"/>
  <c r="H24" i="15" l="1"/>
  <c r="H28" i="15" s="1"/>
  <c r="CD5" i="3"/>
  <c r="CE2" i="3" s="1"/>
  <c r="CE4" i="3" s="1"/>
  <c r="H14" i="11"/>
  <c r="H31" i="11" s="1"/>
  <c r="A89" i="3"/>
  <c r="C88" i="3"/>
  <c r="CE3" i="3"/>
  <c r="CF1" i="3"/>
  <c r="H16" i="16"/>
  <c r="H31" i="16" s="1"/>
  <c r="CA3" i="15"/>
  <c r="BZ11" i="15"/>
  <c r="BZ13" i="15"/>
  <c r="BZ46" i="15"/>
  <c r="BZ15" i="15"/>
  <c r="BZ12" i="15"/>
  <c r="BZ33" i="15"/>
  <c r="BZ6" i="15"/>
  <c r="BZ27" i="15"/>
  <c r="BZ8" i="15"/>
  <c r="BZ42" i="15"/>
  <c r="BZ29" i="15"/>
  <c r="BZ17" i="15"/>
  <c r="BZ36" i="15"/>
  <c r="BZ10" i="15"/>
  <c r="BZ23" i="15"/>
  <c r="BZ45" i="15"/>
  <c r="BZ5" i="15"/>
  <c r="BZ34" i="15"/>
  <c r="BZ22" i="15"/>
  <c r="BZ41" i="15"/>
  <c r="BZ31" i="15"/>
  <c r="BZ14" i="15"/>
  <c r="BZ19" i="15"/>
  <c r="BZ18" i="15"/>
  <c r="BZ24" i="15"/>
  <c r="BZ7" i="15"/>
  <c r="BZ38" i="15"/>
  <c r="BZ37" i="15"/>
  <c r="BZ9" i="15"/>
  <c r="BZ35" i="15"/>
  <c r="BZ25" i="15"/>
  <c r="BZ30" i="15"/>
  <c r="BZ7" i="9"/>
  <c r="CA3" i="9"/>
  <c r="BZ27" i="9"/>
  <c r="BZ14" i="9"/>
  <c r="BZ36" i="9"/>
  <c r="BZ15" i="9"/>
  <c r="BZ37" i="9"/>
  <c r="BZ19" i="9"/>
  <c r="BZ46" i="9"/>
  <c r="BZ18" i="9"/>
  <c r="BZ38" i="9"/>
  <c r="BZ23" i="9"/>
  <c r="BZ8" i="9"/>
  <c r="BZ25" i="9"/>
  <c r="BZ11" i="9"/>
  <c r="BZ35" i="9"/>
  <c r="BZ24" i="9"/>
  <c r="BZ29" i="9"/>
  <c r="BZ30" i="9"/>
  <c r="BZ33" i="9"/>
  <c r="BZ41" i="9"/>
  <c r="BZ31" i="9"/>
  <c r="BZ42" i="9"/>
  <c r="BZ34" i="9"/>
  <c r="BZ45" i="9"/>
  <c r="BZ5" i="9"/>
  <c r="BZ10" i="9"/>
  <c r="BZ17" i="9"/>
  <c r="BZ13" i="9"/>
  <c r="BZ6" i="9"/>
  <c r="BZ22" i="9"/>
  <c r="BZ9" i="9"/>
  <c r="BZ12" i="9"/>
  <c r="CA22" i="16"/>
  <c r="CA21" i="16"/>
  <c r="CA14" i="16"/>
  <c r="CA34" i="16"/>
  <c r="CA26" i="16"/>
  <c r="CA5" i="16"/>
  <c r="CA20" i="16"/>
  <c r="CA31" i="16"/>
  <c r="CA19" i="16"/>
  <c r="CA35" i="16"/>
  <c r="CA9" i="16"/>
  <c r="CB3" i="16"/>
  <c r="CB6" i="16" s="1"/>
  <c r="CA15" i="16"/>
  <c r="CA27" i="16"/>
  <c r="CA11" i="16"/>
  <c r="CA10" i="16"/>
  <c r="CA23" i="16"/>
  <c r="CA7" i="16"/>
  <c r="CA16" i="16"/>
  <c r="CA30" i="16"/>
  <c r="CA8" i="16"/>
  <c r="I29" i="15"/>
  <c r="H31" i="15"/>
  <c r="H30" i="15"/>
  <c r="I29" i="9"/>
  <c r="H31" i="9"/>
  <c r="H30" i="9"/>
  <c r="D83" i="3"/>
  <c r="E83" i="3" s="1"/>
  <c r="B84" i="3" s="1"/>
  <c r="BZ7" i="11"/>
  <c r="BZ33" i="11"/>
  <c r="BZ17" i="11"/>
  <c r="BZ12" i="11"/>
  <c r="BZ24" i="11"/>
  <c r="BZ5" i="11"/>
  <c r="BZ30" i="11"/>
  <c r="BZ14" i="11"/>
  <c r="BZ20" i="11"/>
  <c r="BZ6" i="11"/>
  <c r="BZ34" i="11"/>
  <c r="BZ13" i="11"/>
  <c r="BZ31" i="11"/>
  <c r="BZ9" i="11"/>
  <c r="BZ23" i="11"/>
  <c r="BZ18" i="11"/>
  <c r="BZ8" i="11"/>
  <c r="BZ19" i="11"/>
  <c r="CA3" i="11"/>
  <c r="CA27" i="11" s="1"/>
  <c r="CE5" i="3" l="1"/>
  <c r="H30" i="16"/>
  <c r="H35" i="16" s="1"/>
  <c r="H34" i="16"/>
  <c r="A90" i="3"/>
  <c r="C89" i="3"/>
  <c r="CG1" i="3"/>
  <c r="CF3" i="3"/>
  <c r="H33" i="11"/>
  <c r="H30" i="11"/>
  <c r="H34" i="11" s="1"/>
  <c r="CF2" i="3"/>
  <c r="CF4" i="3" s="1"/>
  <c r="CA42" i="15"/>
  <c r="CA38" i="15"/>
  <c r="CA6" i="15"/>
  <c r="CA33" i="15"/>
  <c r="CA24" i="15"/>
  <c r="CA29" i="15"/>
  <c r="CA17" i="15"/>
  <c r="CA18" i="15"/>
  <c r="CA19" i="15"/>
  <c r="CA36" i="15"/>
  <c r="CA8" i="15"/>
  <c r="CA12" i="15"/>
  <c r="CA34" i="15"/>
  <c r="CA7" i="15"/>
  <c r="CA22" i="15"/>
  <c r="CA11" i="15"/>
  <c r="CA37" i="15"/>
  <c r="CA35" i="15"/>
  <c r="CA45" i="15"/>
  <c r="CB3" i="15"/>
  <c r="CA41" i="15"/>
  <c r="CA31" i="15"/>
  <c r="CA30" i="15"/>
  <c r="CA25" i="15"/>
  <c r="CA5" i="15"/>
  <c r="CA15" i="15"/>
  <c r="CA46" i="15"/>
  <c r="CA23" i="15"/>
  <c r="CA9" i="15"/>
  <c r="CA14" i="15"/>
  <c r="CA27" i="15"/>
  <c r="CA13" i="15"/>
  <c r="CA10" i="15"/>
  <c r="D84" i="3"/>
  <c r="E84" i="3" s="1"/>
  <c r="B85" i="3" s="1"/>
  <c r="CA33" i="11"/>
  <c r="CA17" i="11"/>
  <c r="CA12" i="11"/>
  <c r="CA24" i="11"/>
  <c r="CA7" i="11"/>
  <c r="CA20" i="11"/>
  <c r="CA14" i="11"/>
  <c r="CA23" i="11"/>
  <c r="CA6" i="11"/>
  <c r="CA19" i="11"/>
  <c r="CB3" i="11"/>
  <c r="CB27" i="11" s="1"/>
  <c r="CA34" i="11"/>
  <c r="CA18" i="11"/>
  <c r="CA31" i="11"/>
  <c r="CA13" i="11"/>
  <c r="CA8" i="11"/>
  <c r="CA9" i="11"/>
  <c r="CA5" i="11"/>
  <c r="CA30" i="11"/>
  <c r="H33" i="9"/>
  <c r="H36" i="9"/>
  <c r="H33" i="15"/>
  <c r="H36" i="15"/>
  <c r="CB21" i="16"/>
  <c r="CB16" i="16"/>
  <c r="CB11" i="16"/>
  <c r="CB34" i="16"/>
  <c r="CB9" i="16"/>
  <c r="CB8" i="16"/>
  <c r="CB31" i="16"/>
  <c r="CB23" i="16"/>
  <c r="CB27" i="16"/>
  <c r="CB5" i="16"/>
  <c r="CB22" i="16"/>
  <c r="CB35" i="16"/>
  <c r="CB10" i="16"/>
  <c r="CB20" i="16"/>
  <c r="CB14" i="16"/>
  <c r="CB30" i="16"/>
  <c r="CC3" i="16"/>
  <c r="CC6" i="16" s="1"/>
  <c r="CB15" i="16"/>
  <c r="CB26" i="16"/>
  <c r="CB19" i="16"/>
  <c r="CB7" i="16"/>
  <c r="CA46" i="9"/>
  <c r="CA19" i="9"/>
  <c r="CA5" i="9"/>
  <c r="CA22" i="9"/>
  <c r="CA36" i="9"/>
  <c r="CA17" i="9"/>
  <c r="CA42" i="9"/>
  <c r="CA34" i="9"/>
  <c r="CA7" i="9"/>
  <c r="CA41" i="9"/>
  <c r="CA11" i="9"/>
  <c r="CA30" i="9"/>
  <c r="CA15" i="9"/>
  <c r="CA38" i="9"/>
  <c r="CA8" i="9"/>
  <c r="CA27" i="9"/>
  <c r="CA13" i="9"/>
  <c r="CA6" i="9"/>
  <c r="CA14" i="9"/>
  <c r="CA29" i="9"/>
  <c r="CA12" i="9"/>
  <c r="CA23" i="9"/>
  <c r="CA25" i="9"/>
  <c r="CA35" i="9"/>
  <c r="CA24" i="9"/>
  <c r="CA33" i="9"/>
  <c r="CA45" i="9"/>
  <c r="CA37" i="9"/>
  <c r="CA18" i="9"/>
  <c r="CA31" i="9"/>
  <c r="CA9" i="9"/>
  <c r="CB3" i="9"/>
  <c r="CA10" i="9"/>
  <c r="C90" i="3" l="1"/>
  <c r="A91" i="3"/>
  <c r="CF5" i="3"/>
  <c r="CG2" i="3" s="1"/>
  <c r="CG4" i="3" s="1"/>
  <c r="CH1" i="3"/>
  <c r="CG3" i="3"/>
  <c r="CB7" i="15"/>
  <c r="CB10" i="15"/>
  <c r="CB13" i="15"/>
  <c r="CB24" i="15"/>
  <c r="CB25" i="15"/>
  <c r="CB37" i="15"/>
  <c r="CB38" i="15"/>
  <c r="CB23" i="15"/>
  <c r="CB35" i="15"/>
  <c r="CB14" i="15"/>
  <c r="CB22" i="15"/>
  <c r="CB45" i="15"/>
  <c r="CB8" i="15"/>
  <c r="CB41" i="15"/>
  <c r="CB46" i="15"/>
  <c r="CB17" i="15"/>
  <c r="CB27" i="15"/>
  <c r="CB15" i="15"/>
  <c r="CB12" i="15"/>
  <c r="CB6" i="15"/>
  <c r="CB11" i="15"/>
  <c r="CB5" i="15"/>
  <c r="CB18" i="15"/>
  <c r="CB9" i="15"/>
  <c r="CB33" i="15"/>
  <c r="CB31" i="15"/>
  <c r="CB19" i="15"/>
  <c r="CC3" i="15"/>
  <c r="CB34" i="15"/>
  <c r="CB42" i="15"/>
  <c r="CB36" i="15"/>
  <c r="CB30" i="15"/>
  <c r="CB29" i="15"/>
  <c r="I35" i="9"/>
  <c r="CB6" i="9"/>
  <c r="CB41" i="9"/>
  <c r="CB9" i="9"/>
  <c r="CB30" i="9"/>
  <c r="CB36" i="9"/>
  <c r="CB25" i="9"/>
  <c r="CB18" i="9"/>
  <c r="CB14" i="9"/>
  <c r="CB37" i="9"/>
  <c r="CB46" i="9"/>
  <c r="CB27" i="9"/>
  <c r="CB19" i="9"/>
  <c r="CB8" i="9"/>
  <c r="CB10" i="9"/>
  <c r="CB33" i="9"/>
  <c r="CB24" i="9"/>
  <c r="CB38" i="9"/>
  <c r="CB35" i="9"/>
  <c r="CB13" i="9"/>
  <c r="CB34" i="9"/>
  <c r="CB15" i="9"/>
  <c r="CC3" i="9"/>
  <c r="CB29" i="9"/>
  <c r="CB17" i="9"/>
  <c r="CB7" i="9"/>
  <c r="CB23" i="9"/>
  <c r="CB12" i="9"/>
  <c r="CB11" i="9"/>
  <c r="CB42" i="9"/>
  <c r="CB5" i="9"/>
  <c r="CB45" i="9"/>
  <c r="CB22" i="9"/>
  <c r="CB31" i="9"/>
  <c r="I34" i="15"/>
  <c r="D85" i="3"/>
  <c r="E85" i="3" s="1"/>
  <c r="B86" i="3" s="1"/>
  <c r="H37" i="15"/>
  <c r="H38" i="15" s="1"/>
  <c r="H42" i="15" s="1"/>
  <c r="I35" i="15"/>
  <c r="CC31" i="16"/>
  <c r="CC23" i="16"/>
  <c r="CC27" i="16"/>
  <c r="CC10" i="16"/>
  <c r="CC9" i="16"/>
  <c r="CC22" i="16"/>
  <c r="CC21" i="16"/>
  <c r="CC11" i="16"/>
  <c r="CC30" i="16"/>
  <c r="CC7" i="16"/>
  <c r="CD3" i="16"/>
  <c r="CD6" i="16" s="1"/>
  <c r="CC16" i="16"/>
  <c r="CC19" i="16"/>
  <c r="CC5" i="16"/>
  <c r="CC34" i="16"/>
  <c r="CC8" i="16"/>
  <c r="CC20" i="16"/>
  <c r="CC14" i="16"/>
  <c r="CC35" i="16"/>
  <c r="CC15" i="16"/>
  <c r="CC26" i="16"/>
  <c r="H37" i="9"/>
  <c r="H38" i="9" s="1"/>
  <c r="H42" i="9" s="1"/>
  <c r="I34" i="9"/>
  <c r="CB7" i="11"/>
  <c r="CB17" i="11"/>
  <c r="CB14" i="11"/>
  <c r="CB23" i="11"/>
  <c r="CB6" i="11"/>
  <c r="CB33" i="11"/>
  <c r="CB19" i="11"/>
  <c r="CB12" i="11"/>
  <c r="CB24" i="11"/>
  <c r="CB30" i="11"/>
  <c r="CB9" i="11"/>
  <c r="CB5" i="11"/>
  <c r="CB31" i="11"/>
  <c r="CB20" i="11"/>
  <c r="CC3" i="11"/>
  <c r="CC27" i="11" s="1"/>
  <c r="CB34" i="11"/>
  <c r="CB18" i="11"/>
  <c r="CB13" i="11"/>
  <c r="CB8" i="11"/>
  <c r="CI1" i="3" l="1"/>
  <c r="CH3" i="3"/>
  <c r="C91" i="3"/>
  <c r="A92" i="3"/>
  <c r="CG5" i="3"/>
  <c r="CH2" i="3" s="1"/>
  <c r="CH4" i="3" s="1"/>
  <c r="CC35" i="15"/>
  <c r="CC13" i="15"/>
  <c r="CC23" i="15"/>
  <c r="CC10" i="15"/>
  <c r="CC11" i="15"/>
  <c r="CC17" i="15"/>
  <c r="CC38" i="15"/>
  <c r="CC37" i="15"/>
  <c r="CC14" i="15"/>
  <c r="CC34" i="15"/>
  <c r="CC9" i="15"/>
  <c r="CC25" i="15"/>
  <c r="CC30" i="15"/>
  <c r="CC45" i="15"/>
  <c r="CC33" i="15"/>
  <c r="CC31" i="15"/>
  <c r="CC29" i="15"/>
  <c r="CC24" i="15"/>
  <c r="CC19" i="15"/>
  <c r="CC8" i="15"/>
  <c r="CC36" i="15"/>
  <c r="CC5" i="15"/>
  <c r="CC27" i="15"/>
  <c r="CC42" i="15"/>
  <c r="CC22" i="15"/>
  <c r="CD3" i="15"/>
  <c r="CC12" i="15"/>
  <c r="CC7" i="15"/>
  <c r="CC6" i="15"/>
  <c r="CC15" i="15"/>
  <c r="CC46" i="15"/>
  <c r="CC41" i="15"/>
  <c r="CC18" i="15"/>
  <c r="D86" i="3"/>
  <c r="E86" i="3" s="1"/>
  <c r="B87" i="3" s="1"/>
  <c r="CC45" i="9"/>
  <c r="CC14" i="9"/>
  <c r="CC8" i="9"/>
  <c r="CC27" i="9"/>
  <c r="CC25" i="9"/>
  <c r="CC23" i="9"/>
  <c r="CC13" i="9"/>
  <c r="CC22" i="9"/>
  <c r="CC6" i="9"/>
  <c r="CC41" i="9"/>
  <c r="CD3" i="9"/>
  <c r="CC9" i="9"/>
  <c r="CC12" i="9"/>
  <c r="CC35" i="9"/>
  <c r="CC11" i="9"/>
  <c r="CC37" i="9"/>
  <c r="CC5" i="9"/>
  <c r="CC46" i="9"/>
  <c r="CC31" i="9"/>
  <c r="CC17" i="9"/>
  <c r="CC38" i="9"/>
  <c r="CC10" i="9"/>
  <c r="CC42" i="9"/>
  <c r="CC24" i="9"/>
  <c r="CC33" i="9"/>
  <c r="CC15" i="9"/>
  <c r="CC19" i="9"/>
  <c r="CC18" i="9"/>
  <c r="CC7" i="9"/>
  <c r="CC30" i="9"/>
  <c r="CC34" i="9"/>
  <c r="CC36" i="9"/>
  <c r="CC29" i="9"/>
  <c r="H41" i="9"/>
  <c r="H46" i="9" s="1"/>
  <c r="H45" i="9"/>
  <c r="CD21" i="16"/>
  <c r="CD11" i="16"/>
  <c r="CD30" i="16"/>
  <c r="CD10" i="16"/>
  <c r="CD9" i="16"/>
  <c r="CD14" i="16"/>
  <c r="CD23" i="16"/>
  <c r="CD27" i="16"/>
  <c r="CE3" i="16"/>
  <c r="CE6" i="16" s="1"/>
  <c r="CD5" i="16"/>
  <c r="CD31" i="16"/>
  <c r="CD26" i="16"/>
  <c r="CD16" i="16"/>
  <c r="CD19" i="16"/>
  <c r="CD8" i="16"/>
  <c r="CD22" i="16"/>
  <c r="CD34" i="16"/>
  <c r="CD15" i="16"/>
  <c r="CD35" i="16"/>
  <c r="CD7" i="16"/>
  <c r="CD20" i="16"/>
  <c r="CC34" i="11"/>
  <c r="CC19" i="11"/>
  <c r="CC9" i="11"/>
  <c r="CC8" i="11"/>
  <c r="CC7" i="11"/>
  <c r="CC17" i="11"/>
  <c r="CC13" i="11"/>
  <c r="CC24" i="11"/>
  <c r="CD3" i="11"/>
  <c r="CD27" i="11" s="1"/>
  <c r="CC12" i="11"/>
  <c r="CC23" i="11"/>
  <c r="CC30" i="11"/>
  <c r="CC18" i="11"/>
  <c r="CC6" i="11"/>
  <c r="CC31" i="11"/>
  <c r="CC20" i="11"/>
  <c r="CC5" i="11"/>
  <c r="CC14" i="11"/>
  <c r="CC33" i="11"/>
  <c r="H41" i="15"/>
  <c r="H46" i="15" s="1"/>
  <c r="H45" i="15"/>
  <c r="CH5" i="3" l="1"/>
  <c r="CI2" i="3" s="1"/>
  <c r="CI4" i="3" s="1"/>
  <c r="A93" i="3"/>
  <c r="C92" i="3"/>
  <c r="CJ1" i="3"/>
  <c r="CI3" i="3"/>
  <c r="CD8" i="15"/>
  <c r="CD5" i="15"/>
  <c r="CD46" i="15"/>
  <c r="CD45" i="15"/>
  <c r="CD36" i="15"/>
  <c r="CD17" i="15"/>
  <c r="CD27" i="15"/>
  <c r="CD31" i="15"/>
  <c r="CD25" i="15"/>
  <c r="CD12" i="15"/>
  <c r="CD29" i="15"/>
  <c r="CD23" i="15"/>
  <c r="CE3" i="15"/>
  <c r="CD41" i="15"/>
  <c r="CD35" i="15"/>
  <c r="CD33" i="15"/>
  <c r="CD14" i="15"/>
  <c r="CD7" i="15"/>
  <c r="CD22" i="15"/>
  <c r="CD24" i="15"/>
  <c r="CD38" i="15"/>
  <c r="CD6" i="15"/>
  <c r="CD15" i="15"/>
  <c r="CD42" i="15"/>
  <c r="CD11" i="15"/>
  <c r="CD18" i="15"/>
  <c r="CD13" i="15"/>
  <c r="CD30" i="15"/>
  <c r="CD19" i="15"/>
  <c r="CD10" i="15"/>
  <c r="CD34" i="15"/>
  <c r="CD37" i="15"/>
  <c r="CD9" i="15"/>
  <c r="CD17" i="11"/>
  <c r="CD12" i="11"/>
  <c r="CD24" i="11"/>
  <c r="CD5" i="11"/>
  <c r="CD7" i="11"/>
  <c r="CD34" i="11"/>
  <c r="CD14" i="11"/>
  <c r="CD20" i="11"/>
  <c r="CD6" i="11"/>
  <c r="CD31" i="11"/>
  <c r="CD33" i="11"/>
  <c r="CD13" i="11"/>
  <c r="CD9" i="11"/>
  <c r="CD23" i="11"/>
  <c r="CD30" i="11"/>
  <c r="CD18" i="11"/>
  <c r="CD8" i="11"/>
  <c r="CD19" i="11"/>
  <c r="CE3" i="11"/>
  <c r="CE27" i="11" s="1"/>
  <c r="D87" i="3"/>
  <c r="E87" i="3" s="1"/>
  <c r="B88" i="3" s="1"/>
  <c r="CE15" i="16"/>
  <c r="CE23" i="16"/>
  <c r="CE27" i="16"/>
  <c r="CE7" i="16"/>
  <c r="CE20" i="16"/>
  <c r="CE16" i="16"/>
  <c r="CE11" i="16"/>
  <c r="CE30" i="16"/>
  <c r="CE10" i="16"/>
  <c r="CE8" i="16"/>
  <c r="CE21" i="16"/>
  <c r="CE31" i="16"/>
  <c r="CE35" i="16"/>
  <c r="CF3" i="16"/>
  <c r="CF6" i="16" s="1"/>
  <c r="CE14" i="16"/>
  <c r="CE26" i="16"/>
  <c r="CE22" i="16"/>
  <c r="CE19" i="16"/>
  <c r="CE9" i="16"/>
  <c r="CE5" i="16"/>
  <c r="CE34" i="16"/>
  <c r="CD41" i="9"/>
  <c r="CE3" i="9"/>
  <c r="CD29" i="9"/>
  <c r="CD15" i="9"/>
  <c r="CD37" i="9"/>
  <c r="CD17" i="9"/>
  <c r="CD33" i="9"/>
  <c r="CD23" i="9"/>
  <c r="CD6" i="9"/>
  <c r="CD45" i="9"/>
  <c r="CD12" i="9"/>
  <c r="CD38" i="9"/>
  <c r="CD19" i="9"/>
  <c r="CD8" i="9"/>
  <c r="CD22" i="9"/>
  <c r="CD9" i="9"/>
  <c r="CD31" i="9"/>
  <c r="CD25" i="9"/>
  <c r="CD30" i="9"/>
  <c r="CD35" i="9"/>
  <c r="CD34" i="9"/>
  <c r="CD7" i="9"/>
  <c r="CD46" i="9"/>
  <c r="CD36" i="9"/>
  <c r="CD42" i="9"/>
  <c r="CD5" i="9"/>
  <c r="CD10" i="9"/>
  <c r="CD11" i="9"/>
  <c r="CD18" i="9"/>
  <c r="CD13" i="9"/>
  <c r="CD24" i="9"/>
  <c r="CD27" i="9"/>
  <c r="CD14" i="9"/>
  <c r="CJ3" i="3" l="1"/>
  <c r="CK1" i="3"/>
  <c r="CI5" i="3"/>
  <c r="CJ2" i="3" s="1"/>
  <c r="CJ4" i="3" s="1"/>
  <c r="A94" i="3"/>
  <c r="C93" i="3"/>
  <c r="CE10" i="15"/>
  <c r="CE7" i="15"/>
  <c r="CE25" i="15"/>
  <c r="CE9" i="15"/>
  <c r="CE46" i="15"/>
  <c r="CE5" i="15"/>
  <c r="CE29" i="15"/>
  <c r="CE6" i="15"/>
  <c r="CE35" i="15"/>
  <c r="CE18" i="15"/>
  <c r="CE34" i="15"/>
  <c r="CE45" i="15"/>
  <c r="CE11" i="15"/>
  <c r="CE24" i="15"/>
  <c r="CE8" i="15"/>
  <c r="CE38" i="15"/>
  <c r="CE15" i="15"/>
  <c r="CE17" i="15"/>
  <c r="CE33" i="15"/>
  <c r="CE23" i="15"/>
  <c r="CE13" i="15"/>
  <c r="CE14" i="15"/>
  <c r="CF3" i="15"/>
  <c r="CE12" i="15"/>
  <c r="CE22" i="15"/>
  <c r="CE41" i="15"/>
  <c r="CE42" i="15"/>
  <c r="CE30" i="15"/>
  <c r="CE31" i="15"/>
  <c r="CE37" i="15"/>
  <c r="CE27" i="15"/>
  <c r="CE19" i="15"/>
  <c r="CE36" i="15"/>
  <c r="D88" i="3"/>
  <c r="E88" i="3" s="1"/>
  <c r="B89" i="3" s="1"/>
  <c r="CF22" i="16"/>
  <c r="CF21" i="16"/>
  <c r="CF16" i="16"/>
  <c r="CF11" i="16"/>
  <c r="CF34" i="16"/>
  <c r="CF10" i="16"/>
  <c r="CF8" i="16"/>
  <c r="CF31" i="16"/>
  <c r="CF23" i="16"/>
  <c r="CF27" i="16"/>
  <c r="CF7" i="16"/>
  <c r="CF35" i="16"/>
  <c r="CF5" i="16"/>
  <c r="CF20" i="16"/>
  <c r="CF14" i="16"/>
  <c r="CF30" i="16"/>
  <c r="CG3" i="16"/>
  <c r="CG6" i="16" s="1"/>
  <c r="CF15" i="16"/>
  <c r="CF26" i="16"/>
  <c r="CF19" i="16"/>
  <c r="CF9" i="16"/>
  <c r="CE7" i="11"/>
  <c r="CE33" i="11"/>
  <c r="CE18" i="11"/>
  <c r="CE12" i="11"/>
  <c r="CE8" i="11"/>
  <c r="CE20" i="11"/>
  <c r="CE14" i="11"/>
  <c r="CE24" i="11"/>
  <c r="CE6" i="11"/>
  <c r="CE19" i="11"/>
  <c r="CF3" i="11"/>
  <c r="CF27" i="11" s="1"/>
  <c r="CE31" i="11"/>
  <c r="CE34" i="11"/>
  <c r="CE17" i="11"/>
  <c r="CE13" i="11"/>
  <c r="CE23" i="11"/>
  <c r="CE30" i="11"/>
  <c r="CE9" i="11"/>
  <c r="CE5" i="11"/>
  <c r="CE6" i="9"/>
  <c r="CE46" i="9"/>
  <c r="CE18" i="9"/>
  <c r="CE42" i="9"/>
  <c r="CE19" i="9"/>
  <c r="CE9" i="9"/>
  <c r="CE35" i="9"/>
  <c r="CE12" i="9"/>
  <c r="CE31" i="9"/>
  <c r="CE41" i="9"/>
  <c r="CE10" i="9"/>
  <c r="CE34" i="9"/>
  <c r="CE11" i="9"/>
  <c r="CE30" i="9"/>
  <c r="CE29" i="9"/>
  <c r="CF3" i="9"/>
  <c r="CE24" i="9"/>
  <c r="CE13" i="9"/>
  <c r="CE14" i="9"/>
  <c r="CE22" i="9"/>
  <c r="CE27" i="9"/>
  <c r="CE23" i="9"/>
  <c r="CE25" i="9"/>
  <c r="CE33" i="9"/>
  <c r="CE38" i="9"/>
  <c r="CE7" i="9"/>
  <c r="CE45" i="9"/>
  <c r="CE36" i="9"/>
  <c r="CE37" i="9"/>
  <c r="CE8" i="9"/>
  <c r="CE17" i="9"/>
  <c r="CE5" i="9"/>
  <c r="CE15" i="9"/>
  <c r="CJ5" i="3" l="1"/>
  <c r="CL1" i="3"/>
  <c r="CK2" i="3"/>
  <c r="CK4" i="3" s="1"/>
  <c r="CK3" i="3"/>
  <c r="A95" i="3"/>
  <c r="C94" i="3"/>
  <c r="CF6" i="15"/>
  <c r="CF7" i="15"/>
  <c r="CF18" i="15"/>
  <c r="CF45" i="15"/>
  <c r="CF14" i="15"/>
  <c r="CF11" i="15"/>
  <c r="CF30" i="15"/>
  <c r="CF12" i="15"/>
  <c r="CF24" i="15"/>
  <c r="CF10" i="15"/>
  <c r="CF42" i="15"/>
  <c r="CF36" i="15"/>
  <c r="CF31" i="15"/>
  <c r="CF38" i="15"/>
  <c r="CF29" i="15"/>
  <c r="CF35" i="15"/>
  <c r="CF27" i="15"/>
  <c r="CF8" i="15"/>
  <c r="CG3" i="15"/>
  <c r="CF25" i="15"/>
  <c r="CF46" i="15"/>
  <c r="CF19" i="15"/>
  <c r="CF17" i="15"/>
  <c r="CF23" i="15"/>
  <c r="CF15" i="15"/>
  <c r="CF22" i="15"/>
  <c r="CF13" i="15"/>
  <c r="CF41" i="15"/>
  <c r="CF9" i="15"/>
  <c r="CF37" i="15"/>
  <c r="CF33" i="15"/>
  <c r="CF34" i="15"/>
  <c r="CF5" i="15"/>
  <c r="CF7" i="11"/>
  <c r="CF17" i="11"/>
  <c r="CF9" i="11"/>
  <c r="CF23" i="11"/>
  <c r="CG3" i="11"/>
  <c r="CG27" i="11" s="1"/>
  <c r="CF33" i="11"/>
  <c r="CF19" i="11"/>
  <c r="CF13" i="11"/>
  <c r="CF8" i="11"/>
  <c r="CF30" i="11"/>
  <c r="CF12" i="11"/>
  <c r="CF5" i="11"/>
  <c r="CF31" i="11"/>
  <c r="CF20" i="11"/>
  <c r="CF6" i="11"/>
  <c r="CF34" i="11"/>
  <c r="CF18" i="11"/>
  <c r="CF14" i="11"/>
  <c r="CF24" i="11"/>
  <c r="D89" i="3"/>
  <c r="E89" i="3" s="1"/>
  <c r="B90" i="3" s="1"/>
  <c r="CG31" i="16"/>
  <c r="CG23" i="16"/>
  <c r="CG27" i="16"/>
  <c r="CG8" i="16"/>
  <c r="CG9" i="16"/>
  <c r="CG22" i="16"/>
  <c r="CG21" i="16"/>
  <c r="CG11" i="16"/>
  <c r="CG30" i="16"/>
  <c r="CG7" i="16"/>
  <c r="CG19" i="16"/>
  <c r="CG5" i="16"/>
  <c r="CG34" i="16"/>
  <c r="CH3" i="16"/>
  <c r="CH6" i="16" s="1"/>
  <c r="CG20" i="16"/>
  <c r="CG14" i="16"/>
  <c r="CG35" i="16"/>
  <c r="CG10" i="16"/>
  <c r="CG26" i="16"/>
  <c r="CG16" i="16"/>
  <c r="CG15" i="16"/>
  <c r="CF41" i="9"/>
  <c r="CF5" i="9"/>
  <c r="CF24" i="9"/>
  <c r="CF11" i="9"/>
  <c r="CF34" i="9"/>
  <c r="CF27" i="9"/>
  <c r="CG3" i="9"/>
  <c r="CF29" i="9"/>
  <c r="CF6" i="9"/>
  <c r="CF46" i="9"/>
  <c r="CF14" i="9"/>
  <c r="CF31" i="9"/>
  <c r="CF22" i="9"/>
  <c r="CF9" i="9"/>
  <c r="CF30" i="9"/>
  <c r="CF13" i="9"/>
  <c r="CF35" i="9"/>
  <c r="CF42" i="9"/>
  <c r="CF12" i="9"/>
  <c r="CF17" i="9"/>
  <c r="CF10" i="9"/>
  <c r="CF15" i="9"/>
  <c r="CF23" i="9"/>
  <c r="CF25" i="9"/>
  <c r="CF18" i="9"/>
  <c r="CF19" i="9"/>
  <c r="CF37" i="9"/>
  <c r="CF38" i="9"/>
  <c r="CF33" i="9"/>
  <c r="CF36" i="9"/>
  <c r="CF45" i="9"/>
  <c r="CF8" i="9"/>
  <c r="CF7" i="9"/>
  <c r="CK5" i="3" l="1"/>
  <c r="CL2" i="3" s="1"/>
  <c r="CL4" i="3" s="1"/>
  <c r="C95" i="3"/>
  <c r="A96" i="3"/>
  <c r="CL3" i="3"/>
  <c r="CM1" i="3"/>
  <c r="CG27" i="15"/>
  <c r="CG15" i="15"/>
  <c r="CG37" i="15"/>
  <c r="CG22" i="15"/>
  <c r="CG35" i="15"/>
  <c r="CG11" i="15"/>
  <c r="CG23" i="15"/>
  <c r="CG9" i="15"/>
  <c r="CG46" i="15"/>
  <c r="CG41" i="15"/>
  <c r="CG25" i="15"/>
  <c r="CG12" i="15"/>
  <c r="CG42" i="15"/>
  <c r="CG14" i="15"/>
  <c r="CG5" i="15"/>
  <c r="CG6" i="15"/>
  <c r="CG34" i="15"/>
  <c r="CG24" i="15"/>
  <c r="CG38" i="15"/>
  <c r="CG33" i="15"/>
  <c r="CG31" i="15"/>
  <c r="CG29" i="15"/>
  <c r="CG18" i="15"/>
  <c r="CG19" i="15"/>
  <c r="CG10" i="15"/>
  <c r="CG45" i="15"/>
  <c r="CG36" i="15"/>
  <c r="CG13" i="15"/>
  <c r="CG30" i="15"/>
  <c r="CG8" i="15"/>
  <c r="CG17" i="15"/>
  <c r="CG7" i="15"/>
  <c r="CH3" i="15"/>
  <c r="D90" i="3"/>
  <c r="E90" i="3" s="1"/>
  <c r="B91" i="3" s="1"/>
  <c r="CG34" i="11"/>
  <c r="CG19" i="11"/>
  <c r="CG9" i="11"/>
  <c r="CG8" i="11"/>
  <c r="CG7" i="11"/>
  <c r="CG17" i="11"/>
  <c r="CG13" i="11"/>
  <c r="CG24" i="11"/>
  <c r="CG6" i="11"/>
  <c r="CG12" i="11"/>
  <c r="CG23" i="11"/>
  <c r="CG30" i="11"/>
  <c r="CG18" i="11"/>
  <c r="CH3" i="11"/>
  <c r="CH27" i="11" s="1"/>
  <c r="CG31" i="11"/>
  <c r="CG20" i="11"/>
  <c r="CG5" i="11"/>
  <c r="CG33" i="11"/>
  <c r="CG14" i="11"/>
  <c r="CH21" i="16"/>
  <c r="CH11" i="16"/>
  <c r="CH30" i="16"/>
  <c r="CH10" i="16"/>
  <c r="CH9" i="16"/>
  <c r="CH22" i="16"/>
  <c r="CH14" i="16"/>
  <c r="CH23" i="16"/>
  <c r="CH27" i="16"/>
  <c r="CI3" i="16"/>
  <c r="CI6" i="16" s="1"/>
  <c r="CH5" i="16"/>
  <c r="CH16" i="16"/>
  <c r="CH31" i="16"/>
  <c r="CH26" i="16"/>
  <c r="CH19" i="16"/>
  <c r="CH8" i="16"/>
  <c r="CH34" i="16"/>
  <c r="CH20" i="16"/>
  <c r="CH15" i="16"/>
  <c r="CH35" i="16"/>
  <c r="CH7" i="16"/>
  <c r="CG45" i="9"/>
  <c r="CG36" i="9"/>
  <c r="CG29" i="9"/>
  <c r="CG12" i="9"/>
  <c r="CG33" i="9"/>
  <c r="CG30" i="9"/>
  <c r="CG14" i="9"/>
  <c r="CG38" i="9"/>
  <c r="CG6" i="9"/>
  <c r="CG41" i="9"/>
  <c r="CG18" i="9"/>
  <c r="CG19" i="9"/>
  <c r="CG35" i="9"/>
  <c r="CG25" i="9"/>
  <c r="CG8" i="9"/>
  <c r="CG9" i="9"/>
  <c r="CG31" i="9"/>
  <c r="CG46" i="9"/>
  <c r="CG23" i="9"/>
  <c r="CG24" i="9"/>
  <c r="CG17" i="9"/>
  <c r="CG37" i="9"/>
  <c r="CG42" i="9"/>
  <c r="CG22" i="9"/>
  <c r="CG15" i="9"/>
  <c r="CH3" i="9"/>
  <c r="CG27" i="9"/>
  <c r="CG34" i="9"/>
  <c r="CG5" i="9"/>
  <c r="CG7" i="9"/>
  <c r="CG10" i="9"/>
  <c r="CG11" i="9"/>
  <c r="CG13" i="9"/>
  <c r="CL5" i="3" l="1"/>
  <c r="CM2" i="3" s="1"/>
  <c r="CM4" i="3" s="1"/>
  <c r="CN1" i="3"/>
  <c r="CM3" i="3"/>
  <c r="A97" i="3"/>
  <c r="C96" i="3"/>
  <c r="CH19" i="15"/>
  <c r="CH7" i="15"/>
  <c r="CH34" i="15"/>
  <c r="CH36" i="15"/>
  <c r="CH35" i="15"/>
  <c r="CH11" i="15"/>
  <c r="CH31" i="15"/>
  <c r="CH12" i="15"/>
  <c r="CH46" i="15"/>
  <c r="CH45" i="15"/>
  <c r="CH10" i="15"/>
  <c r="CH17" i="15"/>
  <c r="CH5" i="15"/>
  <c r="CH25" i="15"/>
  <c r="CH29" i="15"/>
  <c r="CH30" i="15"/>
  <c r="CH14" i="15"/>
  <c r="CH23" i="15"/>
  <c r="CI3" i="15"/>
  <c r="CH37" i="15"/>
  <c r="CH42" i="15"/>
  <c r="CH8" i="15"/>
  <c r="CH13" i="15"/>
  <c r="CH9" i="15"/>
  <c r="CH27" i="15"/>
  <c r="CH41" i="15"/>
  <c r="CH6" i="15"/>
  <c r="CH15" i="15"/>
  <c r="CH38" i="15"/>
  <c r="CH22" i="15"/>
  <c r="CH33" i="15"/>
  <c r="CH24" i="15"/>
  <c r="CH18" i="15"/>
  <c r="D91" i="3"/>
  <c r="E91" i="3" s="1"/>
  <c r="B92" i="3" s="1"/>
  <c r="CI16" i="16"/>
  <c r="CI15" i="16"/>
  <c r="CI23" i="16"/>
  <c r="CI27" i="16"/>
  <c r="CI7" i="16"/>
  <c r="CI20" i="16"/>
  <c r="CI11" i="16"/>
  <c r="CI30" i="16"/>
  <c r="CI10" i="16"/>
  <c r="CI8" i="16"/>
  <c r="CI21" i="16"/>
  <c r="CI31" i="16"/>
  <c r="CI35" i="16"/>
  <c r="CJ3" i="16"/>
  <c r="CJ6" i="16" s="1"/>
  <c r="CI14" i="16"/>
  <c r="CI26" i="16"/>
  <c r="CI22" i="16"/>
  <c r="CI19" i="16"/>
  <c r="CI9" i="16"/>
  <c r="CI34" i="16"/>
  <c r="CI5" i="16"/>
  <c r="CH7" i="11"/>
  <c r="CH17" i="11"/>
  <c r="CH12" i="11"/>
  <c r="CH24" i="11"/>
  <c r="CH5" i="11"/>
  <c r="CH34" i="11"/>
  <c r="CH14" i="11"/>
  <c r="CH19" i="11"/>
  <c r="CH23" i="11"/>
  <c r="CH33" i="11"/>
  <c r="CH13" i="11"/>
  <c r="CH31" i="11"/>
  <c r="CH9" i="11"/>
  <c r="CH6" i="11"/>
  <c r="CH30" i="11"/>
  <c r="CH18" i="11"/>
  <c r="CH8" i="11"/>
  <c r="CI3" i="11"/>
  <c r="CI27" i="11" s="1"/>
  <c r="CH20" i="11"/>
  <c r="CH7" i="9"/>
  <c r="CH41" i="9"/>
  <c r="CH10" i="9"/>
  <c r="CH11" i="9"/>
  <c r="CH24" i="9"/>
  <c r="CH5" i="9"/>
  <c r="CH30" i="9"/>
  <c r="CH18" i="9"/>
  <c r="CH42" i="9"/>
  <c r="CH45" i="9"/>
  <c r="CH33" i="9"/>
  <c r="CH9" i="9"/>
  <c r="CH31" i="9"/>
  <c r="CH13" i="9"/>
  <c r="CI3" i="9"/>
  <c r="CH29" i="9"/>
  <c r="CH19" i="9"/>
  <c r="CH8" i="9"/>
  <c r="CH38" i="9"/>
  <c r="CH14" i="9"/>
  <c r="CH35" i="9"/>
  <c r="CH46" i="9"/>
  <c r="CH22" i="9"/>
  <c r="CH15" i="9"/>
  <c r="CH23" i="9"/>
  <c r="CH17" i="9"/>
  <c r="CH25" i="9"/>
  <c r="CH36" i="9"/>
  <c r="CH12" i="9"/>
  <c r="CH27" i="9"/>
  <c r="CH34" i="9"/>
  <c r="CH6" i="9"/>
  <c r="CH37" i="9"/>
  <c r="CM5" i="3" l="1"/>
  <c r="CN2" i="3" s="1"/>
  <c r="CN4" i="3" s="1"/>
  <c r="C97" i="3"/>
  <c r="A98" i="3"/>
  <c r="CO1" i="3"/>
  <c r="CN3" i="3"/>
  <c r="CI5" i="15"/>
  <c r="CI37" i="15"/>
  <c r="CI41" i="15"/>
  <c r="CI29" i="15"/>
  <c r="CI30" i="15"/>
  <c r="CI17" i="15"/>
  <c r="CI33" i="15"/>
  <c r="CI34" i="15"/>
  <c r="CI24" i="15"/>
  <c r="CI8" i="15"/>
  <c r="CI38" i="15"/>
  <c r="CI45" i="15"/>
  <c r="CI9" i="15"/>
  <c r="CI25" i="15"/>
  <c r="CI36" i="15"/>
  <c r="CI42" i="15"/>
  <c r="CI23" i="15"/>
  <c r="CJ3" i="15"/>
  <c r="CI12" i="15"/>
  <c r="CI46" i="15"/>
  <c r="CI6" i="15"/>
  <c r="CI11" i="15"/>
  <c r="CI7" i="15"/>
  <c r="CI10" i="15"/>
  <c r="CI15" i="15"/>
  <c r="CI27" i="15"/>
  <c r="CI19" i="15"/>
  <c r="CI22" i="15"/>
  <c r="CI13" i="15"/>
  <c r="CI14" i="15"/>
  <c r="CI35" i="15"/>
  <c r="CI18" i="15"/>
  <c r="CI31" i="15"/>
  <c r="D92" i="3"/>
  <c r="E92" i="3" s="1"/>
  <c r="B93" i="3" s="1"/>
  <c r="CI46" i="9"/>
  <c r="CI19" i="9"/>
  <c r="CI5" i="9"/>
  <c r="CI35" i="9"/>
  <c r="CI17" i="9"/>
  <c r="CI38" i="9"/>
  <c r="CI23" i="9"/>
  <c r="CI22" i="9"/>
  <c r="CI6" i="9"/>
  <c r="CI41" i="9"/>
  <c r="CI11" i="9"/>
  <c r="CI30" i="9"/>
  <c r="CI15" i="9"/>
  <c r="CI8" i="9"/>
  <c r="CI27" i="9"/>
  <c r="CI13" i="9"/>
  <c r="CI36" i="9"/>
  <c r="CI14" i="9"/>
  <c r="CI29" i="9"/>
  <c r="CI31" i="9"/>
  <c r="CI42" i="9"/>
  <c r="CI7" i="9"/>
  <c r="CI25" i="9"/>
  <c r="CJ3" i="9"/>
  <c r="CI10" i="9"/>
  <c r="CI33" i="9"/>
  <c r="CI45" i="9"/>
  <c r="CI37" i="9"/>
  <c r="CI12" i="9"/>
  <c r="CI18" i="9"/>
  <c r="CI24" i="9"/>
  <c r="CI34" i="9"/>
  <c r="CI9" i="9"/>
  <c r="CJ22" i="16"/>
  <c r="CJ21" i="16"/>
  <c r="CJ16" i="16"/>
  <c r="CJ11" i="16"/>
  <c r="CJ34" i="16"/>
  <c r="CJ9" i="16"/>
  <c r="CJ8" i="16"/>
  <c r="CJ31" i="16"/>
  <c r="CJ23" i="16"/>
  <c r="CJ27" i="16"/>
  <c r="CJ5" i="16"/>
  <c r="CJ35" i="16"/>
  <c r="CJ10" i="16"/>
  <c r="CJ20" i="16"/>
  <c r="CJ14" i="16"/>
  <c r="CJ30" i="16"/>
  <c r="CK3" i="16"/>
  <c r="CK6" i="16" s="1"/>
  <c r="CJ15" i="16"/>
  <c r="CJ26" i="16"/>
  <c r="CJ19" i="16"/>
  <c r="CJ7" i="16"/>
  <c r="CI33" i="11"/>
  <c r="CI18" i="11"/>
  <c r="CI12" i="11"/>
  <c r="CI6" i="11"/>
  <c r="CI7" i="11"/>
  <c r="CI20" i="11"/>
  <c r="CI14" i="11"/>
  <c r="CI24" i="11"/>
  <c r="CI8" i="11"/>
  <c r="CI31" i="11"/>
  <c r="CI19" i="11"/>
  <c r="CJ3" i="11"/>
  <c r="CJ27" i="11" s="1"/>
  <c r="CI34" i="11"/>
  <c r="CI17" i="11"/>
  <c r="CI13" i="11"/>
  <c r="CI23" i="11"/>
  <c r="CI30" i="11"/>
  <c r="CI9" i="11"/>
  <c r="CI5" i="11"/>
  <c r="CN5" i="3" l="1"/>
  <c r="CO2" i="3" s="1"/>
  <c r="CO4" i="3" s="1"/>
  <c r="I26" i="16"/>
  <c r="I27" i="16" s="1"/>
  <c r="CP1" i="3"/>
  <c r="CO3" i="3"/>
  <c r="A99" i="3"/>
  <c r="C98" i="3"/>
  <c r="I7" i="11"/>
  <c r="I8" i="11" s="1"/>
  <c r="I9" i="11" s="1"/>
  <c r="I7" i="15"/>
  <c r="I8" i="15" s="1"/>
  <c r="I13" i="15" s="1"/>
  <c r="I14" i="15" s="1"/>
  <c r="I15" i="15" s="1"/>
  <c r="I7" i="9"/>
  <c r="I8" i="9" s="1"/>
  <c r="I13" i="9" s="1"/>
  <c r="I14" i="9" s="1"/>
  <c r="I15" i="9" s="1"/>
  <c r="I7" i="16"/>
  <c r="I8" i="16" s="1"/>
  <c r="I11" i="16" s="1"/>
  <c r="CJ18" i="15"/>
  <c r="CJ9" i="15"/>
  <c r="CJ11" i="15"/>
  <c r="CJ6" i="15"/>
  <c r="CJ24" i="15"/>
  <c r="CJ31" i="15"/>
  <c r="CJ19" i="15"/>
  <c r="CJ8" i="15"/>
  <c r="CJ42" i="15"/>
  <c r="CJ36" i="15"/>
  <c r="CJ7" i="15"/>
  <c r="CJ23" i="15"/>
  <c r="CJ10" i="15"/>
  <c r="CJ27" i="15"/>
  <c r="CJ5" i="15"/>
  <c r="CJ30" i="15"/>
  <c r="CJ13" i="15"/>
  <c r="CJ25" i="15"/>
  <c r="CJ37" i="15"/>
  <c r="CJ17" i="15"/>
  <c r="CJ34" i="15"/>
  <c r="CJ38" i="15"/>
  <c r="CJ35" i="15"/>
  <c r="CJ14" i="15"/>
  <c r="CK3" i="15"/>
  <c r="CJ41" i="15"/>
  <c r="CJ46" i="15"/>
  <c r="CJ33" i="15"/>
  <c r="CJ45" i="15"/>
  <c r="CJ29" i="15"/>
  <c r="CJ15" i="15"/>
  <c r="CJ12" i="15"/>
  <c r="CJ22" i="15"/>
  <c r="CJ41" i="9"/>
  <c r="CJ29" i="9"/>
  <c r="CJ24" i="9"/>
  <c r="CJ8" i="9"/>
  <c r="CJ5" i="9"/>
  <c r="CJ9" i="9"/>
  <c r="CJ30" i="9"/>
  <c r="CJ35" i="9"/>
  <c r="CJ6" i="9"/>
  <c r="CJ46" i="9"/>
  <c r="CJ14" i="9"/>
  <c r="CJ36" i="9"/>
  <c r="CJ25" i="9"/>
  <c r="CJ33" i="9"/>
  <c r="CJ27" i="9"/>
  <c r="CJ13" i="9"/>
  <c r="CJ18" i="9"/>
  <c r="CK3" i="9"/>
  <c r="CJ42" i="9"/>
  <c r="CJ19" i="9"/>
  <c r="CJ11" i="9"/>
  <c r="CJ17" i="9"/>
  <c r="CJ15" i="9"/>
  <c r="CJ10" i="9"/>
  <c r="CJ22" i="9"/>
  <c r="CJ38" i="9"/>
  <c r="CJ23" i="9"/>
  <c r="CJ31" i="9"/>
  <c r="CJ7" i="9"/>
  <c r="CJ34" i="9"/>
  <c r="CJ12" i="9"/>
  <c r="CJ45" i="9"/>
  <c r="CJ37" i="9"/>
  <c r="CK31" i="16"/>
  <c r="CK23" i="16"/>
  <c r="CK27" i="16"/>
  <c r="CK10" i="16"/>
  <c r="CK9" i="16"/>
  <c r="CK22" i="16"/>
  <c r="CK21" i="16"/>
  <c r="CK11" i="16"/>
  <c r="CK30" i="16"/>
  <c r="CK7" i="16"/>
  <c r="CL3" i="16"/>
  <c r="CL6" i="16" s="1"/>
  <c r="CK16" i="16"/>
  <c r="CK19" i="16"/>
  <c r="CK5" i="16"/>
  <c r="CK34" i="16"/>
  <c r="CK8" i="16"/>
  <c r="CK20" i="16"/>
  <c r="CK14" i="16"/>
  <c r="CK35" i="16"/>
  <c r="CK15" i="16"/>
  <c r="CK26" i="16"/>
  <c r="CJ7" i="11"/>
  <c r="CJ17" i="11"/>
  <c r="CJ14" i="11"/>
  <c r="CJ24" i="11"/>
  <c r="CK3" i="11"/>
  <c r="CK27" i="11" s="1"/>
  <c r="CJ33" i="11"/>
  <c r="CJ19" i="11"/>
  <c r="CJ12" i="11"/>
  <c r="CJ8" i="11"/>
  <c r="CJ30" i="11"/>
  <c r="CJ9" i="11"/>
  <c r="CJ5" i="11"/>
  <c r="CJ31" i="11"/>
  <c r="CJ20" i="11"/>
  <c r="CJ6" i="11"/>
  <c r="CJ34" i="11"/>
  <c r="CJ18" i="11"/>
  <c r="CJ13" i="11"/>
  <c r="CJ23" i="11"/>
  <c r="D93" i="3"/>
  <c r="E93" i="3" s="1"/>
  <c r="B94" i="3" s="1"/>
  <c r="I22" i="9" l="1"/>
  <c r="I23" i="9" s="1"/>
  <c r="I25" i="9" s="1"/>
  <c r="I27" i="9" s="1"/>
  <c r="I30" i="9" s="1"/>
  <c r="I23" i="11"/>
  <c r="I24" i="11" s="1"/>
  <c r="I22" i="15"/>
  <c r="I23" i="15" s="1"/>
  <c r="I25" i="15" s="1"/>
  <c r="I27" i="15" s="1"/>
  <c r="CO5" i="3"/>
  <c r="I24" i="9"/>
  <c r="I28" i="9" s="1"/>
  <c r="I13" i="11"/>
  <c r="I12" i="11"/>
  <c r="I15" i="16"/>
  <c r="I14" i="16"/>
  <c r="CP2" i="3"/>
  <c r="CP4" i="3" s="1"/>
  <c r="I17" i="9"/>
  <c r="I18" i="9"/>
  <c r="CQ1" i="3"/>
  <c r="CP3" i="3"/>
  <c r="CP5" i="3" s="1"/>
  <c r="I17" i="15"/>
  <c r="I18" i="15"/>
  <c r="C99" i="3"/>
  <c r="A100" i="3"/>
  <c r="CK12" i="15"/>
  <c r="CK15" i="15"/>
  <c r="CK18" i="15"/>
  <c r="CK24" i="15"/>
  <c r="CK14" i="15"/>
  <c r="CK6" i="15"/>
  <c r="CK5" i="15"/>
  <c r="CK33" i="15"/>
  <c r="CK34" i="15"/>
  <c r="CK31" i="15"/>
  <c r="CK29" i="15"/>
  <c r="CK17" i="15"/>
  <c r="CK27" i="15"/>
  <c r="CK19" i="15"/>
  <c r="CK8" i="15"/>
  <c r="CK46" i="15"/>
  <c r="CK35" i="15"/>
  <c r="CK13" i="15"/>
  <c r="CK30" i="15"/>
  <c r="CL3" i="15"/>
  <c r="CK11" i="15"/>
  <c r="CK38" i="15"/>
  <c r="CK7" i="15"/>
  <c r="CK10" i="15"/>
  <c r="CK45" i="15"/>
  <c r="CK37" i="15"/>
  <c r="CK22" i="15"/>
  <c r="CK36" i="15"/>
  <c r="CK42" i="15"/>
  <c r="CK25" i="15"/>
  <c r="CK23" i="15"/>
  <c r="CK9" i="15"/>
  <c r="CK41" i="15"/>
  <c r="D94" i="3"/>
  <c r="E94" i="3" s="1"/>
  <c r="B95" i="3" s="1"/>
  <c r="CK34" i="11"/>
  <c r="CK19" i="11"/>
  <c r="CK9" i="11"/>
  <c r="CK7" i="11"/>
  <c r="CK17" i="11"/>
  <c r="CK13" i="11"/>
  <c r="CK12" i="11"/>
  <c r="CK8" i="11"/>
  <c r="CK30" i="11"/>
  <c r="CK18" i="11"/>
  <c r="CK24" i="11"/>
  <c r="CK6" i="11"/>
  <c r="CK31" i="11"/>
  <c r="CK20" i="11"/>
  <c r="CK23" i="11"/>
  <c r="CK5" i="11"/>
  <c r="CL3" i="11"/>
  <c r="CL27" i="11" s="1"/>
  <c r="CK33" i="11"/>
  <c r="CK14" i="11"/>
  <c r="CL21" i="16"/>
  <c r="CL16" i="16"/>
  <c r="CL11" i="16"/>
  <c r="CL30" i="16"/>
  <c r="CL10" i="16"/>
  <c r="CL9" i="16"/>
  <c r="CL14" i="16"/>
  <c r="CL23" i="16"/>
  <c r="CL27" i="16"/>
  <c r="CM3" i="16"/>
  <c r="CM6" i="16" s="1"/>
  <c r="CL5" i="16"/>
  <c r="CL31" i="16"/>
  <c r="CL26" i="16"/>
  <c r="CL19" i="16"/>
  <c r="CL8" i="16"/>
  <c r="CL22" i="16"/>
  <c r="CL34" i="16"/>
  <c r="CL7" i="16"/>
  <c r="CL20" i="16"/>
  <c r="CL15" i="16"/>
  <c r="CL35" i="16"/>
  <c r="CK6" i="9"/>
  <c r="CK45" i="9"/>
  <c r="CK18" i="9"/>
  <c r="CK34" i="9"/>
  <c r="CK8" i="9"/>
  <c r="CK11" i="9"/>
  <c r="CK37" i="9"/>
  <c r="CK41" i="9"/>
  <c r="CK5" i="9"/>
  <c r="CK22" i="9"/>
  <c r="CK15" i="9"/>
  <c r="CK19" i="9"/>
  <c r="CK7" i="9"/>
  <c r="CK46" i="9"/>
  <c r="CK31" i="9"/>
  <c r="CK36" i="9"/>
  <c r="CK30" i="9"/>
  <c r="CK25" i="9"/>
  <c r="CK27" i="9"/>
  <c r="CK35" i="9"/>
  <c r="CK13" i="9"/>
  <c r="CL3" i="9"/>
  <c r="CK24" i="9"/>
  <c r="CK9" i="9"/>
  <c r="CK42" i="9"/>
  <c r="CK23" i="9"/>
  <c r="CK17" i="9"/>
  <c r="CK33" i="9"/>
  <c r="CK10" i="9"/>
  <c r="CK29" i="9"/>
  <c r="CK12" i="9"/>
  <c r="CK14" i="9"/>
  <c r="CK38" i="9"/>
  <c r="I30" i="15" l="1"/>
  <c r="I31" i="15"/>
  <c r="J29" i="15"/>
  <c r="I24" i="15"/>
  <c r="I28" i="15" s="1"/>
  <c r="J29" i="9"/>
  <c r="I14" i="11"/>
  <c r="I31" i="11" s="1"/>
  <c r="I30" i="11" s="1"/>
  <c r="I34" i="11" s="1"/>
  <c r="I31" i="9"/>
  <c r="I36" i="9" s="1"/>
  <c r="I16" i="16"/>
  <c r="I31" i="16" s="1"/>
  <c r="I30" i="16" s="1"/>
  <c r="I35" i="16" s="1"/>
  <c r="I19" i="15"/>
  <c r="I19" i="9"/>
  <c r="C100" i="3"/>
  <c r="A101" i="3"/>
  <c r="CQ2" i="3"/>
  <c r="CQ4" i="3" s="1"/>
  <c r="CQ3" i="3"/>
  <c r="CR1" i="3"/>
  <c r="CL8" i="15"/>
  <c r="CL27" i="15"/>
  <c r="CL24" i="15"/>
  <c r="CL38" i="15"/>
  <c r="CL14" i="15"/>
  <c r="CL17" i="15"/>
  <c r="CL5" i="15"/>
  <c r="CL31" i="15"/>
  <c r="CL23" i="15"/>
  <c r="CL6" i="15"/>
  <c r="CL25" i="15"/>
  <c r="CL12" i="15"/>
  <c r="CL45" i="15"/>
  <c r="CL30" i="15"/>
  <c r="CL19" i="15"/>
  <c r="CL41" i="15"/>
  <c r="CL35" i="15"/>
  <c r="CL33" i="15"/>
  <c r="CL36" i="15"/>
  <c r="CL29" i="15"/>
  <c r="CL37" i="15"/>
  <c r="CL7" i="15"/>
  <c r="CL22" i="15"/>
  <c r="CL9" i="15"/>
  <c r="CL46" i="15"/>
  <c r="CM3" i="15"/>
  <c r="CL15" i="15"/>
  <c r="CL42" i="15"/>
  <c r="CL11" i="15"/>
  <c r="CL18" i="15"/>
  <c r="CL13" i="15"/>
  <c r="CL10" i="15"/>
  <c r="CL34" i="15"/>
  <c r="CM16" i="16"/>
  <c r="CM15" i="16"/>
  <c r="CM23" i="16"/>
  <c r="CM27" i="16"/>
  <c r="CM7" i="16"/>
  <c r="CM20" i="16"/>
  <c r="CM11" i="16"/>
  <c r="CM30" i="16"/>
  <c r="CM10" i="16"/>
  <c r="CM8" i="16"/>
  <c r="CM21" i="16"/>
  <c r="CM31" i="16"/>
  <c r="CM35" i="16"/>
  <c r="CN3" i="16"/>
  <c r="CN6" i="16" s="1"/>
  <c r="CM14" i="16"/>
  <c r="CM26" i="16"/>
  <c r="CM22" i="16"/>
  <c r="CM19" i="16"/>
  <c r="CM9" i="16"/>
  <c r="CM34" i="16"/>
  <c r="CM5" i="16"/>
  <c r="I33" i="15"/>
  <c r="I36" i="15"/>
  <c r="D95" i="3"/>
  <c r="E95" i="3" s="1"/>
  <c r="B96" i="3" s="1"/>
  <c r="CL46" i="9"/>
  <c r="CL33" i="9"/>
  <c r="CL23" i="9"/>
  <c r="CL19" i="9"/>
  <c r="CL22" i="9"/>
  <c r="CL29" i="9"/>
  <c r="CL14" i="9"/>
  <c r="CL11" i="9"/>
  <c r="CL45" i="9"/>
  <c r="CL5" i="9"/>
  <c r="CL27" i="9"/>
  <c r="CL37" i="9"/>
  <c r="CL12" i="9"/>
  <c r="CL36" i="9"/>
  <c r="CL13" i="9"/>
  <c r="CL24" i="9"/>
  <c r="CL7" i="9"/>
  <c r="CL9" i="9"/>
  <c r="CL31" i="9"/>
  <c r="CM3" i="9"/>
  <c r="CL18" i="9"/>
  <c r="CL42" i="9"/>
  <c r="CL30" i="9"/>
  <c r="CL35" i="9"/>
  <c r="CL6" i="9"/>
  <c r="CL15" i="9"/>
  <c r="CL10" i="9"/>
  <c r="CL25" i="9"/>
  <c r="CL41" i="9"/>
  <c r="CL17" i="9"/>
  <c r="CL8" i="9"/>
  <c r="CL38" i="9"/>
  <c r="CL34" i="9"/>
  <c r="CL31" i="11"/>
  <c r="CL20" i="11"/>
  <c r="CL9" i="11"/>
  <c r="CL8" i="11"/>
  <c r="CM3" i="11"/>
  <c r="CM27" i="11" s="1"/>
  <c r="CL34" i="11"/>
  <c r="CL14" i="11"/>
  <c r="CL19" i="11"/>
  <c r="CL24" i="11"/>
  <c r="CL33" i="11"/>
  <c r="CL30" i="11"/>
  <c r="CL13" i="11"/>
  <c r="CL18" i="11"/>
  <c r="CL23" i="11"/>
  <c r="CL12" i="11"/>
  <c r="CL6" i="11"/>
  <c r="CL5" i="11"/>
  <c r="CL7" i="11"/>
  <c r="CL17" i="11"/>
  <c r="I33" i="9" l="1"/>
  <c r="J35" i="9" s="1"/>
  <c r="I33" i="11"/>
  <c r="I34" i="16"/>
  <c r="CQ5" i="3"/>
  <c r="CR2" i="3" s="1"/>
  <c r="CR4" i="3" s="1"/>
  <c r="CS1" i="3"/>
  <c r="CR3" i="3"/>
  <c r="A102" i="3"/>
  <c r="C101" i="3"/>
  <c r="CM10" i="15"/>
  <c r="CM29" i="15"/>
  <c r="CM23" i="15"/>
  <c r="CM6" i="15"/>
  <c r="CM30" i="15"/>
  <c r="CN3" i="15"/>
  <c r="CM12" i="15"/>
  <c r="CM36" i="15"/>
  <c r="CM35" i="15"/>
  <c r="CM18" i="15"/>
  <c r="CM9" i="15"/>
  <c r="CM15" i="15"/>
  <c r="CM37" i="15"/>
  <c r="CM38" i="15"/>
  <c r="CM27" i="15"/>
  <c r="CM19" i="15"/>
  <c r="CM13" i="15"/>
  <c r="CM17" i="15"/>
  <c r="CM33" i="15"/>
  <c r="CM34" i="15"/>
  <c r="CM25" i="15"/>
  <c r="CM31" i="15"/>
  <c r="CM45" i="15"/>
  <c r="CM5" i="15"/>
  <c r="CM7" i="15"/>
  <c r="CM41" i="15"/>
  <c r="CM42" i="15"/>
  <c r="CM14" i="15"/>
  <c r="CM22" i="15"/>
  <c r="CM11" i="15"/>
  <c r="CM24" i="15"/>
  <c r="CM8" i="15"/>
  <c r="CM46" i="15"/>
  <c r="I37" i="15"/>
  <c r="I38" i="15" s="1"/>
  <c r="I42" i="15" s="1"/>
  <c r="J35" i="15"/>
  <c r="CN22" i="16"/>
  <c r="CN21" i="16"/>
  <c r="CN11" i="16"/>
  <c r="CN34" i="16"/>
  <c r="CN10" i="16"/>
  <c r="CN8" i="16"/>
  <c r="CN16" i="16"/>
  <c r="CN31" i="16"/>
  <c r="CN23" i="16"/>
  <c r="CN27" i="16"/>
  <c r="CN7" i="16"/>
  <c r="CN35" i="16"/>
  <c r="CN5" i="16"/>
  <c r="CN20" i="16"/>
  <c r="CN14" i="16"/>
  <c r="CN30" i="16"/>
  <c r="CO3" i="16"/>
  <c r="CO6" i="16" s="1"/>
  <c r="CN15" i="16"/>
  <c r="CN26" i="16"/>
  <c r="CN9" i="16"/>
  <c r="CN19" i="16"/>
  <c r="CM31" i="11"/>
  <c r="CM34" i="11"/>
  <c r="CM30" i="11"/>
  <c r="CM14" i="11"/>
  <c r="CM17" i="11"/>
  <c r="CM6" i="11"/>
  <c r="CM20" i="11"/>
  <c r="CM13" i="11"/>
  <c r="CM19" i="11"/>
  <c r="CM12" i="11"/>
  <c r="CM24" i="11"/>
  <c r="CN3" i="11"/>
  <c r="CN27" i="11" s="1"/>
  <c r="CM23" i="11"/>
  <c r="CM7" i="11"/>
  <c r="CM18" i="11"/>
  <c r="CM8" i="11"/>
  <c r="CM9" i="11"/>
  <c r="CM5" i="11"/>
  <c r="CM33" i="11"/>
  <c r="J34" i="15"/>
  <c r="CM5" i="9"/>
  <c r="CM30" i="9"/>
  <c r="CM22" i="9"/>
  <c r="CM23" i="9"/>
  <c r="CM12" i="9"/>
  <c r="CM31" i="9"/>
  <c r="CM25" i="9"/>
  <c r="CM41" i="9"/>
  <c r="CM10" i="9"/>
  <c r="CM7" i="9"/>
  <c r="CM45" i="9"/>
  <c r="CM34" i="9"/>
  <c r="CM14" i="9"/>
  <c r="CM15" i="9"/>
  <c r="CM38" i="9"/>
  <c r="CN3" i="9"/>
  <c r="CM24" i="9"/>
  <c r="CM18" i="9"/>
  <c r="CM46" i="9"/>
  <c r="CM11" i="9"/>
  <c r="CM35" i="9"/>
  <c r="CM17" i="9"/>
  <c r="CM19" i="9"/>
  <c r="CM13" i="9"/>
  <c r="CM27" i="9"/>
  <c r="CM6" i="9"/>
  <c r="CM9" i="9"/>
  <c r="CM33" i="9"/>
  <c r="CM42" i="9"/>
  <c r="CM37" i="9"/>
  <c r="CM29" i="9"/>
  <c r="CM8" i="9"/>
  <c r="CM36" i="9"/>
  <c r="D96" i="3"/>
  <c r="E96" i="3" s="1"/>
  <c r="B97" i="3" s="1"/>
  <c r="I37" i="9" l="1"/>
  <c r="I38" i="9" s="1"/>
  <c r="I42" i="9" s="1"/>
  <c r="I45" i="9" s="1"/>
  <c r="J34" i="9"/>
  <c r="CR5" i="3"/>
  <c r="CS2" i="3" s="1"/>
  <c r="CS4" i="3" s="1"/>
  <c r="C102" i="3"/>
  <c r="A103" i="3"/>
  <c r="CS3" i="3"/>
  <c r="CT1" i="3"/>
  <c r="CN11" i="15"/>
  <c r="CN7" i="15"/>
  <c r="CN35" i="15"/>
  <c r="CN14" i="15"/>
  <c r="CN24" i="15"/>
  <c r="CN8" i="15"/>
  <c r="CN42" i="15"/>
  <c r="CN37" i="15"/>
  <c r="CN38" i="15"/>
  <c r="CN29" i="15"/>
  <c r="CN25" i="15"/>
  <c r="CN15" i="15"/>
  <c r="CN12" i="15"/>
  <c r="CO3" i="15"/>
  <c r="CN6" i="15"/>
  <c r="CN41" i="15"/>
  <c r="CN9" i="15"/>
  <c r="CN17" i="15"/>
  <c r="CN23" i="15"/>
  <c r="CN46" i="15"/>
  <c r="CN31" i="15"/>
  <c r="CN19" i="15"/>
  <c r="CN22" i="15"/>
  <c r="CN13" i="15"/>
  <c r="CN18" i="15"/>
  <c r="CN33" i="15"/>
  <c r="CN34" i="15"/>
  <c r="CN27" i="15"/>
  <c r="CN5" i="15"/>
  <c r="CN45" i="15"/>
  <c r="CN10" i="15"/>
  <c r="CN30" i="15"/>
  <c r="CN36" i="15"/>
  <c r="CO22" i="16"/>
  <c r="CO15" i="16"/>
  <c r="CO34" i="16"/>
  <c r="CO26" i="16"/>
  <c r="CP3" i="16"/>
  <c r="CP6" i="16" s="1"/>
  <c r="CO21" i="16"/>
  <c r="CO16" i="16"/>
  <c r="CO11" i="16"/>
  <c r="CO30" i="16"/>
  <c r="CO7" i="16"/>
  <c r="CO20" i="16"/>
  <c r="CO14" i="16"/>
  <c r="CO19" i="16"/>
  <c r="CO35" i="16"/>
  <c r="CO5" i="16"/>
  <c r="CO10" i="16"/>
  <c r="CO8" i="16"/>
  <c r="CO31" i="16"/>
  <c r="CO9" i="16"/>
  <c r="CO23" i="16"/>
  <c r="CO27" i="16"/>
  <c r="CN46" i="9"/>
  <c r="CN12" i="9"/>
  <c r="CN35" i="9"/>
  <c r="CN18" i="9"/>
  <c r="CN42" i="9"/>
  <c r="CN30" i="9"/>
  <c r="CN22" i="9"/>
  <c r="CN23" i="9"/>
  <c r="CN6" i="9"/>
  <c r="CN41" i="9"/>
  <c r="CO3" i="9"/>
  <c r="CN29" i="9"/>
  <c r="CN10" i="9"/>
  <c r="CN33" i="9"/>
  <c r="CN15" i="9"/>
  <c r="CN11" i="9"/>
  <c r="CN34" i="9"/>
  <c r="CN5" i="9"/>
  <c r="CN9" i="9"/>
  <c r="CN19" i="9"/>
  <c r="CN8" i="9"/>
  <c r="CN13" i="9"/>
  <c r="CN27" i="9"/>
  <c r="CN37" i="9"/>
  <c r="CN7" i="9"/>
  <c r="CN17" i="9"/>
  <c r="CN24" i="9"/>
  <c r="CN31" i="9"/>
  <c r="CN38" i="9"/>
  <c r="CN45" i="9"/>
  <c r="CN25" i="9"/>
  <c r="CN36" i="9"/>
  <c r="CN14" i="9"/>
  <c r="I41" i="9"/>
  <c r="I46" i="9" s="1"/>
  <c r="D97" i="3"/>
  <c r="E97" i="3" s="1"/>
  <c r="B98" i="3" s="1"/>
  <c r="CN33" i="11"/>
  <c r="CN19" i="11"/>
  <c r="CN12" i="11"/>
  <c r="CN8" i="11"/>
  <c r="CN7" i="11"/>
  <c r="CN17" i="11"/>
  <c r="CN14" i="11"/>
  <c r="CN24" i="11"/>
  <c r="CN5" i="11"/>
  <c r="CN30" i="11"/>
  <c r="CN9" i="11"/>
  <c r="CN6" i="11"/>
  <c r="CN31" i="11"/>
  <c r="CN20" i="11"/>
  <c r="CO3" i="11"/>
  <c r="CO27" i="11" s="1"/>
  <c r="CN34" i="11"/>
  <c r="CN18" i="11"/>
  <c r="CN13" i="11"/>
  <c r="CN23" i="11"/>
  <c r="I41" i="15"/>
  <c r="I46" i="15" s="1"/>
  <c r="I45" i="15"/>
  <c r="CS5" i="3" l="1"/>
  <c r="CT2" i="3" s="1"/>
  <c r="CT4" i="3" s="1"/>
  <c r="CT5" i="3" s="1"/>
  <c r="CU1" i="3"/>
  <c r="CT3" i="3"/>
  <c r="A104" i="3"/>
  <c r="C103" i="3"/>
  <c r="CO5" i="15"/>
  <c r="CO9" i="15"/>
  <c r="CO17" i="15"/>
  <c r="CO18" i="15"/>
  <c r="CO15" i="15"/>
  <c r="CO11" i="15"/>
  <c r="CO6" i="15"/>
  <c r="CO8" i="15"/>
  <c r="CO23" i="15"/>
  <c r="CO7" i="15"/>
  <c r="CO45" i="15"/>
  <c r="CO29" i="15"/>
  <c r="CO37" i="15"/>
  <c r="CP3" i="15"/>
  <c r="CO35" i="15"/>
  <c r="CO19" i="15"/>
  <c r="CO42" i="15"/>
  <c r="CO10" i="15"/>
  <c r="CO13" i="15"/>
  <c r="CO27" i="15"/>
  <c r="CO46" i="15"/>
  <c r="CO12" i="15"/>
  <c r="CO24" i="15"/>
  <c r="CO14" i="15"/>
  <c r="CO34" i="15"/>
  <c r="CO25" i="15"/>
  <c r="CO22" i="15"/>
  <c r="CO38" i="15"/>
  <c r="CO41" i="15"/>
  <c r="CO36" i="15"/>
  <c r="CO33" i="15"/>
  <c r="CO30" i="15"/>
  <c r="CO31" i="15"/>
  <c r="CO6" i="9"/>
  <c r="CO45" i="9"/>
  <c r="CO34" i="9"/>
  <c r="CO36" i="9"/>
  <c r="CO23" i="9"/>
  <c r="CO9" i="9"/>
  <c r="CO10" i="9"/>
  <c r="CO13" i="9"/>
  <c r="CO35" i="9"/>
  <c r="CO41" i="9"/>
  <c r="CO5" i="9"/>
  <c r="CO8" i="9"/>
  <c r="CO11" i="9"/>
  <c r="CO37" i="9"/>
  <c r="CO22" i="9"/>
  <c r="CP3" i="9"/>
  <c r="CO24" i="9"/>
  <c r="CO15" i="9"/>
  <c r="CO29" i="9"/>
  <c r="CO27" i="9"/>
  <c r="CO31" i="9"/>
  <c r="CO7" i="9"/>
  <c r="CO46" i="9"/>
  <c r="CO19" i="9"/>
  <c r="CO30" i="9"/>
  <c r="CO17" i="9"/>
  <c r="CO38" i="9"/>
  <c r="CO18" i="9"/>
  <c r="CO25" i="9"/>
  <c r="CO14" i="9"/>
  <c r="CO12" i="9"/>
  <c r="CO42" i="9"/>
  <c r="CO33" i="9"/>
  <c r="CP20" i="16"/>
  <c r="CP15" i="16"/>
  <c r="CP19" i="16"/>
  <c r="CP35" i="16"/>
  <c r="CP8" i="16"/>
  <c r="CP7" i="16"/>
  <c r="CP22" i="16"/>
  <c r="CP14" i="16"/>
  <c r="CP23" i="16"/>
  <c r="CP27" i="16"/>
  <c r="CQ3" i="16"/>
  <c r="CQ6" i="16" s="1"/>
  <c r="CP5" i="16"/>
  <c r="CP16" i="16"/>
  <c r="CP31" i="16"/>
  <c r="CP34" i="16"/>
  <c r="CP26" i="16"/>
  <c r="CP21" i="16"/>
  <c r="CP30" i="16"/>
  <c r="CP10" i="16"/>
  <c r="CP9" i="16"/>
  <c r="CP11" i="16"/>
  <c r="CO34" i="11"/>
  <c r="CO19" i="11"/>
  <c r="CO9" i="11"/>
  <c r="CO8" i="11"/>
  <c r="CO7" i="11"/>
  <c r="CO17" i="11"/>
  <c r="CO13" i="11"/>
  <c r="CO24" i="11"/>
  <c r="CO6" i="11"/>
  <c r="CO33" i="11"/>
  <c r="CO14" i="11"/>
  <c r="CO12" i="11"/>
  <c r="CO23" i="11"/>
  <c r="CO30" i="11"/>
  <c r="CO18" i="11"/>
  <c r="CP3" i="11"/>
  <c r="CP27" i="11" s="1"/>
  <c r="CO31" i="11"/>
  <c r="CO20" i="11"/>
  <c r="CO5" i="11"/>
  <c r="D98" i="3"/>
  <c r="E98" i="3" s="1"/>
  <c r="B99" i="3" s="1"/>
  <c r="A105" i="3" l="1"/>
  <c r="C104" i="3"/>
  <c r="CU2" i="3"/>
  <c r="CU4" i="3" s="1"/>
  <c r="CV1" i="3"/>
  <c r="CU3" i="3"/>
  <c r="CP8" i="15"/>
  <c r="CP41" i="15"/>
  <c r="CP24" i="15"/>
  <c r="CP29" i="15"/>
  <c r="CP46" i="15"/>
  <c r="CP36" i="15"/>
  <c r="CP38" i="15"/>
  <c r="CP35" i="15"/>
  <c r="CP27" i="15"/>
  <c r="CP30" i="15"/>
  <c r="CP22" i="15"/>
  <c r="CQ3" i="15"/>
  <c r="CP10" i="15"/>
  <c r="CP45" i="15"/>
  <c r="CP14" i="15"/>
  <c r="CP13" i="15"/>
  <c r="CP15" i="15"/>
  <c r="CP5" i="15"/>
  <c r="CP9" i="15"/>
  <c r="CP42" i="15"/>
  <c r="CP11" i="15"/>
  <c r="CP12" i="15"/>
  <c r="CP23" i="15"/>
  <c r="CP34" i="15"/>
  <c r="CP37" i="15"/>
  <c r="CP18" i="15"/>
  <c r="CP33" i="15"/>
  <c r="CP19" i="15"/>
  <c r="CP31" i="15"/>
  <c r="CP7" i="15"/>
  <c r="CP6" i="15"/>
  <c r="CP17" i="15"/>
  <c r="CP25" i="15"/>
  <c r="CQ20" i="16"/>
  <c r="CQ16" i="16"/>
  <c r="CQ11" i="16"/>
  <c r="CQ30" i="16"/>
  <c r="CQ10" i="16"/>
  <c r="CQ8" i="16"/>
  <c r="CQ22" i="16"/>
  <c r="CQ15" i="16"/>
  <c r="CQ23" i="16"/>
  <c r="CQ27" i="16"/>
  <c r="CQ7" i="16"/>
  <c r="CQ21" i="16"/>
  <c r="CQ31" i="16"/>
  <c r="CQ35" i="16"/>
  <c r="CR3" i="16"/>
  <c r="CR6" i="16" s="1"/>
  <c r="CQ14" i="16"/>
  <c r="CQ26" i="16"/>
  <c r="CQ19" i="16"/>
  <c r="CQ9" i="16"/>
  <c r="CQ34" i="16"/>
  <c r="CQ5" i="16"/>
  <c r="CP45" i="9"/>
  <c r="CP8" i="9"/>
  <c r="CP37" i="9"/>
  <c r="CP22" i="9"/>
  <c r="CP10" i="9"/>
  <c r="CP9" i="9"/>
  <c r="CP31" i="9"/>
  <c r="CP23" i="9"/>
  <c r="CP7" i="9"/>
  <c r="CP41" i="9"/>
  <c r="CP14" i="9"/>
  <c r="CP13" i="9"/>
  <c r="CP17" i="9"/>
  <c r="CP33" i="9"/>
  <c r="CP34" i="9"/>
  <c r="CP24" i="9"/>
  <c r="CP5" i="9"/>
  <c r="CP11" i="9"/>
  <c r="CP30" i="9"/>
  <c r="CP38" i="9"/>
  <c r="CP6" i="9"/>
  <c r="CP42" i="9"/>
  <c r="CP19" i="9"/>
  <c r="CQ3" i="9"/>
  <c r="CP12" i="9"/>
  <c r="CP15" i="9"/>
  <c r="CP35" i="9"/>
  <c r="CP18" i="9"/>
  <c r="CP36" i="9"/>
  <c r="CP46" i="9"/>
  <c r="CP25" i="9"/>
  <c r="CP29" i="9"/>
  <c r="CP27" i="9"/>
  <c r="D99" i="3"/>
  <c r="E99" i="3" s="1"/>
  <c r="B100" i="3" s="1"/>
  <c r="CP34" i="11"/>
  <c r="CP14" i="11"/>
  <c r="CP20" i="11"/>
  <c r="CP6" i="11"/>
  <c r="CP7" i="11"/>
  <c r="CP17" i="11"/>
  <c r="CP12" i="11"/>
  <c r="CP24" i="11"/>
  <c r="CP5" i="11"/>
  <c r="CP30" i="11"/>
  <c r="CP18" i="11"/>
  <c r="CP8" i="11"/>
  <c r="CP19" i="11"/>
  <c r="CQ3" i="11"/>
  <c r="CQ27" i="11" s="1"/>
  <c r="CP33" i="11"/>
  <c r="CP13" i="11"/>
  <c r="CP31" i="11"/>
  <c r="CP9" i="11"/>
  <c r="CP23" i="11"/>
  <c r="CV3" i="3" l="1"/>
  <c r="CW1" i="3"/>
  <c r="CU5" i="3"/>
  <c r="CV2" i="3" s="1"/>
  <c r="CV4" i="3" s="1"/>
  <c r="A106" i="3"/>
  <c r="C105" i="3"/>
  <c r="CQ9" i="15"/>
  <c r="CQ29" i="15"/>
  <c r="CQ18" i="15"/>
  <c r="CQ24" i="15"/>
  <c r="CQ35" i="15"/>
  <c r="CQ25" i="15"/>
  <c r="CQ13" i="15"/>
  <c r="CQ33" i="15"/>
  <c r="CQ34" i="15"/>
  <c r="CQ14" i="15"/>
  <c r="CQ12" i="15"/>
  <c r="CQ38" i="15"/>
  <c r="CR3" i="15"/>
  <c r="CQ46" i="15"/>
  <c r="CQ36" i="15"/>
  <c r="CQ7" i="15"/>
  <c r="CQ42" i="15"/>
  <c r="CQ11" i="15"/>
  <c r="CQ23" i="15"/>
  <c r="CQ15" i="15"/>
  <c r="CQ27" i="15"/>
  <c r="CQ8" i="15"/>
  <c r="CQ22" i="15"/>
  <c r="CQ45" i="15"/>
  <c r="CQ10" i="15"/>
  <c r="CQ31" i="15"/>
  <c r="CQ30" i="15"/>
  <c r="CQ37" i="15"/>
  <c r="CQ5" i="15"/>
  <c r="CQ19" i="15"/>
  <c r="CQ41" i="15"/>
  <c r="CQ6" i="15"/>
  <c r="CQ17" i="15"/>
  <c r="D100" i="3"/>
  <c r="E100" i="3" s="1"/>
  <c r="B101" i="3" s="1"/>
  <c r="CQ46" i="9"/>
  <c r="CQ15" i="9"/>
  <c r="CQ33" i="9"/>
  <c r="CQ17" i="9"/>
  <c r="CQ10" i="9"/>
  <c r="CQ34" i="9"/>
  <c r="CQ14" i="9"/>
  <c r="CQ37" i="9"/>
  <c r="CQ6" i="9"/>
  <c r="CQ41" i="9"/>
  <c r="CQ5" i="9"/>
  <c r="CQ22" i="9"/>
  <c r="CQ8" i="9"/>
  <c r="CQ27" i="9"/>
  <c r="CQ18" i="9"/>
  <c r="CQ42" i="9"/>
  <c r="CQ25" i="9"/>
  <c r="CQ7" i="9"/>
  <c r="CQ29" i="9"/>
  <c r="CQ24" i="9"/>
  <c r="CQ36" i="9"/>
  <c r="CQ31" i="9"/>
  <c r="CQ45" i="9"/>
  <c r="CQ35" i="9"/>
  <c r="CQ38" i="9"/>
  <c r="CQ11" i="9"/>
  <c r="CR3" i="9"/>
  <c r="CQ13" i="9"/>
  <c r="CQ19" i="9"/>
  <c r="CQ9" i="9"/>
  <c r="CQ12" i="9"/>
  <c r="CQ23" i="9"/>
  <c r="CQ30" i="9"/>
  <c r="CQ33" i="11"/>
  <c r="CQ17" i="11"/>
  <c r="CQ12" i="11"/>
  <c r="CQ8" i="11"/>
  <c r="CQ7" i="11"/>
  <c r="CQ20" i="11"/>
  <c r="CQ14" i="11"/>
  <c r="CQ23" i="11"/>
  <c r="CQ6" i="11"/>
  <c r="CQ34" i="11"/>
  <c r="CQ18" i="11"/>
  <c r="CQ13" i="11"/>
  <c r="CQ24" i="11"/>
  <c r="CQ30" i="11"/>
  <c r="CQ9" i="11"/>
  <c r="CQ5" i="11"/>
  <c r="CQ31" i="11"/>
  <c r="CQ19" i="11"/>
  <c r="CR3" i="11"/>
  <c r="CR27" i="11" s="1"/>
  <c r="CR21" i="16"/>
  <c r="CR11" i="16"/>
  <c r="CR34" i="16"/>
  <c r="CR9" i="16"/>
  <c r="CR8" i="16"/>
  <c r="CR22" i="16"/>
  <c r="CR16" i="16"/>
  <c r="CR31" i="16"/>
  <c r="CR23" i="16"/>
  <c r="CR27" i="16"/>
  <c r="CR5" i="16"/>
  <c r="CR19" i="16"/>
  <c r="CR7" i="16"/>
  <c r="CR35" i="16"/>
  <c r="CR10" i="16"/>
  <c r="CR20" i="16"/>
  <c r="CR14" i="16"/>
  <c r="CR30" i="16"/>
  <c r="CS3" i="16"/>
  <c r="CS6" i="16" s="1"/>
  <c r="CR15" i="16"/>
  <c r="CR26" i="16"/>
  <c r="CV5" i="3" l="1"/>
  <c r="CX1" i="3"/>
  <c r="CW3" i="3"/>
  <c r="CW2" i="3"/>
  <c r="CW4" i="3" s="1"/>
  <c r="A107" i="3"/>
  <c r="C106" i="3"/>
  <c r="CR41" i="15"/>
  <c r="CR37" i="15"/>
  <c r="CR5" i="15"/>
  <c r="CR33" i="15"/>
  <c r="CR23" i="15"/>
  <c r="CR15" i="15"/>
  <c r="CR14" i="15"/>
  <c r="CR22" i="15"/>
  <c r="CR18" i="15"/>
  <c r="CR46" i="15"/>
  <c r="CR13" i="15"/>
  <c r="CR11" i="15"/>
  <c r="CR34" i="15"/>
  <c r="CR31" i="15"/>
  <c r="CR12" i="15"/>
  <c r="CR6" i="15"/>
  <c r="CR42" i="15"/>
  <c r="CR45" i="15"/>
  <c r="CR9" i="15"/>
  <c r="CR38" i="15"/>
  <c r="CR30" i="15"/>
  <c r="CR10" i="15"/>
  <c r="CR7" i="15"/>
  <c r="CR19" i="15"/>
  <c r="CS3" i="15"/>
  <c r="CR25" i="15"/>
  <c r="CR36" i="15"/>
  <c r="CR8" i="15"/>
  <c r="CR17" i="15"/>
  <c r="CR29" i="15"/>
  <c r="CR35" i="15"/>
  <c r="CR27" i="15"/>
  <c r="CR24" i="15"/>
  <c r="CR17" i="11"/>
  <c r="CR14" i="11"/>
  <c r="CR24" i="11"/>
  <c r="CR6" i="11"/>
  <c r="CR7" i="11"/>
  <c r="CR33" i="11"/>
  <c r="CR19" i="11"/>
  <c r="CR12" i="11"/>
  <c r="CR23" i="11"/>
  <c r="CR20" i="11"/>
  <c r="CS3" i="11"/>
  <c r="CS27" i="11" s="1"/>
  <c r="CR31" i="11"/>
  <c r="CR34" i="11"/>
  <c r="CR18" i="11"/>
  <c r="CR13" i="11"/>
  <c r="CR8" i="11"/>
  <c r="CR30" i="11"/>
  <c r="CR9" i="11"/>
  <c r="CR5" i="11"/>
  <c r="D101" i="3"/>
  <c r="E101" i="3" s="1"/>
  <c r="B102" i="3" s="1"/>
  <c r="CS21" i="16"/>
  <c r="CS11" i="16"/>
  <c r="CS30" i="16"/>
  <c r="CS7" i="16"/>
  <c r="CT3" i="16"/>
  <c r="CT6" i="16" s="1"/>
  <c r="CS22" i="16"/>
  <c r="CS31" i="16"/>
  <c r="CS23" i="16"/>
  <c r="CS27" i="16"/>
  <c r="CS10" i="16"/>
  <c r="CS9" i="16"/>
  <c r="CS20" i="16"/>
  <c r="CS14" i="16"/>
  <c r="CS35" i="16"/>
  <c r="CS15" i="16"/>
  <c r="CS26" i="16"/>
  <c r="CS16" i="16"/>
  <c r="CS19" i="16"/>
  <c r="CS5" i="16"/>
  <c r="CS34" i="16"/>
  <c r="CS8" i="16"/>
  <c r="CR6" i="9"/>
  <c r="CR41" i="9"/>
  <c r="CR11" i="9"/>
  <c r="CR30" i="9"/>
  <c r="CR17" i="9"/>
  <c r="CR42" i="9"/>
  <c r="CR15" i="9"/>
  <c r="CR13" i="9"/>
  <c r="CR36" i="9"/>
  <c r="CR46" i="9"/>
  <c r="CR38" i="9"/>
  <c r="CR8" i="9"/>
  <c r="CR25" i="9"/>
  <c r="CR24" i="9"/>
  <c r="CR5" i="9"/>
  <c r="CR29" i="9"/>
  <c r="CR22" i="9"/>
  <c r="CR27" i="9"/>
  <c r="CR19" i="9"/>
  <c r="CR23" i="9"/>
  <c r="CR31" i="9"/>
  <c r="CR9" i="9"/>
  <c r="CR35" i="9"/>
  <c r="CR10" i="9"/>
  <c r="CR34" i="9"/>
  <c r="CR45" i="9"/>
  <c r="CS3" i="9"/>
  <c r="CR14" i="9"/>
  <c r="CR18" i="9"/>
  <c r="CR7" i="9"/>
  <c r="CR12" i="9"/>
  <c r="CR37" i="9"/>
  <c r="CR33" i="9"/>
  <c r="A108" i="3" l="1"/>
  <c r="C107" i="3"/>
  <c r="CW5" i="3"/>
  <c r="CX2" i="3" s="1"/>
  <c r="CX4" i="3" s="1"/>
  <c r="CX3" i="3"/>
  <c r="CY1" i="3"/>
  <c r="CS7" i="15"/>
  <c r="CS17" i="15"/>
  <c r="CS46" i="15"/>
  <c r="CS5" i="15"/>
  <c r="CS12" i="15"/>
  <c r="CS34" i="15"/>
  <c r="CS14" i="15"/>
  <c r="CS31" i="15"/>
  <c r="CS23" i="15"/>
  <c r="CS10" i="15"/>
  <c r="CT3" i="15"/>
  <c r="CS24" i="15"/>
  <c r="CS8" i="15"/>
  <c r="CS36" i="15"/>
  <c r="CS41" i="15"/>
  <c r="CS29" i="15"/>
  <c r="CS30" i="15"/>
  <c r="CS9" i="15"/>
  <c r="CS15" i="15"/>
  <c r="CS45" i="15"/>
  <c r="CS33" i="15"/>
  <c r="CS6" i="15"/>
  <c r="CS13" i="15"/>
  <c r="CS38" i="15"/>
  <c r="CS11" i="15"/>
  <c r="CS19" i="15"/>
  <c r="CS18" i="15"/>
  <c r="CS27" i="15"/>
  <c r="CS42" i="15"/>
  <c r="CS37" i="15"/>
  <c r="CS22" i="15"/>
  <c r="CS35" i="15"/>
  <c r="CS25" i="15"/>
  <c r="D102" i="3"/>
  <c r="E102" i="3" s="1"/>
  <c r="B103" i="3" s="1"/>
  <c r="CS7" i="9"/>
  <c r="CS45" i="9"/>
  <c r="CS23" i="9"/>
  <c r="CT3" i="9"/>
  <c r="CS24" i="9"/>
  <c r="CS9" i="9"/>
  <c r="CS31" i="9"/>
  <c r="CS10" i="9"/>
  <c r="CS36" i="9"/>
  <c r="CS41" i="9"/>
  <c r="CS11" i="9"/>
  <c r="CS37" i="9"/>
  <c r="CS13" i="9"/>
  <c r="CS30" i="9"/>
  <c r="CS14" i="9"/>
  <c r="CS38" i="9"/>
  <c r="CS15" i="9"/>
  <c r="CS6" i="9"/>
  <c r="CS29" i="9"/>
  <c r="CS33" i="9"/>
  <c r="CS34" i="9"/>
  <c r="CS35" i="9"/>
  <c r="CS46" i="9"/>
  <c r="CS42" i="9"/>
  <c r="CS5" i="9"/>
  <c r="CS8" i="9"/>
  <c r="CS17" i="9"/>
  <c r="CS18" i="9"/>
  <c r="CS12" i="9"/>
  <c r="CS19" i="9"/>
  <c r="CS25" i="9"/>
  <c r="CS22" i="9"/>
  <c r="CS27" i="9"/>
  <c r="CT21" i="16"/>
  <c r="CT16" i="16"/>
  <c r="CT11" i="16"/>
  <c r="CT30" i="16"/>
  <c r="CT10" i="16"/>
  <c r="CT9" i="16"/>
  <c r="CT14" i="16"/>
  <c r="CT23" i="16"/>
  <c r="CT27" i="16"/>
  <c r="CU3" i="16"/>
  <c r="CU6" i="16" s="1"/>
  <c r="CT5" i="16"/>
  <c r="CT22" i="16"/>
  <c r="CT19" i="16"/>
  <c r="CT8" i="16"/>
  <c r="CT34" i="16"/>
  <c r="CT20" i="16"/>
  <c r="CT15" i="16"/>
  <c r="CT35" i="16"/>
  <c r="CT7" i="16"/>
  <c r="CT31" i="16"/>
  <c r="CT26" i="16"/>
  <c r="CS34" i="11"/>
  <c r="CS19" i="11"/>
  <c r="CS9" i="11"/>
  <c r="CS8" i="11"/>
  <c r="CS31" i="11"/>
  <c r="CS17" i="11"/>
  <c r="CS13" i="11"/>
  <c r="CS24" i="11"/>
  <c r="CT3" i="11"/>
  <c r="CT27" i="11" s="1"/>
  <c r="CS33" i="11"/>
  <c r="CS14" i="11"/>
  <c r="CS12" i="11"/>
  <c r="CS23" i="11"/>
  <c r="CS7" i="11"/>
  <c r="CS30" i="11"/>
  <c r="CS18" i="11"/>
  <c r="CS6" i="11"/>
  <c r="CS20" i="11"/>
  <c r="CS5" i="11"/>
  <c r="CY3" i="3" l="1"/>
  <c r="CZ1" i="3"/>
  <c r="CX5" i="3"/>
  <c r="CY2" i="3" s="1"/>
  <c r="CY4" i="3" s="1"/>
  <c r="C108" i="3"/>
  <c r="A109" i="3"/>
  <c r="CT8" i="15"/>
  <c r="CT12" i="15"/>
  <c r="CT19" i="15"/>
  <c r="CT45" i="15"/>
  <c r="CT13" i="15"/>
  <c r="CT34" i="15"/>
  <c r="CT27" i="15"/>
  <c r="CT22" i="15"/>
  <c r="CT25" i="15"/>
  <c r="CT6" i="15"/>
  <c r="CT41" i="15"/>
  <c r="CT46" i="15"/>
  <c r="CU3" i="15"/>
  <c r="CT24" i="15"/>
  <c r="CT17" i="15"/>
  <c r="CT35" i="15"/>
  <c r="CT14" i="15"/>
  <c r="CT7" i="15"/>
  <c r="CT10" i="15"/>
  <c r="CT23" i="15"/>
  <c r="CT38" i="15"/>
  <c r="CT11" i="15"/>
  <c r="CT37" i="15"/>
  <c r="CT31" i="15"/>
  <c r="CT33" i="15"/>
  <c r="CT18" i="15"/>
  <c r="CT5" i="15"/>
  <c r="CT42" i="15"/>
  <c r="CT36" i="15"/>
  <c r="CT9" i="15"/>
  <c r="CT15" i="15"/>
  <c r="CT30" i="15"/>
  <c r="CT29" i="15"/>
  <c r="D103" i="3"/>
  <c r="E103" i="3" s="1"/>
  <c r="B104" i="3" s="1"/>
  <c r="CU20" i="16"/>
  <c r="CU11" i="16"/>
  <c r="CU27" i="16"/>
  <c r="CU7" i="16"/>
  <c r="CU16" i="16"/>
  <c r="CU15" i="16"/>
  <c r="CU30" i="16"/>
  <c r="CU10" i="16"/>
  <c r="CU8" i="16"/>
  <c r="CU21" i="16"/>
  <c r="CU31" i="16"/>
  <c r="CU26" i="16"/>
  <c r="CU22" i="16"/>
  <c r="CU14" i="16"/>
  <c r="CU9" i="16"/>
  <c r="CU34" i="16"/>
  <c r="CU5" i="16"/>
  <c r="CU35" i="16"/>
  <c r="CV3" i="16"/>
  <c r="CV6" i="16" s="1"/>
  <c r="CT17" i="11"/>
  <c r="CT12" i="11"/>
  <c r="CT23" i="11"/>
  <c r="CU3" i="11"/>
  <c r="CU27" i="11" s="1"/>
  <c r="CT7" i="11"/>
  <c r="CT34" i="11"/>
  <c r="CT14" i="11"/>
  <c r="CT20" i="11"/>
  <c r="CT8" i="11"/>
  <c r="CT9" i="11"/>
  <c r="CT30" i="11"/>
  <c r="CT18" i="11"/>
  <c r="CT24" i="11"/>
  <c r="CT19" i="11"/>
  <c r="CT6" i="11"/>
  <c r="CT31" i="11"/>
  <c r="CT33" i="11"/>
  <c r="CT13" i="11"/>
  <c r="CT5" i="11"/>
  <c r="CT41" i="9"/>
  <c r="CT15" i="9"/>
  <c r="CT5" i="9"/>
  <c r="CT27" i="9"/>
  <c r="CT30" i="9"/>
  <c r="CU3" i="9"/>
  <c r="CT29" i="9"/>
  <c r="CT19" i="9"/>
  <c r="CT6" i="9"/>
  <c r="CT45" i="9"/>
  <c r="CT22" i="9"/>
  <c r="CT18" i="9"/>
  <c r="CT34" i="9"/>
  <c r="CT11" i="9"/>
  <c r="CT12" i="9"/>
  <c r="CT38" i="9"/>
  <c r="CT24" i="9"/>
  <c r="CT7" i="9"/>
  <c r="CT46" i="9"/>
  <c r="CT9" i="9"/>
  <c r="CT37" i="9"/>
  <c r="CT36" i="9"/>
  <c r="CT23" i="9"/>
  <c r="CT35" i="9"/>
  <c r="CT10" i="9"/>
  <c r="CT8" i="9"/>
  <c r="CT31" i="9"/>
  <c r="CT14" i="9"/>
  <c r="CT42" i="9"/>
  <c r="CT17" i="9"/>
  <c r="CT13" i="9"/>
  <c r="CT25" i="9"/>
  <c r="CT33" i="9"/>
  <c r="CZ3" i="3" l="1"/>
  <c r="DA1" i="3"/>
  <c r="C109" i="3"/>
  <c r="A110" i="3"/>
  <c r="CY5" i="3"/>
  <c r="CZ2" i="3" s="1"/>
  <c r="CZ4" i="3" s="1"/>
  <c r="J7" i="15" s="1"/>
  <c r="J8" i="15" s="1"/>
  <c r="J13" i="15" s="1"/>
  <c r="J14" i="15" s="1"/>
  <c r="J15" i="15" s="1"/>
  <c r="CU41" i="15"/>
  <c r="CU13" i="15"/>
  <c r="CU10" i="15"/>
  <c r="CU12" i="15"/>
  <c r="CU15" i="15"/>
  <c r="CU11" i="15"/>
  <c r="CU18" i="15"/>
  <c r="CU5" i="15"/>
  <c r="CU22" i="15"/>
  <c r="CU7" i="15"/>
  <c r="CU33" i="15"/>
  <c r="CU35" i="15"/>
  <c r="CU31" i="15"/>
  <c r="CU23" i="15"/>
  <c r="CU24" i="15"/>
  <c r="CU19" i="15"/>
  <c r="CU42" i="15"/>
  <c r="CU45" i="15"/>
  <c r="CU8" i="15"/>
  <c r="CU38" i="15"/>
  <c r="CU37" i="15"/>
  <c r="CU9" i="15"/>
  <c r="CU30" i="15"/>
  <c r="CV3" i="15"/>
  <c r="N62" i="15" s="1"/>
  <c r="CU14" i="15"/>
  <c r="CU25" i="15"/>
  <c r="CU6" i="15"/>
  <c r="CU17" i="15"/>
  <c r="CU36" i="15"/>
  <c r="CU46" i="15"/>
  <c r="CU34" i="15"/>
  <c r="CU29" i="15"/>
  <c r="CU27" i="15"/>
  <c r="CV22" i="16"/>
  <c r="CV20" i="16"/>
  <c r="CV31" i="16"/>
  <c r="CV34" i="16"/>
  <c r="CV10" i="16"/>
  <c r="CV8" i="16"/>
  <c r="CV11" i="16"/>
  <c r="CV27" i="16"/>
  <c r="CV7" i="16"/>
  <c r="CV15" i="16"/>
  <c r="CV9" i="16"/>
  <c r="CV21" i="16"/>
  <c r="CV16" i="16"/>
  <c r="CV35" i="16"/>
  <c r="N51" i="16" s="1"/>
  <c r="CV5" i="16"/>
  <c r="CV30" i="16"/>
  <c r="CV14" i="16"/>
  <c r="CV26" i="16"/>
  <c r="D104" i="3"/>
  <c r="E104" i="3" s="1"/>
  <c r="B105" i="3" s="1"/>
  <c r="CU33" i="11"/>
  <c r="CU19" i="11"/>
  <c r="CU13" i="11"/>
  <c r="CU23" i="11"/>
  <c r="CU6" i="11"/>
  <c r="CU31" i="11"/>
  <c r="CU17" i="11"/>
  <c r="CU9" i="11"/>
  <c r="CU5" i="11"/>
  <c r="CU7" i="11"/>
  <c r="CU30" i="11"/>
  <c r="CU12" i="11"/>
  <c r="CU8" i="11"/>
  <c r="CU20" i="11"/>
  <c r="CV3" i="11"/>
  <c r="CV27" i="11" s="1"/>
  <c r="CU34" i="11"/>
  <c r="CU18" i="11"/>
  <c r="CU14" i="11"/>
  <c r="CU24" i="11"/>
  <c r="CU6" i="9"/>
  <c r="CU46" i="9"/>
  <c r="CU11" i="9"/>
  <c r="CU30" i="9"/>
  <c r="CU31" i="9"/>
  <c r="CU29" i="9"/>
  <c r="CU17" i="9"/>
  <c r="CV3" i="9"/>
  <c r="CU34" i="9"/>
  <c r="CU41" i="9"/>
  <c r="CU19" i="9"/>
  <c r="CU8" i="9"/>
  <c r="CU9" i="9"/>
  <c r="CU35" i="9"/>
  <c r="CU18" i="9"/>
  <c r="CU27" i="9"/>
  <c r="CU36" i="9"/>
  <c r="CU37" i="9"/>
  <c r="CU22" i="9"/>
  <c r="CU12" i="9"/>
  <c r="CU5" i="9"/>
  <c r="CU24" i="9"/>
  <c r="CU33" i="9"/>
  <c r="CU10" i="9"/>
  <c r="CU14" i="9"/>
  <c r="CU23" i="9"/>
  <c r="CU38" i="9"/>
  <c r="CU13" i="9"/>
  <c r="CU7" i="9"/>
  <c r="CU45" i="9"/>
  <c r="CU25" i="9"/>
  <c r="CU15" i="9"/>
  <c r="CU42" i="9"/>
  <c r="J7" i="16" l="1"/>
  <c r="J8" i="16" s="1"/>
  <c r="J11" i="16" s="1"/>
  <c r="J7" i="9"/>
  <c r="J8" i="9" s="1"/>
  <c r="J13" i="9" s="1"/>
  <c r="J14" i="9" s="1"/>
  <c r="J15" i="9" s="1"/>
  <c r="J18" i="15"/>
  <c r="J17" i="15"/>
  <c r="C110" i="3"/>
  <c r="A111" i="3"/>
  <c r="DB1" i="3"/>
  <c r="DA3" i="3"/>
  <c r="J7" i="11"/>
  <c r="J8" i="11" s="1"/>
  <c r="J9" i="11" s="1"/>
  <c r="CZ5" i="3"/>
  <c r="CV25" i="15"/>
  <c r="CV45" i="15"/>
  <c r="CV33" i="15"/>
  <c r="CV29" i="15"/>
  <c r="CV31" i="15"/>
  <c r="CV14" i="15"/>
  <c r="CV22" i="15"/>
  <c r="CV7" i="15"/>
  <c r="CV41" i="15"/>
  <c r="CV36" i="15"/>
  <c r="CV24" i="15"/>
  <c r="CV11" i="15"/>
  <c r="CV23" i="15"/>
  <c r="CV5" i="15"/>
  <c r="CV12" i="15"/>
  <c r="CV9" i="15"/>
  <c r="CV18" i="15"/>
  <c r="CV37" i="15"/>
  <c r="CV10" i="15"/>
  <c r="CV38" i="15"/>
  <c r="CV34" i="15"/>
  <c r="CV35" i="15"/>
  <c r="CV19" i="15"/>
  <c r="CV8" i="15"/>
  <c r="CV42" i="15"/>
  <c r="CV46" i="15"/>
  <c r="CV13" i="15"/>
  <c r="CV17" i="15"/>
  <c r="CV30" i="15"/>
  <c r="CV15" i="15"/>
  <c r="CV27" i="15"/>
  <c r="CV6" i="15"/>
  <c r="D105" i="3"/>
  <c r="E105" i="3" s="1"/>
  <c r="B106" i="3" s="1"/>
  <c r="CV46" i="9"/>
  <c r="CV13" i="9"/>
  <c r="CV14" i="9"/>
  <c r="CV31" i="9"/>
  <c r="CV9" i="9"/>
  <c r="CV35" i="9"/>
  <c r="CV36" i="9"/>
  <c r="CV38" i="9"/>
  <c r="CV7" i="9"/>
  <c r="CV41" i="9"/>
  <c r="CV37" i="9"/>
  <c r="CV5" i="9"/>
  <c r="CV24" i="9"/>
  <c r="CV15" i="9"/>
  <c r="CV30" i="9"/>
  <c r="CV22" i="9"/>
  <c r="CV23" i="9"/>
  <c r="CV25" i="9"/>
  <c r="CV42" i="9"/>
  <c r="CV11" i="9"/>
  <c r="CV45" i="9"/>
  <c r="CV10" i="9"/>
  <c r="CV19" i="9"/>
  <c r="CV34" i="9"/>
  <c r="CV18" i="9"/>
  <c r="CV27" i="9"/>
  <c r="CV12" i="9"/>
  <c r="CV6" i="9"/>
  <c r="CV8" i="9"/>
  <c r="CV33" i="9"/>
  <c r="CV29" i="9"/>
  <c r="CV17" i="9"/>
  <c r="CV31" i="11"/>
  <c r="CV33" i="11"/>
  <c r="CV19" i="11"/>
  <c r="CV12" i="11"/>
  <c r="CV5" i="11"/>
  <c r="CV17" i="11"/>
  <c r="CV14" i="11"/>
  <c r="CV24" i="11"/>
  <c r="CV34" i="11"/>
  <c r="CV18" i="11"/>
  <c r="CV8" i="11"/>
  <c r="CV7" i="11"/>
  <c r="CV13" i="11"/>
  <c r="CV23" i="11"/>
  <c r="CV30" i="11"/>
  <c r="CV9" i="11"/>
  <c r="CV6" i="11"/>
  <c r="CV20" i="11"/>
  <c r="J19" i="15" l="1"/>
  <c r="J17" i="9"/>
  <c r="J18" i="9"/>
  <c r="J14" i="16"/>
  <c r="J15" i="16"/>
  <c r="J26" i="16"/>
  <c r="J27" i="16" s="1"/>
  <c r="J22" i="9"/>
  <c r="J23" i="11"/>
  <c r="J24" i="11" s="1"/>
  <c r="J22" i="15"/>
  <c r="DB3" i="3"/>
  <c r="DC1" i="3"/>
  <c r="J13" i="11"/>
  <c r="J12" i="11"/>
  <c r="A112" i="3"/>
  <c r="C111" i="3"/>
  <c r="DA2" i="3"/>
  <c r="DA4" i="3" s="1"/>
  <c r="DA5" i="3" s="1"/>
  <c r="N53" i="11"/>
  <c r="E136" i="12" s="1"/>
  <c r="I136" i="12" s="1"/>
  <c r="N62" i="9"/>
  <c r="D106" i="3"/>
  <c r="E106" i="3" s="1"/>
  <c r="B107" i="3" s="1"/>
  <c r="J16" i="16" l="1"/>
  <c r="J31" i="16" s="1"/>
  <c r="J34" i="16" s="1"/>
  <c r="J14" i="11"/>
  <c r="J31" i="11" s="1"/>
  <c r="J19" i="9"/>
  <c r="J23" i="15"/>
  <c r="J25" i="15" s="1"/>
  <c r="J27" i="15" s="1"/>
  <c r="J24" i="15"/>
  <c r="J28" i="15" s="1"/>
  <c r="A113" i="3"/>
  <c r="C112" i="3"/>
  <c r="DD1" i="3"/>
  <c r="DC3" i="3"/>
  <c r="DB2" i="3"/>
  <c r="DB4" i="3" s="1"/>
  <c r="DB5" i="3" s="1"/>
  <c r="J23" i="9"/>
  <c r="J25" i="9" s="1"/>
  <c r="J27" i="9" s="1"/>
  <c r="J24" i="9"/>
  <c r="J28" i="9" s="1"/>
  <c r="D107" i="3"/>
  <c r="E107" i="3" s="1"/>
  <c r="B108" i="3" s="1"/>
  <c r="J30" i="16" l="1"/>
  <c r="J35" i="16" s="1"/>
  <c r="DC2" i="3"/>
  <c r="DC4" i="3" s="1"/>
  <c r="DC5" i="3" s="1"/>
  <c r="DD2" i="3" s="1"/>
  <c r="DD4" i="3" s="1"/>
  <c r="DE1" i="3"/>
  <c r="DD3" i="3"/>
  <c r="K29" i="9"/>
  <c r="J30" i="9"/>
  <c r="J31" i="9"/>
  <c r="J33" i="9" s="1"/>
  <c r="J31" i="15"/>
  <c r="J33" i="15" s="1"/>
  <c r="J30" i="15"/>
  <c r="K29" i="15"/>
  <c r="J33" i="11"/>
  <c r="J30" i="11"/>
  <c r="J34" i="11" s="1"/>
  <c r="C113" i="3"/>
  <c r="A114" i="3"/>
  <c r="D108" i="3"/>
  <c r="E108" i="3" s="1"/>
  <c r="B109" i="3" s="1"/>
  <c r="DD5" i="3" l="1"/>
  <c r="DE2" i="3" s="1"/>
  <c r="DE4" i="3" s="1"/>
  <c r="J36" i="9"/>
  <c r="K35" i="9" s="1"/>
  <c r="A115" i="3"/>
  <c r="C114" i="3"/>
  <c r="J36" i="15"/>
  <c r="K35" i="15" s="1"/>
  <c r="DE3" i="3"/>
  <c r="DF1" i="3"/>
  <c r="D109" i="3"/>
  <c r="E109" i="3" s="1"/>
  <c r="B110" i="3" s="1"/>
  <c r="K34" i="15" l="1"/>
  <c r="J37" i="9"/>
  <c r="J38" i="9" s="1"/>
  <c r="J42" i="9" s="1"/>
  <c r="K34" i="9"/>
  <c r="C115" i="3"/>
  <c r="A116" i="3"/>
  <c r="DE5" i="3"/>
  <c r="DF2" i="3" s="1"/>
  <c r="DF4" i="3" s="1"/>
  <c r="DF3" i="3"/>
  <c r="DG1" i="3"/>
  <c r="J37" i="15"/>
  <c r="J38" i="15" s="1"/>
  <c r="J42" i="15" s="1"/>
  <c r="D110" i="3"/>
  <c r="E110" i="3" s="1"/>
  <c r="B111" i="3" s="1"/>
  <c r="J45" i="9" l="1"/>
  <c r="J41" i="9"/>
  <c r="J46" i="9" s="1"/>
  <c r="A117" i="3"/>
  <c r="C116" i="3"/>
  <c r="DF5" i="3"/>
  <c r="DG2" i="3" s="1"/>
  <c r="DG4" i="3" s="1"/>
  <c r="J45" i="15"/>
  <c r="J41" i="15"/>
  <c r="J46" i="15" s="1"/>
  <c r="DH1" i="3"/>
  <c r="DG3" i="3"/>
  <c r="D111" i="3"/>
  <c r="E111" i="3" s="1"/>
  <c r="B112" i="3" s="1"/>
  <c r="DH3" i="3" l="1"/>
  <c r="DI1" i="3"/>
  <c r="DG5" i="3"/>
  <c r="DH2" i="3" s="1"/>
  <c r="DH4" i="3" s="1"/>
  <c r="A118" i="3"/>
  <c r="C117" i="3"/>
  <c r="D112" i="3"/>
  <c r="E112" i="3" s="1"/>
  <c r="B113" i="3" s="1"/>
  <c r="DH5" i="3" l="1"/>
  <c r="DI2" i="3" s="1"/>
  <c r="DI4" i="3" s="1"/>
  <c r="C118" i="3"/>
  <c r="A119" i="3"/>
  <c r="DJ1" i="3"/>
  <c r="DI3" i="3"/>
  <c r="D113" i="3"/>
  <c r="E113" i="3" s="1"/>
  <c r="B114" i="3" s="1"/>
  <c r="DJ3" i="3" l="1"/>
  <c r="DK1" i="3"/>
  <c r="A120" i="3"/>
  <c r="C119" i="3"/>
  <c r="DI5" i="3"/>
  <c r="DJ2" i="3" s="1"/>
  <c r="DJ4" i="3" s="1"/>
  <c r="DJ5" i="3" s="1"/>
  <c r="D114" i="3"/>
  <c r="E114" i="3" s="1"/>
  <c r="B115" i="3" s="1"/>
  <c r="DK2" i="3" l="1"/>
  <c r="DK4" i="3" s="1"/>
  <c r="DK3" i="3"/>
  <c r="DL1" i="3"/>
  <c r="A121" i="3"/>
  <c r="C120" i="3"/>
  <c r="D115" i="3"/>
  <c r="E115" i="3" s="1"/>
  <c r="B116" i="3" s="1"/>
  <c r="DK5" i="3" l="1"/>
  <c r="DL2" i="3" s="1"/>
  <c r="DL4" i="3" s="1"/>
  <c r="DM1" i="3"/>
  <c r="DL3" i="3"/>
  <c r="A122" i="3"/>
  <c r="C121" i="3"/>
  <c r="D116" i="3"/>
  <c r="E116" i="3" s="1"/>
  <c r="B117" i="3" s="1"/>
  <c r="DL5" i="3" l="1"/>
  <c r="DM2" i="3" s="1"/>
  <c r="DM4" i="3" s="1"/>
  <c r="K7" i="15"/>
  <c r="K8" i="15" s="1"/>
  <c r="K13" i="15" s="1"/>
  <c r="K14" i="15" s="1"/>
  <c r="K15" i="15" s="1"/>
  <c r="K7" i="16"/>
  <c r="K8" i="16" s="1"/>
  <c r="K11" i="16" s="1"/>
  <c r="K7" i="9"/>
  <c r="K8" i="9" s="1"/>
  <c r="K13" i="9" s="1"/>
  <c r="K14" i="9" s="1"/>
  <c r="K15" i="9" s="1"/>
  <c r="K7" i="11"/>
  <c r="K8" i="11" s="1"/>
  <c r="K9" i="11" s="1"/>
  <c r="A123" i="3"/>
  <c r="C122" i="3"/>
  <c r="DM3" i="3"/>
  <c r="DN1" i="3"/>
  <c r="D117" i="3"/>
  <c r="E117" i="3" s="1"/>
  <c r="B118" i="3" s="1"/>
  <c r="K22" i="9" l="1"/>
  <c r="K23" i="9" s="1"/>
  <c r="K25" i="9" s="1"/>
  <c r="K27" i="9" s="1"/>
  <c r="K30" i="9" s="1"/>
  <c r="K22" i="15"/>
  <c r="K23" i="15" s="1"/>
  <c r="K25" i="15" s="1"/>
  <c r="K27" i="15" s="1"/>
  <c r="K23" i="11"/>
  <c r="K24" i="11" s="1"/>
  <c r="K26" i="16"/>
  <c r="K27" i="16" s="1"/>
  <c r="DM5" i="3"/>
  <c r="DN2" i="3" s="1"/>
  <c r="DN4" i="3" s="1"/>
  <c r="K18" i="15"/>
  <c r="K17" i="15"/>
  <c r="K18" i="9"/>
  <c r="K17" i="9"/>
  <c r="A124" i="3"/>
  <c r="C123" i="3"/>
  <c r="K15" i="16"/>
  <c r="K14" i="16"/>
  <c r="DN3" i="3"/>
  <c r="DO1" i="3"/>
  <c r="K13" i="11"/>
  <c r="K12" i="11"/>
  <c r="D118" i="3"/>
  <c r="E118" i="3" s="1"/>
  <c r="B119" i="3" s="1"/>
  <c r="K24" i="9" l="1"/>
  <c r="K28" i="9" s="1"/>
  <c r="K24" i="15"/>
  <c r="K28" i="15" s="1"/>
  <c r="K19" i="15"/>
  <c r="K16" i="16"/>
  <c r="K31" i="16" s="1"/>
  <c r="K34" i="16" s="1"/>
  <c r="K19" i="9"/>
  <c r="K14" i="11"/>
  <c r="K31" i="11" s="1"/>
  <c r="K33" i="11" s="1"/>
  <c r="DN5" i="3"/>
  <c r="DO2" i="3" s="1"/>
  <c r="DO4" i="3" s="1"/>
  <c r="K31" i="9"/>
  <c r="K33" i="9" s="1"/>
  <c r="L29" i="9"/>
  <c r="A125" i="3"/>
  <c r="C124" i="3"/>
  <c r="DP1" i="3"/>
  <c r="DO3" i="3"/>
  <c r="D119" i="3"/>
  <c r="E119" i="3" s="1"/>
  <c r="B120" i="3" s="1"/>
  <c r="K31" i="15"/>
  <c r="L29" i="15"/>
  <c r="K30" i="15"/>
  <c r="K30" i="16" l="1"/>
  <c r="K35" i="16" s="1"/>
  <c r="K30" i="11"/>
  <c r="K34" i="11" s="1"/>
  <c r="K36" i="9"/>
  <c r="K37" i="9" s="1"/>
  <c r="K38" i="9" s="1"/>
  <c r="K42" i="9" s="1"/>
  <c r="DO5" i="3"/>
  <c r="DP2" i="3" s="1"/>
  <c r="DP4" i="3" s="1"/>
  <c r="DQ1" i="3"/>
  <c r="DP3" i="3"/>
  <c r="C125" i="3"/>
  <c r="A126" i="3"/>
  <c r="D120" i="3"/>
  <c r="E120" i="3" s="1"/>
  <c r="B121" i="3" s="1"/>
  <c r="K33" i="15"/>
  <c r="K36" i="15"/>
  <c r="DP5" i="3" l="1"/>
  <c r="DQ2" i="3" s="1"/>
  <c r="DQ4" i="3" s="1"/>
  <c r="L35" i="9"/>
  <c r="L34" i="9"/>
  <c r="C126" i="3"/>
  <c r="A127" i="3"/>
  <c r="DR1" i="3"/>
  <c r="DQ3" i="3"/>
  <c r="K37" i="15"/>
  <c r="K38" i="15" s="1"/>
  <c r="K42" i="15" s="1"/>
  <c r="L35" i="15"/>
  <c r="D121" i="3"/>
  <c r="E121" i="3" s="1"/>
  <c r="B122" i="3" s="1"/>
  <c r="L34" i="15"/>
  <c r="K41" i="9"/>
  <c r="K46" i="9" s="1"/>
  <c r="K45" i="9"/>
  <c r="DQ5" i="3" l="1"/>
  <c r="DR2" i="3" s="1"/>
  <c r="DR4" i="3" s="1"/>
  <c r="DS1" i="3"/>
  <c r="DR3" i="3"/>
  <c r="C127" i="3"/>
  <c r="A128" i="3"/>
  <c r="D122" i="3"/>
  <c r="E122" i="3" s="1"/>
  <c r="B123" i="3" s="1"/>
  <c r="K41" i="15"/>
  <c r="K46" i="15" s="1"/>
  <c r="K45" i="15"/>
  <c r="DR5" i="3" l="1"/>
  <c r="DS2" i="3" s="1"/>
  <c r="DS4" i="3" s="1"/>
  <c r="A129" i="3"/>
  <c r="C128" i="3"/>
  <c r="DS3" i="3"/>
  <c r="DT1" i="3"/>
  <c r="D123" i="3"/>
  <c r="E123" i="3" s="1"/>
  <c r="B124" i="3" s="1"/>
  <c r="DS5" i="3" l="1"/>
  <c r="DT2" i="3" s="1"/>
  <c r="DT4" i="3" s="1"/>
  <c r="DU1" i="3"/>
  <c r="DT3" i="3"/>
  <c r="A130" i="3"/>
  <c r="C129" i="3"/>
  <c r="D124" i="3"/>
  <c r="E124" i="3" s="1"/>
  <c r="B125" i="3" s="1"/>
  <c r="DT5" i="3" l="1"/>
  <c r="DU2" i="3" s="1"/>
  <c r="DU4" i="3" s="1"/>
  <c r="A131" i="3"/>
  <c r="C130" i="3"/>
  <c r="DV1" i="3"/>
  <c r="DU3" i="3"/>
  <c r="D125" i="3"/>
  <c r="E125" i="3" s="1"/>
  <c r="B126" i="3" s="1"/>
  <c r="DW1" i="3" l="1"/>
  <c r="DV3" i="3"/>
  <c r="DU5" i="3"/>
  <c r="DV2" i="3" s="1"/>
  <c r="DV4" i="3" s="1"/>
  <c r="A132" i="3"/>
  <c r="C131" i="3"/>
  <c r="D126" i="3"/>
  <c r="E126" i="3" s="1"/>
  <c r="B127" i="3" s="1"/>
  <c r="DV5" i="3" l="1"/>
  <c r="DW2" i="3"/>
  <c r="DW4" i="3" s="1"/>
  <c r="DX1" i="3"/>
  <c r="DW3" i="3"/>
  <c r="C132" i="3"/>
  <c r="A133" i="3"/>
  <c r="D127" i="3"/>
  <c r="E127" i="3" s="1"/>
  <c r="B128" i="3" s="1"/>
  <c r="DW5" i="3" l="1"/>
  <c r="DX2" i="3" s="1"/>
  <c r="DX4" i="3" s="1"/>
  <c r="DX3" i="3"/>
  <c r="DY1" i="3"/>
  <c r="A134" i="3"/>
  <c r="C133" i="3"/>
  <c r="D128" i="3"/>
  <c r="E128" i="3" s="1"/>
  <c r="B129" i="3" s="1"/>
  <c r="DX5" i="3" l="1"/>
  <c r="L7" i="16"/>
  <c r="L8" i="16" s="1"/>
  <c r="L11" i="16" s="1"/>
  <c r="L7" i="15"/>
  <c r="L8" i="15" s="1"/>
  <c r="L13" i="15" s="1"/>
  <c r="L14" i="15" s="1"/>
  <c r="L15" i="15" s="1"/>
  <c r="L17" i="15" s="1"/>
  <c r="L7" i="9"/>
  <c r="L8" i="9" s="1"/>
  <c r="L13" i="9" s="1"/>
  <c r="L14" i="9" s="1"/>
  <c r="L15" i="9" s="1"/>
  <c r="L17" i="9" s="1"/>
  <c r="L7" i="11"/>
  <c r="L8" i="11" s="1"/>
  <c r="L9" i="11" s="1"/>
  <c r="C134" i="3"/>
  <c r="A135" i="3"/>
  <c r="DY3" i="3"/>
  <c r="DY2" i="3"/>
  <c r="DY4" i="3" s="1"/>
  <c r="DZ1" i="3"/>
  <c r="D129" i="3"/>
  <c r="E129" i="3" s="1"/>
  <c r="B130" i="3" s="1"/>
  <c r="L18" i="15" l="1"/>
  <c r="L19" i="15" s="1"/>
  <c r="L18" i="9"/>
  <c r="L19" i="9" s="1"/>
  <c r="L14" i="16"/>
  <c r="L15" i="16"/>
  <c r="L12" i="11"/>
  <c r="L13" i="11"/>
  <c r="L23" i="11"/>
  <c r="L24" i="11" s="1"/>
  <c r="L22" i="15"/>
  <c r="L23" i="15" s="1"/>
  <c r="L25" i="15" s="1"/>
  <c r="L27" i="15" s="1"/>
  <c r="L26" i="16"/>
  <c r="L27" i="16" s="1"/>
  <c r="L22" i="9"/>
  <c r="DY5" i="3"/>
  <c r="DZ2" i="3" s="1"/>
  <c r="DZ4" i="3" s="1"/>
  <c r="A136" i="3"/>
  <c r="C135" i="3"/>
  <c r="EA1" i="3"/>
  <c r="DZ3" i="3"/>
  <c r="D130" i="3"/>
  <c r="E130" i="3" s="1"/>
  <c r="B131" i="3" s="1"/>
  <c r="L23" i="9" l="1"/>
  <c r="L25" i="9" s="1"/>
  <c r="L27" i="9" s="1"/>
  <c r="L30" i="9" s="1"/>
  <c r="L24" i="9"/>
  <c r="L28" i="9" s="1"/>
  <c r="L16" i="16"/>
  <c r="L31" i="16" s="1"/>
  <c r="L14" i="11"/>
  <c r="L31" i="11" s="1"/>
  <c r="L24" i="15"/>
  <c r="L28" i="15" s="1"/>
  <c r="DZ5" i="3"/>
  <c r="EA2" i="3" s="1"/>
  <c r="EA4" i="3" s="1"/>
  <c r="A137" i="3"/>
  <c r="C136" i="3"/>
  <c r="EB1" i="3"/>
  <c r="EA3" i="3"/>
  <c r="L31" i="15"/>
  <c r="M29" i="15"/>
  <c r="L30" i="15"/>
  <c r="D131" i="3"/>
  <c r="E131" i="3" s="1"/>
  <c r="B132" i="3" s="1"/>
  <c r="EA5" i="3" l="1"/>
  <c r="EB2" i="3" s="1"/>
  <c r="EB4" i="3" s="1"/>
  <c r="M29" i="9"/>
  <c r="L31" i="9"/>
  <c r="L36" i="9" s="1"/>
  <c r="L30" i="11"/>
  <c r="L34" i="11" s="1"/>
  <c r="L33" i="11"/>
  <c r="L34" i="16"/>
  <c r="L30" i="16"/>
  <c r="L35" i="16" s="1"/>
  <c r="EC1" i="3"/>
  <c r="EB3" i="3"/>
  <c r="A138" i="3"/>
  <c r="C137" i="3"/>
  <c r="D132" i="3"/>
  <c r="E132" i="3" s="1"/>
  <c r="B133" i="3" s="1"/>
  <c r="L33" i="15"/>
  <c r="L36" i="15"/>
  <c r="EB5" i="3" l="1"/>
  <c r="EC2" i="3" s="1"/>
  <c r="EC4" i="3" s="1"/>
  <c r="L33" i="9"/>
  <c r="M34" i="9" s="1"/>
  <c r="ED1" i="3"/>
  <c r="EC3" i="3"/>
  <c r="C138" i="3"/>
  <c r="A139" i="3"/>
  <c r="D133" i="3"/>
  <c r="E133" i="3" s="1"/>
  <c r="B134" i="3" s="1"/>
  <c r="L37" i="15"/>
  <c r="L38" i="15" s="1"/>
  <c r="L42" i="15" s="1"/>
  <c r="M35" i="15"/>
  <c r="M34" i="15"/>
  <c r="EC5" i="3" l="1"/>
  <c r="ED2" i="3" s="1"/>
  <c r="ED4" i="3" s="1"/>
  <c r="M35" i="9"/>
  <c r="L37" i="9"/>
  <c r="L38" i="9" s="1"/>
  <c r="L42" i="9" s="1"/>
  <c r="L41" i="9" s="1"/>
  <c r="L46" i="9" s="1"/>
  <c r="ED3" i="3"/>
  <c r="EE1" i="3"/>
  <c r="C139" i="3"/>
  <c r="A140" i="3"/>
  <c r="D134" i="3"/>
  <c r="E134" i="3" s="1"/>
  <c r="B135" i="3" s="1"/>
  <c r="L41" i="15"/>
  <c r="L46" i="15" s="1"/>
  <c r="L45" i="15"/>
  <c r="L45" i="9" l="1"/>
  <c r="EE3" i="3"/>
  <c r="EF1" i="3"/>
  <c r="A141" i="3"/>
  <c r="C140" i="3"/>
  <c r="ED5" i="3"/>
  <c r="EE2" i="3" s="1"/>
  <c r="EE4" i="3" s="1"/>
  <c r="D135" i="3"/>
  <c r="E135" i="3" s="1"/>
  <c r="B136" i="3" s="1"/>
  <c r="EF3" i="3" l="1"/>
  <c r="EG1" i="3"/>
  <c r="A142" i="3"/>
  <c r="C141" i="3"/>
  <c r="EE5" i="3"/>
  <c r="EF2" i="3" s="1"/>
  <c r="EF4" i="3" s="1"/>
  <c r="EF5" i="3" s="1"/>
  <c r="D136" i="3"/>
  <c r="E136" i="3" s="1"/>
  <c r="B137" i="3" s="1"/>
  <c r="EH1" i="3" l="1"/>
  <c r="EG3" i="3"/>
  <c r="EG2" i="3"/>
  <c r="EG4" i="3" s="1"/>
  <c r="C142" i="3"/>
  <c r="A143" i="3"/>
  <c r="D137" i="3"/>
  <c r="E137" i="3" s="1"/>
  <c r="B138" i="3" s="1"/>
  <c r="EG5" i="3" l="1"/>
  <c r="EH2" i="3" s="1"/>
  <c r="EH4" i="3" s="1"/>
  <c r="A144" i="3"/>
  <c r="C143" i="3"/>
  <c r="EH3" i="3"/>
  <c r="EI1" i="3"/>
  <c r="D138" i="3"/>
  <c r="E138" i="3" s="1"/>
  <c r="B139" i="3" s="1"/>
  <c r="EH5" i="3" l="1"/>
  <c r="A145" i="3"/>
  <c r="C144" i="3"/>
  <c r="EI3" i="3"/>
  <c r="EI2" i="3"/>
  <c r="EI4" i="3" s="1"/>
  <c r="EJ1" i="3"/>
  <c r="D139" i="3"/>
  <c r="E139" i="3" s="1"/>
  <c r="B140" i="3" s="1"/>
  <c r="EI5" i="3" l="1"/>
  <c r="EJ2" i="3" s="1"/>
  <c r="EJ4" i="3" s="1"/>
  <c r="EK1" i="3"/>
  <c r="EJ3" i="3"/>
  <c r="C145" i="3"/>
  <c r="A146" i="3"/>
  <c r="D140" i="3"/>
  <c r="E140" i="3" s="1"/>
  <c r="B141" i="3" s="1"/>
  <c r="EJ5" i="3" l="1"/>
  <c r="EK2" i="3" s="1"/>
  <c r="EK4" i="3" s="1"/>
  <c r="EK3" i="3"/>
  <c r="EL1" i="3"/>
  <c r="A147" i="3"/>
  <c r="C146" i="3"/>
  <c r="M7" i="11"/>
  <c r="M8" i="11" s="1"/>
  <c r="M9" i="11" s="1"/>
  <c r="M7" i="9"/>
  <c r="M8" i="9" s="1"/>
  <c r="M13" i="9" s="1"/>
  <c r="M14" i="9" s="1"/>
  <c r="M15" i="9" s="1"/>
  <c r="M7" i="16"/>
  <c r="M8" i="16" s="1"/>
  <c r="M11" i="16" s="1"/>
  <c r="M7" i="15"/>
  <c r="M8" i="15" s="1"/>
  <c r="M13" i="15" s="1"/>
  <c r="M14" i="15" s="1"/>
  <c r="M15" i="15" s="1"/>
  <c r="M18" i="15" s="1"/>
  <c r="D141" i="3"/>
  <c r="E141" i="3" s="1"/>
  <c r="B142" i="3" s="1"/>
  <c r="M22" i="15" l="1"/>
  <c r="M23" i="15" s="1"/>
  <c r="M25" i="15" s="1"/>
  <c r="M27" i="15" s="1"/>
  <c r="M26" i="16"/>
  <c r="M27" i="16" s="1"/>
  <c r="M23" i="11"/>
  <c r="M24" i="11" s="1"/>
  <c r="M22" i="9"/>
  <c r="M23" i="9" s="1"/>
  <c r="M25" i="9" s="1"/>
  <c r="M27" i="9" s="1"/>
  <c r="M31" i="9" s="1"/>
  <c r="EK5" i="3"/>
  <c r="EL2" i="3" s="1"/>
  <c r="EL4" i="3" s="1"/>
  <c r="M17" i="15"/>
  <c r="M19" i="15" s="1"/>
  <c r="A148" i="3"/>
  <c r="C147" i="3"/>
  <c r="M18" i="9"/>
  <c r="M17" i="9"/>
  <c r="EM1" i="3"/>
  <c r="EL3" i="3"/>
  <c r="M12" i="11"/>
  <c r="M13" i="11"/>
  <c r="M15" i="16"/>
  <c r="M14" i="16"/>
  <c r="D142" i="3"/>
  <c r="E142" i="3" s="1"/>
  <c r="B143" i="3" s="1"/>
  <c r="M24" i="15" l="1"/>
  <c r="M28" i="15" s="1"/>
  <c r="M24" i="9"/>
  <c r="M28" i="9" s="1"/>
  <c r="EL5" i="3"/>
  <c r="EM2" i="3" s="1"/>
  <c r="EM4" i="3" s="1"/>
  <c r="M30" i="9"/>
  <c r="N29" i="9"/>
  <c r="EM3" i="3"/>
  <c r="EN1" i="3"/>
  <c r="M16" i="16"/>
  <c r="M31" i="16" s="1"/>
  <c r="M14" i="11"/>
  <c r="M31" i="11" s="1"/>
  <c r="M19" i="9"/>
  <c r="C148" i="3"/>
  <c r="A149" i="3"/>
  <c r="D143" i="3"/>
  <c r="E143" i="3" s="1"/>
  <c r="B144" i="3" s="1"/>
  <c r="M36" i="9"/>
  <c r="M33" i="9"/>
  <c r="M31" i="15"/>
  <c r="N29" i="15"/>
  <c r="M30" i="15"/>
  <c r="EM5" i="3" l="1"/>
  <c r="EN2" i="3" s="1"/>
  <c r="EN4" i="3" s="1"/>
  <c r="EN3" i="3"/>
  <c r="EO1" i="3"/>
  <c r="C149" i="3"/>
  <c r="A150" i="3"/>
  <c r="M30" i="16"/>
  <c r="M35" i="16" s="1"/>
  <c r="M34" i="16"/>
  <c r="M33" i="11"/>
  <c r="M30" i="11"/>
  <c r="M34" i="11" s="1"/>
  <c r="N34" i="9"/>
  <c r="M37" i="9"/>
  <c r="M38" i="9" s="1"/>
  <c r="M42" i="9" s="1"/>
  <c r="N35" i="9"/>
  <c r="D144" i="3"/>
  <c r="E144" i="3" s="1"/>
  <c r="B145" i="3" s="1"/>
  <c r="M33" i="15"/>
  <c r="M36" i="15"/>
  <c r="EN5" i="3" l="1"/>
  <c r="EO2" i="3" s="1"/>
  <c r="EO4" i="3" s="1"/>
  <c r="EP1" i="3"/>
  <c r="EO3" i="3"/>
  <c r="C150" i="3"/>
  <c r="A151" i="3"/>
  <c r="N34" i="15"/>
  <c r="M41" i="9"/>
  <c r="M46" i="9" s="1"/>
  <c r="M45" i="9"/>
  <c r="D145" i="3"/>
  <c r="E145" i="3" s="1"/>
  <c r="B146" i="3" s="1"/>
  <c r="M37" i="15"/>
  <c r="M38" i="15" s="1"/>
  <c r="M42" i="15" s="1"/>
  <c r="N35" i="15"/>
  <c r="EO5" i="3" l="1"/>
  <c r="EP2" i="3" s="1"/>
  <c r="EP4" i="3" s="1"/>
  <c r="C151" i="3"/>
  <c r="A152" i="3"/>
  <c r="EQ1" i="3"/>
  <c r="EP3" i="3"/>
  <c r="D146" i="3"/>
  <c r="E146" i="3" s="1"/>
  <c r="B147" i="3" s="1"/>
  <c r="M41" i="15"/>
  <c r="M46" i="15" s="1"/>
  <c r="M45" i="15"/>
  <c r="EP5" i="3" l="1"/>
  <c r="C152" i="3"/>
  <c r="A153" i="3"/>
  <c r="EQ3" i="3"/>
  <c r="EQ2" i="3"/>
  <c r="EQ4" i="3" s="1"/>
  <c r="ER1" i="3"/>
  <c r="D147" i="3"/>
  <c r="E147" i="3" s="1"/>
  <c r="B148" i="3" s="1"/>
  <c r="EQ5" i="3" l="1"/>
  <c r="ER2" i="3" s="1"/>
  <c r="ER4" i="3" s="1"/>
  <c r="A154" i="3"/>
  <c r="C153" i="3"/>
  <c r="ER3" i="3"/>
  <c r="ES1" i="3"/>
  <c r="D148" i="3"/>
  <c r="E148" i="3" s="1"/>
  <c r="B149" i="3" s="1"/>
  <c r="ER5" i="3" l="1"/>
  <c r="ES2" i="3" s="1"/>
  <c r="ES4" i="3" s="1"/>
  <c r="ET1" i="3"/>
  <c r="ES3" i="3"/>
  <c r="A155" i="3"/>
  <c r="C154" i="3"/>
  <c r="D149" i="3"/>
  <c r="E149" i="3" s="1"/>
  <c r="B150" i="3" s="1"/>
  <c r="ES5" i="3" l="1"/>
  <c r="ET2" i="3" s="1"/>
  <c r="ET4" i="3" s="1"/>
  <c r="EU1" i="3"/>
  <c r="ET3" i="3"/>
  <c r="C155" i="3"/>
  <c r="A156" i="3"/>
  <c r="D150" i="3"/>
  <c r="E150" i="3" s="1"/>
  <c r="B151" i="3" s="1"/>
  <c r="ET5" i="3" l="1"/>
  <c r="EU2" i="3" s="1"/>
  <c r="EU4" i="3" s="1"/>
  <c r="A157" i="3"/>
  <c r="C156" i="3"/>
  <c r="EU3" i="3"/>
  <c r="EV1" i="3"/>
  <c r="D151" i="3"/>
  <c r="E151" i="3" s="1"/>
  <c r="B152" i="3" s="1"/>
  <c r="EU5" i="3" l="1"/>
  <c r="EV2" i="3" s="1"/>
  <c r="EV4" i="3" s="1"/>
  <c r="EV3" i="3"/>
  <c r="EW1" i="3"/>
  <c r="C157" i="3"/>
  <c r="A158" i="3"/>
  <c r="D152" i="3"/>
  <c r="E152" i="3" s="1"/>
  <c r="B153" i="3" s="1"/>
  <c r="EV5" i="3" l="1"/>
  <c r="EW2" i="3" s="1"/>
  <c r="EW4" i="3" s="1"/>
  <c r="N23" i="11"/>
  <c r="N24" i="11" s="1"/>
  <c r="EX1" i="3"/>
  <c r="EW3" i="3"/>
  <c r="A159" i="3"/>
  <c r="C158" i="3"/>
  <c r="N7" i="11"/>
  <c r="N8" i="11" s="1"/>
  <c r="N9" i="11" s="1"/>
  <c r="N7" i="15"/>
  <c r="N8" i="15" s="1"/>
  <c r="N13" i="15" s="1"/>
  <c r="N14" i="15" s="1"/>
  <c r="N15" i="15" s="1"/>
  <c r="N7" i="16"/>
  <c r="N8" i="16" s="1"/>
  <c r="N11" i="16" s="1"/>
  <c r="N7" i="9"/>
  <c r="N8" i="9" s="1"/>
  <c r="N13" i="9" s="1"/>
  <c r="N14" i="9" s="1"/>
  <c r="N15" i="9" s="1"/>
  <c r="D153" i="3"/>
  <c r="E153" i="3" s="1"/>
  <c r="B154" i="3" s="1"/>
  <c r="N22" i="15" l="1"/>
  <c r="N23" i="15" s="1"/>
  <c r="N25" i="15" s="1"/>
  <c r="N27" i="15" s="1"/>
  <c r="N22" i="9"/>
  <c r="N23" i="9" s="1"/>
  <c r="N25" i="9" s="1"/>
  <c r="N27" i="9" s="1"/>
  <c r="N26" i="16"/>
  <c r="N27" i="16" s="1"/>
  <c r="EW5" i="3"/>
  <c r="EX2" i="3" s="1"/>
  <c r="EX4" i="3" s="1"/>
  <c r="N17" i="15"/>
  <c r="N18" i="15"/>
  <c r="N14" i="16"/>
  <c r="N15" i="16"/>
  <c r="N13" i="11"/>
  <c r="N12" i="11"/>
  <c r="EX3" i="3"/>
  <c r="EY1" i="3"/>
  <c r="C159" i="3"/>
  <c r="A160" i="3"/>
  <c r="N17" i="9"/>
  <c r="N18" i="9"/>
  <c r="D154" i="3"/>
  <c r="E154" i="3" s="1"/>
  <c r="B155" i="3" s="1"/>
  <c r="N24" i="15" l="1"/>
  <c r="N28" i="15" s="1"/>
  <c r="N19" i="15"/>
  <c r="N24" i="9"/>
  <c r="N28" i="9" s="1"/>
  <c r="N30" i="9"/>
  <c r="O29" i="9"/>
  <c r="N31" i="9"/>
  <c r="N33" i="9" s="1"/>
  <c r="N19" i="9"/>
  <c r="EZ1" i="3"/>
  <c r="EY3" i="3"/>
  <c r="C160" i="3"/>
  <c r="A161" i="3"/>
  <c r="EX5" i="3"/>
  <c r="EY2" i="3" s="1"/>
  <c r="EY4" i="3" s="1"/>
  <c r="N14" i="11"/>
  <c r="N31" i="11" s="1"/>
  <c r="N16" i="16"/>
  <c r="N31" i="16" s="1"/>
  <c r="D155" i="3"/>
  <c r="E155" i="3" s="1"/>
  <c r="B156" i="3" s="1"/>
  <c r="N30" i="15"/>
  <c r="O29" i="15"/>
  <c r="N31" i="15"/>
  <c r="N36" i="9" l="1"/>
  <c r="O34" i="9" s="1"/>
  <c r="EY5" i="3"/>
  <c r="EZ2" i="3" s="1"/>
  <c r="EZ4" i="3" s="1"/>
  <c r="N34" i="16"/>
  <c r="N30" i="16"/>
  <c r="N35" i="16" s="1"/>
  <c r="A162" i="3"/>
  <c r="C161" i="3"/>
  <c r="EZ3" i="3"/>
  <c r="FA1" i="3"/>
  <c r="N30" i="11"/>
  <c r="N34" i="11" s="1"/>
  <c r="N33" i="11"/>
  <c r="D156" i="3"/>
  <c r="E156" i="3" s="1"/>
  <c r="B157" i="3" s="1"/>
  <c r="N36" i="15"/>
  <c r="N33" i="15"/>
  <c r="EZ5" i="3" l="1"/>
  <c r="FA2" i="3" s="1"/>
  <c r="FA4" i="3" s="1"/>
  <c r="O35" i="9"/>
  <c r="N37" i="9"/>
  <c r="N38" i="9" s="1"/>
  <c r="N42" i="9" s="1"/>
  <c r="N41" i="9" s="1"/>
  <c r="N46" i="9" s="1"/>
  <c r="C162" i="3"/>
  <c r="A163" i="3"/>
  <c r="FA3" i="3"/>
  <c r="FB1" i="3"/>
  <c r="N37" i="15"/>
  <c r="N38" i="15" s="1"/>
  <c r="N42" i="15" s="1"/>
  <c r="O35" i="15"/>
  <c r="D157" i="3"/>
  <c r="E157" i="3" s="1"/>
  <c r="B158" i="3" s="1"/>
  <c r="O34" i="15"/>
  <c r="N45" i="9" l="1"/>
  <c r="FA5" i="3"/>
  <c r="FB2" i="3" s="1"/>
  <c r="FB4" i="3" s="1"/>
  <c r="A164" i="3"/>
  <c r="C163" i="3"/>
  <c r="FC1" i="3"/>
  <c r="FB3" i="3"/>
  <c r="N41" i="15"/>
  <c r="N46" i="15" s="1"/>
  <c r="N45" i="15"/>
  <c r="D158" i="3"/>
  <c r="E158" i="3" s="1"/>
  <c r="B159" i="3" s="1"/>
  <c r="FB5" i="3" l="1"/>
  <c r="FC2" i="3" s="1"/>
  <c r="FC4" i="3" s="1"/>
  <c r="FD1" i="3"/>
  <c r="FC3" i="3"/>
  <c r="A165" i="3"/>
  <c r="C164" i="3"/>
  <c r="D159" i="3"/>
  <c r="E159" i="3" s="1"/>
  <c r="B160" i="3" s="1"/>
  <c r="FC5" i="3" l="1"/>
  <c r="FD2" i="3" s="1"/>
  <c r="FD4" i="3" s="1"/>
  <c r="A166" i="3"/>
  <c r="C165" i="3"/>
  <c r="FE1" i="3"/>
  <c r="FD3" i="3"/>
  <c r="D160" i="3"/>
  <c r="E160" i="3" s="1"/>
  <c r="B161" i="3" s="1"/>
  <c r="FE3" i="3" l="1"/>
  <c r="FF1" i="3"/>
  <c r="FD5" i="3"/>
  <c r="FE2" i="3" s="1"/>
  <c r="FE4" i="3" s="1"/>
  <c r="C166" i="3"/>
  <c r="A167" i="3"/>
  <c r="D161" i="3"/>
  <c r="E161" i="3" s="1"/>
  <c r="B162" i="3" s="1"/>
  <c r="FE5" i="3" l="1"/>
  <c r="FF2" i="3"/>
  <c r="FF4" i="3" s="1"/>
  <c r="FG1" i="3"/>
  <c r="FF3" i="3"/>
  <c r="C167" i="3"/>
  <c r="A168" i="3"/>
  <c r="D162" i="3"/>
  <c r="E162" i="3" s="1"/>
  <c r="B163" i="3" s="1"/>
  <c r="FH1" i="3" l="1"/>
  <c r="FG3" i="3"/>
  <c r="C168" i="3"/>
  <c r="A169" i="3"/>
  <c r="FF5" i="3"/>
  <c r="FG2" i="3" s="1"/>
  <c r="FG4" i="3" s="1"/>
  <c r="D163" i="3"/>
  <c r="E163" i="3" s="1"/>
  <c r="B164" i="3" s="1"/>
  <c r="FG5" i="3" l="1"/>
  <c r="FH2" i="3" s="1"/>
  <c r="FH4" i="3" s="1"/>
  <c r="O7" i="9" s="1"/>
  <c r="O8" i="9" s="1"/>
  <c r="O13" i="9" s="1"/>
  <c r="O14" i="9" s="1"/>
  <c r="O15" i="9" s="1"/>
  <c r="FH3" i="3"/>
  <c r="FI1" i="3"/>
  <c r="C169" i="3"/>
  <c r="A170" i="3"/>
  <c r="D164" i="3"/>
  <c r="E164" i="3" s="1"/>
  <c r="B165" i="3" s="1"/>
  <c r="FH5" i="3" l="1"/>
  <c r="O23" i="11" s="1"/>
  <c r="O24" i="11" s="1"/>
  <c r="O7" i="11"/>
  <c r="O8" i="11" s="1"/>
  <c r="O9" i="11" s="1"/>
  <c r="O13" i="11" s="1"/>
  <c r="O18" i="9"/>
  <c r="O17" i="9"/>
  <c r="FJ1" i="3"/>
  <c r="FI3" i="3"/>
  <c r="C170" i="3"/>
  <c r="A171" i="3"/>
  <c r="O7" i="16"/>
  <c r="O8" i="16" s="1"/>
  <c r="O11" i="16" s="1"/>
  <c r="O7" i="15"/>
  <c r="O8" i="15" s="1"/>
  <c r="O13" i="15" s="1"/>
  <c r="O14" i="15" s="1"/>
  <c r="O15" i="15" s="1"/>
  <c r="O17" i="15" s="1"/>
  <c r="D165" i="3"/>
  <c r="E165" i="3" s="1"/>
  <c r="B166" i="3" s="1"/>
  <c r="O26" i="16" l="1"/>
  <c r="O27" i="16" s="1"/>
  <c r="O22" i="15"/>
  <c r="O23" i="15" s="1"/>
  <c r="O25" i="15" s="1"/>
  <c r="O27" i="15" s="1"/>
  <c r="FI2" i="3"/>
  <c r="FI4" i="3" s="1"/>
  <c r="O22" i="9"/>
  <c r="O23" i="9" s="1"/>
  <c r="O25" i="9" s="1"/>
  <c r="O27" i="9" s="1"/>
  <c r="P29" i="9" s="1"/>
  <c r="O12" i="11"/>
  <c r="O14" i="11" s="1"/>
  <c r="O31" i="11" s="1"/>
  <c r="O30" i="11" s="1"/>
  <c r="O34" i="11" s="1"/>
  <c r="O19" i="9"/>
  <c r="FI5" i="3"/>
  <c r="FJ2" i="3" s="1"/>
  <c r="FJ4" i="3" s="1"/>
  <c r="O18" i="15"/>
  <c r="O19" i="15" s="1"/>
  <c r="O14" i="16"/>
  <c r="O15" i="16"/>
  <c r="C171" i="3"/>
  <c r="A172" i="3"/>
  <c r="FK1" i="3"/>
  <c r="FJ3" i="3"/>
  <c r="D166" i="3"/>
  <c r="E166" i="3" s="1"/>
  <c r="B167" i="3" s="1"/>
  <c r="O24" i="15" l="1"/>
  <c r="O28" i="15" s="1"/>
  <c r="O30" i="9"/>
  <c r="O24" i="9"/>
  <c r="O28" i="9" s="1"/>
  <c r="O31" i="9"/>
  <c r="O33" i="9" s="1"/>
  <c r="FJ5" i="3"/>
  <c r="FK2" i="3" s="1"/>
  <c r="FK4" i="3" s="1"/>
  <c r="O33" i="11"/>
  <c r="FK3" i="3"/>
  <c r="FL1" i="3"/>
  <c r="O16" i="16"/>
  <c r="O31" i="16" s="1"/>
  <c r="A173" i="3"/>
  <c r="C172" i="3"/>
  <c r="D167" i="3"/>
  <c r="E167" i="3" s="1"/>
  <c r="B168" i="3" s="1"/>
  <c r="O31" i="15"/>
  <c r="P29" i="15"/>
  <c r="O30" i="15"/>
  <c r="O36" i="9" l="1"/>
  <c r="P34" i="9" s="1"/>
  <c r="FK5" i="3"/>
  <c r="FL2" i="3" s="1"/>
  <c r="FL4" i="3" s="1"/>
  <c r="O34" i="16"/>
  <c r="O30" i="16"/>
  <c r="O35" i="16" s="1"/>
  <c r="FL3" i="3"/>
  <c r="FM1" i="3"/>
  <c r="C173" i="3"/>
  <c r="A174" i="3"/>
  <c r="O33" i="15"/>
  <c r="O36" i="15"/>
  <c r="D168" i="3"/>
  <c r="E168" i="3" s="1"/>
  <c r="B169" i="3" s="1"/>
  <c r="P35" i="9" l="1"/>
  <c r="O37" i="9"/>
  <c r="O38" i="9" s="1"/>
  <c r="O42" i="9" s="1"/>
  <c r="O45" i="9" s="1"/>
  <c r="FN1" i="3"/>
  <c r="FM3" i="3"/>
  <c r="FL5" i="3"/>
  <c r="FM2" i="3" s="1"/>
  <c r="FM4" i="3" s="1"/>
  <c r="C174" i="3"/>
  <c r="A175" i="3"/>
  <c r="P34" i="15"/>
  <c r="D169" i="3"/>
  <c r="E169" i="3" s="1"/>
  <c r="B170" i="3" s="1"/>
  <c r="O37" i="15"/>
  <c r="O38" i="15" s="1"/>
  <c r="O42" i="15" s="1"/>
  <c r="P35" i="15"/>
  <c r="O41" i="9"/>
  <c r="O46" i="9" s="1"/>
  <c r="FM5" i="3" l="1"/>
  <c r="A176" i="3"/>
  <c r="C175" i="3"/>
  <c r="FO1" i="3"/>
  <c r="FN3" i="3"/>
  <c r="D170" i="3"/>
  <c r="E170" i="3" s="1"/>
  <c r="B171" i="3" s="1"/>
  <c r="FN2" i="3"/>
  <c r="O41" i="15"/>
  <c r="O46" i="15" s="1"/>
  <c r="O45" i="15"/>
  <c r="FO3" i="3" l="1"/>
  <c r="FP1" i="3"/>
  <c r="A177" i="3"/>
  <c r="C176" i="3"/>
  <c r="D171" i="3"/>
  <c r="E171" i="3" s="1"/>
  <c r="B172" i="3" s="1"/>
  <c r="FN4" i="3"/>
  <c r="FN5" i="3" s="1"/>
  <c r="FO2" i="3" s="1"/>
  <c r="A178" i="3" l="1"/>
  <c r="C177" i="3"/>
  <c r="FQ1" i="3"/>
  <c r="FP3" i="3"/>
  <c r="FO4" i="3"/>
  <c r="FO5" i="3" s="1"/>
  <c r="FP2" i="3" s="1"/>
  <c r="D172" i="3"/>
  <c r="E172" i="3" s="1"/>
  <c r="B173" i="3" s="1"/>
  <c r="FR1" i="3" l="1"/>
  <c r="FQ3" i="3"/>
  <c r="A179" i="3"/>
  <c r="C178" i="3"/>
  <c r="FP4" i="3"/>
  <c r="FP5" i="3" s="1"/>
  <c r="FQ2" i="3" s="1"/>
  <c r="D173" i="3"/>
  <c r="E173" i="3" s="1"/>
  <c r="B174" i="3" s="1"/>
  <c r="A180" i="3" l="1"/>
  <c r="C179" i="3"/>
  <c r="FS1" i="3"/>
  <c r="FR3" i="3"/>
  <c r="FQ4" i="3"/>
  <c r="FQ5" i="3" s="1"/>
  <c r="FR2" i="3" s="1"/>
  <c r="D174" i="3"/>
  <c r="E174" i="3" s="1"/>
  <c r="B175" i="3" s="1"/>
  <c r="FT1" i="3" l="1"/>
  <c r="FS3" i="3"/>
  <c r="A181" i="3"/>
  <c r="C180" i="3"/>
  <c r="FR4" i="3"/>
  <c r="FR5" i="3" s="1"/>
  <c r="FS2" i="3" s="1"/>
  <c r="D175" i="3"/>
  <c r="E175" i="3" s="1"/>
  <c r="B176" i="3" s="1"/>
  <c r="C181" i="3" l="1"/>
  <c r="A182" i="3"/>
  <c r="FT3" i="3"/>
  <c r="FU1" i="3"/>
  <c r="FS4" i="3"/>
  <c r="FS5" i="3" s="1"/>
  <c r="FT2" i="3" s="1"/>
  <c r="D176" i="3"/>
  <c r="E176" i="3" s="1"/>
  <c r="B177" i="3" s="1"/>
  <c r="FV1" i="3" l="1"/>
  <c r="FU3" i="3"/>
  <c r="A183" i="3"/>
  <c r="C182" i="3"/>
  <c r="D177" i="3"/>
  <c r="E177" i="3" s="1"/>
  <c r="B178" i="3" s="1"/>
  <c r="FT4" i="3"/>
  <c r="A184" i="3" l="1"/>
  <c r="C183" i="3"/>
  <c r="FV3" i="3"/>
  <c r="FW1" i="3"/>
  <c r="D178" i="3"/>
  <c r="E178" i="3" s="1"/>
  <c r="B179" i="3" s="1"/>
  <c r="P7" i="11"/>
  <c r="P8" i="11" s="1"/>
  <c r="P9" i="11" s="1"/>
  <c r="P7" i="9"/>
  <c r="P8" i="9" s="1"/>
  <c r="P13" i="9" s="1"/>
  <c r="P7" i="15"/>
  <c r="P8" i="15" s="1"/>
  <c r="P13" i="15" s="1"/>
  <c r="P14" i="15" s="1"/>
  <c r="P15" i="15" s="1"/>
  <c r="P7" i="16"/>
  <c r="P8" i="16" s="1"/>
  <c r="P11" i="16" s="1"/>
  <c r="FT5" i="3"/>
  <c r="FX1" i="3" l="1"/>
  <c r="FW3" i="3"/>
  <c r="C184" i="3"/>
  <c r="A185" i="3"/>
  <c r="P13" i="11"/>
  <c r="P12" i="11"/>
  <c r="P14" i="16"/>
  <c r="P15" i="16"/>
  <c r="D179" i="3"/>
  <c r="E179" i="3" s="1"/>
  <c r="B180" i="3" s="1"/>
  <c r="P14" i="9"/>
  <c r="P15" i="9" s="1"/>
  <c r="P22" i="9"/>
  <c r="P23" i="9" s="1"/>
  <c r="P26" i="16"/>
  <c r="P27" i="16" s="1"/>
  <c r="P23" i="11"/>
  <c r="P24" i="11" s="1"/>
  <c r="P22" i="15"/>
  <c r="P23" i="15" s="1"/>
  <c r="P25" i="15" s="1"/>
  <c r="FU2" i="3"/>
  <c r="P17" i="15"/>
  <c r="P18" i="15"/>
  <c r="A186" i="3" l="1"/>
  <c r="C185" i="3"/>
  <c r="FY1" i="3"/>
  <c r="FX3" i="3"/>
  <c r="P14" i="11"/>
  <c r="P31" i="11" s="1"/>
  <c r="P24" i="15"/>
  <c r="P28" i="15" s="1"/>
  <c r="P16" i="16"/>
  <c r="P31" i="16" s="1"/>
  <c r="P30" i="16" s="1"/>
  <c r="P35" i="16" s="1"/>
  <c r="P18" i="9"/>
  <c r="P25" i="9"/>
  <c r="P24" i="9"/>
  <c r="P28" i="9" s="1"/>
  <c r="P17" i="9"/>
  <c r="D180" i="3"/>
  <c r="E180" i="3" s="1"/>
  <c r="B181" i="3" s="1"/>
  <c r="P27" i="15"/>
  <c r="FU4" i="3"/>
  <c r="P19" i="15"/>
  <c r="FZ1" i="3" l="1"/>
  <c r="FY3" i="3"/>
  <c r="A187" i="3"/>
  <c r="C186" i="3"/>
  <c r="P34" i="16"/>
  <c r="P19" i="9"/>
  <c r="D181" i="3"/>
  <c r="E181" i="3" s="1"/>
  <c r="B182" i="3" s="1"/>
  <c r="P27" i="9"/>
  <c r="Q29" i="15"/>
  <c r="P31" i="15"/>
  <c r="P30" i="15"/>
  <c r="FU5" i="3"/>
  <c r="P30" i="11"/>
  <c r="P34" i="11" s="1"/>
  <c r="P33" i="11"/>
  <c r="C187" i="3" l="1"/>
  <c r="A188" i="3"/>
  <c r="GA1" i="3"/>
  <c r="FZ3" i="3"/>
  <c r="D182" i="3"/>
  <c r="E182" i="3" s="1"/>
  <c r="B183" i="3" s="1"/>
  <c r="FV2" i="3"/>
  <c r="Q29" i="9"/>
  <c r="P31" i="9"/>
  <c r="P30" i="9"/>
  <c r="P33" i="15"/>
  <c r="P36" i="15"/>
  <c r="GB1" i="3" l="1"/>
  <c r="GA3" i="3"/>
  <c r="C188" i="3"/>
  <c r="A189" i="3"/>
  <c r="P37" i="15"/>
  <c r="P38" i="15" s="1"/>
  <c r="P42" i="15" s="1"/>
  <c r="Q35" i="15"/>
  <c r="Q34" i="15"/>
  <c r="FV4" i="3"/>
  <c r="D183" i="3"/>
  <c r="E183" i="3" s="1"/>
  <c r="B184" i="3" s="1"/>
  <c r="P33" i="9"/>
  <c r="P36" i="9"/>
  <c r="A190" i="3" l="1"/>
  <c r="C189" i="3"/>
  <c r="GB3" i="3"/>
  <c r="GC1" i="3"/>
  <c r="D184" i="3"/>
  <c r="E184" i="3" s="1"/>
  <c r="B185" i="3" s="1"/>
  <c r="FV5" i="3"/>
  <c r="P37" i="9"/>
  <c r="P38" i="9" s="1"/>
  <c r="P42" i="9" s="1"/>
  <c r="Q35" i="9"/>
  <c r="Q34" i="9"/>
  <c r="P41" i="15"/>
  <c r="P46" i="15" s="1"/>
  <c r="P45" i="15"/>
  <c r="GD1" i="3" l="1"/>
  <c r="GC3" i="3"/>
  <c r="A191" i="3"/>
  <c r="C191" i="3" s="1"/>
  <c r="C190" i="3"/>
  <c r="P41" i="9"/>
  <c r="P46" i="9" s="1"/>
  <c r="P45" i="9"/>
  <c r="FW2" i="3"/>
  <c r="D185" i="3"/>
  <c r="E185" i="3" s="1"/>
  <c r="B186" i="3" s="1"/>
  <c r="GD3" i="3" l="1"/>
  <c r="GE1" i="3"/>
  <c r="FW4" i="3"/>
  <c r="D186" i="3"/>
  <c r="E186" i="3" s="1"/>
  <c r="B187" i="3" s="1"/>
  <c r="GF1" i="3" l="1"/>
  <c r="GF3" i="3" s="1"/>
  <c r="GE3" i="3"/>
  <c r="FW5" i="3"/>
  <c r="D187" i="3"/>
  <c r="E187" i="3" s="1"/>
  <c r="B188" i="3" s="1"/>
  <c r="D188" i="3" l="1"/>
  <c r="E188" i="3" s="1"/>
  <c r="B189" i="3" s="1"/>
  <c r="FX2" i="3"/>
  <c r="D189" i="3" l="1"/>
  <c r="E189" i="3" s="1"/>
  <c r="B190" i="3" s="1"/>
  <c r="FX4" i="3"/>
  <c r="D190" i="3" l="1"/>
  <c r="E190" i="3" s="1"/>
  <c r="B191" i="3" s="1"/>
  <c r="D191" i="3" s="1"/>
  <c r="FX5" i="3"/>
  <c r="FY2" i="3" l="1"/>
  <c r="F12" i="3"/>
  <c r="E191" i="3"/>
  <c r="FY4" i="3" l="1"/>
  <c r="FY5" i="3" s="1"/>
  <c r="FZ2" i="3" s="1"/>
  <c r="FZ4" i="3" l="1"/>
  <c r="FZ5" i="3" s="1"/>
  <c r="GA2" i="3" s="1"/>
  <c r="GA4" i="3" l="1"/>
  <c r="GA5" i="3" s="1"/>
  <c r="GB2" i="3" s="1"/>
  <c r="GB4" i="3" l="1"/>
  <c r="GB5" i="3" s="1"/>
  <c r="GC2" i="3" s="1"/>
  <c r="GC4" i="3" l="1"/>
  <c r="GC5" i="3" s="1"/>
  <c r="GD2" i="3" s="1"/>
  <c r="GD4" i="3" l="1"/>
  <c r="GD5" i="3" s="1"/>
  <c r="GE2" i="3" s="1"/>
  <c r="GE4" i="3" l="1"/>
  <c r="GE5" i="3" s="1"/>
  <c r="GF2" i="3" s="1"/>
  <c r="GF4" i="3" s="1"/>
  <c r="I6" i="3" l="1"/>
  <c r="GF5" i="3"/>
  <c r="Q7" i="16"/>
  <c r="Q8" i="16" s="1"/>
  <c r="Q11" i="16" s="1"/>
  <c r="Q7" i="11"/>
  <c r="Q8" i="11" s="1"/>
  <c r="Q9" i="11" s="1"/>
  <c r="Q7" i="9"/>
  <c r="Q8" i="9" s="1"/>
  <c r="Q13" i="9" s="1"/>
  <c r="Q14" i="9" s="1"/>
  <c r="Q15" i="9" s="1"/>
  <c r="Q7" i="15"/>
  <c r="Q8" i="15" s="1"/>
  <c r="Q13" i="15" s="1"/>
  <c r="Q12" i="11" l="1"/>
  <c r="Q13" i="11"/>
  <c r="Q15" i="16"/>
  <c r="Q14" i="16"/>
  <c r="Q14" i="15"/>
  <c r="Q15" i="15" s="1"/>
  <c r="Q22" i="15"/>
  <c r="Q23" i="15" s="1"/>
  <c r="Q26" i="16"/>
  <c r="Q27" i="16" s="1"/>
  <c r="Q23" i="11"/>
  <c r="Q24" i="11" s="1"/>
  <c r="Q22" i="9"/>
  <c r="Q23" i="9" s="1"/>
  <c r="Q25" i="9" s="1"/>
  <c r="Q18" i="9"/>
  <c r="Q17" i="9"/>
  <c r="Q19" i="9" l="1"/>
  <c r="Q25" i="15"/>
  <c r="Q24" i="15"/>
  <c r="Q28" i="15" s="1"/>
  <c r="R28" i="15" s="1"/>
  <c r="S28" i="15" s="1"/>
  <c r="T28" i="15" s="1"/>
  <c r="U28" i="15" s="1"/>
  <c r="V28" i="15" s="1"/>
  <c r="Q18" i="15"/>
  <c r="Q17" i="15"/>
  <c r="Q27" i="9"/>
  <c r="Q24" i="9"/>
  <c r="Q28" i="9" s="1"/>
  <c r="R28" i="9" s="1"/>
  <c r="S28" i="9" s="1"/>
  <c r="T28" i="9" s="1"/>
  <c r="U28" i="9" s="1"/>
  <c r="V28" i="9" s="1"/>
  <c r="Q16" i="16"/>
  <c r="Q31" i="16" s="1"/>
  <c r="Q14" i="11"/>
  <c r="Q31" i="11" s="1"/>
  <c r="N43" i="11" s="1"/>
  <c r="Q19" i="15" l="1"/>
  <c r="Q30" i="11"/>
  <c r="Q34" i="11" s="1"/>
  <c r="R34" i="11" s="1"/>
  <c r="S34" i="11" s="1"/>
  <c r="T34" i="11" s="1"/>
  <c r="U34" i="11" s="1"/>
  <c r="V34" i="11" s="1"/>
  <c r="N47" i="11" s="1"/>
  <c r="N41" i="11"/>
  <c r="E109" i="12" s="1"/>
  <c r="E109" i="5"/>
  <c r="E110" i="5" s="1"/>
  <c r="E67" i="12" s="1"/>
  <c r="N39" i="11"/>
  <c r="E127" i="12" s="1"/>
  <c r="Q33" i="11"/>
  <c r="R33" i="11" s="1"/>
  <c r="S33" i="11" s="1"/>
  <c r="T33" i="11" s="1"/>
  <c r="U33" i="11" s="1"/>
  <c r="V33" i="11" s="1"/>
  <c r="N45" i="11" s="1"/>
  <c r="E77" i="12" s="1"/>
  <c r="Q30" i="16"/>
  <c r="Q35" i="16" s="1"/>
  <c r="R35" i="16" s="1"/>
  <c r="S35" i="16" s="1"/>
  <c r="T35" i="16" s="1"/>
  <c r="U35" i="16" s="1"/>
  <c r="V35" i="16" s="1"/>
  <c r="N40" i="16"/>
  <c r="E129" i="12" s="1"/>
  <c r="N44" i="16"/>
  <c r="E112" i="5" s="1"/>
  <c r="E113" i="5" s="1"/>
  <c r="E69" i="12" s="1"/>
  <c r="N42" i="16"/>
  <c r="E111" i="12" s="1"/>
  <c r="Q34" i="16"/>
  <c r="R34" i="16" s="1"/>
  <c r="S34" i="16" s="1"/>
  <c r="T34" i="16" s="1"/>
  <c r="U34" i="16" s="1"/>
  <c r="V34" i="16" s="1"/>
  <c r="N46" i="16" s="1"/>
  <c r="E79" i="12" s="1"/>
  <c r="R27" i="9"/>
  <c r="R30" i="9" s="1"/>
  <c r="Q31" i="9"/>
  <c r="R29" i="9"/>
  <c r="Q30" i="9"/>
  <c r="Q27" i="15"/>
  <c r="Q31" i="15" l="1"/>
  <c r="R27" i="15"/>
  <c r="R29" i="15"/>
  <c r="Q30" i="15"/>
  <c r="Q36" i="9"/>
  <c r="Q33" i="9"/>
  <c r="R31" i="9"/>
  <c r="S29" i="9"/>
  <c r="S27" i="9"/>
  <c r="S30" i="9" s="1"/>
  <c r="R34" i="9" l="1"/>
  <c r="R36" i="9" s="1"/>
  <c r="R33" i="9"/>
  <c r="R30" i="15"/>
  <c r="R31" i="15"/>
  <c r="S29" i="15"/>
  <c r="S27" i="15"/>
  <c r="T29" i="9"/>
  <c r="T27" i="9"/>
  <c r="S31" i="9"/>
  <c r="Q37" i="9"/>
  <c r="Q38" i="9" s="1"/>
  <c r="Q42" i="9" s="1"/>
  <c r="R35" i="9"/>
  <c r="Q33" i="15"/>
  <c r="Q36" i="15"/>
  <c r="S35" i="9" l="1"/>
  <c r="S34" i="9"/>
  <c r="S36" i="9" s="1"/>
  <c r="R37" i="9"/>
  <c r="R38" i="9" s="1"/>
  <c r="R42" i="9" s="1"/>
  <c r="R41" i="9" s="1"/>
  <c r="R34" i="15"/>
  <c r="R36" i="15" s="1"/>
  <c r="T27" i="15"/>
  <c r="S31" i="15"/>
  <c r="T29" i="15"/>
  <c r="T31" i="9"/>
  <c r="U29" i="9"/>
  <c r="U27" i="9"/>
  <c r="Q41" i="9"/>
  <c r="Q46" i="9" s="1"/>
  <c r="Q45" i="9"/>
  <c r="T30" i="9"/>
  <c r="R33" i="15"/>
  <c r="Q37" i="15"/>
  <c r="Q38" i="15" s="1"/>
  <c r="Q42" i="15" s="1"/>
  <c r="R35" i="15"/>
  <c r="S33" i="9"/>
  <c r="S30" i="15"/>
  <c r="R46" i="9" l="1"/>
  <c r="R45" i="9"/>
  <c r="S34" i="15"/>
  <c r="S36" i="15" s="1"/>
  <c r="T34" i="9"/>
  <c r="T36" i="9" s="1"/>
  <c r="S37" i="9"/>
  <c r="S38" i="9" s="1"/>
  <c r="S42" i="9" s="1"/>
  <c r="S41" i="9" s="1"/>
  <c r="S46" i="9" s="1"/>
  <c r="R37" i="15"/>
  <c r="R38" i="15" s="1"/>
  <c r="R42" i="15" s="1"/>
  <c r="R41" i="15" s="1"/>
  <c r="T35" i="9"/>
  <c r="S33" i="15"/>
  <c r="Q41" i="15"/>
  <c r="Q46" i="15" s="1"/>
  <c r="Q45" i="15"/>
  <c r="T31" i="15"/>
  <c r="U29" i="15"/>
  <c r="U27" i="15"/>
  <c r="T33" i="9"/>
  <c r="T30" i="15"/>
  <c r="S35" i="15"/>
  <c r="U31" i="9"/>
  <c r="V29" i="9"/>
  <c r="V27" i="9"/>
  <c r="V31" i="9" s="1"/>
  <c r="V33" i="9" s="1"/>
  <c r="U30" i="9"/>
  <c r="S37" i="15" l="1"/>
  <c r="S38" i="15" s="1"/>
  <c r="S42" i="15" s="1"/>
  <c r="S41" i="15" s="1"/>
  <c r="S45" i="9"/>
  <c r="U34" i="9"/>
  <c r="U36" i="9" s="1"/>
  <c r="R45" i="15"/>
  <c r="T35" i="15"/>
  <c r="R46" i="15"/>
  <c r="T37" i="9"/>
  <c r="T38" i="9" s="1"/>
  <c r="T42" i="9" s="1"/>
  <c r="T41" i="9" s="1"/>
  <c r="T46" i="9" s="1"/>
  <c r="V30" i="9"/>
  <c r="E106" i="5" s="1"/>
  <c r="E107" i="5" s="1"/>
  <c r="E65" i="12" s="1"/>
  <c r="U33" i="9"/>
  <c r="T34" i="15"/>
  <c r="T36" i="15" s="1"/>
  <c r="V27" i="15"/>
  <c r="V31" i="15" s="1"/>
  <c r="V33" i="15" s="1"/>
  <c r="V29" i="15"/>
  <c r="U31" i="15"/>
  <c r="T33" i="15"/>
  <c r="U30" i="15"/>
  <c r="U35" i="9"/>
  <c r="S45" i="15" l="1"/>
  <c r="N55" i="9"/>
  <c r="S46" i="15"/>
  <c r="T45" i="9"/>
  <c r="V34" i="9"/>
  <c r="V36" i="9" s="1"/>
  <c r="V37" i="9" s="1"/>
  <c r="V38" i="9" s="1"/>
  <c r="V42" i="9" s="1"/>
  <c r="V41" i="9" s="1"/>
  <c r="T37" i="15"/>
  <c r="T38" i="15" s="1"/>
  <c r="T42" i="15" s="1"/>
  <c r="T41" i="15" s="1"/>
  <c r="V30" i="15"/>
  <c r="N55" i="15" s="1"/>
  <c r="U35" i="15"/>
  <c r="U34" i="15"/>
  <c r="U36" i="15" s="1"/>
  <c r="U33" i="15"/>
  <c r="U37" i="9"/>
  <c r="U38" i="9" s="1"/>
  <c r="U42" i="9" s="1"/>
  <c r="U41" i="9" s="1"/>
  <c r="U46" i="9" s="1"/>
  <c r="V35" i="9"/>
  <c r="T46" i="15" l="1"/>
  <c r="T45" i="15"/>
  <c r="N64" i="9"/>
  <c r="E134" i="12" s="1"/>
  <c r="I134" i="12" s="1"/>
  <c r="U37" i="15"/>
  <c r="U38" i="15" s="1"/>
  <c r="U42" i="15" s="1"/>
  <c r="U41" i="15" s="1"/>
  <c r="N53" i="9"/>
  <c r="E107" i="12" s="1"/>
  <c r="N51" i="9"/>
  <c r="E125" i="12" s="1"/>
  <c r="U45" i="9"/>
  <c r="V45" i="9" s="1"/>
  <c r="N57" i="9" s="1"/>
  <c r="E75" i="12" s="1"/>
  <c r="V34" i="15"/>
  <c r="V36" i="15" s="1"/>
  <c r="V37" i="15" s="1"/>
  <c r="V38" i="15" s="1"/>
  <c r="V42" i="15" s="1"/>
  <c r="V35" i="15"/>
  <c r="V46" i="9"/>
  <c r="U46" i="15" l="1"/>
  <c r="U45" i="15"/>
  <c r="V45" i="15" s="1"/>
  <c r="N57" i="15" s="1"/>
  <c r="V41" i="15"/>
  <c r="N53" i="15"/>
  <c r="N51" i="15"/>
  <c r="N64" i="15" l="1"/>
  <c r="V46" i="15"/>
</calcChain>
</file>

<file path=xl/sharedStrings.xml><?xml version="1.0" encoding="utf-8"?>
<sst xmlns="http://schemas.openxmlformats.org/spreadsheetml/2006/main" count="306" uniqueCount="164">
  <si>
    <t>Capital emprunté</t>
  </si>
  <si>
    <t>Taux d'intérêt annuel</t>
  </si>
  <si>
    <t>Taux d'intérêt mensuel</t>
  </si>
  <si>
    <t>Durée en mois</t>
  </si>
  <si>
    <t>Échéances</t>
  </si>
  <si>
    <t>Dates</t>
  </si>
  <si>
    <t>Intérêts</t>
  </si>
  <si>
    <t>Capital remboursé</t>
  </si>
  <si>
    <t>Capital restant dû</t>
  </si>
  <si>
    <t>Date première échéance</t>
  </si>
  <si>
    <t>Caractéristiques de l'achat de l'immeuble :</t>
  </si>
  <si>
    <t>Date première échéance :</t>
  </si>
  <si>
    <t>Capital emprunté :</t>
  </si>
  <si>
    <t>Taux d'intérêt annuel :</t>
  </si>
  <si>
    <t>Taux d'intérêt mensuel :</t>
  </si>
  <si>
    <t>Durée en année : (entier)</t>
  </si>
  <si>
    <t>Total charge d'intérêts</t>
  </si>
  <si>
    <t>Taux d'actualisation (pour le calcul de la VAN) :</t>
  </si>
  <si>
    <t>Taux IS normal :</t>
  </si>
  <si>
    <t>Taux IS réduit :</t>
  </si>
  <si>
    <t>Seuil IS réduit :</t>
  </si>
  <si>
    <t>% impôts plus-value professionnels :</t>
  </si>
  <si>
    <t>% impôts prélèvements sociaux :</t>
  </si>
  <si>
    <t>Taux d'abattement à l'IR des dividendes :</t>
  </si>
  <si>
    <t>Caractéristiques de l'imposition :</t>
  </si>
  <si>
    <t>(1+x)^12=1+t</t>
  </si>
  <si>
    <t>Calcul du loyer :</t>
  </si>
  <si>
    <t>Caractéristiques de l'imposition propre à la situation de l'acheteur et de son projet :</t>
  </si>
  <si>
    <t>Emprunt restant à rembourser après la vente :</t>
  </si>
  <si>
    <t xml:space="preserve">Si durée de détention &lt; durée d'emprunt : </t>
  </si>
  <si>
    <t>Pour financer l'éventuelle future CAF négative :</t>
  </si>
  <si>
    <t>Pour acheter l'immeuble :</t>
  </si>
  <si>
    <t>Total :</t>
  </si>
  <si>
    <t>Montant à investir personnellement :</t>
  </si>
  <si>
    <t xml:space="preserve">   - Si IS :</t>
  </si>
  <si>
    <t xml:space="preserve">   - Si IR :</t>
  </si>
  <si>
    <t>Taux de rémunération du temps :</t>
  </si>
  <si>
    <t>Taux de rémunération du risque :</t>
  </si>
  <si>
    <t>Taux d'actualisation :</t>
  </si>
  <si>
    <t>VAN :</t>
  </si>
  <si>
    <t>Taux d'inflation :</t>
  </si>
  <si>
    <t>CA</t>
  </si>
  <si>
    <t>- Charges d'intérêts</t>
  </si>
  <si>
    <t>- Autres charges</t>
  </si>
  <si>
    <t>- Amortissements</t>
  </si>
  <si>
    <t>= Résultat brut</t>
  </si>
  <si>
    <t>- IS</t>
  </si>
  <si>
    <t>= Résultat net</t>
  </si>
  <si>
    <t>- Prélèvements sociaux</t>
  </si>
  <si>
    <t>- IR</t>
  </si>
  <si>
    <t>Apport perso :</t>
  </si>
  <si>
    <t>Amortissement du prêt :</t>
  </si>
  <si>
    <t>- Charges d'intérêts retraitées de l'inflation</t>
  </si>
  <si>
    <t>Amortissement du prêt retraité de l'inflation :</t>
  </si>
  <si>
    <t>Compte courant retraité de l'inflation :</t>
  </si>
  <si>
    <t>= Max potentiel de dividendes nets</t>
  </si>
  <si>
    <t>Max résultat net distribuable de l'année :</t>
  </si>
  <si>
    <t>Années :</t>
  </si>
  <si>
    <t>Réserves compte tenu de l'inflation :</t>
  </si>
  <si>
    <t>Total distribution (résultat + réserves) :</t>
  </si>
  <si>
    <t>Total distribution nette de PS et d'IR :</t>
  </si>
  <si>
    <t>Max distribution des réserves :</t>
  </si>
  <si>
    <t>+ PCEA</t>
  </si>
  <si>
    <t>- VCEAC</t>
  </si>
  <si>
    <t>INFOS GENERALES :</t>
  </si>
  <si>
    <t>Montant perso à investir :</t>
  </si>
  <si>
    <t>INFOS SUR LA DERNIERE ANNEE :</t>
  </si>
  <si>
    <t>Bénéfice :</t>
  </si>
  <si>
    <t>Gain net :</t>
  </si>
  <si>
    <t>Remarque sur le calcul de la VAN :</t>
  </si>
  <si>
    <t>Normalement quand on calcule la VAN, on compare d'un côté le montant de l'investissement quel que soit sa source de financement, et de l'autre les gains nets sans prendre en compte les décaissements liés au financement.</t>
  </si>
  <si>
    <t>Mais dans notre cas on a pris en compte dans les gains nets les décaissements liés aux remboursements de l'emprunt. Il ne faudra donc pas prendre en compte l'investissement initial financé par l'emprunt pour le calcul de la VAN.</t>
  </si>
  <si>
    <t>Rb du compte courant :</t>
  </si>
  <si>
    <t>- Amortissements retraités de l'inflation</t>
  </si>
  <si>
    <t>CAF sans retraitement des amorts immo et emprunt :</t>
  </si>
  <si>
    <t>CAF retraitée amort immo et emprunt :</t>
  </si>
  <si>
    <t>Perte de valeur annuelle du CC compte tenu de l'inflation :</t>
  </si>
  <si>
    <t>Perte de valeur annuelle des réserves compte tenu de l'infl :</t>
  </si>
  <si>
    <t>Prix d'achat de l'immeuble :</t>
  </si>
  <si>
    <t>Nb d'années de détention avant revente (mini 5 ans) :</t>
  </si>
  <si>
    <t>Valeur de revente :</t>
  </si>
  <si>
    <t>Loyer annuel :</t>
  </si>
  <si>
    <t>Taux marginal IR de l'acheteur :</t>
  </si>
  <si>
    <t>Taux imposition PV IR après abattement :</t>
  </si>
  <si>
    <t>Taux imposition PS IR après abattement :</t>
  </si>
  <si>
    <t>Taux d'imposition de la distribution des divs par rapport au bénéf distribuable :</t>
  </si>
  <si>
    <t>= Résultat</t>
  </si>
  <si>
    <t>Prélèvements sociaux</t>
  </si>
  <si>
    <t>+ IR</t>
  </si>
  <si>
    <t>= Imposition du Résultat</t>
  </si>
  <si>
    <t>Si cession : Prix de vente :</t>
  </si>
  <si>
    <t>Imposition plus-value :</t>
  </si>
  <si>
    <t>Imposition prélèvements sociaux :</t>
  </si>
  <si>
    <t>Gains nets issus de la cession :</t>
  </si>
  <si>
    <t>(Je trouve plus prudent et plus réaliste d'actualiser au coût du temps qu'au taux de la VAN)</t>
  </si>
  <si>
    <t>Caractéristiques de l'emprunt :</t>
  </si>
  <si>
    <t>GAINS = CAF retraitée amort emprunt :</t>
  </si>
  <si>
    <t>De plus, en utilisant le même raisonnement, il ne faut également pas prendre en compte le financement initial destiné à financer la future CAF négative, vu qu'ils correspondent au financement de décaissements déjà pris en compte dans les gains nets (et d'autant plus qu'on a utilisé le taux de rémunération du temps pour déterminer le montant initial à investir et non celui de la VAN).</t>
  </si>
  <si>
    <t>Gains nets actualisés à la VAN :</t>
  </si>
  <si>
    <r>
      <t>Gains nets :</t>
    </r>
    <r>
      <rPr>
        <b/>
        <sz val="14"/>
        <rFont val="Calibri"/>
        <family val="2"/>
        <scheme val="minor"/>
      </rPr>
      <t/>
    </r>
  </si>
  <si>
    <t>Gains actualisés à la VAN :</t>
  </si>
  <si>
    <t>Rappel des caractéristiques du projet :</t>
  </si>
  <si>
    <t>Durée d'amortissement :</t>
  </si>
  <si>
    <t>Caractéristiques de l'immeuble :</t>
  </si>
  <si>
    <t>Montant à investir perso pour acheter l'immeuble :</t>
  </si>
  <si>
    <t>Caractéristiques spécifiques à l'IS :</t>
  </si>
  <si>
    <t>Si durée de détention &lt; durée d'emprunt : Emprunt restant à rembourser après la vente :</t>
  </si>
  <si>
    <t>Caractéristiques spécifiques à l'IR :</t>
  </si>
  <si>
    <t xml:space="preserve">   - IS :</t>
  </si>
  <si>
    <t xml:space="preserve">   - IR :</t>
  </si>
  <si>
    <t xml:space="preserve">• Comparaison résultat net et gains nets :
</t>
  </si>
  <si>
    <r>
      <rPr>
        <b/>
        <sz val="11"/>
        <color theme="1"/>
        <rFont val="Wide Latin"/>
        <family val="1"/>
      </rPr>
      <t>•</t>
    </r>
    <r>
      <rPr>
        <b/>
        <sz val="11"/>
        <color theme="1"/>
        <rFont val="Calibri"/>
        <family val="2"/>
      </rPr>
      <t xml:space="preserve"> </t>
    </r>
    <r>
      <rPr>
        <b/>
        <sz val="11"/>
        <color theme="1"/>
        <rFont val="Calibri"/>
        <family val="2"/>
        <scheme val="minor"/>
      </rPr>
      <t>Comparaison des montants à investir personnellement :</t>
    </r>
  </si>
  <si>
    <t>• Comparaison fin de projet :</t>
  </si>
  <si>
    <t>Gains nets année de cession :</t>
  </si>
  <si>
    <r>
      <rPr>
        <b/>
        <sz val="11"/>
        <color theme="1"/>
        <rFont val="Wingdings 3"/>
        <family val="1"/>
        <charset val="2"/>
      </rPr>
      <t>"</t>
    </r>
    <r>
      <rPr>
        <b/>
        <sz val="11"/>
        <color theme="1"/>
        <rFont val="Calibri"/>
        <family val="2"/>
      </rPr>
      <t xml:space="preserve"> </t>
    </r>
  </si>
  <si>
    <t>Montant actu à la VAN :</t>
  </si>
  <si>
    <t>Délai récup :</t>
  </si>
  <si>
    <t>années</t>
  </si>
  <si>
    <r>
      <rPr>
        <b/>
        <sz val="11"/>
        <color theme="1"/>
        <rFont val="Wide Latin"/>
        <family val="1"/>
      </rPr>
      <t>•</t>
    </r>
    <r>
      <rPr>
        <b/>
        <sz val="11"/>
        <color theme="1"/>
        <rFont val="Calibri"/>
        <family val="2"/>
      </rPr>
      <t xml:space="preserve"> </t>
    </r>
    <r>
      <rPr>
        <b/>
        <sz val="11"/>
        <color theme="1"/>
        <rFont val="Calibri"/>
        <family val="2"/>
        <scheme val="minor"/>
      </rPr>
      <t>Comparaison du délai de récupération en années :</t>
    </r>
  </si>
  <si>
    <t>Échéances :</t>
  </si>
  <si>
    <t>Cumul gains :</t>
  </si>
  <si>
    <t>Cumul gains actualisés :</t>
  </si>
  <si>
    <t>Cumul gain :</t>
  </si>
  <si>
    <t>Délai récup actualisé :</t>
  </si>
  <si>
    <t xml:space="preserve">(intérêts inclus) </t>
  </si>
  <si>
    <t>Compte courant non retraité de l'inflation :</t>
  </si>
  <si>
    <t>VAN sans revente :</t>
  </si>
  <si>
    <r>
      <t xml:space="preserve">(= Apports persos </t>
    </r>
    <r>
      <rPr>
        <b/>
        <sz val="14"/>
        <color theme="1"/>
        <rFont val="Calibri"/>
        <family val="2"/>
        <scheme val="minor"/>
      </rPr>
      <t>actu à la rémun du temps</t>
    </r>
    <r>
      <rPr>
        <sz val="14"/>
        <color theme="1"/>
        <rFont val="Calibri"/>
        <family val="2"/>
        <scheme val="minor"/>
      </rPr>
      <t>)</t>
    </r>
  </si>
  <si>
    <t>VAN sans compter la cession :</t>
  </si>
  <si>
    <t>Gains annuels nets sans prêt et sans cession :</t>
  </si>
  <si>
    <t>VAN en comptant la cession :</t>
  </si>
  <si>
    <t xml:space="preserve">   - Si LMNP :</t>
  </si>
  <si>
    <t xml:space="preserve">   - Si LMP :</t>
  </si>
  <si>
    <t xml:space="preserve">   - LMNP :</t>
  </si>
  <si>
    <t>Paiement des charges non déductibles en IR :</t>
  </si>
  <si>
    <t>VNC :</t>
  </si>
  <si>
    <t>- LMNP :</t>
  </si>
  <si>
    <t>- Si LMNP :</t>
  </si>
  <si>
    <t>Charges foncières IR :</t>
  </si>
  <si>
    <t>Charges foncières LMNP :</t>
  </si>
  <si>
    <t>Charges foncières IS :</t>
  </si>
  <si>
    <t>Charges foncières déductibles IR :</t>
  </si>
  <si>
    <t>Charges foncières non déd IR :</t>
  </si>
  <si>
    <t>- Charges copro non récup sur locataire :</t>
  </si>
  <si>
    <t>Charges communes :</t>
  </si>
  <si>
    <t>- Taxe foncière :</t>
  </si>
  <si>
    <t>- Autres charges déductibles IR :</t>
  </si>
  <si>
    <t>- Autres charges non déductibles IR :</t>
  </si>
  <si>
    <t>(pour montant charges sans calcul)</t>
  </si>
  <si>
    <r>
      <t xml:space="preserve">- Amort  </t>
    </r>
    <r>
      <rPr>
        <sz val="11"/>
        <color theme="1"/>
        <rFont val="Wingdings 3"/>
        <family val="1"/>
        <charset val="2"/>
      </rPr>
      <t></t>
    </r>
    <r>
      <rPr>
        <sz val="11"/>
        <color theme="1"/>
        <rFont val="Calibri"/>
        <family val="2"/>
      </rPr>
      <t xml:space="preserve">    durée d'amort :</t>
    </r>
  </si>
  <si>
    <t>R : CFE si CA &gt; 100 000 €</t>
  </si>
  <si>
    <t>Charges comptabilité :</t>
  </si>
  <si>
    <t>(possible que ce soit 0)</t>
  </si>
  <si>
    <t>- Frais comptabilité si SCI IS :</t>
  </si>
  <si>
    <t>- Frais comptabilité si SCI IR : (0 si IR sans SCI)</t>
  </si>
  <si>
    <t>- Frais honoraires juridiques si SCI IR ou IS : (0 si pas SCI)</t>
  </si>
  <si>
    <t>Autres charges dont :</t>
  </si>
  <si>
    <t xml:space="preserve">Montant mini à emprunter pour investir le minimum personnellement : </t>
  </si>
  <si>
    <t>(A trouver en tatonnant et à saisir)</t>
  </si>
  <si>
    <t>- Si IS :</t>
  </si>
  <si>
    <t>- Si IR :</t>
  </si>
  <si>
    <t>Comparaison en IS et IR et LMNP :</t>
  </si>
  <si>
    <t>- Montant à emprunter :</t>
  </si>
  <si>
    <t>- Montant à investir perso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</si>
</sst>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0.00\ &quot;€&quot;;[Red]\-#,##0.00\ &quot;€&quot;"/>
    <numFmt numFmtId="44" formatCode="_-* #,##0.00\ &quot;€&quot;_-;\-* #,##0.00\ &quot;€&quot;_-;_-* &quot;-&quot;??\ &quot;€&quot;_-;_-@_-"/>
    <numFmt numFmtId="164" formatCode="#,##0.00\ &quot;€&quot;"/>
    <numFmt numFmtId="165" formatCode="[$-40C]mmmm\-yy;@"/>
    <numFmt numFmtId="166" formatCode="0.0%"/>
    <numFmt numFmtId="167" formatCode="_-* #,##0.00\ [$€-40C]_-;\-* #,##0.00\ [$€-40C]_-;_-* &quot;-&quot;??\ [$€-40C]_-;_-@_-"/>
    <numFmt numFmtId="168" formatCode="0.000"/>
  </numFmts>
  <fonts count="46">
    <font>
      <sz val="11"/>
      <color theme="1"/>
      <name val="Calibri"/>
      <family val="2"/>
      <scheme val="minor"/>
    </font>
    <font>
      <sz val="11"/>
      <color theme="1"/>
      <name val="Calibri"/>
      <family val="2"/>
      <scheme val="minor"/>
    </font>
    <font>
      <u/>
      <sz val="11"/>
      <color theme="10"/>
      <name val="Calibri"/>
      <family val="2"/>
      <scheme val="minor"/>
    </font>
    <font>
      <b/>
      <sz val="11"/>
      <color theme="1"/>
      <name val="Calibri"/>
      <family val="2"/>
      <scheme val="minor"/>
    </font>
    <font>
      <sz val="11"/>
      <color theme="1"/>
      <name val="Wingdings 3"/>
      <family val="1"/>
      <charset val="2"/>
    </font>
    <font>
      <sz val="11"/>
      <color theme="1"/>
      <name val="Calibri"/>
      <family val="2"/>
    </font>
    <font>
      <sz val="11"/>
      <color theme="1"/>
      <name val="Calibri"/>
      <family val="1"/>
      <charset val="2"/>
    </font>
    <font>
      <sz val="11"/>
      <name val="Calibri"/>
      <family val="2"/>
      <scheme val="minor"/>
    </font>
    <font>
      <i/>
      <sz val="11"/>
      <color theme="1"/>
      <name val="Calibri"/>
      <family val="2"/>
      <scheme val="minor"/>
    </font>
    <font>
      <u/>
      <sz val="11"/>
      <color theme="1"/>
      <name val="Calibri"/>
      <family val="2"/>
      <scheme val="minor"/>
    </font>
    <font>
      <sz val="11"/>
      <color theme="8"/>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4"/>
      <color theme="8"/>
      <name val="Calibri"/>
      <family val="2"/>
      <scheme val="minor"/>
    </font>
    <font>
      <b/>
      <sz val="12"/>
      <color theme="9"/>
      <name val="Calibri"/>
      <family val="2"/>
      <scheme val="minor"/>
    </font>
    <font>
      <b/>
      <sz val="12"/>
      <color theme="5"/>
      <name val="Calibri"/>
      <family val="2"/>
      <scheme val="minor"/>
    </font>
    <font>
      <b/>
      <sz val="12"/>
      <color rgb="FF7030A0"/>
      <name val="Calibri"/>
      <family val="2"/>
      <scheme val="minor"/>
    </font>
    <font>
      <b/>
      <sz val="12"/>
      <color rgb="FFFF0000"/>
      <name val="Calibri"/>
      <family val="2"/>
      <scheme val="minor"/>
    </font>
    <font>
      <b/>
      <sz val="14"/>
      <name val="Calibri"/>
      <family val="2"/>
      <scheme val="minor"/>
    </font>
    <font>
      <b/>
      <sz val="12"/>
      <color theme="5" tint="-0.499984740745262"/>
      <name val="Calibri"/>
      <family val="2"/>
      <scheme val="minor"/>
    </font>
    <font>
      <b/>
      <sz val="16"/>
      <color theme="1"/>
      <name val="Calibri"/>
      <family val="2"/>
      <scheme val="minor"/>
    </font>
    <font>
      <b/>
      <sz val="14"/>
      <color rgb="FF00B050"/>
      <name val="Calibri"/>
      <family val="2"/>
      <scheme val="minor"/>
    </font>
    <font>
      <sz val="11"/>
      <color rgb="FF00B050"/>
      <name val="Calibri"/>
      <family val="2"/>
      <scheme val="minor"/>
    </font>
    <font>
      <b/>
      <sz val="12"/>
      <color rgb="FF00B050"/>
      <name val="Calibri"/>
      <family val="2"/>
      <scheme val="minor"/>
    </font>
    <font>
      <b/>
      <sz val="12"/>
      <color rgb="FF0070C0"/>
      <name val="Calibri"/>
      <family val="2"/>
      <scheme val="minor"/>
    </font>
    <font>
      <b/>
      <sz val="16"/>
      <color theme="8"/>
      <name val="Calibri"/>
      <family val="2"/>
      <scheme val="minor"/>
    </font>
    <font>
      <sz val="16"/>
      <color theme="1"/>
      <name val="Calibri"/>
      <family val="2"/>
      <scheme val="minor"/>
    </font>
    <font>
      <b/>
      <sz val="14"/>
      <color rgb="FF7030A0"/>
      <name val="Calibri"/>
      <family val="2"/>
      <scheme val="minor"/>
    </font>
    <font>
      <sz val="14"/>
      <color theme="1"/>
      <name val="Calibri"/>
      <family val="2"/>
      <scheme val="minor"/>
    </font>
    <font>
      <b/>
      <sz val="11"/>
      <color theme="5"/>
      <name val="Calibri"/>
      <family val="2"/>
      <scheme val="minor"/>
    </font>
    <font>
      <b/>
      <sz val="11"/>
      <color theme="1"/>
      <name val="Calibri"/>
      <family val="1"/>
      <scheme val="minor"/>
    </font>
    <font>
      <b/>
      <sz val="11"/>
      <color theme="1"/>
      <name val="Wide Latin"/>
      <family val="1"/>
    </font>
    <font>
      <b/>
      <sz val="11"/>
      <color theme="1"/>
      <name val="Calibri"/>
      <family val="2"/>
    </font>
    <font>
      <b/>
      <sz val="11"/>
      <color theme="1"/>
      <name val="Calibri"/>
      <family val="1"/>
      <charset val="2"/>
    </font>
    <font>
      <b/>
      <sz val="11"/>
      <color theme="1"/>
      <name val="Wingdings 3"/>
      <family val="1"/>
      <charset val="2"/>
    </font>
    <font>
      <b/>
      <i/>
      <sz val="11"/>
      <color theme="1"/>
      <name val="Calibri"/>
      <family val="2"/>
      <scheme val="minor"/>
    </font>
    <font>
      <b/>
      <sz val="16"/>
      <color rgb="FFFF0000"/>
      <name val="Calibri"/>
      <family val="2"/>
      <scheme val="minor"/>
    </font>
    <font>
      <b/>
      <sz val="18"/>
      <color theme="8"/>
      <name val="Calibri"/>
      <family val="2"/>
      <scheme val="minor"/>
    </font>
    <font>
      <b/>
      <sz val="18"/>
      <color theme="9"/>
      <name val="Calibri"/>
      <family val="2"/>
      <scheme val="minor"/>
    </font>
    <font>
      <b/>
      <sz val="18"/>
      <color theme="1"/>
      <name val="Calibri"/>
      <family val="2"/>
      <scheme val="minor"/>
    </font>
    <font>
      <b/>
      <sz val="16"/>
      <color rgb="FF00B050"/>
      <name val="Calibri"/>
      <family val="2"/>
      <scheme val="minor"/>
    </font>
    <font>
      <sz val="16"/>
      <color rgb="FF00B050"/>
      <name val="Calibri"/>
      <family val="2"/>
      <scheme val="minor"/>
    </font>
    <font>
      <b/>
      <strike/>
      <sz val="12"/>
      <color theme="1"/>
      <name val="Calibri"/>
      <family val="2"/>
      <scheme val="minor"/>
    </font>
    <font>
      <strike/>
      <sz val="11"/>
      <color theme="1"/>
      <name val="Calibri"/>
      <family val="2"/>
      <scheme val="minor"/>
    </font>
    <font>
      <sz val="9"/>
      <color theme="1"/>
      <name val="Calibri"/>
      <family val="2"/>
      <scheme val="minor"/>
    </font>
  </fonts>
  <fills count="5">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s>
  <cellStyleXfs count="3">
    <xf numFmtId="0" fontId="0" fillId="0" borderId="0"/>
    <xf numFmtId="9" fontId="1" fillId="0" borderId="0" applyFont="0" applyFill="0" applyBorder="0" applyAlignment="0" applyProtection="0"/>
    <xf numFmtId="0" fontId="2" fillId="0" borderId="0" applyNumberFormat="0" applyFill="0" applyBorder="0" applyAlignment="0" applyProtection="0"/>
  </cellStyleXfs>
  <cellXfs count="160">
    <xf numFmtId="0" fontId="0" fillId="0" borderId="0" xfId="0"/>
    <xf numFmtId="0" fontId="0" fillId="0" borderId="0" xfId="0" quotePrefix="1"/>
    <xf numFmtId="164" fontId="0" fillId="0" borderId="0" xfId="0" applyNumberFormat="1"/>
    <xf numFmtId="0" fontId="2" fillId="0" borderId="0" xfId="2"/>
    <xf numFmtId="0" fontId="0" fillId="0" borderId="0" xfId="0" applyAlignment="1">
      <alignment horizontal="center"/>
    </xf>
    <xf numFmtId="0" fontId="3" fillId="0" borderId="0" xfId="0" applyFont="1" applyAlignment="1">
      <alignment horizontal="center" vertical="center"/>
    </xf>
    <xf numFmtId="14" fontId="0" fillId="0" borderId="0" xfId="0" applyNumberFormat="1"/>
    <xf numFmtId="8" fontId="0" fillId="0" borderId="0" xfId="0" applyNumberFormat="1"/>
    <xf numFmtId="10" fontId="0" fillId="0" borderId="0" xfId="0" applyNumberFormat="1"/>
    <xf numFmtId="44" fontId="0" fillId="0" borderId="0" xfId="0" applyNumberFormat="1"/>
    <xf numFmtId="165" fontId="0" fillId="0" borderId="0" xfId="0" applyNumberFormat="1" applyAlignment="1">
      <alignment horizontal="right" vertical="center"/>
    </xf>
    <xf numFmtId="44" fontId="0" fillId="0" borderId="0" xfId="0" applyNumberFormat="1" applyAlignment="1">
      <alignment horizontal="center"/>
    </xf>
    <xf numFmtId="8" fontId="0" fillId="0" borderId="0" xfId="0" applyNumberFormat="1" applyAlignment="1">
      <alignment horizontal="center"/>
    </xf>
    <xf numFmtId="164" fontId="0" fillId="0" borderId="0" xfId="0" applyNumberFormat="1" applyAlignment="1">
      <alignment horizontal="center"/>
    </xf>
    <xf numFmtId="0" fontId="3" fillId="0" borderId="0" xfId="0" applyFont="1"/>
    <xf numFmtId="0" fontId="0" fillId="2" borderId="1" xfId="0" applyFill="1" applyBorder="1" applyAlignment="1">
      <alignment horizontal="center"/>
    </xf>
    <xf numFmtId="1" fontId="0" fillId="0" borderId="0" xfId="0" applyNumberFormat="1"/>
    <xf numFmtId="0" fontId="6" fillId="0" borderId="0" xfId="0" applyFont="1"/>
    <xf numFmtId="0" fontId="0" fillId="0" borderId="0" xfId="0" applyFont="1"/>
    <xf numFmtId="9" fontId="0" fillId="2" borderId="2" xfId="1" applyFont="1" applyFill="1" applyBorder="1" applyAlignment="1">
      <alignment horizontal="center" vertical="center"/>
    </xf>
    <xf numFmtId="9" fontId="0" fillId="2" borderId="3" xfId="1" applyFont="1" applyFill="1" applyBorder="1" applyAlignment="1">
      <alignment horizontal="center" vertical="center"/>
    </xf>
    <xf numFmtId="164" fontId="0" fillId="0" borderId="1" xfId="0" applyNumberFormat="1" applyBorder="1" applyAlignment="1">
      <alignment horizontal="center" vertical="center"/>
    </xf>
    <xf numFmtId="164" fontId="0" fillId="2" borderId="3" xfId="0" applyNumberFormat="1" applyFill="1" applyBorder="1" applyAlignment="1">
      <alignment horizontal="center" vertical="center"/>
    </xf>
    <xf numFmtId="0" fontId="0" fillId="0" borderId="0" xfId="0" applyAlignment="1">
      <alignment horizontal="center" vertical="center"/>
    </xf>
    <xf numFmtId="1" fontId="0" fillId="2" borderId="3" xfId="0" applyNumberFormat="1" applyFill="1" applyBorder="1" applyAlignment="1">
      <alignment horizontal="center" vertical="center"/>
    </xf>
    <xf numFmtId="164" fontId="0" fillId="2" borderId="4" xfId="0" applyNumberFormat="1" applyFill="1" applyBorder="1" applyAlignment="1">
      <alignment horizontal="center" vertical="center"/>
    </xf>
    <xf numFmtId="164" fontId="0" fillId="0" borderId="0" xfId="0" applyNumberFormat="1" applyAlignment="1">
      <alignment horizontal="center" vertical="center"/>
    </xf>
    <xf numFmtId="14" fontId="0" fillId="2" borderId="2" xfId="0" applyNumberFormat="1" applyFill="1" applyBorder="1" applyAlignment="1">
      <alignment horizontal="center" vertical="center"/>
    </xf>
    <xf numFmtId="44" fontId="0" fillId="2" borderId="3" xfId="0" applyNumberFormat="1" applyFill="1" applyBorder="1" applyAlignment="1">
      <alignment horizontal="center" vertical="center"/>
    </xf>
    <xf numFmtId="10" fontId="0" fillId="2" borderId="3" xfId="0" applyNumberFormat="1" applyFill="1" applyBorder="1" applyAlignment="1">
      <alignment horizontal="center" vertical="center"/>
    </xf>
    <xf numFmtId="10" fontId="0" fillId="0" borderId="3" xfId="1" applyNumberFormat="1" applyFont="1" applyBorder="1" applyAlignment="1">
      <alignment horizontal="center" vertical="center"/>
    </xf>
    <xf numFmtId="0" fontId="0" fillId="2" borderId="3" xfId="0" applyFill="1" applyBorder="1" applyAlignment="1">
      <alignment horizontal="center" vertical="center"/>
    </xf>
    <xf numFmtId="8" fontId="0" fillId="0" borderId="4" xfId="0" applyNumberFormat="1" applyBorder="1" applyAlignment="1">
      <alignment horizontal="center" vertical="center"/>
    </xf>
    <xf numFmtId="0" fontId="7" fillId="0" borderId="0" xfId="0" applyFont="1"/>
    <xf numFmtId="10" fontId="0" fillId="0" borderId="4" xfId="1" applyNumberFormat="1" applyFont="1" applyBorder="1" applyAlignment="1">
      <alignment horizontal="center" vertical="center"/>
    </xf>
    <xf numFmtId="0" fontId="8" fillId="0" borderId="0" xfId="0" applyFont="1"/>
    <xf numFmtId="166" fontId="0" fillId="2" borderId="4" xfId="1" applyNumberFormat="1" applyFont="1" applyFill="1" applyBorder="1" applyAlignment="1">
      <alignment horizontal="center" vertical="center"/>
    </xf>
    <xf numFmtId="164" fontId="0" fillId="0" borderId="0" xfId="0" applyNumberFormat="1" applyBorder="1" applyAlignment="1">
      <alignment horizontal="center" vertical="center"/>
    </xf>
    <xf numFmtId="0" fontId="9" fillId="0" borderId="0" xfId="0" applyFont="1"/>
    <xf numFmtId="0" fontId="3" fillId="0" borderId="0" xfId="0" applyFont="1" applyAlignment="1">
      <alignment horizontal="center"/>
    </xf>
    <xf numFmtId="0" fontId="11" fillId="0" borderId="0" xfId="0" applyFont="1"/>
    <xf numFmtId="0" fontId="12" fillId="0" borderId="0" xfId="0" applyFont="1"/>
    <xf numFmtId="0" fontId="0" fillId="0" borderId="0" xfId="0" applyAlignment="1">
      <alignment horizontal="left" vertical="center"/>
    </xf>
    <xf numFmtId="10" fontId="0" fillId="0" borderId="0" xfId="1" applyNumberFormat="1" applyFont="1" applyBorder="1" applyAlignment="1">
      <alignment horizontal="center" vertical="center"/>
    </xf>
    <xf numFmtId="164" fontId="0" fillId="2" borderId="2" xfId="0" applyNumberFormat="1" applyFill="1" applyBorder="1" applyAlignment="1">
      <alignment horizontal="center" vertical="center"/>
    </xf>
    <xf numFmtId="0" fontId="10" fillId="0" borderId="0" xfId="0" applyFont="1"/>
    <xf numFmtId="2" fontId="0" fillId="0" borderId="0" xfId="0" applyNumberFormat="1"/>
    <xf numFmtId="2" fontId="3" fillId="0" borderId="0" xfId="0" applyNumberFormat="1" applyFont="1" applyAlignment="1">
      <alignment horizontal="center"/>
    </xf>
    <xf numFmtId="10" fontId="0" fillId="3" borderId="2" xfId="1" applyNumberFormat="1" applyFont="1" applyFill="1" applyBorder="1" applyAlignment="1">
      <alignment horizontal="center" vertical="center"/>
    </xf>
    <xf numFmtId="10" fontId="0" fillId="3" borderId="3" xfId="1" applyNumberFormat="1" applyFont="1" applyFill="1" applyBorder="1" applyAlignment="1">
      <alignment horizontal="center" vertical="center"/>
    </xf>
    <xf numFmtId="10" fontId="0" fillId="0" borderId="1" xfId="1" applyNumberFormat="1" applyFont="1" applyBorder="1" applyAlignment="1">
      <alignment horizontal="center" vertical="center"/>
    </xf>
    <xf numFmtId="164" fontId="11" fillId="0" borderId="4" xfId="0" applyNumberFormat="1" applyFont="1" applyBorder="1" applyAlignment="1">
      <alignment horizontal="center" vertical="center"/>
    </xf>
    <xf numFmtId="164" fontId="11" fillId="0" borderId="4" xfId="0" applyNumberFormat="1" applyFont="1" applyBorder="1" applyAlignment="1">
      <alignment horizontal="center"/>
    </xf>
    <xf numFmtId="10" fontId="0" fillId="3" borderId="1" xfId="1" applyNumberFormat="1" applyFont="1" applyFill="1" applyBorder="1" applyAlignment="1">
      <alignment horizontal="center" vertical="center"/>
    </xf>
    <xf numFmtId="0" fontId="14" fillId="0" borderId="0" xfId="0" applyFont="1" applyAlignment="1">
      <alignment horizontal="center"/>
    </xf>
    <xf numFmtId="2" fontId="0" fillId="0" borderId="0" xfId="0" applyNumberFormat="1" applyAlignment="1">
      <alignment horizontal="center"/>
    </xf>
    <xf numFmtId="0" fontId="0" fillId="0" borderId="0" xfId="0" quotePrefix="1" applyAlignment="1">
      <alignment horizontal="center"/>
    </xf>
    <xf numFmtId="0" fontId="15" fillId="0" borderId="0" xfId="0" quotePrefix="1" applyFont="1" applyAlignment="1">
      <alignment horizontal="center"/>
    </xf>
    <xf numFmtId="0" fontId="15" fillId="0" borderId="0" xfId="0" applyFont="1" applyAlignment="1">
      <alignment horizontal="center"/>
    </xf>
    <xf numFmtId="2" fontId="15" fillId="0" borderId="0" xfId="0" applyNumberFormat="1" applyFont="1" applyAlignment="1">
      <alignment horizontal="center"/>
    </xf>
    <xf numFmtId="0" fontId="13" fillId="0" borderId="0" xfId="0" applyFont="1" applyAlignment="1">
      <alignment horizontal="center"/>
    </xf>
    <xf numFmtId="0" fontId="13" fillId="0" borderId="0" xfId="0" applyFont="1"/>
    <xf numFmtId="2" fontId="16" fillId="0" borderId="0" xfId="0" applyNumberFormat="1" applyFont="1" applyAlignment="1">
      <alignment horizontal="center"/>
    </xf>
    <xf numFmtId="0" fontId="8" fillId="0" borderId="0" xfId="0" quotePrefix="1" applyFont="1" applyAlignment="1">
      <alignment horizontal="center"/>
    </xf>
    <xf numFmtId="2" fontId="8" fillId="0" borderId="0" xfId="0" applyNumberFormat="1" applyFont="1" applyAlignment="1">
      <alignment horizontal="center"/>
    </xf>
    <xf numFmtId="2" fontId="17" fillId="0" borderId="0" xfId="0" applyNumberFormat="1" applyFont="1" applyAlignment="1">
      <alignment horizontal="center"/>
    </xf>
    <xf numFmtId="2" fontId="18" fillId="0" borderId="0" xfId="0" applyNumberFormat="1" applyFont="1" applyAlignment="1">
      <alignment horizontal="center"/>
    </xf>
    <xf numFmtId="2" fontId="14" fillId="0" borderId="0" xfId="0" applyNumberFormat="1" applyFont="1" applyAlignment="1">
      <alignment horizontal="center"/>
    </xf>
    <xf numFmtId="2" fontId="7" fillId="0" borderId="0" xfId="0" applyNumberFormat="1" applyFont="1" applyAlignment="1">
      <alignment horizontal="center"/>
    </xf>
    <xf numFmtId="2" fontId="20" fillId="0" borderId="0" xfId="0" applyNumberFormat="1" applyFont="1" applyAlignment="1">
      <alignment horizontal="center"/>
    </xf>
    <xf numFmtId="0" fontId="21" fillId="0" borderId="0" xfId="0" applyFont="1"/>
    <xf numFmtId="44" fontId="0" fillId="0" borderId="0" xfId="0" applyNumberFormat="1" applyAlignment="1">
      <alignment horizontal="center" vertical="center"/>
    </xf>
    <xf numFmtId="0" fontId="0" fillId="0" borderId="0" xfId="0" applyAlignment="1">
      <alignment horizontal="left" vertical="center" wrapText="1"/>
    </xf>
    <xf numFmtId="8" fontId="22" fillId="0" borderId="6" xfId="0" applyNumberFormat="1" applyFont="1" applyBorder="1" applyAlignment="1">
      <alignment horizontal="center"/>
    </xf>
    <xf numFmtId="0" fontId="23" fillId="0" borderId="0" xfId="0" applyFont="1"/>
    <xf numFmtId="8" fontId="24" fillId="0" borderId="0" xfId="0" applyNumberFormat="1" applyFont="1" applyBorder="1" applyAlignment="1">
      <alignment horizontal="center" vertical="center"/>
    </xf>
    <xf numFmtId="8" fontId="22" fillId="0" borderId="0" xfId="0" applyNumberFormat="1" applyFont="1" applyBorder="1" applyAlignment="1">
      <alignment horizontal="center" vertical="center"/>
    </xf>
    <xf numFmtId="2" fontId="8" fillId="0" borderId="0" xfId="0" applyNumberFormat="1" applyFont="1"/>
    <xf numFmtId="0" fontId="18" fillId="0" borderId="0" xfId="0" applyFont="1"/>
    <xf numFmtId="2" fontId="25" fillId="0" borderId="0" xfId="0" applyNumberFormat="1" applyFont="1" applyAlignment="1">
      <alignment horizontal="center"/>
    </xf>
    <xf numFmtId="0" fontId="26" fillId="0" borderId="0" xfId="0" applyFont="1" applyAlignment="1">
      <alignment horizontal="center"/>
    </xf>
    <xf numFmtId="0" fontId="27" fillId="0" borderId="0" xfId="0" applyFont="1"/>
    <xf numFmtId="2" fontId="28" fillId="0" borderId="0" xfId="0" applyNumberFormat="1" applyFont="1" applyAlignment="1">
      <alignment horizontal="center"/>
    </xf>
    <xf numFmtId="0" fontId="29" fillId="0" borderId="0" xfId="0" applyFont="1"/>
    <xf numFmtId="2" fontId="15" fillId="0" borderId="0" xfId="0" quotePrefix="1" applyNumberFormat="1" applyFont="1" applyAlignment="1">
      <alignment horizontal="center"/>
    </xf>
    <xf numFmtId="2" fontId="16" fillId="0" borderId="0" xfId="0" quotePrefix="1" applyNumberFormat="1" applyFont="1" applyAlignment="1">
      <alignment horizontal="center"/>
    </xf>
    <xf numFmtId="2" fontId="18" fillId="0" borderId="0" xfId="0" quotePrefix="1" applyNumberFormat="1" applyFont="1" applyAlignment="1">
      <alignment horizontal="center"/>
    </xf>
    <xf numFmtId="0" fontId="30" fillId="0" borderId="0" xfId="0" applyFont="1"/>
    <xf numFmtId="164" fontId="0" fillId="4" borderId="2" xfId="0" applyNumberFormat="1" applyFill="1" applyBorder="1" applyAlignment="1">
      <alignment horizontal="center" vertical="center"/>
    </xf>
    <xf numFmtId="164" fontId="0" fillId="4" borderId="4" xfId="0" applyNumberFormat="1" applyFill="1" applyBorder="1" applyAlignment="1">
      <alignment horizontal="center" vertical="center"/>
    </xf>
    <xf numFmtId="10" fontId="0" fillId="4" borderId="3" xfId="0" applyNumberFormat="1" applyFill="1" applyBorder="1" applyAlignment="1">
      <alignment horizontal="center" vertical="center"/>
    </xf>
    <xf numFmtId="10" fontId="0" fillId="4" borderId="3" xfId="1" applyNumberFormat="1" applyFont="1" applyFill="1" applyBorder="1" applyAlignment="1">
      <alignment horizontal="center" vertical="center"/>
    </xf>
    <xf numFmtId="0" fontId="0" fillId="4" borderId="3" xfId="0" applyFill="1" applyBorder="1" applyAlignment="1">
      <alignment horizontal="center" vertical="center"/>
    </xf>
    <xf numFmtId="8" fontId="0" fillId="4" borderId="4" xfId="0" applyNumberFormat="1" applyFill="1" applyBorder="1" applyAlignment="1">
      <alignment horizontal="center" vertical="center"/>
    </xf>
    <xf numFmtId="164" fontId="0" fillId="4" borderId="3" xfId="0" applyNumberFormat="1" applyFill="1" applyBorder="1" applyAlignment="1">
      <alignment horizontal="center" vertical="center"/>
    </xf>
    <xf numFmtId="10" fontId="0" fillId="4" borderId="2" xfId="1" applyNumberFormat="1" applyFont="1" applyFill="1" applyBorder="1" applyAlignment="1">
      <alignment horizontal="center" vertical="center"/>
    </xf>
    <xf numFmtId="10" fontId="0" fillId="4" borderId="1" xfId="1" applyNumberFormat="1" applyFont="1" applyFill="1" applyBorder="1" applyAlignment="1">
      <alignment horizontal="center" vertical="center"/>
    </xf>
    <xf numFmtId="1" fontId="0" fillId="4" borderId="0" xfId="0" applyNumberFormat="1" applyFill="1" applyBorder="1" applyAlignment="1">
      <alignment horizontal="center" vertical="center"/>
    </xf>
    <xf numFmtId="1" fontId="0" fillId="4" borderId="4" xfId="0" applyNumberFormat="1" applyFill="1" applyBorder="1" applyAlignment="1">
      <alignment horizontal="center" vertical="center"/>
    </xf>
    <xf numFmtId="44" fontId="0" fillId="4" borderId="2" xfId="0" applyNumberFormat="1" applyFill="1" applyBorder="1" applyAlignment="1">
      <alignment horizontal="center" vertical="center"/>
    </xf>
    <xf numFmtId="0" fontId="0" fillId="4" borderId="1" xfId="0" applyFill="1" applyBorder="1" applyAlignment="1">
      <alignment horizontal="center" vertical="center"/>
    </xf>
    <xf numFmtId="9" fontId="7" fillId="0" borderId="2" xfId="1" applyFont="1" applyBorder="1" applyAlignment="1">
      <alignment horizontal="center" vertical="center"/>
    </xf>
    <xf numFmtId="9" fontId="7" fillId="0" borderId="4" xfId="1" applyFont="1" applyBorder="1" applyAlignment="1">
      <alignment horizontal="center" vertical="center"/>
    </xf>
    <xf numFmtId="0" fontId="0" fillId="0" borderId="0" xfId="0" applyAlignment="1"/>
    <xf numFmtId="0" fontId="31" fillId="0" borderId="0" xfId="0" applyFont="1"/>
    <xf numFmtId="0" fontId="3" fillId="0" borderId="0" xfId="0" applyFont="1" applyAlignment="1"/>
    <xf numFmtId="0" fontId="34" fillId="0" borderId="0" xfId="0" applyFont="1" applyAlignment="1">
      <alignment horizontal="center" vertical="center"/>
    </xf>
    <xf numFmtId="167" fontId="0" fillId="0" borderId="0" xfId="0" applyNumberFormat="1" applyBorder="1" applyAlignment="1">
      <alignment horizontal="center" vertical="center"/>
    </xf>
    <xf numFmtId="0" fontId="0" fillId="0" borderId="1" xfId="0" applyBorder="1" applyAlignment="1">
      <alignment horizontal="center"/>
    </xf>
    <xf numFmtId="167" fontId="0" fillId="0" borderId="1" xfId="0" applyNumberFormat="1" applyBorder="1" applyAlignment="1">
      <alignment horizontal="center"/>
    </xf>
    <xf numFmtId="8" fontId="22" fillId="0" borderId="0" xfId="0" applyNumberFormat="1" applyFont="1" applyBorder="1" applyAlignment="1">
      <alignment horizontal="center"/>
    </xf>
    <xf numFmtId="167" fontId="0" fillId="0" borderId="1" xfId="0" applyNumberFormat="1" applyBorder="1" applyAlignment="1"/>
    <xf numFmtId="164" fontId="0" fillId="0" borderId="1" xfId="0" applyNumberFormat="1" applyBorder="1" applyAlignment="1">
      <alignment horizontal="center"/>
    </xf>
    <xf numFmtId="0" fontId="36" fillId="0" borderId="0" xfId="0" applyFont="1"/>
    <xf numFmtId="0" fontId="37" fillId="0" borderId="0" xfId="0" applyFont="1"/>
    <xf numFmtId="0" fontId="38" fillId="0" borderId="0" xfId="0" applyFont="1" applyAlignment="1">
      <alignment horizontal="center"/>
    </xf>
    <xf numFmtId="0" fontId="39" fillId="0" borderId="0" xfId="0" quotePrefix="1" applyFont="1" applyAlignment="1">
      <alignment horizontal="center"/>
    </xf>
    <xf numFmtId="0" fontId="40" fillId="0" borderId="0" xfId="0" applyFont="1"/>
    <xf numFmtId="0" fontId="41" fillId="0" borderId="0" xfId="0" applyFont="1" applyBorder="1" applyAlignment="1">
      <alignment horizontal="center"/>
    </xf>
    <xf numFmtId="0" fontId="42" fillId="0" borderId="0" xfId="0" applyFont="1"/>
    <xf numFmtId="0" fontId="41" fillId="0" borderId="0" xfId="0" applyFont="1" applyAlignment="1">
      <alignment horizontal="center" wrapText="1"/>
    </xf>
    <xf numFmtId="8" fontId="41" fillId="0" borderId="0" xfId="0" applyNumberFormat="1" applyFont="1" applyBorder="1" applyAlignment="1">
      <alignment horizontal="center" vertical="center"/>
    </xf>
    <xf numFmtId="0" fontId="41" fillId="0" borderId="0" xfId="0" applyFont="1" applyAlignment="1">
      <alignment horizontal="left" vertical="center" wrapText="1"/>
    </xf>
    <xf numFmtId="0" fontId="22" fillId="0" borderId="0" xfId="0" applyFont="1" applyAlignment="1">
      <alignment horizontal="center" wrapText="1"/>
    </xf>
    <xf numFmtId="0" fontId="24" fillId="0" borderId="0" xfId="0" applyFont="1" applyAlignment="1">
      <alignment horizontal="center" vertical="center" wrapText="1"/>
    </xf>
    <xf numFmtId="0" fontId="22" fillId="0" borderId="0" xfId="0" applyFont="1" applyAlignment="1">
      <alignment horizontal="left" vertical="center" wrapText="1"/>
    </xf>
    <xf numFmtId="1" fontId="41" fillId="0" borderId="0" xfId="0" applyNumberFormat="1" applyFont="1" applyBorder="1" applyAlignment="1">
      <alignment horizontal="center" vertical="center"/>
    </xf>
    <xf numFmtId="0" fontId="41" fillId="0" borderId="5" xfId="0" applyFont="1" applyBorder="1" applyAlignment="1">
      <alignment horizontal="center"/>
    </xf>
    <xf numFmtId="0" fontId="29" fillId="0" borderId="0" xfId="0" applyFont="1" applyAlignment="1">
      <alignment horizontal="left" vertical="center" wrapText="1"/>
    </xf>
    <xf numFmtId="2" fontId="22" fillId="0" borderId="0" xfId="0" applyNumberFormat="1" applyFont="1" applyBorder="1" applyAlignment="1">
      <alignment horizontal="center" vertical="center"/>
    </xf>
    <xf numFmtId="0" fontId="22" fillId="0" borderId="0" xfId="0" applyNumberFormat="1" applyFont="1" applyBorder="1" applyAlignment="1">
      <alignment horizontal="center" vertical="center"/>
    </xf>
    <xf numFmtId="2" fontId="22" fillId="0" borderId="0" xfId="0" applyNumberFormat="1" applyFont="1" applyAlignment="1">
      <alignment horizontal="center" vertical="center" wrapText="1"/>
    </xf>
    <xf numFmtId="0" fontId="41" fillId="0" borderId="0" xfId="0" applyFont="1" applyAlignment="1">
      <alignment horizontal="center" vertical="center" wrapText="1"/>
    </xf>
    <xf numFmtId="164" fontId="0" fillId="0" borderId="0" xfId="0" applyNumberFormat="1" applyBorder="1" applyAlignment="1">
      <alignment horizontal="center"/>
    </xf>
    <xf numFmtId="167" fontId="0" fillId="0" borderId="0" xfId="0" applyNumberFormat="1" applyBorder="1" applyAlignment="1"/>
    <xf numFmtId="0" fontId="43" fillId="0" borderId="0" xfId="0" applyFont="1"/>
    <xf numFmtId="0" fontId="44" fillId="0" borderId="0" xfId="0" applyFont="1"/>
    <xf numFmtId="164" fontId="44" fillId="0" borderId="1" xfId="0" applyNumberFormat="1" applyFont="1" applyBorder="1" applyAlignment="1">
      <alignment horizontal="center" vertical="center"/>
    </xf>
    <xf numFmtId="164" fontId="43" fillId="0" borderId="4" xfId="0" applyNumberFormat="1" applyFont="1" applyBorder="1" applyAlignment="1">
      <alignment horizontal="center"/>
    </xf>
    <xf numFmtId="167" fontId="0" fillId="0" borderId="0" xfId="0" applyNumberFormat="1" applyBorder="1" applyAlignment="1">
      <alignment horizontal="center"/>
    </xf>
    <xf numFmtId="10" fontId="10" fillId="0" borderId="3" xfId="1" applyNumberFormat="1" applyFont="1" applyBorder="1" applyAlignment="1">
      <alignment horizontal="center" vertical="center"/>
    </xf>
    <xf numFmtId="168" fontId="0" fillId="0" borderId="0" xfId="0" applyNumberFormat="1"/>
    <xf numFmtId="0" fontId="0" fillId="0" borderId="0" xfId="0" applyBorder="1" applyAlignment="1">
      <alignment horizontal="center"/>
    </xf>
    <xf numFmtId="1" fontId="0" fillId="0" borderId="1" xfId="0" applyNumberFormat="1" applyBorder="1" applyAlignment="1">
      <alignment horizontal="center"/>
    </xf>
    <xf numFmtId="164" fontId="0" fillId="2" borderId="1" xfId="0" applyNumberFormat="1" applyFill="1" applyBorder="1" applyAlignment="1">
      <alignment horizontal="center" vertical="center"/>
    </xf>
    <xf numFmtId="164" fontId="0" fillId="4" borderId="1" xfId="0" applyNumberFormat="1" applyFill="1" applyBorder="1" applyAlignment="1">
      <alignment horizontal="center" vertical="center"/>
    </xf>
    <xf numFmtId="0" fontId="0" fillId="2" borderId="1" xfId="0" applyFill="1" applyBorder="1"/>
    <xf numFmtId="0" fontId="45" fillId="0" borderId="0" xfId="0" applyFont="1" applyAlignment="1">
      <alignment horizontal="center" vertical="center" wrapText="1"/>
    </xf>
    <xf numFmtId="0" fontId="0" fillId="0" borderId="0" xfId="0" applyAlignment="1">
      <alignment vertical="center"/>
    </xf>
    <xf numFmtId="0" fontId="0" fillId="2" borderId="1" xfId="0" applyFill="1" applyBorder="1" applyAlignment="1">
      <alignment horizontal="center" vertical="center"/>
    </xf>
    <xf numFmtId="164" fontId="0" fillId="4" borderId="7" xfId="0" applyNumberFormat="1" applyFill="1" applyBorder="1" applyAlignment="1">
      <alignment horizontal="center" vertical="center"/>
    </xf>
    <xf numFmtId="164" fontId="0" fillId="2" borderId="8" xfId="0" applyNumberFormat="1" applyFill="1" applyBorder="1" applyAlignment="1">
      <alignment horizontal="center" vertical="center"/>
    </xf>
    <xf numFmtId="0" fontId="3" fillId="0" borderId="0" xfId="0" applyFont="1" applyAlignment="1">
      <alignment vertical="center"/>
    </xf>
    <xf numFmtId="164" fontId="43" fillId="0" borderId="0" xfId="0" applyNumberFormat="1" applyFont="1" applyBorder="1" applyAlignment="1">
      <alignment horizontal="center"/>
    </xf>
    <xf numFmtId="0" fontId="0" fillId="2" borderId="0" xfId="0" applyFill="1" applyBorder="1"/>
    <xf numFmtId="0" fontId="0" fillId="0" borderId="0" xfId="0" quotePrefix="1" applyAlignment="1">
      <alignment horizontal="left"/>
    </xf>
    <xf numFmtId="0" fontId="0" fillId="0" borderId="0" xfId="0" applyAlignment="1">
      <alignment horizontal="left"/>
    </xf>
    <xf numFmtId="2" fontId="0" fillId="2" borderId="1" xfId="0" applyNumberFormat="1" applyFill="1" applyBorder="1"/>
    <xf numFmtId="0" fontId="7" fillId="0" borderId="0" xfId="0" applyFont="1" applyAlignment="1">
      <alignment horizontal="left" wrapText="1"/>
    </xf>
    <xf numFmtId="0" fontId="0" fillId="0" borderId="0" xfId="0" applyAlignment="1">
      <alignment horizontal="center" vertical="center" wrapText="1"/>
    </xf>
  </cellXfs>
  <cellStyles count="3">
    <cellStyle name="Lien hypertexte" xfId="2" builtinId="8"/>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5.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Tableau SCI IS</a:t>
            </a:r>
          </a:p>
        </c:rich>
      </c:tx>
      <c:overlay val="0"/>
      <c:spPr>
        <a:noFill/>
        <a:ln>
          <a:noFill/>
        </a:ln>
        <a:effectLst/>
      </c:spPr>
    </c:title>
    <c:autoTitleDeleted val="0"/>
    <c:plotArea>
      <c:layout>
        <c:manualLayout>
          <c:layoutTarget val="inner"/>
          <c:xMode val="edge"/>
          <c:yMode val="edge"/>
          <c:x val="4.9759384997614765E-2"/>
          <c:y val="8.52198097857296E-2"/>
          <c:w val="0.933840086632024"/>
          <c:h val="0.81883665790172766"/>
        </c:manualLayout>
      </c:layout>
      <c:lineChart>
        <c:grouping val="standard"/>
        <c:varyColors val="0"/>
        <c:ser>
          <c:idx val="0"/>
          <c:order val="0"/>
          <c:tx>
            <c:strRef>
              <c:f>'Tableau SCI IS'!$A$15</c:f>
              <c:strCache>
                <c:ptCount val="1"/>
                <c:pt idx="0">
                  <c:v>= Résultat net</c:v>
                </c:pt>
              </c:strCache>
            </c:strRef>
          </c:tx>
          <c:spPr>
            <a:ln w="34925" cap="rnd">
              <a:solidFill>
                <a:srgbClr val="FF0000">
                  <a:alpha val="80000"/>
                </a:srgbClr>
              </a:solidFill>
              <a:round/>
            </a:ln>
            <a:effectLst>
              <a:outerShdw blurRad="57150" dist="19050" dir="5400000" algn="ctr" rotWithShape="0">
                <a:srgbClr val="000000">
                  <a:alpha val="63000"/>
                </a:srgbClr>
              </a:outerShdw>
            </a:effectLst>
          </c:spPr>
          <c:marker>
            <c:symbol val="none"/>
          </c:marker>
          <c:cat>
            <c:numRef>
              <c:f>'Tableau SCI IS'!Tableau_IS_années</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SCI IS'!Tableau_IS_bénef</c:f>
              <c:numCache>
                <c:formatCode>0.00</c:formatCode>
                <c:ptCount val="19"/>
                <c:pt idx="0">
                  <c:v>1664.2257011725844</c:v>
                </c:pt>
                <c:pt idx="1">
                  <c:v>1708.6002913990972</c:v>
                </c:pt>
                <c:pt idx="2">
                  <c:v>1752.5727932490299</c:v>
                </c:pt>
                <c:pt idx="3">
                  <c:v>1796.1472505170063</c:v>
                </c:pt>
                <c:pt idx="4">
                  <c:v>1839.327667065648</c:v>
                </c:pt>
                <c:pt idx="5">
                  <c:v>1882.1180072211257</c:v>
                </c:pt>
                <c:pt idx="6">
                  <c:v>1924.5221961647758</c:v>
                </c:pt>
                <c:pt idx="7">
                  <c:v>1966.5441203208657</c:v>
                </c:pt>
                <c:pt idx="8">
                  <c:v>2008.1876277404922</c:v>
                </c:pt>
                <c:pt idx="9">
                  <c:v>2049.4565284817018</c:v>
                </c:pt>
                <c:pt idx="10">
                  <c:v>2090.3545949858335</c:v>
                </c:pt>
                <c:pt idx="11">
                  <c:v>2130.8855624501475</c:v>
                </c:pt>
                <c:pt idx="12">
                  <c:v>2171.0531291967477</c:v>
                </c:pt>
                <c:pt idx="13">
                  <c:v>2210.860957037874</c:v>
                </c:pt>
                <c:pt idx="14">
                  <c:v>2250.3126716375559</c:v>
                </c:pt>
                <c:pt idx="15">
                  <c:v>2278.9793360304216</c:v>
                </c:pt>
                <c:pt idx="16">
                  <c:v>2295.128055475665</c:v>
                </c:pt>
                <c:pt idx="17">
                  <c:v>2311.1168866095691</c:v>
                </c:pt>
                <c:pt idx="18">
                  <c:v>2326.9474124847216</c:v>
                </c:pt>
              </c:numCache>
            </c:numRef>
          </c:val>
          <c:smooth val="0"/>
          <c:extLst xmlns:c16r2="http://schemas.microsoft.com/office/drawing/2015/06/chart">
            <c:ext xmlns:c16="http://schemas.microsoft.com/office/drawing/2014/chart" uri="{C3380CC4-5D6E-409C-BE32-E72D297353CC}">
              <c16:uniqueId val="{00000023-AA94-428F-AB11-0A9F388283B6}"/>
            </c:ext>
          </c:extLst>
        </c:ser>
        <c:ser>
          <c:idx val="2"/>
          <c:order val="1"/>
          <c:tx>
            <c:strRef>
              <c:f>'Tableau SCI IS'!$A$42</c:f>
              <c:strCache>
                <c:ptCount val="1"/>
                <c:pt idx="0">
                  <c:v>Gains nets :</c:v>
                </c:pt>
              </c:strCache>
            </c:strRef>
          </c:tx>
          <c:spPr>
            <a:ln w="34925" cap="rnd">
              <a:solidFill>
                <a:srgbClr val="92D050">
                  <a:alpha val="80000"/>
                </a:srgbClr>
              </a:solidFill>
              <a:round/>
            </a:ln>
            <a:effectLst>
              <a:outerShdw blurRad="57150" dist="19050" dir="5400000" algn="ctr" rotWithShape="0">
                <a:srgbClr val="000000">
                  <a:alpha val="63000"/>
                </a:srgbClr>
              </a:outerShdw>
            </a:effectLst>
          </c:spPr>
          <c:marker>
            <c:symbol val="none"/>
          </c:marker>
          <c:cat>
            <c:numRef>
              <c:f>'Tableau SCI IS'!Tableau_IS_années</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SCI IS'!Tableau_IS_gains</c:f>
              <c:numCache>
                <c:formatCode>0.00</c:formatCode>
                <c:ptCount val="19"/>
                <c:pt idx="0">
                  <c:v>1643.522818296296</c:v>
                </c:pt>
                <c:pt idx="1">
                  <c:v>1662.0562685856453</c:v>
                </c:pt>
                <c:pt idx="2">
                  <c:v>1680.3996433668431</c:v>
                </c:pt>
                <c:pt idx="3">
                  <c:v>1698.5548135070994</c:v>
                </c:pt>
                <c:pt idx="4">
                  <c:v>1556.1669554677014</c:v>
                </c:pt>
                <c:pt idx="5">
                  <c:v>1290.3251005202862</c:v>
                </c:pt>
                <c:pt idx="6">
                  <c:v>1303.4206886257559</c:v>
                </c:pt>
                <c:pt idx="7">
                  <c:v>1316.3816835850846</c:v>
                </c:pt>
                <c:pt idx="8">
                  <c:v>1329.2094096991655</c:v>
                </c:pt>
                <c:pt idx="9">
                  <c:v>1341.9051781430235</c:v>
                </c:pt>
                <c:pt idx="10">
                  <c:v>1354.4702870957537</c:v>
                </c:pt>
                <c:pt idx="11">
                  <c:v>1366.9060218691664</c:v>
                </c:pt>
                <c:pt idx="12">
                  <c:v>1379.213655035162</c:v>
                </c:pt>
                <c:pt idx="13">
                  <c:v>1391.3944465518518</c:v>
                </c:pt>
                <c:pt idx="14">
                  <c:v>1403.4496438884109</c:v>
                </c:pt>
                <c:pt idx="15">
                  <c:v>3123.183418940006</c:v>
                </c:pt>
                <c:pt idx="16">
                  <c:v>3121.0631870693128</c:v>
                </c:pt>
                <c:pt idx="17">
                  <c:v>3118.9639475933786</c:v>
                </c:pt>
                <c:pt idx="18">
                  <c:v>3116.8854926667123</c:v>
                </c:pt>
              </c:numCache>
            </c:numRef>
          </c:val>
          <c:smooth val="0"/>
          <c:extLst xmlns:c16r2="http://schemas.microsoft.com/office/drawing/2015/06/chart">
            <c:ext xmlns:c16="http://schemas.microsoft.com/office/drawing/2014/chart" uri="{C3380CC4-5D6E-409C-BE32-E72D297353CC}">
              <c16:uniqueId val="{00000025-AA94-428F-AB11-0A9F388283B6}"/>
            </c:ext>
          </c:extLst>
        </c:ser>
        <c:dLbls>
          <c:showLegendKey val="0"/>
          <c:showVal val="0"/>
          <c:showCatName val="0"/>
          <c:showSerName val="0"/>
          <c:showPercent val="0"/>
          <c:showBubbleSize val="0"/>
        </c:dLbls>
        <c:marker val="1"/>
        <c:smooth val="0"/>
        <c:axId val="158001792"/>
        <c:axId val="158212480"/>
      </c:lineChart>
      <c:catAx>
        <c:axId val="158001792"/>
        <c:scaling>
          <c:orientation val="minMax"/>
        </c:scaling>
        <c:delete val="0"/>
        <c:axPos val="b"/>
        <c:numFmt formatCode="General" sourceLinked="1"/>
        <c:majorTickMark val="out"/>
        <c:minorTickMark val="none"/>
        <c:tickLblPos val="nextTo"/>
        <c:spPr>
          <a:noFill/>
          <a:ln w="19050" cap="flat" cmpd="sng" algn="ctr">
            <a:solidFill>
              <a:schemeClr val="accent1"/>
            </a:solidFill>
            <a:round/>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8212480"/>
        <c:crosses val="autoZero"/>
        <c:auto val="1"/>
        <c:lblAlgn val="ctr"/>
        <c:lblOffset val="100"/>
        <c:noMultiLvlLbl val="0"/>
      </c:catAx>
      <c:valAx>
        <c:axId val="158212480"/>
        <c:scaling>
          <c:orientation val="minMax"/>
        </c:scaling>
        <c:delete val="0"/>
        <c:axPos val="l"/>
        <c:majorGridlines>
          <c:spPr>
            <a:ln w="19050" cap="flat" cmpd="sng" algn="ctr">
              <a:solidFill>
                <a:schemeClr val="lt1">
                  <a:lumMod val="95000"/>
                  <a:alpha val="10000"/>
                </a:schemeClr>
              </a:solidFill>
              <a:round/>
            </a:ln>
            <a:effectLst/>
          </c:spPr>
        </c:majorGridlines>
        <c:numFmt formatCode="0.00" sourceLinked="1"/>
        <c:majorTickMark val="out"/>
        <c:minorTickMark val="none"/>
        <c:tickLblPos val="nextTo"/>
        <c:spPr>
          <a:noFill/>
          <a:ln w="19050">
            <a:solidFill>
              <a:schemeClr val="accent1"/>
            </a:solidFill>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800179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w="19050" cmpd="sng">
      <a:noFill/>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Tableau SCI IR</a:t>
            </a:r>
          </a:p>
        </c:rich>
      </c:tx>
      <c:overlay val="0"/>
      <c:spPr>
        <a:noFill/>
        <a:ln>
          <a:noFill/>
        </a:ln>
        <a:effectLst/>
      </c:spPr>
    </c:title>
    <c:autoTitleDeleted val="0"/>
    <c:plotArea>
      <c:layout/>
      <c:lineChart>
        <c:grouping val="standard"/>
        <c:varyColors val="0"/>
        <c:ser>
          <c:idx val="22"/>
          <c:order val="0"/>
          <c:tx>
            <c:strRef>
              <c:f>'Tableau Foncier'!$A$31</c:f>
              <c:strCache>
                <c:ptCount val="1"/>
                <c:pt idx="0">
                  <c:v>GAINS = CAF retraitée amort emprunt :</c:v>
                </c:pt>
              </c:strCache>
            </c:strRef>
          </c:tx>
          <c:spPr>
            <a:ln w="34925" cap="rnd">
              <a:solidFill>
                <a:srgbClr val="92D050">
                  <a:alpha val="80000"/>
                </a:srgbClr>
              </a:solidFill>
              <a:round/>
            </a:ln>
            <a:effectLst>
              <a:outerShdw blurRad="57150" dist="19050" dir="5400000" algn="ctr" rotWithShape="0">
                <a:srgbClr val="000000">
                  <a:alpha val="63000"/>
                </a:srgbClr>
              </a:outerShdw>
            </a:effectLst>
          </c:spPr>
          <c:marker>
            <c:symbol val="none"/>
          </c:marker>
          <c:cat>
            <c:numRef>
              <c:f>'Tableau Foncier'!Tableau_IR_années</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Foncier'!Tableau_IR_CAF</c:f>
              <c:numCache>
                <c:formatCode>0.00</c:formatCode>
                <c:ptCount val="19"/>
                <c:pt idx="0">
                  <c:v>-331.90852617179723</c:v>
                </c:pt>
                <c:pt idx="1">
                  <c:v>-314.95067245878226</c:v>
                </c:pt>
                <c:pt idx="2">
                  <c:v>-298.1743963681788</c:v>
                </c:pt>
                <c:pt idx="3">
                  <c:v>-281.57792312425522</c:v>
                </c:pt>
                <c:pt idx="4">
                  <c:v>-265.15949556207136</c:v>
                </c:pt>
                <c:pt idx="5">
                  <c:v>-248.91737395317296</c:v>
                </c:pt>
                <c:pt idx="6">
                  <c:v>-232.84983583302346</c:v>
                </c:pt>
                <c:pt idx="7">
                  <c:v>-216.95517583013418</c:v>
                </c:pt>
                <c:pt idx="8">
                  <c:v>-201.23170549689871</c:v>
                </c:pt>
                <c:pt idx="9">
                  <c:v>-185.6777531420903</c:v>
                </c:pt>
                <c:pt idx="10">
                  <c:v>-170.2916636650225</c:v>
                </c:pt>
                <c:pt idx="11">
                  <c:v>-155.0717983913562</c:v>
                </c:pt>
                <c:pt idx="12">
                  <c:v>-140.01653491052571</c:v>
                </c:pt>
                <c:pt idx="13">
                  <c:v>-125.1242669147764</c:v>
                </c:pt>
                <c:pt idx="14">
                  <c:v>-110.39340403980316</c:v>
                </c:pt>
                <c:pt idx="15">
                  <c:v>2201.6</c:v>
                </c:pt>
                <c:pt idx="16">
                  <c:v>2201.6</c:v>
                </c:pt>
                <c:pt idx="17">
                  <c:v>2201.6</c:v>
                </c:pt>
                <c:pt idx="18">
                  <c:v>2201.6</c:v>
                </c:pt>
              </c:numCache>
            </c:numRef>
          </c:val>
          <c:smooth val="0"/>
          <c:extLst xmlns:c16r2="http://schemas.microsoft.com/office/drawing/2015/06/chart">
            <c:ext xmlns:c16="http://schemas.microsoft.com/office/drawing/2014/chart" uri="{C3380CC4-5D6E-409C-BE32-E72D297353CC}">
              <c16:uniqueId val="{00000016-8C6E-45A1-8DB5-1F2F06B1FD94}"/>
            </c:ext>
          </c:extLst>
        </c:ser>
        <c:ser>
          <c:idx val="0"/>
          <c:order val="1"/>
          <c:tx>
            <c:strRef>
              <c:f>'Tableau Foncier'!$A$9</c:f>
              <c:strCache>
                <c:ptCount val="1"/>
                <c:pt idx="0">
                  <c:v>= Résultat</c:v>
                </c:pt>
              </c:strCache>
            </c:strRef>
          </c:tx>
          <c:spPr>
            <a:ln w="34925" cap="rnd">
              <a:solidFill>
                <a:srgbClr val="FF0000">
                  <a:alpha val="80000"/>
                </a:srgbClr>
              </a:solidFill>
              <a:round/>
            </a:ln>
            <a:effectLst>
              <a:outerShdw blurRad="57150" dist="19050" dir="5400000" algn="ctr" rotWithShape="0">
                <a:srgbClr val="000000">
                  <a:alpha val="63000"/>
                </a:srgbClr>
              </a:outerShdw>
            </a:effectLst>
          </c:spPr>
          <c:marker>
            <c:symbol val="none"/>
          </c:marker>
          <c:val>
            <c:numRef>
              <c:f>'Tableau Foncier'!Tableau_IR_résultat</c:f>
              <c:numCache>
                <c:formatCode>0.00</c:formatCode>
                <c:ptCount val="19"/>
                <c:pt idx="0">
                  <c:v>2785.635361892033</c:v>
                </c:pt>
                <c:pt idx="1">
                  <c:v>2815.7841010468628</c:v>
                </c:pt>
                <c:pt idx="2">
                  <c:v>2845.6781778360587</c:v>
                </c:pt>
                <c:pt idx="3">
                  <c:v>2875.3201874592851</c:v>
                </c:pt>
                <c:pt idx="4">
                  <c:v>2904.7126995453596</c:v>
                </c:pt>
                <c:pt idx="5">
                  <c:v>2933.8582584056417</c:v>
                </c:pt>
                <c:pt idx="6">
                  <c:v>2962.7593832849088</c:v>
                </c:pt>
                <c:pt idx="7">
                  <c:v>2991.4185686097503</c:v>
                </c:pt>
                <c:pt idx="8">
                  <c:v>3019.8382842345009</c:v>
                </c:pt>
                <c:pt idx="9">
                  <c:v>3048.0209756847435</c:v>
                </c:pt>
                <c:pt idx="10">
                  <c:v>3075.9690643983959</c:v>
                </c:pt>
                <c:pt idx="11">
                  <c:v>3103.6849479644161</c:v>
                </c:pt>
                <c:pt idx="12">
                  <c:v>3131.1710003591397</c:v>
                </c:pt>
                <c:pt idx="13">
                  <c:v>3158.4295721802832</c:v>
                </c:pt>
                <c:pt idx="14">
                  <c:v>3185.4629908786246</c:v>
                </c:pt>
                <c:pt idx="15">
                  <c:v>3200</c:v>
                </c:pt>
                <c:pt idx="16">
                  <c:v>3200</c:v>
                </c:pt>
                <c:pt idx="17">
                  <c:v>3200</c:v>
                </c:pt>
                <c:pt idx="18">
                  <c:v>3200</c:v>
                </c:pt>
              </c:numCache>
            </c:numRef>
          </c:val>
          <c:smooth val="0"/>
          <c:extLst xmlns:c16r2="http://schemas.microsoft.com/office/drawing/2015/06/chart">
            <c:ext xmlns:c16="http://schemas.microsoft.com/office/drawing/2014/chart" uri="{C3380CC4-5D6E-409C-BE32-E72D297353CC}">
              <c16:uniqueId val="{00000017-8C6E-45A1-8DB5-1F2F06B1FD94}"/>
            </c:ext>
          </c:extLst>
        </c:ser>
        <c:dLbls>
          <c:showLegendKey val="0"/>
          <c:showVal val="0"/>
          <c:showCatName val="0"/>
          <c:showSerName val="0"/>
          <c:showPercent val="0"/>
          <c:showBubbleSize val="0"/>
        </c:dLbls>
        <c:marker val="1"/>
        <c:smooth val="0"/>
        <c:axId val="159890048"/>
        <c:axId val="159895936"/>
      </c:lineChart>
      <c:catAx>
        <c:axId val="159890048"/>
        <c:scaling>
          <c:orientation val="minMax"/>
        </c:scaling>
        <c:delete val="0"/>
        <c:axPos val="b"/>
        <c:numFmt formatCode="General" sourceLinked="1"/>
        <c:majorTickMark val="none"/>
        <c:minorTickMark val="none"/>
        <c:tickLblPos val="nextTo"/>
        <c:spPr>
          <a:noFill/>
          <a:ln w="19050" cap="flat" cmpd="sng" algn="ctr">
            <a:solidFill>
              <a:schemeClr val="accent1"/>
            </a:solidFill>
            <a:round/>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9895936"/>
        <c:crosses val="autoZero"/>
        <c:auto val="1"/>
        <c:lblAlgn val="ctr"/>
        <c:lblOffset val="100"/>
        <c:noMultiLvlLbl val="0"/>
      </c:catAx>
      <c:valAx>
        <c:axId val="15989593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19050">
            <a:solidFill>
              <a:schemeClr val="accent5"/>
            </a:solidFill>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989004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w="19050">
      <a:solidFill>
        <a:schemeClr val="accent1"/>
      </a:solidFill>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Tableau SCI IS</a:t>
            </a:r>
          </a:p>
        </c:rich>
      </c:tx>
      <c:overlay val="0"/>
      <c:spPr>
        <a:noFill/>
        <a:ln>
          <a:noFill/>
        </a:ln>
        <a:effectLst/>
      </c:spPr>
    </c:title>
    <c:autoTitleDeleted val="0"/>
    <c:plotArea>
      <c:layout>
        <c:manualLayout>
          <c:layoutTarget val="inner"/>
          <c:xMode val="edge"/>
          <c:yMode val="edge"/>
          <c:x val="4.9759384997614765E-2"/>
          <c:y val="8.52198097857296E-2"/>
          <c:w val="0.933840086632024"/>
          <c:h val="0.81883665790172766"/>
        </c:manualLayout>
      </c:layout>
      <c:lineChart>
        <c:grouping val="standard"/>
        <c:varyColors val="0"/>
        <c:ser>
          <c:idx val="0"/>
          <c:order val="0"/>
          <c:tx>
            <c:strRef>
              <c:f>'Tableau LMNP'!$A$12</c:f>
              <c:strCache>
                <c:ptCount val="1"/>
              </c:strCache>
            </c:strRef>
          </c:tx>
          <c:spPr>
            <a:ln w="34925" cap="rnd">
              <a:solidFill>
                <a:srgbClr val="FF0000">
                  <a:alpha val="80000"/>
                </a:srgbClr>
              </a:solidFill>
              <a:round/>
            </a:ln>
            <a:effectLst>
              <a:outerShdw blurRad="57150" dist="19050" dir="5400000" algn="ctr" rotWithShape="0">
                <a:srgbClr val="000000">
                  <a:alpha val="63000"/>
                </a:srgbClr>
              </a:outerShdw>
            </a:effectLst>
          </c:spPr>
          <c:marker>
            <c:symbol val="none"/>
          </c:marker>
          <c:cat>
            <c:numRef>
              <c:f>'Tableau LMNP'!$C$3:$U$3</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LMNP'!$C$12:$U$12</c:f>
              <c:numCache>
                <c:formatCode>0.00</c:formatCode>
                <c:ptCount val="19"/>
              </c:numCache>
            </c:numRef>
          </c:val>
          <c:smooth val="0"/>
          <c:extLst xmlns:c16r2="http://schemas.microsoft.com/office/drawing/2015/06/chart">
            <c:ext xmlns:c16="http://schemas.microsoft.com/office/drawing/2014/chart" uri="{C3380CC4-5D6E-409C-BE32-E72D297353CC}">
              <c16:uniqueId val="{00000023-AA94-428F-AB11-0A9F388283B6}"/>
            </c:ext>
          </c:extLst>
        </c:ser>
        <c:ser>
          <c:idx val="2"/>
          <c:order val="1"/>
          <c:tx>
            <c:strRef>
              <c:f>'Tableau LMNP'!$A$31</c:f>
              <c:strCache>
                <c:ptCount val="1"/>
                <c:pt idx="0">
                  <c:v>Gains nets :</c:v>
                </c:pt>
              </c:strCache>
            </c:strRef>
          </c:tx>
          <c:spPr>
            <a:ln w="34925" cap="rnd">
              <a:solidFill>
                <a:srgbClr val="92D050">
                  <a:alpha val="80000"/>
                </a:srgbClr>
              </a:solidFill>
              <a:round/>
            </a:ln>
            <a:effectLst>
              <a:outerShdw blurRad="57150" dist="19050" dir="5400000" algn="ctr" rotWithShape="0">
                <a:srgbClr val="000000">
                  <a:alpha val="63000"/>
                </a:srgbClr>
              </a:outerShdw>
            </a:effectLst>
          </c:spPr>
          <c:marker>
            <c:symbol val="none"/>
          </c:marker>
          <c:cat>
            <c:numRef>
              <c:f>'Tableau LMNP'!$C$3:$U$3</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LMNP'!$C$31:$U$31</c:f>
              <c:numCache>
                <c:formatCode>0.00</c:formatCode>
                <c:ptCount val="19"/>
                <c:pt idx="0">
                  <c:v>363.1409787786979</c:v>
                </c:pt>
                <c:pt idx="1">
                  <c:v>373.21715422487614</c:v>
                </c:pt>
                <c:pt idx="2">
                  <c:v>383.17988747702748</c:v>
                </c:pt>
                <c:pt idx="3">
                  <c:v>393.0302787026817</c:v>
                </c:pt>
                <c:pt idx="4">
                  <c:v>402.76941713786618</c:v>
                </c:pt>
                <c:pt idx="5">
                  <c:v>412.39838119528031</c:v>
                </c:pt>
                <c:pt idx="6">
                  <c:v>421.9182385713857</c:v>
                </c:pt>
                <c:pt idx="7">
                  <c:v>431.33004635244879</c:v>
                </c:pt>
                <c:pt idx="8">
                  <c:v>440.63485111952014</c:v>
                </c:pt>
                <c:pt idx="9">
                  <c:v>449.83368905238376</c:v>
                </c:pt>
                <c:pt idx="10">
                  <c:v>458.92758603247648</c:v>
                </c:pt>
                <c:pt idx="11">
                  <c:v>467.91755774478179</c:v>
                </c:pt>
                <c:pt idx="12">
                  <c:v>476.80460977871962</c:v>
                </c:pt>
                <c:pt idx="13">
                  <c:v>485.58973772804075</c:v>
                </c:pt>
                <c:pt idx="14">
                  <c:v>494.27392728971881</c:v>
                </c:pt>
                <c:pt idx="15">
                  <c:v>2800.2805260688338</c:v>
                </c:pt>
                <c:pt idx="16">
                  <c:v>2794.3529961077561</c:v>
                </c:pt>
                <c:pt idx="17">
                  <c:v>2788.4841545621348</c:v>
                </c:pt>
                <c:pt idx="18">
                  <c:v>2782.6734203585493</c:v>
                </c:pt>
              </c:numCache>
            </c:numRef>
          </c:val>
          <c:smooth val="0"/>
          <c:extLst xmlns:c16r2="http://schemas.microsoft.com/office/drawing/2015/06/chart">
            <c:ext xmlns:c16="http://schemas.microsoft.com/office/drawing/2014/chart" uri="{C3380CC4-5D6E-409C-BE32-E72D297353CC}">
              <c16:uniqueId val="{00000025-AA94-428F-AB11-0A9F388283B6}"/>
            </c:ext>
          </c:extLst>
        </c:ser>
        <c:dLbls>
          <c:showLegendKey val="0"/>
          <c:showVal val="0"/>
          <c:showCatName val="0"/>
          <c:showSerName val="0"/>
          <c:showPercent val="0"/>
          <c:showBubbleSize val="0"/>
        </c:dLbls>
        <c:marker val="1"/>
        <c:smooth val="0"/>
        <c:axId val="162826496"/>
        <c:axId val="162836480"/>
      </c:lineChart>
      <c:catAx>
        <c:axId val="162826496"/>
        <c:scaling>
          <c:orientation val="minMax"/>
        </c:scaling>
        <c:delete val="0"/>
        <c:axPos val="b"/>
        <c:numFmt formatCode="General" sourceLinked="1"/>
        <c:majorTickMark val="out"/>
        <c:minorTickMark val="none"/>
        <c:tickLblPos val="nextTo"/>
        <c:spPr>
          <a:noFill/>
          <a:ln w="19050" cap="flat" cmpd="sng" algn="ctr">
            <a:solidFill>
              <a:schemeClr val="accent1"/>
            </a:solidFill>
            <a:round/>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62836480"/>
        <c:crosses val="autoZero"/>
        <c:auto val="1"/>
        <c:lblAlgn val="ctr"/>
        <c:lblOffset val="100"/>
        <c:noMultiLvlLbl val="0"/>
      </c:catAx>
      <c:valAx>
        <c:axId val="162836480"/>
        <c:scaling>
          <c:orientation val="minMax"/>
        </c:scaling>
        <c:delete val="0"/>
        <c:axPos val="l"/>
        <c:majorGridlines>
          <c:spPr>
            <a:ln w="19050" cap="flat" cmpd="sng" algn="ctr">
              <a:solidFill>
                <a:schemeClr val="lt1">
                  <a:lumMod val="95000"/>
                  <a:alpha val="10000"/>
                </a:schemeClr>
              </a:solidFill>
              <a:round/>
            </a:ln>
            <a:effectLst/>
          </c:spPr>
        </c:majorGridlines>
        <c:numFmt formatCode="0.00" sourceLinked="1"/>
        <c:majorTickMark val="out"/>
        <c:minorTickMark val="none"/>
        <c:tickLblPos val="nextTo"/>
        <c:spPr>
          <a:noFill/>
          <a:ln w="19050">
            <a:solidFill>
              <a:schemeClr val="accent1"/>
            </a:solidFill>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6282649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w="19050" cmpd="sng">
      <a:noFill/>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Tableau SCI IS</a:t>
            </a:r>
          </a:p>
        </c:rich>
      </c:tx>
      <c:overlay val="0"/>
      <c:spPr>
        <a:noFill/>
        <a:ln>
          <a:noFill/>
        </a:ln>
        <a:effectLst/>
      </c:spPr>
    </c:title>
    <c:autoTitleDeleted val="0"/>
    <c:plotArea>
      <c:layout>
        <c:manualLayout>
          <c:layoutTarget val="inner"/>
          <c:xMode val="edge"/>
          <c:yMode val="edge"/>
          <c:x val="4.9759384997614765E-2"/>
          <c:y val="8.52198097857296E-2"/>
          <c:w val="0.933840086632024"/>
          <c:h val="0.81883665790172766"/>
        </c:manualLayout>
      </c:layout>
      <c:lineChart>
        <c:grouping val="standard"/>
        <c:varyColors val="0"/>
        <c:ser>
          <c:idx val="0"/>
          <c:order val="0"/>
          <c:tx>
            <c:strRef>
              <c:f>'Tableau LMP'!$A$15</c:f>
              <c:strCache>
                <c:ptCount val="1"/>
                <c:pt idx="0">
                  <c:v>= Résultat net</c:v>
                </c:pt>
              </c:strCache>
            </c:strRef>
          </c:tx>
          <c:spPr>
            <a:ln w="34925" cap="rnd">
              <a:solidFill>
                <a:srgbClr val="FF0000">
                  <a:alpha val="80000"/>
                </a:srgbClr>
              </a:solidFill>
              <a:round/>
            </a:ln>
            <a:effectLst>
              <a:outerShdw blurRad="57150" dist="19050" dir="5400000" algn="ctr" rotWithShape="0">
                <a:srgbClr val="000000">
                  <a:alpha val="63000"/>
                </a:srgbClr>
              </a:outerShdw>
            </a:effectLst>
          </c:spPr>
          <c:marker>
            <c:symbol val="none"/>
          </c:marker>
          <c:cat>
            <c:numRef>
              <c:f>'Tableau LMP'!$C$3:$U$3</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LMP'!$C$15:$U$15</c:f>
              <c:numCache>
                <c:formatCode>0.00</c:formatCode>
                <c:ptCount val="19"/>
                <c:pt idx="0">
                  <c:v>474.22570117258448</c:v>
                </c:pt>
                <c:pt idx="1">
                  <c:v>518.60029139909705</c:v>
                </c:pt>
                <c:pt idx="2">
                  <c:v>562.5727932490297</c:v>
                </c:pt>
                <c:pt idx="3">
                  <c:v>606.14725051700634</c:v>
                </c:pt>
                <c:pt idx="4">
                  <c:v>649.32766706564837</c:v>
                </c:pt>
                <c:pt idx="5">
                  <c:v>692.11800722112525</c:v>
                </c:pt>
                <c:pt idx="6">
                  <c:v>734.52219616477566</c:v>
                </c:pt>
                <c:pt idx="7">
                  <c:v>776.544120320866</c:v>
                </c:pt>
                <c:pt idx="8">
                  <c:v>818.18762774049219</c:v>
                </c:pt>
                <c:pt idx="9">
                  <c:v>859.45652848170187</c:v>
                </c:pt>
                <c:pt idx="10">
                  <c:v>900.35459498583396</c:v>
                </c:pt>
                <c:pt idx="11">
                  <c:v>940.88556245014729</c:v>
                </c:pt>
                <c:pt idx="12">
                  <c:v>981.05312919674759</c:v>
                </c:pt>
                <c:pt idx="13">
                  <c:v>1020.8609570378736</c:v>
                </c:pt>
                <c:pt idx="14">
                  <c:v>1060.3126716375559</c:v>
                </c:pt>
                <c:pt idx="15">
                  <c:v>1088.9793360304213</c:v>
                </c:pt>
                <c:pt idx="16">
                  <c:v>1105.1280554756647</c:v>
                </c:pt>
                <c:pt idx="17">
                  <c:v>1121.1168866095691</c:v>
                </c:pt>
                <c:pt idx="18">
                  <c:v>1136.9474124847216</c:v>
                </c:pt>
              </c:numCache>
            </c:numRef>
          </c:val>
          <c:smooth val="0"/>
          <c:extLst xmlns:c16r2="http://schemas.microsoft.com/office/drawing/2015/06/chart">
            <c:ext xmlns:c16="http://schemas.microsoft.com/office/drawing/2014/chart" uri="{C3380CC4-5D6E-409C-BE32-E72D297353CC}">
              <c16:uniqueId val="{00000023-AA94-428F-AB11-0A9F388283B6}"/>
            </c:ext>
          </c:extLst>
        </c:ser>
        <c:ser>
          <c:idx val="2"/>
          <c:order val="1"/>
          <c:tx>
            <c:strRef>
              <c:f>'Tableau LMP'!$A$42</c:f>
              <c:strCache>
                <c:ptCount val="1"/>
                <c:pt idx="0">
                  <c:v>Gains nets :</c:v>
                </c:pt>
              </c:strCache>
            </c:strRef>
          </c:tx>
          <c:spPr>
            <a:ln w="34925" cap="rnd">
              <a:solidFill>
                <a:srgbClr val="92D050">
                  <a:alpha val="80000"/>
                </a:srgbClr>
              </a:solidFill>
              <a:round/>
            </a:ln>
            <a:effectLst>
              <a:outerShdw blurRad="57150" dist="19050" dir="5400000" algn="ctr" rotWithShape="0">
                <a:srgbClr val="000000">
                  <a:alpha val="63000"/>
                </a:srgbClr>
              </a:outerShdw>
            </a:effectLst>
          </c:spPr>
          <c:marker>
            <c:symbol val="none"/>
          </c:marker>
          <c:cat>
            <c:numRef>
              <c:f>'Tableau LMP'!$C$3:$U$3</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LMP'!$C$42:$U$42</c:f>
              <c:numCache>
                <c:formatCode>0.00</c:formatCode>
                <c:ptCount val="19"/>
                <c:pt idx="0">
                  <c:v>453.52281829629646</c:v>
                </c:pt>
                <c:pt idx="1">
                  <c:v>472.05626858564528</c:v>
                </c:pt>
                <c:pt idx="2">
                  <c:v>490.39964336684261</c:v>
                </c:pt>
                <c:pt idx="3">
                  <c:v>508.55481350709942</c:v>
                </c:pt>
                <c:pt idx="4">
                  <c:v>526.5236313315545</c:v>
                </c:pt>
                <c:pt idx="5">
                  <c:v>544.30793080683543</c:v>
                </c:pt>
                <c:pt idx="6">
                  <c:v>561.90952772279024</c:v>
                </c:pt>
                <c:pt idx="7">
                  <c:v>579.33021987242591</c:v>
                </c:pt>
                <c:pt idx="8">
                  <c:v>596.57178723006109</c:v>
                </c:pt>
                <c:pt idx="9">
                  <c:v>613.63599212771987</c:v>
                </c:pt>
                <c:pt idx="10">
                  <c:v>630.52457942977662</c:v>
                </c:pt>
                <c:pt idx="11">
                  <c:v>647.23927670586863</c:v>
                </c:pt>
                <c:pt idx="12">
                  <c:v>663.78179440209988</c:v>
                </c:pt>
                <c:pt idx="13">
                  <c:v>538.65235788445909</c:v>
                </c:pt>
                <c:pt idx="14">
                  <c:v>518.08964388841127</c:v>
                </c:pt>
                <c:pt idx="15">
                  <c:v>2237.8234189400059</c:v>
                </c:pt>
                <c:pt idx="16">
                  <c:v>2235.7031870693127</c:v>
                </c:pt>
                <c:pt idx="17">
                  <c:v>2233.603947593379</c:v>
                </c:pt>
                <c:pt idx="18">
                  <c:v>2231.5254926667117</c:v>
                </c:pt>
              </c:numCache>
            </c:numRef>
          </c:val>
          <c:smooth val="0"/>
          <c:extLst xmlns:c16r2="http://schemas.microsoft.com/office/drawing/2015/06/chart">
            <c:ext xmlns:c16="http://schemas.microsoft.com/office/drawing/2014/chart" uri="{C3380CC4-5D6E-409C-BE32-E72D297353CC}">
              <c16:uniqueId val="{00000025-AA94-428F-AB11-0A9F388283B6}"/>
            </c:ext>
          </c:extLst>
        </c:ser>
        <c:dLbls>
          <c:showLegendKey val="0"/>
          <c:showVal val="0"/>
          <c:showCatName val="0"/>
          <c:showSerName val="0"/>
          <c:showPercent val="0"/>
          <c:showBubbleSize val="0"/>
        </c:dLbls>
        <c:marker val="1"/>
        <c:smooth val="0"/>
        <c:axId val="164763136"/>
        <c:axId val="164764672"/>
      </c:lineChart>
      <c:catAx>
        <c:axId val="164763136"/>
        <c:scaling>
          <c:orientation val="minMax"/>
        </c:scaling>
        <c:delete val="0"/>
        <c:axPos val="b"/>
        <c:numFmt formatCode="General" sourceLinked="1"/>
        <c:majorTickMark val="out"/>
        <c:minorTickMark val="none"/>
        <c:tickLblPos val="nextTo"/>
        <c:spPr>
          <a:noFill/>
          <a:ln w="19050" cap="flat" cmpd="sng" algn="ctr">
            <a:solidFill>
              <a:schemeClr val="accent1"/>
            </a:solidFill>
            <a:round/>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64764672"/>
        <c:crosses val="autoZero"/>
        <c:auto val="1"/>
        <c:lblAlgn val="ctr"/>
        <c:lblOffset val="100"/>
        <c:noMultiLvlLbl val="0"/>
      </c:catAx>
      <c:valAx>
        <c:axId val="164764672"/>
        <c:scaling>
          <c:orientation val="minMax"/>
        </c:scaling>
        <c:delete val="0"/>
        <c:axPos val="l"/>
        <c:majorGridlines>
          <c:spPr>
            <a:ln w="19050" cap="flat" cmpd="sng" algn="ctr">
              <a:solidFill>
                <a:schemeClr val="lt1">
                  <a:lumMod val="95000"/>
                  <a:alpha val="10000"/>
                </a:schemeClr>
              </a:solidFill>
              <a:round/>
            </a:ln>
            <a:effectLst/>
          </c:spPr>
        </c:majorGridlines>
        <c:numFmt formatCode="0.00" sourceLinked="1"/>
        <c:majorTickMark val="out"/>
        <c:minorTickMark val="none"/>
        <c:tickLblPos val="nextTo"/>
        <c:spPr>
          <a:noFill/>
          <a:ln w="19050">
            <a:solidFill>
              <a:schemeClr val="accent1"/>
            </a:solidFill>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6476313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w="19050" cmpd="sng">
      <a:noFill/>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Comparaison résultat et gains nets entre IS et IR :</a:t>
            </a:r>
          </a:p>
        </c:rich>
      </c:tx>
      <c:overlay val="0"/>
      <c:spPr>
        <a:noFill/>
        <a:ln>
          <a:noFill/>
        </a:ln>
        <a:effectLst/>
      </c:spPr>
    </c:title>
    <c:autoTitleDeleted val="0"/>
    <c:plotArea>
      <c:layout/>
      <c:lineChart>
        <c:grouping val="standard"/>
        <c:varyColors val="0"/>
        <c:ser>
          <c:idx val="2"/>
          <c:order val="0"/>
          <c:tx>
            <c:v>Gains nets IS</c:v>
          </c:tx>
          <c:spPr>
            <a:ln w="34925" cap="rnd">
              <a:solidFill>
                <a:srgbClr val="00B0F0"/>
              </a:solidFill>
              <a:round/>
            </a:ln>
            <a:effectLst>
              <a:outerShdw blurRad="57150" dist="19050" dir="5400000" algn="ctr" rotWithShape="0">
                <a:srgbClr val="000000">
                  <a:alpha val="63000"/>
                </a:srgbClr>
              </a:outerShdw>
            </a:effectLst>
          </c:spPr>
          <c:marker>
            <c:symbol val="none"/>
          </c:marker>
          <c:cat>
            <c:numRef>
              <c:f>'Tableau SCI IS'!Tableau_IS_années</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SCI IS'!Tableau_IS_gains</c:f>
              <c:numCache>
                <c:formatCode>0.00</c:formatCode>
                <c:ptCount val="19"/>
                <c:pt idx="0">
                  <c:v>1643.522818296296</c:v>
                </c:pt>
                <c:pt idx="1">
                  <c:v>1662.0562685856453</c:v>
                </c:pt>
                <c:pt idx="2">
                  <c:v>1680.3996433668431</c:v>
                </c:pt>
                <c:pt idx="3">
                  <c:v>1698.5548135070994</c:v>
                </c:pt>
                <c:pt idx="4">
                  <c:v>1556.1669554677014</c:v>
                </c:pt>
                <c:pt idx="5">
                  <c:v>1290.3251005202862</c:v>
                </c:pt>
                <c:pt idx="6">
                  <c:v>1303.4206886257559</c:v>
                </c:pt>
                <c:pt idx="7">
                  <c:v>1316.3816835850846</c:v>
                </c:pt>
                <c:pt idx="8">
                  <c:v>1329.2094096991655</c:v>
                </c:pt>
                <c:pt idx="9">
                  <c:v>1341.9051781430235</c:v>
                </c:pt>
                <c:pt idx="10">
                  <c:v>1354.4702870957537</c:v>
                </c:pt>
                <c:pt idx="11">
                  <c:v>1366.9060218691664</c:v>
                </c:pt>
                <c:pt idx="12">
                  <c:v>1379.213655035162</c:v>
                </c:pt>
                <c:pt idx="13">
                  <c:v>1391.3944465518518</c:v>
                </c:pt>
                <c:pt idx="14">
                  <c:v>1403.4496438884109</c:v>
                </c:pt>
                <c:pt idx="15">
                  <c:v>3123.183418940006</c:v>
                </c:pt>
                <c:pt idx="16">
                  <c:v>3121.0631870693128</c:v>
                </c:pt>
                <c:pt idx="17">
                  <c:v>3118.9639475933786</c:v>
                </c:pt>
                <c:pt idx="18">
                  <c:v>3116.8854926667123</c:v>
                </c:pt>
              </c:numCache>
            </c:numRef>
          </c:val>
          <c:smooth val="0"/>
          <c:extLst xmlns:c16r2="http://schemas.microsoft.com/office/drawing/2015/06/chart">
            <c:ext xmlns:c16="http://schemas.microsoft.com/office/drawing/2014/chart" uri="{C3380CC4-5D6E-409C-BE32-E72D297353CC}">
              <c16:uniqueId val="{00000002-DEE1-462C-AC70-3C7485DE5BAA}"/>
            </c:ext>
          </c:extLst>
        </c:ser>
        <c:ser>
          <c:idx val="3"/>
          <c:order val="1"/>
          <c:tx>
            <c:v>Gains nets IR</c:v>
          </c:tx>
          <c:spPr>
            <a:ln w="34925" cap="rnd">
              <a:solidFill>
                <a:srgbClr val="FF0000"/>
              </a:solidFill>
              <a:round/>
            </a:ln>
            <a:effectLst>
              <a:outerShdw blurRad="57150" dist="19050" dir="5400000" algn="ctr" rotWithShape="0">
                <a:srgbClr val="000000">
                  <a:alpha val="63000"/>
                </a:srgbClr>
              </a:outerShdw>
            </a:effectLst>
          </c:spPr>
          <c:marker>
            <c:symbol val="none"/>
          </c:marker>
          <c:cat>
            <c:numRef>
              <c:f>'Tableau SCI IS'!Tableau_IS_années</c:f>
              <c:numCache>
                <c:formatCode>General</c:formatCode>
                <c:ptCount val="19"/>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numCache>
            </c:numRef>
          </c:cat>
          <c:val>
            <c:numRef>
              <c:f>'Tableau Foncier'!Tableau_IR_CAF</c:f>
              <c:numCache>
                <c:formatCode>0.00</c:formatCode>
                <c:ptCount val="19"/>
                <c:pt idx="0">
                  <c:v>-331.90852617179723</c:v>
                </c:pt>
                <c:pt idx="1">
                  <c:v>-314.95067245878226</c:v>
                </c:pt>
                <c:pt idx="2">
                  <c:v>-298.1743963681788</c:v>
                </c:pt>
                <c:pt idx="3">
                  <c:v>-281.57792312425522</c:v>
                </c:pt>
                <c:pt idx="4">
                  <c:v>-265.15949556207136</c:v>
                </c:pt>
                <c:pt idx="5">
                  <c:v>-248.91737395317296</c:v>
                </c:pt>
                <c:pt idx="6">
                  <c:v>-232.84983583302346</c:v>
                </c:pt>
                <c:pt idx="7">
                  <c:v>-216.95517583013418</c:v>
                </c:pt>
                <c:pt idx="8">
                  <c:v>-201.23170549689871</c:v>
                </c:pt>
                <c:pt idx="9">
                  <c:v>-185.6777531420903</c:v>
                </c:pt>
                <c:pt idx="10">
                  <c:v>-170.2916636650225</c:v>
                </c:pt>
                <c:pt idx="11">
                  <c:v>-155.0717983913562</c:v>
                </c:pt>
                <c:pt idx="12">
                  <c:v>-140.01653491052571</c:v>
                </c:pt>
                <c:pt idx="13">
                  <c:v>-125.1242669147764</c:v>
                </c:pt>
                <c:pt idx="14">
                  <c:v>-110.39340403980316</c:v>
                </c:pt>
                <c:pt idx="15">
                  <c:v>2201.6</c:v>
                </c:pt>
                <c:pt idx="16">
                  <c:v>2201.6</c:v>
                </c:pt>
                <c:pt idx="17">
                  <c:v>2201.6</c:v>
                </c:pt>
                <c:pt idx="18">
                  <c:v>2201.6</c:v>
                </c:pt>
              </c:numCache>
            </c:numRef>
          </c:val>
          <c:smooth val="0"/>
          <c:extLst xmlns:c16r2="http://schemas.microsoft.com/office/drawing/2015/06/chart">
            <c:ext xmlns:c16="http://schemas.microsoft.com/office/drawing/2014/chart" uri="{C3380CC4-5D6E-409C-BE32-E72D297353CC}">
              <c16:uniqueId val="{00000003-DEE1-462C-AC70-3C7485DE5BAA}"/>
            </c:ext>
          </c:extLst>
        </c:ser>
        <c:ser>
          <c:idx val="0"/>
          <c:order val="2"/>
          <c:tx>
            <c:v>Résultat IS</c:v>
          </c:tx>
          <c:spPr>
            <a:ln w="34925" cap="rnd">
              <a:solidFill>
                <a:schemeClr val="accent5"/>
              </a:solidFill>
              <a:round/>
            </a:ln>
            <a:effectLst>
              <a:outerShdw blurRad="57150" dist="19050" dir="5400000" algn="ctr" rotWithShape="0">
                <a:srgbClr val="000000">
                  <a:alpha val="63000"/>
                </a:srgbClr>
              </a:outerShdw>
            </a:effectLst>
          </c:spPr>
          <c:marker>
            <c:symbol val="none"/>
          </c:marker>
          <c:val>
            <c:numRef>
              <c:f>'Tableau SCI IS'!Tableau_IS_bénef</c:f>
              <c:numCache>
                <c:formatCode>0.00</c:formatCode>
                <c:ptCount val="19"/>
                <c:pt idx="0">
                  <c:v>1664.2257011725844</c:v>
                </c:pt>
                <c:pt idx="1">
                  <c:v>1708.6002913990972</c:v>
                </c:pt>
                <c:pt idx="2">
                  <c:v>1752.5727932490299</c:v>
                </c:pt>
                <c:pt idx="3">
                  <c:v>1796.1472505170063</c:v>
                </c:pt>
                <c:pt idx="4">
                  <c:v>1839.327667065648</c:v>
                </c:pt>
                <c:pt idx="5">
                  <c:v>1882.1180072211257</c:v>
                </c:pt>
                <c:pt idx="6">
                  <c:v>1924.5221961647758</c:v>
                </c:pt>
                <c:pt idx="7">
                  <c:v>1966.5441203208657</c:v>
                </c:pt>
                <c:pt idx="8">
                  <c:v>2008.1876277404922</c:v>
                </c:pt>
                <c:pt idx="9">
                  <c:v>2049.4565284817018</c:v>
                </c:pt>
                <c:pt idx="10">
                  <c:v>2090.3545949858335</c:v>
                </c:pt>
                <c:pt idx="11">
                  <c:v>2130.8855624501475</c:v>
                </c:pt>
                <c:pt idx="12">
                  <c:v>2171.0531291967477</c:v>
                </c:pt>
                <c:pt idx="13">
                  <c:v>2210.860957037874</c:v>
                </c:pt>
                <c:pt idx="14">
                  <c:v>2250.3126716375559</c:v>
                </c:pt>
                <c:pt idx="15">
                  <c:v>2278.9793360304216</c:v>
                </c:pt>
                <c:pt idx="16">
                  <c:v>2295.128055475665</c:v>
                </c:pt>
                <c:pt idx="17">
                  <c:v>2311.1168866095691</c:v>
                </c:pt>
                <c:pt idx="18">
                  <c:v>2326.9474124847216</c:v>
                </c:pt>
              </c:numCache>
            </c:numRef>
          </c:val>
          <c:smooth val="0"/>
          <c:extLst xmlns:c16r2="http://schemas.microsoft.com/office/drawing/2015/06/chart">
            <c:ext xmlns:c16="http://schemas.microsoft.com/office/drawing/2014/chart" uri="{C3380CC4-5D6E-409C-BE32-E72D297353CC}">
              <c16:uniqueId val="{00000004-DEE1-462C-AC70-3C7485DE5BAA}"/>
            </c:ext>
          </c:extLst>
        </c:ser>
        <c:ser>
          <c:idx val="1"/>
          <c:order val="3"/>
          <c:tx>
            <c:v>Résultat IR</c:v>
          </c:tx>
          <c:spPr>
            <a:ln w="34925" cap="rnd">
              <a:solidFill>
                <a:srgbClr val="C00000"/>
              </a:solidFill>
              <a:round/>
            </a:ln>
            <a:effectLst>
              <a:outerShdw blurRad="57150" dist="19050" dir="5400000" algn="ctr" rotWithShape="0">
                <a:srgbClr val="000000">
                  <a:alpha val="63000"/>
                </a:srgbClr>
              </a:outerShdw>
            </a:effectLst>
          </c:spPr>
          <c:marker>
            <c:symbol val="none"/>
          </c:marker>
          <c:val>
            <c:numRef>
              <c:f>'Tableau Foncier'!Tableau_IR_résultat</c:f>
              <c:numCache>
                <c:formatCode>0.00</c:formatCode>
                <c:ptCount val="19"/>
                <c:pt idx="0">
                  <c:v>2785.635361892033</c:v>
                </c:pt>
                <c:pt idx="1">
                  <c:v>2815.7841010468628</c:v>
                </c:pt>
                <c:pt idx="2">
                  <c:v>2845.6781778360587</c:v>
                </c:pt>
                <c:pt idx="3">
                  <c:v>2875.3201874592851</c:v>
                </c:pt>
                <c:pt idx="4">
                  <c:v>2904.7126995453596</c:v>
                </c:pt>
                <c:pt idx="5">
                  <c:v>2933.8582584056417</c:v>
                </c:pt>
                <c:pt idx="6">
                  <c:v>2962.7593832849088</c:v>
                </c:pt>
                <c:pt idx="7">
                  <c:v>2991.4185686097503</c:v>
                </c:pt>
                <c:pt idx="8">
                  <c:v>3019.8382842345009</c:v>
                </c:pt>
                <c:pt idx="9">
                  <c:v>3048.0209756847435</c:v>
                </c:pt>
                <c:pt idx="10">
                  <c:v>3075.9690643983959</c:v>
                </c:pt>
                <c:pt idx="11">
                  <c:v>3103.6849479644161</c:v>
                </c:pt>
                <c:pt idx="12">
                  <c:v>3131.1710003591397</c:v>
                </c:pt>
                <c:pt idx="13">
                  <c:v>3158.4295721802832</c:v>
                </c:pt>
                <c:pt idx="14">
                  <c:v>3185.4629908786246</c:v>
                </c:pt>
                <c:pt idx="15">
                  <c:v>3200</c:v>
                </c:pt>
                <c:pt idx="16">
                  <c:v>3200</c:v>
                </c:pt>
                <c:pt idx="17">
                  <c:v>3200</c:v>
                </c:pt>
                <c:pt idx="18">
                  <c:v>3200</c:v>
                </c:pt>
              </c:numCache>
            </c:numRef>
          </c:val>
          <c:smooth val="0"/>
          <c:extLst xmlns:c16r2="http://schemas.microsoft.com/office/drawing/2015/06/chart">
            <c:ext xmlns:c16="http://schemas.microsoft.com/office/drawing/2014/chart" uri="{C3380CC4-5D6E-409C-BE32-E72D297353CC}">
              <c16:uniqueId val="{00000005-DEE1-462C-AC70-3C7485DE5BAA}"/>
            </c:ext>
          </c:extLst>
        </c:ser>
        <c:dLbls>
          <c:showLegendKey val="0"/>
          <c:showVal val="0"/>
          <c:showCatName val="0"/>
          <c:showSerName val="0"/>
          <c:showPercent val="0"/>
          <c:showBubbleSize val="0"/>
        </c:dLbls>
        <c:marker val="1"/>
        <c:smooth val="0"/>
        <c:axId val="162735616"/>
        <c:axId val="162737152"/>
      </c:lineChart>
      <c:catAx>
        <c:axId val="162735616"/>
        <c:scaling>
          <c:orientation val="minMax"/>
        </c:scaling>
        <c:delete val="0"/>
        <c:axPos val="b"/>
        <c:numFmt formatCode="General" sourceLinked="1"/>
        <c:majorTickMark val="none"/>
        <c:minorTickMark val="none"/>
        <c:tickLblPos val="nextTo"/>
        <c:spPr>
          <a:noFill/>
          <a:ln w="12700" cap="flat" cmpd="sng" algn="ctr">
            <a:solidFill>
              <a:srgbClr val="00B050"/>
            </a:solidFill>
            <a:round/>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62737152"/>
        <c:crosses val="autoZero"/>
        <c:auto val="1"/>
        <c:lblAlgn val="ctr"/>
        <c:lblOffset val="100"/>
        <c:noMultiLvlLbl val="0"/>
      </c:catAx>
      <c:valAx>
        <c:axId val="162737152"/>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12700">
            <a:solidFill>
              <a:srgbClr val="00B050"/>
            </a:solidFill>
            <a:tailEnd type="triangle"/>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627356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0</xdr:colOff>
      <xdr:row>47</xdr:row>
      <xdr:rowOff>188120</xdr:rowOff>
    </xdr:from>
    <xdr:to>
      <xdr:col>11</xdr:col>
      <xdr:colOff>238125</xdr:colOff>
      <xdr:row>65</xdr:row>
      <xdr:rowOff>11906</xdr:rowOff>
    </xdr:to>
    <xdr:graphicFrame macro="">
      <xdr:nvGraphicFramePr>
        <xdr:cNvPr id="3" name="Graphique 2">
          <a:extLst>
            <a:ext uri="{FF2B5EF4-FFF2-40B4-BE49-F238E27FC236}">
              <a16:creationId xmlns=""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36</xdr:row>
      <xdr:rowOff>11905</xdr:rowOff>
    </xdr:from>
    <xdr:to>
      <xdr:col>11</xdr:col>
      <xdr:colOff>214311</xdr:colOff>
      <xdr:row>57</xdr:row>
      <xdr:rowOff>0</xdr:rowOff>
    </xdr:to>
    <xdr:graphicFrame macro="">
      <xdr:nvGraphicFramePr>
        <xdr:cNvPr id="3" name="Graphique 2">
          <a:extLst>
            <a:ext uri="{FF2B5EF4-FFF2-40B4-BE49-F238E27FC236}">
              <a16:creationId xmlns=""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36</xdr:row>
      <xdr:rowOff>188120</xdr:rowOff>
    </xdr:from>
    <xdr:to>
      <xdr:col>11</xdr:col>
      <xdr:colOff>238125</xdr:colOff>
      <xdr:row>54</xdr:row>
      <xdr:rowOff>11906</xdr:rowOff>
    </xdr:to>
    <xdr:graphicFrame macro="">
      <xdr:nvGraphicFramePr>
        <xdr:cNvPr id="2" name="Graphique 1">
          <a:extLst>
            <a:ext uri="{FF2B5EF4-FFF2-40B4-BE49-F238E27FC236}">
              <a16:creationId xmlns=""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47</xdr:row>
      <xdr:rowOff>188120</xdr:rowOff>
    </xdr:from>
    <xdr:to>
      <xdr:col>11</xdr:col>
      <xdr:colOff>238125</xdr:colOff>
      <xdr:row>65</xdr:row>
      <xdr:rowOff>11906</xdr:rowOff>
    </xdr:to>
    <xdr:graphicFrame macro="">
      <xdr:nvGraphicFramePr>
        <xdr:cNvPr id="2" name="Graphique 1">
          <a:extLst>
            <a:ext uri="{FF2B5EF4-FFF2-40B4-BE49-F238E27FC236}">
              <a16:creationId xmlns=""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84</xdr:row>
      <xdr:rowOff>0</xdr:rowOff>
    </xdr:from>
    <xdr:to>
      <xdr:col>10</xdr:col>
      <xdr:colOff>0</xdr:colOff>
      <xdr:row>100</xdr:row>
      <xdr:rowOff>0</xdr:rowOff>
    </xdr:to>
    <xdr:graphicFrame macro="">
      <xdr:nvGraphicFramePr>
        <xdr:cNvPr id="3" name="Graphique 2">
          <a:extLst>
            <a:ext uri="{FF2B5EF4-FFF2-40B4-BE49-F238E27FC236}">
              <a16:creationId xmlns=""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132"/>
  <sheetViews>
    <sheetView tabSelected="1" topLeftCell="A89" zoomScale="70" zoomScaleNormal="70" workbookViewId="0">
      <selection activeCell="I105" sqref="I105"/>
    </sheetView>
  </sheetViews>
  <sheetFormatPr baseColWidth="10" defaultColWidth="10.7109375" defaultRowHeight="15"/>
  <cols>
    <col min="1" max="1" width="27.42578125" customWidth="1"/>
    <col min="2" max="2" width="16.5703125" customWidth="1"/>
    <col min="3" max="3" width="11" customWidth="1"/>
    <col min="4" max="4" width="12" customWidth="1"/>
    <col min="5" max="5" width="18.42578125" customWidth="1"/>
    <col min="6" max="6" width="13.5703125" customWidth="1"/>
    <col min="7" max="7" width="7" customWidth="1"/>
    <col min="8" max="8" width="6.85546875" customWidth="1"/>
    <col min="9" max="9" width="13.7109375" customWidth="1"/>
    <col min="10" max="10" width="15.85546875" customWidth="1"/>
    <col min="11" max="11" width="18.5703125" customWidth="1"/>
  </cols>
  <sheetData>
    <row r="4" spans="1:10" ht="18.75">
      <c r="A4" s="41" t="s">
        <v>24</v>
      </c>
      <c r="J4" s="41"/>
    </row>
    <row r="5" spans="1:10" ht="18.75">
      <c r="A5" s="41"/>
      <c r="J5" s="41"/>
    </row>
    <row r="6" spans="1:10" ht="15.75" thickBot="1">
      <c r="A6" s="14"/>
    </row>
    <row r="7" spans="1:10">
      <c r="A7" s="18" t="s">
        <v>18</v>
      </c>
      <c r="E7" s="19">
        <v>0.28000000000000003</v>
      </c>
    </row>
    <row r="8" spans="1:10" ht="21">
      <c r="A8" s="18" t="s">
        <v>19</v>
      </c>
      <c r="E8" s="20">
        <v>0.15</v>
      </c>
      <c r="I8" s="114"/>
    </row>
    <row r="9" spans="1:10" ht="21">
      <c r="A9" s="18" t="s">
        <v>20</v>
      </c>
      <c r="E9" s="22">
        <v>75000</v>
      </c>
      <c r="I9" s="114"/>
    </row>
    <row r="10" spans="1:10" ht="21">
      <c r="A10" s="18" t="s">
        <v>23</v>
      </c>
      <c r="E10" s="20">
        <v>0.4</v>
      </c>
      <c r="I10" s="114"/>
    </row>
    <row r="11" spans="1:10">
      <c r="A11" s="18" t="s">
        <v>21</v>
      </c>
      <c r="E11" s="20">
        <v>0.19</v>
      </c>
    </row>
    <row r="12" spans="1:10" ht="15.75" thickBot="1">
      <c r="A12" s="18" t="s">
        <v>22</v>
      </c>
      <c r="E12" s="36">
        <v>0.17199999999999999</v>
      </c>
    </row>
    <row r="13" spans="1:10">
      <c r="A13" s="18"/>
    </row>
    <row r="14" spans="1:10">
      <c r="A14" s="18"/>
    </row>
    <row r="15" spans="1:10">
      <c r="A15" s="18"/>
      <c r="E15" s="23"/>
    </row>
    <row r="16" spans="1:10">
      <c r="E16" s="23"/>
    </row>
    <row r="17" spans="1:8" ht="18.75">
      <c r="A17" s="41" t="s">
        <v>10</v>
      </c>
      <c r="E17" s="23"/>
    </row>
    <row r="18" spans="1:8" ht="18.75">
      <c r="A18" s="41"/>
      <c r="E18" s="23"/>
    </row>
    <row r="19" spans="1:8" ht="15.75" thickBot="1">
      <c r="A19" s="14"/>
      <c r="E19" s="23"/>
    </row>
    <row r="20" spans="1:8">
      <c r="A20" t="s">
        <v>78</v>
      </c>
      <c r="E20" s="44">
        <v>45000</v>
      </c>
    </row>
    <row r="21" spans="1:8">
      <c r="A21" s="33" t="s">
        <v>79</v>
      </c>
      <c r="E21" s="24">
        <v>20</v>
      </c>
    </row>
    <row r="22" spans="1:8" ht="15.75" thickBot="1">
      <c r="A22" t="s">
        <v>80</v>
      </c>
      <c r="E22" s="25">
        <v>50000</v>
      </c>
    </row>
    <row r="25" spans="1:8">
      <c r="H25" s="141"/>
    </row>
    <row r="26" spans="1:8">
      <c r="E26" s="23"/>
    </row>
    <row r="27" spans="1:8" ht="18.75">
      <c r="A27" s="41" t="s">
        <v>26</v>
      </c>
      <c r="E27" s="26"/>
    </row>
    <row r="28" spans="1:8" ht="18.75">
      <c r="A28" s="41"/>
      <c r="E28" s="26"/>
    </row>
    <row r="29" spans="1:8" ht="19.5" thickBot="1">
      <c r="A29" s="41"/>
      <c r="E29" s="26"/>
    </row>
    <row r="30" spans="1:8" ht="15.75" thickBot="1">
      <c r="A30" t="s">
        <v>81</v>
      </c>
      <c r="E30" s="144">
        <v>4600</v>
      </c>
    </row>
    <row r="32" spans="1:8" ht="15.75" thickBot="1">
      <c r="A32" t="s">
        <v>144</v>
      </c>
    </row>
    <row r="33" spans="1:5">
      <c r="A33" s="1" t="s">
        <v>143</v>
      </c>
      <c r="E33" s="44">
        <v>500</v>
      </c>
    </row>
    <row r="34" spans="1:5" ht="15.75" thickBot="1">
      <c r="A34" s="1" t="s">
        <v>145</v>
      </c>
      <c r="E34" s="25">
        <v>900</v>
      </c>
    </row>
    <row r="35" spans="1:5">
      <c r="A35" s="1"/>
    </row>
    <row r="36" spans="1:5" ht="15.75" thickBot="1">
      <c r="A36" s="1" t="s">
        <v>151</v>
      </c>
      <c r="B36" t="s">
        <v>152</v>
      </c>
    </row>
    <row r="37" spans="1:5">
      <c r="A37" s="1" t="s">
        <v>154</v>
      </c>
      <c r="E37" s="44">
        <v>0</v>
      </c>
    </row>
    <row r="38" spans="1:5">
      <c r="A38" s="1" t="s">
        <v>153</v>
      </c>
      <c r="E38" s="22">
        <v>700</v>
      </c>
    </row>
    <row r="39" spans="1:5" ht="15.75" thickBot="1">
      <c r="A39" s="1" t="s">
        <v>155</v>
      </c>
      <c r="E39" s="25">
        <v>0</v>
      </c>
    </row>
    <row r="41" spans="1:5" ht="15.75" thickBot="1">
      <c r="A41" t="s">
        <v>156</v>
      </c>
    </row>
    <row r="42" spans="1:5" ht="15.75" thickBot="1">
      <c r="A42" s="1" t="s">
        <v>146</v>
      </c>
      <c r="E42" s="144">
        <v>0</v>
      </c>
    </row>
    <row r="43" spans="1:5" ht="15.75" thickBot="1">
      <c r="A43" s="1" t="s">
        <v>147</v>
      </c>
      <c r="E43" s="151">
        <v>0</v>
      </c>
    </row>
    <row r="44" spans="1:5" ht="24" customHeight="1" thickBot="1">
      <c r="A44" s="152" t="s">
        <v>138</v>
      </c>
      <c r="B44" s="147" t="s">
        <v>148</v>
      </c>
      <c r="C44" s="149"/>
      <c r="E44" s="150">
        <f>IF(ISBLANK(C44),E33+E34++E37+E39+E42,C44)</f>
        <v>1400</v>
      </c>
    </row>
    <row r="45" spans="1:5" ht="15.75" customHeight="1" thickBot="1">
      <c r="A45" s="148"/>
      <c r="B45" s="147"/>
    </row>
    <row r="46" spans="1:5" ht="15.75" thickBot="1">
      <c r="A46" s="1" t="s">
        <v>149</v>
      </c>
      <c r="C46" s="15">
        <v>20</v>
      </c>
      <c r="E46" s="21">
        <f>E20/C46</f>
        <v>2250</v>
      </c>
    </row>
    <row r="47" spans="1:5" ht="15.75" thickBot="1">
      <c r="A47" s="1"/>
    </row>
    <row r="48" spans="1:5" ht="23.25" customHeight="1" thickBot="1">
      <c r="A48" s="148" t="s">
        <v>140</v>
      </c>
      <c r="B48" s="147" t="s">
        <v>148</v>
      </c>
      <c r="C48" s="149"/>
      <c r="E48" s="145">
        <f>IF(ISBLANK(C48),E33+E34+E38+E39+E42+E43,C48)</f>
        <v>2100</v>
      </c>
    </row>
    <row r="49" spans="1:6" ht="15.75" thickBot="1">
      <c r="A49" s="148"/>
    </row>
    <row r="50" spans="1:6" ht="24" customHeight="1" thickBot="1">
      <c r="A50" s="148" t="s">
        <v>139</v>
      </c>
      <c r="B50" s="147" t="s">
        <v>148</v>
      </c>
      <c r="C50" s="149"/>
      <c r="E50" s="145">
        <f>IF(ISBLANK(C50),E33+E34+E42+E43,C50)</f>
        <v>1400</v>
      </c>
    </row>
    <row r="52" spans="1:6">
      <c r="A52" t="s">
        <v>150</v>
      </c>
    </row>
    <row r="55" spans="1:6">
      <c r="E55" s="23"/>
    </row>
    <row r="56" spans="1:6">
      <c r="E56" s="23"/>
    </row>
    <row r="57" spans="1:6" ht="18.75">
      <c r="A57" s="41" t="s">
        <v>27</v>
      </c>
      <c r="E57" s="23"/>
    </row>
    <row r="58" spans="1:6" ht="18.75">
      <c r="A58" s="41"/>
      <c r="E58" s="23"/>
    </row>
    <row r="59" spans="1:6" ht="15.75" thickBot="1">
      <c r="E59" s="23"/>
    </row>
    <row r="60" spans="1:6">
      <c r="A60" t="s">
        <v>82</v>
      </c>
      <c r="E60" s="19">
        <v>0.14000000000000001</v>
      </c>
    </row>
    <row r="61" spans="1:6">
      <c r="A61" s="33" t="s">
        <v>83</v>
      </c>
      <c r="E61" s="140">
        <f>IF(E21&lt;6,E11,IF(E21&lt;22,E11-E11*(E21-5)*6%,0))</f>
        <v>1.9000000000000017E-2</v>
      </c>
      <c r="F61" s="45"/>
    </row>
    <row r="62" spans="1:6">
      <c r="A62" s="33" t="s">
        <v>84</v>
      </c>
      <c r="E62" s="140">
        <f>IF(E21&lt;6,E12,IF(E21&lt;22,E12-E12*(E21-5)*1.65%,IF(E21=22,E12*72%,IF(E21&lt;30,E12-E12*(28%+9%*(E21-22)),0))))</f>
        <v>0.12942999999999999</v>
      </c>
    </row>
    <row r="63" spans="1:6" ht="15.75" thickBot="1">
      <c r="A63" s="158" t="s">
        <v>85</v>
      </c>
      <c r="B63" s="158"/>
      <c r="C63" s="158"/>
      <c r="E63" s="34">
        <f>E12+E60*(1-E10)</f>
        <v>0.25600000000000001</v>
      </c>
    </row>
    <row r="64" spans="1:6">
      <c r="A64" s="158"/>
      <c r="B64" s="158"/>
      <c r="C64" s="158"/>
      <c r="E64" s="43"/>
      <c r="F64" s="17"/>
    </row>
    <row r="65" spans="1:10">
      <c r="A65" s="18"/>
      <c r="E65" s="43"/>
      <c r="J65" s="17"/>
    </row>
    <row r="66" spans="1:10">
      <c r="A66" s="18"/>
      <c r="E66" s="43"/>
      <c r="J66" s="17"/>
    </row>
    <row r="67" spans="1:10">
      <c r="A67" s="18"/>
      <c r="E67" s="43"/>
      <c r="J67" s="17"/>
    </row>
    <row r="68" spans="1:10">
      <c r="E68" s="26"/>
    </row>
    <row r="69" spans="1:10" ht="18.75">
      <c r="A69" s="41" t="s">
        <v>95</v>
      </c>
      <c r="E69" s="23"/>
    </row>
    <row r="70" spans="1:10" ht="18.75">
      <c r="A70" s="41"/>
      <c r="E70" s="23"/>
    </row>
    <row r="71" spans="1:10" ht="15.75" thickBot="1">
      <c r="A71" s="14"/>
      <c r="E71" s="23"/>
    </row>
    <row r="72" spans="1:10">
      <c r="A72" t="s">
        <v>11</v>
      </c>
      <c r="E72" s="27">
        <v>43466</v>
      </c>
    </row>
    <row r="73" spans="1:10">
      <c r="A73" t="s">
        <v>12</v>
      </c>
      <c r="B73" s="113"/>
      <c r="E73" s="28">
        <v>37000</v>
      </c>
    </row>
    <row r="74" spans="1:10">
      <c r="A74" t="s">
        <v>13</v>
      </c>
      <c r="E74" s="29">
        <v>1.17E-2</v>
      </c>
    </row>
    <row r="75" spans="1:10">
      <c r="A75" t="s">
        <v>14</v>
      </c>
      <c r="E75" s="30">
        <f>((1+E74)^(1/12))-1</f>
        <v>9.6981031467402445E-4</v>
      </c>
    </row>
    <row r="76" spans="1:10">
      <c r="A76" t="s">
        <v>15</v>
      </c>
      <c r="E76" s="31">
        <v>15</v>
      </c>
    </row>
    <row r="77" spans="1:10" ht="15.75" thickBot="1">
      <c r="A77" t="s">
        <v>119</v>
      </c>
      <c r="E77" s="32">
        <f>-PMT(E75,E76*12,E73)</f>
        <v>224.11818301617478</v>
      </c>
    </row>
    <row r="78" spans="1:10">
      <c r="E78" s="37"/>
      <c r="F78" s="1"/>
    </row>
    <row r="79" spans="1:10" ht="15.75" thickBot="1">
      <c r="A79" t="s">
        <v>29</v>
      </c>
      <c r="E79" s="37"/>
      <c r="F79" s="1"/>
    </row>
    <row r="80" spans="1:10" ht="15.75" thickBot="1">
      <c r="A80" t="s">
        <v>28</v>
      </c>
      <c r="E80" s="21">
        <f>IF(E76&lt;E21,0,(E76-E21)*12*E77)</f>
        <v>0</v>
      </c>
      <c r="F80" t="s">
        <v>124</v>
      </c>
    </row>
    <row r="81" spans="1:5">
      <c r="E81" s="37"/>
    </row>
    <row r="82" spans="1:5">
      <c r="E82" s="23"/>
    </row>
    <row r="85" spans="1:5" ht="18.75">
      <c r="A85" s="41" t="s">
        <v>17</v>
      </c>
    </row>
    <row r="86" spans="1:5" ht="18.75">
      <c r="A86" s="41"/>
    </row>
    <row r="87" spans="1:5" ht="15.75" thickBot="1">
      <c r="A87" s="17"/>
      <c r="E87" s="23"/>
    </row>
    <row r="88" spans="1:5">
      <c r="A88" t="s">
        <v>36</v>
      </c>
      <c r="E88" s="48">
        <v>5.0000000000000001E-3</v>
      </c>
    </row>
    <row r="89" spans="1:5" ht="15.75" thickBot="1">
      <c r="A89" t="s">
        <v>37</v>
      </c>
      <c r="E89" s="49">
        <v>0</v>
      </c>
    </row>
    <row r="90" spans="1:5" ht="15.75" thickBot="1">
      <c r="A90" t="s">
        <v>38</v>
      </c>
      <c r="E90" s="50">
        <f>SUM(E88:E89)</f>
        <v>5.0000000000000001E-3</v>
      </c>
    </row>
    <row r="91" spans="1:5">
      <c r="E91" s="43"/>
    </row>
    <row r="92" spans="1:5" ht="15.75" thickBot="1">
      <c r="E92" s="43"/>
    </row>
    <row r="93" spans="1:5" ht="15.75" thickBot="1">
      <c r="A93" t="s">
        <v>40</v>
      </c>
      <c r="E93" s="53">
        <v>0.01</v>
      </c>
    </row>
    <row r="98" spans="1:6" ht="18.75">
      <c r="A98" s="41" t="s">
        <v>33</v>
      </c>
    </row>
    <row r="100" spans="1:6" ht="15.75" thickBot="1">
      <c r="E100" s="37"/>
    </row>
    <row r="101" spans="1:6" ht="15.75" thickBot="1">
      <c r="A101" s="38" t="s">
        <v>31</v>
      </c>
      <c r="E101" s="21">
        <f>IF((E20-E73)&lt;0,0,E20-E73)</f>
        <v>8000</v>
      </c>
    </row>
    <row r="102" spans="1:6">
      <c r="A102" s="38"/>
      <c r="E102" s="37"/>
    </row>
    <row r="103" spans="1:6">
      <c r="A103" s="18"/>
      <c r="E103" s="37"/>
    </row>
    <row r="104" spans="1:6">
      <c r="A104" s="38" t="s">
        <v>30</v>
      </c>
      <c r="E104" s="37"/>
    </row>
    <row r="105" spans="1:6" ht="15.75" thickBot="1"/>
    <row r="106" spans="1:6" ht="16.5" thickBot="1">
      <c r="C106" s="40" t="s">
        <v>34</v>
      </c>
      <c r="E106" s="21">
        <f ca="1">NPV('Caracs du projet'!E88,'Tableau SCI IS'!Tableau_IS_apport_perso)</f>
        <v>0</v>
      </c>
    </row>
    <row r="107" spans="1:6" ht="16.5" thickBot="1">
      <c r="D107" t="s">
        <v>32</v>
      </c>
      <c r="E107" s="51">
        <f ca="1">E101+E106</f>
        <v>8000</v>
      </c>
      <c r="F107" s="87"/>
    </row>
    <row r="108" spans="1:6" ht="15.75" thickBot="1">
      <c r="E108" s="37"/>
    </row>
    <row r="109" spans="1:6" ht="16.5" thickBot="1">
      <c r="C109" s="40" t="s">
        <v>35</v>
      </c>
      <c r="E109" s="21">
        <f ca="1">'Tableau Foncier'!N43-'Caracs du projet'!E101</f>
        <v>3172.0352004237575</v>
      </c>
    </row>
    <row r="110" spans="1:6" ht="16.5" thickBot="1">
      <c r="D110" t="s">
        <v>32</v>
      </c>
      <c r="E110" s="52">
        <f ca="1">E101+E109</f>
        <v>11172.035200423757</v>
      </c>
    </row>
    <row r="111" spans="1:6" ht="15.75" thickBot="1">
      <c r="E111" s="43"/>
    </row>
    <row r="112" spans="1:6" ht="16.5" thickBot="1">
      <c r="C112" s="40" t="s">
        <v>131</v>
      </c>
      <c r="E112" s="21">
        <f ca="1">'Tableau LMNP'!N44-E101</f>
        <v>0</v>
      </c>
    </row>
    <row r="113" spans="1:5" ht="16.5" thickBot="1">
      <c r="A113" s="3"/>
      <c r="D113" t="s">
        <v>32</v>
      </c>
      <c r="E113" s="52">
        <f ca="1">E101+E112</f>
        <v>8000</v>
      </c>
    </row>
    <row r="114" spans="1:5" ht="15.75" thickBot="1">
      <c r="A114" s="3"/>
      <c r="E114" s="23"/>
    </row>
    <row r="115" spans="1:5" ht="16.5" thickBot="1">
      <c r="C115" s="135" t="s">
        <v>132</v>
      </c>
      <c r="D115" s="136"/>
      <c r="E115" s="137">
        <f>'Tableau Foncier'!N49-'Caracs du projet'!E108</f>
        <v>0</v>
      </c>
    </row>
    <row r="116" spans="1:5" ht="16.5" thickBot="1">
      <c r="C116" s="136"/>
      <c r="D116" s="136" t="s">
        <v>32</v>
      </c>
      <c r="E116" s="138">
        <f>E108+E115</f>
        <v>0</v>
      </c>
    </row>
    <row r="117" spans="1:5" ht="15.75">
      <c r="C117" s="136"/>
      <c r="D117" s="136"/>
      <c r="E117" s="153"/>
    </row>
    <row r="119" spans="1:5">
      <c r="A119" s="38" t="s">
        <v>157</v>
      </c>
    </row>
    <row r="120" spans="1:5">
      <c r="A120" t="s">
        <v>158</v>
      </c>
    </row>
    <row r="122" spans="1:5" ht="15.75" thickBot="1">
      <c r="A122" s="155" t="s">
        <v>159</v>
      </c>
    </row>
    <row r="123" spans="1:5" ht="15.75" thickBot="1">
      <c r="A123" s="156"/>
      <c r="B123" s="1" t="s">
        <v>162</v>
      </c>
      <c r="E123" s="157"/>
    </row>
    <row r="124" spans="1:5">
      <c r="A124" s="156"/>
      <c r="B124" s="1" t="s">
        <v>163</v>
      </c>
      <c r="E124" s="154"/>
    </row>
    <row r="125" spans="1:5">
      <c r="A125" s="156"/>
    </row>
    <row r="126" spans="1:5" ht="15.75" thickBot="1">
      <c r="A126" s="155" t="s">
        <v>160</v>
      </c>
    </row>
    <row r="127" spans="1:5" ht="15.75" thickBot="1">
      <c r="A127" s="156"/>
      <c r="B127" s="1" t="s">
        <v>162</v>
      </c>
      <c r="E127" s="146"/>
    </row>
    <row r="128" spans="1:5">
      <c r="A128" s="156"/>
      <c r="B128" s="1" t="s">
        <v>163</v>
      </c>
      <c r="E128" s="154"/>
    </row>
    <row r="129" spans="1:5">
      <c r="A129" s="156"/>
    </row>
    <row r="130" spans="1:5" ht="15.75" thickBot="1">
      <c r="A130" s="155" t="s">
        <v>137</v>
      </c>
    </row>
    <row r="131" spans="1:5" ht="15.75" thickBot="1">
      <c r="B131" s="1" t="s">
        <v>162</v>
      </c>
      <c r="E131" s="146"/>
    </row>
    <row r="132" spans="1:5">
      <c r="B132" s="1" t="s">
        <v>163</v>
      </c>
    </row>
  </sheetData>
  <mergeCells count="1">
    <mergeCell ref="A63:C64"/>
  </mergeCells>
  <pageMargins left="0.7" right="0.7" top="0.75" bottom="0.75" header="0.3" footer="0.3"/>
  <pageSetup paperSize="9" orientation="portrait"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C763"/>
  <sheetViews>
    <sheetView workbookViewId="0">
      <selection activeCell="I5" sqref="I5"/>
    </sheetView>
  </sheetViews>
  <sheetFormatPr baseColWidth="10" defaultColWidth="10.7109375" defaultRowHeight="15"/>
  <cols>
    <col min="1" max="1" width="23" bestFit="1" customWidth="1"/>
    <col min="2" max="2" width="16.7109375" bestFit="1" customWidth="1"/>
    <col min="3" max="3" width="10.85546875" customWidth="1"/>
    <col min="4" max="4" width="10.7109375" bestFit="1" customWidth="1"/>
    <col min="5" max="5" width="17.42578125" bestFit="1" customWidth="1"/>
    <col min="6" max="6" width="21" bestFit="1" customWidth="1"/>
    <col min="8" max="8" width="21" bestFit="1" customWidth="1"/>
    <col min="9" max="9" width="12.85546875" bestFit="1" customWidth="1"/>
    <col min="17" max="17" width="13.42578125" bestFit="1" customWidth="1"/>
    <col min="19" max="19" width="12.85546875" bestFit="1" customWidth="1"/>
    <col min="20" max="20" width="12.7109375" bestFit="1" customWidth="1"/>
    <col min="29" max="29" width="13.42578125" bestFit="1" customWidth="1"/>
    <col min="31" max="31" width="12.85546875" bestFit="1" customWidth="1"/>
    <col min="32" max="32" width="12.7109375" bestFit="1" customWidth="1"/>
    <col min="41" max="41" width="13.42578125" bestFit="1" customWidth="1"/>
    <col min="43" max="43" width="12.85546875" bestFit="1" customWidth="1"/>
    <col min="44" max="44" width="12.7109375" bestFit="1" customWidth="1"/>
    <col min="53" max="53" width="13.42578125" bestFit="1" customWidth="1"/>
    <col min="55" max="55" width="12.85546875" bestFit="1" customWidth="1"/>
    <col min="56" max="56" width="12.7109375" bestFit="1" customWidth="1"/>
    <col min="65" max="65" width="13.42578125" bestFit="1" customWidth="1"/>
    <col min="67" max="67" width="12.85546875" bestFit="1" customWidth="1"/>
    <col min="68" max="68" width="12.7109375" bestFit="1" customWidth="1"/>
    <col min="77" max="77" width="13.42578125" bestFit="1" customWidth="1"/>
    <col min="79" max="79" width="12.85546875" bestFit="1" customWidth="1"/>
    <col min="80" max="80" width="12.7109375" bestFit="1" customWidth="1"/>
    <col min="89" max="89" width="13.42578125" bestFit="1" customWidth="1"/>
    <col min="91" max="91" width="12.85546875" bestFit="1" customWidth="1"/>
    <col min="92" max="92" width="12.7109375" bestFit="1" customWidth="1"/>
    <col min="101" max="101" width="13.42578125" bestFit="1" customWidth="1"/>
    <col min="103" max="103" width="12.85546875" bestFit="1" customWidth="1"/>
    <col min="104" max="104" width="12.7109375" bestFit="1" customWidth="1"/>
    <col min="113" max="113" width="13.42578125" bestFit="1" customWidth="1"/>
    <col min="115" max="115" width="12.85546875" bestFit="1" customWidth="1"/>
    <col min="116" max="116" width="12.7109375" bestFit="1" customWidth="1"/>
    <col min="125" max="125" width="13.42578125" bestFit="1" customWidth="1"/>
    <col min="127" max="127" width="12.85546875" bestFit="1" customWidth="1"/>
    <col min="128" max="128" width="12.7109375" bestFit="1" customWidth="1"/>
    <col min="137" max="137" width="13.42578125" bestFit="1" customWidth="1"/>
    <col min="139" max="139" width="12.85546875" bestFit="1" customWidth="1"/>
    <col min="140" max="140" width="12.7109375" bestFit="1" customWidth="1"/>
    <col min="149" max="149" width="13.42578125" bestFit="1" customWidth="1"/>
    <col min="151" max="151" width="12.85546875" bestFit="1" customWidth="1"/>
    <col min="152" max="152" width="12.7109375" bestFit="1" customWidth="1"/>
    <col min="161" max="161" width="13.42578125" bestFit="1" customWidth="1"/>
    <col min="163" max="163" width="12.85546875" bestFit="1" customWidth="1"/>
    <col min="164" max="164" width="12.7109375" bestFit="1" customWidth="1"/>
    <col min="173" max="173" width="13.42578125" bestFit="1" customWidth="1"/>
    <col min="175" max="175" width="12.85546875" bestFit="1" customWidth="1"/>
    <col min="176" max="176" width="12.7109375" bestFit="1" customWidth="1"/>
    <col min="185" max="185" width="13.42578125" bestFit="1" customWidth="1"/>
    <col min="187" max="187" width="12.85546875" bestFit="1" customWidth="1"/>
    <col min="188" max="188" width="12.7109375" bestFit="1" customWidth="1"/>
    <col min="197" max="197" width="13.42578125" bestFit="1" customWidth="1"/>
    <col min="199" max="199" width="12.85546875" bestFit="1" customWidth="1"/>
    <col min="200" max="200" width="12.7109375" bestFit="1" customWidth="1"/>
    <col min="209" max="209" width="13.42578125" bestFit="1" customWidth="1"/>
    <col min="211" max="211" width="12.85546875" bestFit="1" customWidth="1"/>
    <col min="212" max="212" width="12.7109375" bestFit="1" customWidth="1"/>
    <col min="221" max="221" width="13.42578125" bestFit="1" customWidth="1"/>
    <col min="223" max="223" width="12.85546875" bestFit="1" customWidth="1"/>
    <col min="224" max="224" width="12.7109375" bestFit="1" customWidth="1"/>
    <col min="233" max="233" width="13.42578125" bestFit="1" customWidth="1"/>
    <col min="235" max="235" width="12.85546875" bestFit="1" customWidth="1"/>
    <col min="236" max="236" width="12.7109375" bestFit="1" customWidth="1"/>
    <col min="245" max="245" width="13.42578125" bestFit="1" customWidth="1"/>
    <col min="247" max="247" width="12.85546875" bestFit="1" customWidth="1"/>
    <col min="248" max="248" width="12.7109375" bestFit="1" customWidth="1"/>
  </cols>
  <sheetData>
    <row r="1" spans="1:783">
      <c r="H1" s="5" t="s">
        <v>5</v>
      </c>
      <c r="I1" s="10">
        <f>B2</f>
        <v>43466</v>
      </c>
      <c r="J1" s="10">
        <f>IF($B$6&gt;=(COLUMN()-8),EDATE(I1,1),"")</f>
        <v>43497</v>
      </c>
      <c r="K1" s="10">
        <f t="shared" ref="K1:BV1" si="0">IF($B$6&gt;=(COLUMN()-8),EDATE(J1,1),"")</f>
        <v>43525</v>
      </c>
      <c r="L1" s="10">
        <f t="shared" si="0"/>
        <v>43556</v>
      </c>
      <c r="M1" s="10">
        <f t="shared" si="0"/>
        <v>43586</v>
      </c>
      <c r="N1" s="10">
        <f t="shared" si="0"/>
        <v>43617</v>
      </c>
      <c r="O1" s="10">
        <f t="shared" si="0"/>
        <v>43647</v>
      </c>
      <c r="P1" s="10">
        <f t="shared" si="0"/>
        <v>43678</v>
      </c>
      <c r="Q1" s="10">
        <f t="shared" si="0"/>
        <v>43709</v>
      </c>
      <c r="R1" s="10">
        <f t="shared" si="0"/>
        <v>43739</v>
      </c>
      <c r="S1" s="10">
        <f t="shared" si="0"/>
        <v>43770</v>
      </c>
      <c r="T1" s="10">
        <f t="shared" si="0"/>
        <v>43800</v>
      </c>
      <c r="U1" s="10">
        <f t="shared" si="0"/>
        <v>43831</v>
      </c>
      <c r="V1" s="10">
        <f t="shared" si="0"/>
        <v>43862</v>
      </c>
      <c r="W1" s="10">
        <f t="shared" si="0"/>
        <v>43891</v>
      </c>
      <c r="X1" s="10">
        <f t="shared" si="0"/>
        <v>43922</v>
      </c>
      <c r="Y1" s="10">
        <f t="shared" si="0"/>
        <v>43952</v>
      </c>
      <c r="Z1" s="10">
        <f t="shared" si="0"/>
        <v>43983</v>
      </c>
      <c r="AA1" s="10">
        <f t="shared" si="0"/>
        <v>44013</v>
      </c>
      <c r="AB1" s="10">
        <f t="shared" si="0"/>
        <v>44044</v>
      </c>
      <c r="AC1" s="10">
        <f t="shared" si="0"/>
        <v>44075</v>
      </c>
      <c r="AD1" s="10">
        <f t="shared" si="0"/>
        <v>44105</v>
      </c>
      <c r="AE1" s="10">
        <f t="shared" si="0"/>
        <v>44136</v>
      </c>
      <c r="AF1" s="10">
        <f t="shared" si="0"/>
        <v>44166</v>
      </c>
      <c r="AG1" s="10">
        <f t="shared" si="0"/>
        <v>44197</v>
      </c>
      <c r="AH1" s="10">
        <f t="shared" si="0"/>
        <v>44228</v>
      </c>
      <c r="AI1" s="10">
        <f t="shared" si="0"/>
        <v>44256</v>
      </c>
      <c r="AJ1" s="10">
        <f t="shared" si="0"/>
        <v>44287</v>
      </c>
      <c r="AK1" s="10">
        <f t="shared" si="0"/>
        <v>44317</v>
      </c>
      <c r="AL1" s="10">
        <f t="shared" si="0"/>
        <v>44348</v>
      </c>
      <c r="AM1" s="10">
        <f t="shared" si="0"/>
        <v>44378</v>
      </c>
      <c r="AN1" s="10">
        <f t="shared" si="0"/>
        <v>44409</v>
      </c>
      <c r="AO1" s="10">
        <f t="shared" si="0"/>
        <v>44440</v>
      </c>
      <c r="AP1" s="10">
        <f t="shared" si="0"/>
        <v>44470</v>
      </c>
      <c r="AQ1" s="10">
        <f t="shared" si="0"/>
        <v>44501</v>
      </c>
      <c r="AR1" s="10">
        <f t="shared" si="0"/>
        <v>44531</v>
      </c>
      <c r="AS1" s="10">
        <f t="shared" si="0"/>
        <v>44562</v>
      </c>
      <c r="AT1" s="10">
        <f t="shared" si="0"/>
        <v>44593</v>
      </c>
      <c r="AU1" s="10">
        <f t="shared" si="0"/>
        <v>44621</v>
      </c>
      <c r="AV1" s="10">
        <f t="shared" si="0"/>
        <v>44652</v>
      </c>
      <c r="AW1" s="10">
        <f t="shared" si="0"/>
        <v>44682</v>
      </c>
      <c r="AX1" s="10">
        <f t="shared" si="0"/>
        <v>44713</v>
      </c>
      <c r="AY1" s="10">
        <f t="shared" si="0"/>
        <v>44743</v>
      </c>
      <c r="AZ1" s="10">
        <f t="shared" si="0"/>
        <v>44774</v>
      </c>
      <c r="BA1" s="10">
        <f t="shared" si="0"/>
        <v>44805</v>
      </c>
      <c r="BB1" s="10">
        <f t="shared" si="0"/>
        <v>44835</v>
      </c>
      <c r="BC1" s="10">
        <f t="shared" si="0"/>
        <v>44866</v>
      </c>
      <c r="BD1" s="10">
        <f t="shared" si="0"/>
        <v>44896</v>
      </c>
      <c r="BE1" s="10">
        <f t="shared" si="0"/>
        <v>44927</v>
      </c>
      <c r="BF1" s="10">
        <f t="shared" si="0"/>
        <v>44958</v>
      </c>
      <c r="BG1" s="10">
        <f t="shared" si="0"/>
        <v>44986</v>
      </c>
      <c r="BH1" s="10">
        <f t="shared" si="0"/>
        <v>45017</v>
      </c>
      <c r="BI1" s="10">
        <f t="shared" si="0"/>
        <v>45047</v>
      </c>
      <c r="BJ1" s="10">
        <f t="shared" si="0"/>
        <v>45078</v>
      </c>
      <c r="BK1" s="10">
        <f t="shared" si="0"/>
        <v>45108</v>
      </c>
      <c r="BL1" s="10">
        <f t="shared" si="0"/>
        <v>45139</v>
      </c>
      <c r="BM1" s="10">
        <f t="shared" si="0"/>
        <v>45170</v>
      </c>
      <c r="BN1" s="10">
        <f t="shared" si="0"/>
        <v>45200</v>
      </c>
      <c r="BO1" s="10">
        <f t="shared" si="0"/>
        <v>45231</v>
      </c>
      <c r="BP1" s="10">
        <f t="shared" si="0"/>
        <v>45261</v>
      </c>
      <c r="BQ1" s="10">
        <f t="shared" si="0"/>
        <v>45292</v>
      </c>
      <c r="BR1" s="10">
        <f t="shared" si="0"/>
        <v>45323</v>
      </c>
      <c r="BS1" s="10">
        <f t="shared" si="0"/>
        <v>45352</v>
      </c>
      <c r="BT1" s="10">
        <f t="shared" si="0"/>
        <v>45383</v>
      </c>
      <c r="BU1" s="10">
        <f t="shared" si="0"/>
        <v>45413</v>
      </c>
      <c r="BV1" s="10">
        <f t="shared" si="0"/>
        <v>45444</v>
      </c>
      <c r="BW1" s="10">
        <f t="shared" ref="BW1:EH1" si="1">IF($B$6&gt;=(COLUMN()-8),EDATE(BV1,1),"")</f>
        <v>45474</v>
      </c>
      <c r="BX1" s="10">
        <f t="shared" si="1"/>
        <v>45505</v>
      </c>
      <c r="BY1" s="10">
        <f t="shared" si="1"/>
        <v>45536</v>
      </c>
      <c r="BZ1" s="10">
        <f t="shared" si="1"/>
        <v>45566</v>
      </c>
      <c r="CA1" s="10">
        <f t="shared" si="1"/>
        <v>45597</v>
      </c>
      <c r="CB1" s="10">
        <f t="shared" si="1"/>
        <v>45627</v>
      </c>
      <c r="CC1" s="10">
        <f t="shared" si="1"/>
        <v>45658</v>
      </c>
      <c r="CD1" s="10">
        <f t="shared" si="1"/>
        <v>45689</v>
      </c>
      <c r="CE1" s="10">
        <f t="shared" si="1"/>
        <v>45717</v>
      </c>
      <c r="CF1" s="10">
        <f t="shared" si="1"/>
        <v>45748</v>
      </c>
      <c r="CG1" s="10">
        <f t="shared" si="1"/>
        <v>45778</v>
      </c>
      <c r="CH1" s="10">
        <f t="shared" si="1"/>
        <v>45809</v>
      </c>
      <c r="CI1" s="10">
        <f t="shared" si="1"/>
        <v>45839</v>
      </c>
      <c r="CJ1" s="10">
        <f t="shared" si="1"/>
        <v>45870</v>
      </c>
      <c r="CK1" s="10">
        <f t="shared" si="1"/>
        <v>45901</v>
      </c>
      <c r="CL1" s="10">
        <f t="shared" si="1"/>
        <v>45931</v>
      </c>
      <c r="CM1" s="10">
        <f t="shared" si="1"/>
        <v>45962</v>
      </c>
      <c r="CN1" s="10">
        <f t="shared" si="1"/>
        <v>45992</v>
      </c>
      <c r="CO1" s="10">
        <f t="shared" si="1"/>
        <v>46023</v>
      </c>
      <c r="CP1" s="10">
        <f t="shared" si="1"/>
        <v>46054</v>
      </c>
      <c r="CQ1" s="10">
        <f t="shared" si="1"/>
        <v>46082</v>
      </c>
      <c r="CR1" s="10">
        <f t="shared" si="1"/>
        <v>46113</v>
      </c>
      <c r="CS1" s="10">
        <f t="shared" si="1"/>
        <v>46143</v>
      </c>
      <c r="CT1" s="10">
        <f t="shared" si="1"/>
        <v>46174</v>
      </c>
      <c r="CU1" s="10">
        <f t="shared" si="1"/>
        <v>46204</v>
      </c>
      <c r="CV1" s="10">
        <f t="shared" si="1"/>
        <v>46235</v>
      </c>
      <c r="CW1" s="10">
        <f t="shared" si="1"/>
        <v>46266</v>
      </c>
      <c r="CX1" s="10">
        <f t="shared" si="1"/>
        <v>46296</v>
      </c>
      <c r="CY1" s="10">
        <f t="shared" si="1"/>
        <v>46327</v>
      </c>
      <c r="CZ1" s="10">
        <f t="shared" si="1"/>
        <v>46357</v>
      </c>
      <c r="DA1" s="10">
        <f t="shared" si="1"/>
        <v>46388</v>
      </c>
      <c r="DB1" s="10">
        <f t="shared" si="1"/>
        <v>46419</v>
      </c>
      <c r="DC1" s="10">
        <f t="shared" si="1"/>
        <v>46447</v>
      </c>
      <c r="DD1" s="10">
        <f t="shared" si="1"/>
        <v>46478</v>
      </c>
      <c r="DE1" s="10">
        <f t="shared" si="1"/>
        <v>46508</v>
      </c>
      <c r="DF1" s="10">
        <f t="shared" si="1"/>
        <v>46539</v>
      </c>
      <c r="DG1" s="10">
        <f t="shared" si="1"/>
        <v>46569</v>
      </c>
      <c r="DH1" s="10">
        <f t="shared" si="1"/>
        <v>46600</v>
      </c>
      <c r="DI1" s="10">
        <f t="shared" si="1"/>
        <v>46631</v>
      </c>
      <c r="DJ1" s="10">
        <f t="shared" si="1"/>
        <v>46661</v>
      </c>
      <c r="DK1" s="10">
        <f t="shared" si="1"/>
        <v>46692</v>
      </c>
      <c r="DL1" s="10">
        <f t="shared" si="1"/>
        <v>46722</v>
      </c>
      <c r="DM1" s="10">
        <f t="shared" si="1"/>
        <v>46753</v>
      </c>
      <c r="DN1" s="10">
        <f t="shared" si="1"/>
        <v>46784</v>
      </c>
      <c r="DO1" s="10">
        <f t="shared" si="1"/>
        <v>46813</v>
      </c>
      <c r="DP1" s="10">
        <f t="shared" si="1"/>
        <v>46844</v>
      </c>
      <c r="DQ1" s="10">
        <f t="shared" si="1"/>
        <v>46874</v>
      </c>
      <c r="DR1" s="10">
        <f t="shared" si="1"/>
        <v>46905</v>
      </c>
      <c r="DS1" s="10">
        <f t="shared" si="1"/>
        <v>46935</v>
      </c>
      <c r="DT1" s="10">
        <f t="shared" si="1"/>
        <v>46966</v>
      </c>
      <c r="DU1" s="10">
        <f t="shared" si="1"/>
        <v>46997</v>
      </c>
      <c r="DV1" s="10">
        <f t="shared" si="1"/>
        <v>47027</v>
      </c>
      <c r="DW1" s="10">
        <f t="shared" si="1"/>
        <v>47058</v>
      </c>
      <c r="DX1" s="10">
        <f t="shared" si="1"/>
        <v>47088</v>
      </c>
      <c r="DY1" s="10">
        <f t="shared" si="1"/>
        <v>47119</v>
      </c>
      <c r="DZ1" s="10">
        <f t="shared" si="1"/>
        <v>47150</v>
      </c>
      <c r="EA1" s="10">
        <f t="shared" si="1"/>
        <v>47178</v>
      </c>
      <c r="EB1" s="10">
        <f t="shared" si="1"/>
        <v>47209</v>
      </c>
      <c r="EC1" s="10">
        <f t="shared" si="1"/>
        <v>47239</v>
      </c>
      <c r="ED1" s="10">
        <f t="shared" si="1"/>
        <v>47270</v>
      </c>
      <c r="EE1" s="10">
        <f t="shared" si="1"/>
        <v>47300</v>
      </c>
      <c r="EF1" s="10">
        <f t="shared" si="1"/>
        <v>47331</v>
      </c>
      <c r="EG1" s="10">
        <f t="shared" si="1"/>
        <v>47362</v>
      </c>
      <c r="EH1" s="10">
        <f t="shared" si="1"/>
        <v>47392</v>
      </c>
      <c r="EI1" s="10">
        <f t="shared" ref="EI1:GT1" si="2">IF($B$6&gt;=(COLUMN()-8),EDATE(EH1,1),"")</f>
        <v>47423</v>
      </c>
      <c r="EJ1" s="10">
        <f t="shared" si="2"/>
        <v>47453</v>
      </c>
      <c r="EK1" s="10">
        <f t="shared" si="2"/>
        <v>47484</v>
      </c>
      <c r="EL1" s="10">
        <f t="shared" si="2"/>
        <v>47515</v>
      </c>
      <c r="EM1" s="10">
        <f t="shared" si="2"/>
        <v>47543</v>
      </c>
      <c r="EN1" s="10">
        <f t="shared" si="2"/>
        <v>47574</v>
      </c>
      <c r="EO1" s="10">
        <f t="shared" si="2"/>
        <v>47604</v>
      </c>
      <c r="EP1" s="10">
        <f t="shared" si="2"/>
        <v>47635</v>
      </c>
      <c r="EQ1" s="10">
        <f t="shared" si="2"/>
        <v>47665</v>
      </c>
      <c r="ER1" s="10">
        <f t="shared" si="2"/>
        <v>47696</v>
      </c>
      <c r="ES1" s="10">
        <f t="shared" si="2"/>
        <v>47727</v>
      </c>
      <c r="ET1" s="10">
        <f t="shared" si="2"/>
        <v>47757</v>
      </c>
      <c r="EU1" s="10">
        <f t="shared" si="2"/>
        <v>47788</v>
      </c>
      <c r="EV1" s="10">
        <f t="shared" si="2"/>
        <v>47818</v>
      </c>
      <c r="EW1" s="10">
        <f t="shared" si="2"/>
        <v>47849</v>
      </c>
      <c r="EX1" s="10">
        <f t="shared" si="2"/>
        <v>47880</v>
      </c>
      <c r="EY1" s="10">
        <f t="shared" si="2"/>
        <v>47908</v>
      </c>
      <c r="EZ1" s="10">
        <f t="shared" si="2"/>
        <v>47939</v>
      </c>
      <c r="FA1" s="10">
        <f t="shared" si="2"/>
        <v>47969</v>
      </c>
      <c r="FB1" s="10">
        <f t="shared" si="2"/>
        <v>48000</v>
      </c>
      <c r="FC1" s="10">
        <f t="shared" si="2"/>
        <v>48030</v>
      </c>
      <c r="FD1" s="10">
        <f t="shared" si="2"/>
        <v>48061</v>
      </c>
      <c r="FE1" s="10">
        <f t="shared" si="2"/>
        <v>48092</v>
      </c>
      <c r="FF1" s="10">
        <f t="shared" si="2"/>
        <v>48122</v>
      </c>
      <c r="FG1" s="10">
        <f t="shared" si="2"/>
        <v>48153</v>
      </c>
      <c r="FH1" s="10">
        <f t="shared" si="2"/>
        <v>48183</v>
      </c>
      <c r="FI1" s="10">
        <f t="shared" si="2"/>
        <v>48214</v>
      </c>
      <c r="FJ1" s="10">
        <f t="shared" si="2"/>
        <v>48245</v>
      </c>
      <c r="FK1" s="10">
        <f t="shared" si="2"/>
        <v>48274</v>
      </c>
      <c r="FL1" s="10">
        <f t="shared" si="2"/>
        <v>48305</v>
      </c>
      <c r="FM1" s="10">
        <f t="shared" si="2"/>
        <v>48335</v>
      </c>
      <c r="FN1" s="10">
        <f t="shared" si="2"/>
        <v>48366</v>
      </c>
      <c r="FO1" s="10">
        <f t="shared" si="2"/>
        <v>48396</v>
      </c>
      <c r="FP1" s="10">
        <f t="shared" si="2"/>
        <v>48427</v>
      </c>
      <c r="FQ1" s="10">
        <f t="shared" si="2"/>
        <v>48458</v>
      </c>
      <c r="FR1" s="10">
        <f t="shared" si="2"/>
        <v>48488</v>
      </c>
      <c r="FS1" s="10">
        <f t="shared" si="2"/>
        <v>48519</v>
      </c>
      <c r="FT1" s="10">
        <f t="shared" si="2"/>
        <v>48549</v>
      </c>
      <c r="FU1" s="10">
        <f t="shared" si="2"/>
        <v>48580</v>
      </c>
      <c r="FV1" s="10">
        <f t="shared" si="2"/>
        <v>48611</v>
      </c>
      <c r="FW1" s="10">
        <f t="shared" si="2"/>
        <v>48639</v>
      </c>
      <c r="FX1" s="10">
        <f t="shared" si="2"/>
        <v>48670</v>
      </c>
      <c r="FY1" s="10">
        <f t="shared" si="2"/>
        <v>48700</v>
      </c>
      <c r="FZ1" s="10">
        <f t="shared" si="2"/>
        <v>48731</v>
      </c>
      <c r="GA1" s="10">
        <f t="shared" si="2"/>
        <v>48761</v>
      </c>
      <c r="GB1" s="10">
        <f t="shared" si="2"/>
        <v>48792</v>
      </c>
      <c r="GC1" s="10">
        <f t="shared" si="2"/>
        <v>48823</v>
      </c>
      <c r="GD1" s="10">
        <f t="shared" si="2"/>
        <v>48853</v>
      </c>
      <c r="GE1" s="10">
        <f t="shared" si="2"/>
        <v>48884</v>
      </c>
      <c r="GF1" s="10">
        <f t="shared" si="2"/>
        <v>48914</v>
      </c>
      <c r="GG1" s="10" t="str">
        <f t="shared" si="2"/>
        <v/>
      </c>
      <c r="GH1" s="10" t="str">
        <f t="shared" si="2"/>
        <v/>
      </c>
      <c r="GI1" s="10" t="str">
        <f t="shared" si="2"/>
        <v/>
      </c>
      <c r="GJ1" s="10" t="str">
        <f t="shared" si="2"/>
        <v/>
      </c>
      <c r="GK1" s="10" t="str">
        <f t="shared" si="2"/>
        <v/>
      </c>
      <c r="GL1" s="10" t="str">
        <f t="shared" si="2"/>
        <v/>
      </c>
      <c r="GM1" s="10" t="str">
        <f t="shared" si="2"/>
        <v/>
      </c>
      <c r="GN1" s="10" t="str">
        <f t="shared" si="2"/>
        <v/>
      </c>
      <c r="GO1" s="10" t="str">
        <f t="shared" si="2"/>
        <v/>
      </c>
      <c r="GP1" s="10" t="str">
        <f t="shared" si="2"/>
        <v/>
      </c>
      <c r="GQ1" s="10" t="str">
        <f t="shared" si="2"/>
        <v/>
      </c>
      <c r="GR1" s="10" t="str">
        <f t="shared" si="2"/>
        <v/>
      </c>
      <c r="GS1" s="10" t="str">
        <f t="shared" si="2"/>
        <v/>
      </c>
      <c r="GT1" s="10" t="str">
        <f t="shared" si="2"/>
        <v/>
      </c>
      <c r="GU1" s="10" t="str">
        <f t="shared" ref="GU1:JF1" si="3">IF($B$6&gt;=(COLUMN()-8),EDATE(GT1,1),"")</f>
        <v/>
      </c>
      <c r="GV1" s="10" t="str">
        <f t="shared" si="3"/>
        <v/>
      </c>
      <c r="GW1" s="10" t="str">
        <f t="shared" si="3"/>
        <v/>
      </c>
      <c r="GX1" s="10" t="str">
        <f t="shared" si="3"/>
        <v/>
      </c>
      <c r="GY1" s="10" t="str">
        <f t="shared" si="3"/>
        <v/>
      </c>
      <c r="GZ1" s="10" t="str">
        <f t="shared" si="3"/>
        <v/>
      </c>
      <c r="HA1" s="10" t="str">
        <f t="shared" si="3"/>
        <v/>
      </c>
      <c r="HB1" s="10" t="str">
        <f t="shared" si="3"/>
        <v/>
      </c>
      <c r="HC1" s="10" t="str">
        <f t="shared" si="3"/>
        <v/>
      </c>
      <c r="HD1" s="10" t="str">
        <f t="shared" si="3"/>
        <v/>
      </c>
      <c r="HE1" s="10" t="str">
        <f t="shared" si="3"/>
        <v/>
      </c>
      <c r="HF1" s="10" t="str">
        <f t="shared" si="3"/>
        <v/>
      </c>
      <c r="HG1" s="10" t="str">
        <f t="shared" si="3"/>
        <v/>
      </c>
      <c r="HH1" s="10" t="str">
        <f t="shared" si="3"/>
        <v/>
      </c>
      <c r="HI1" s="10" t="str">
        <f t="shared" si="3"/>
        <v/>
      </c>
      <c r="HJ1" s="10" t="str">
        <f t="shared" si="3"/>
        <v/>
      </c>
      <c r="HK1" s="10" t="str">
        <f t="shared" si="3"/>
        <v/>
      </c>
      <c r="HL1" s="10" t="str">
        <f t="shared" si="3"/>
        <v/>
      </c>
      <c r="HM1" s="10" t="str">
        <f t="shared" si="3"/>
        <v/>
      </c>
      <c r="HN1" s="10" t="str">
        <f t="shared" si="3"/>
        <v/>
      </c>
      <c r="HO1" s="10" t="str">
        <f t="shared" si="3"/>
        <v/>
      </c>
      <c r="HP1" s="10" t="str">
        <f t="shared" si="3"/>
        <v/>
      </c>
      <c r="HQ1" s="10" t="str">
        <f t="shared" si="3"/>
        <v/>
      </c>
      <c r="HR1" s="10" t="str">
        <f t="shared" si="3"/>
        <v/>
      </c>
      <c r="HS1" s="10" t="str">
        <f t="shared" si="3"/>
        <v/>
      </c>
      <c r="HT1" s="10" t="str">
        <f t="shared" si="3"/>
        <v/>
      </c>
      <c r="HU1" s="10" t="str">
        <f t="shared" si="3"/>
        <v/>
      </c>
      <c r="HV1" s="10" t="str">
        <f t="shared" si="3"/>
        <v/>
      </c>
      <c r="HW1" s="10" t="str">
        <f t="shared" si="3"/>
        <v/>
      </c>
      <c r="HX1" s="10" t="str">
        <f t="shared" si="3"/>
        <v/>
      </c>
      <c r="HY1" s="10" t="str">
        <f t="shared" si="3"/>
        <v/>
      </c>
      <c r="HZ1" s="10" t="str">
        <f t="shared" si="3"/>
        <v/>
      </c>
      <c r="IA1" s="10" t="str">
        <f t="shared" si="3"/>
        <v/>
      </c>
      <c r="IB1" s="10" t="str">
        <f t="shared" si="3"/>
        <v/>
      </c>
      <c r="IC1" s="10" t="str">
        <f t="shared" si="3"/>
        <v/>
      </c>
      <c r="ID1" s="10" t="str">
        <f t="shared" si="3"/>
        <v/>
      </c>
      <c r="IE1" s="10" t="str">
        <f t="shared" si="3"/>
        <v/>
      </c>
      <c r="IF1" s="10" t="str">
        <f t="shared" si="3"/>
        <v/>
      </c>
      <c r="IG1" s="10" t="str">
        <f t="shared" si="3"/>
        <v/>
      </c>
      <c r="IH1" s="10" t="str">
        <f t="shared" si="3"/>
        <v/>
      </c>
      <c r="II1" s="10" t="str">
        <f t="shared" si="3"/>
        <v/>
      </c>
      <c r="IJ1" s="10" t="str">
        <f t="shared" si="3"/>
        <v/>
      </c>
      <c r="IK1" s="10" t="str">
        <f t="shared" si="3"/>
        <v/>
      </c>
      <c r="IL1" s="10" t="str">
        <f t="shared" si="3"/>
        <v/>
      </c>
      <c r="IM1" s="10" t="str">
        <f t="shared" si="3"/>
        <v/>
      </c>
      <c r="IN1" s="10" t="str">
        <f t="shared" si="3"/>
        <v/>
      </c>
      <c r="IO1" s="10" t="str">
        <f t="shared" si="3"/>
        <v/>
      </c>
      <c r="IP1" s="10" t="str">
        <f t="shared" si="3"/>
        <v/>
      </c>
      <c r="IQ1" s="10" t="str">
        <f t="shared" si="3"/>
        <v/>
      </c>
      <c r="IR1" s="10" t="str">
        <f t="shared" si="3"/>
        <v/>
      </c>
      <c r="IS1" s="10" t="str">
        <f t="shared" si="3"/>
        <v/>
      </c>
      <c r="IT1" s="10" t="str">
        <f t="shared" si="3"/>
        <v/>
      </c>
      <c r="IU1" s="10" t="str">
        <f t="shared" si="3"/>
        <v/>
      </c>
      <c r="IV1" s="10" t="str">
        <f t="shared" si="3"/>
        <v/>
      </c>
      <c r="IW1" s="10" t="str">
        <f t="shared" si="3"/>
        <v/>
      </c>
      <c r="IX1" s="10" t="str">
        <f t="shared" si="3"/>
        <v/>
      </c>
      <c r="IY1" s="10" t="str">
        <f t="shared" si="3"/>
        <v/>
      </c>
      <c r="IZ1" s="10" t="str">
        <f t="shared" si="3"/>
        <v/>
      </c>
      <c r="JA1" s="10" t="str">
        <f t="shared" si="3"/>
        <v/>
      </c>
      <c r="JB1" s="10" t="str">
        <f t="shared" si="3"/>
        <v/>
      </c>
      <c r="JC1" s="10" t="str">
        <f t="shared" si="3"/>
        <v/>
      </c>
      <c r="JD1" s="10" t="str">
        <f t="shared" si="3"/>
        <v/>
      </c>
      <c r="JE1" s="10" t="str">
        <f t="shared" si="3"/>
        <v/>
      </c>
      <c r="JF1" s="10" t="str">
        <f t="shared" si="3"/>
        <v/>
      </c>
      <c r="JG1" s="10" t="str">
        <f t="shared" ref="JG1:LR1" si="4">IF($B$6&gt;=(COLUMN()-8),EDATE(JF1,1),"")</f>
        <v/>
      </c>
      <c r="JH1" s="10" t="str">
        <f t="shared" si="4"/>
        <v/>
      </c>
      <c r="JI1" s="10" t="str">
        <f t="shared" si="4"/>
        <v/>
      </c>
      <c r="JJ1" s="10" t="str">
        <f t="shared" si="4"/>
        <v/>
      </c>
      <c r="JK1" s="10" t="str">
        <f t="shared" si="4"/>
        <v/>
      </c>
      <c r="JL1" s="10" t="str">
        <f t="shared" si="4"/>
        <v/>
      </c>
      <c r="JM1" s="10" t="str">
        <f t="shared" si="4"/>
        <v/>
      </c>
      <c r="JN1" s="10" t="str">
        <f t="shared" si="4"/>
        <v/>
      </c>
      <c r="JO1" s="10" t="str">
        <f t="shared" si="4"/>
        <v/>
      </c>
      <c r="JP1" s="10" t="str">
        <f t="shared" si="4"/>
        <v/>
      </c>
      <c r="JQ1" s="10" t="str">
        <f t="shared" si="4"/>
        <v/>
      </c>
      <c r="JR1" s="10" t="str">
        <f t="shared" si="4"/>
        <v/>
      </c>
      <c r="JS1" s="10" t="str">
        <f t="shared" si="4"/>
        <v/>
      </c>
      <c r="JT1" s="10" t="str">
        <f t="shared" si="4"/>
        <v/>
      </c>
      <c r="JU1" s="10" t="str">
        <f t="shared" si="4"/>
        <v/>
      </c>
      <c r="JV1" s="10" t="str">
        <f t="shared" si="4"/>
        <v/>
      </c>
      <c r="JW1" s="10" t="str">
        <f t="shared" si="4"/>
        <v/>
      </c>
      <c r="JX1" s="10" t="str">
        <f t="shared" si="4"/>
        <v/>
      </c>
      <c r="JY1" s="10" t="str">
        <f t="shared" si="4"/>
        <v/>
      </c>
      <c r="JZ1" s="10" t="str">
        <f t="shared" si="4"/>
        <v/>
      </c>
      <c r="KA1" s="10" t="str">
        <f t="shared" si="4"/>
        <v/>
      </c>
      <c r="KB1" s="10" t="str">
        <f t="shared" si="4"/>
        <v/>
      </c>
      <c r="KC1" s="10" t="str">
        <f t="shared" si="4"/>
        <v/>
      </c>
      <c r="KD1" s="10" t="str">
        <f t="shared" si="4"/>
        <v/>
      </c>
      <c r="KE1" s="10" t="str">
        <f t="shared" si="4"/>
        <v/>
      </c>
      <c r="KF1" s="10" t="str">
        <f t="shared" si="4"/>
        <v/>
      </c>
      <c r="KG1" s="10" t="str">
        <f t="shared" si="4"/>
        <v/>
      </c>
      <c r="KH1" s="10" t="str">
        <f t="shared" si="4"/>
        <v/>
      </c>
      <c r="KI1" s="10" t="str">
        <f t="shared" si="4"/>
        <v/>
      </c>
      <c r="KJ1" s="10" t="str">
        <f t="shared" si="4"/>
        <v/>
      </c>
      <c r="KK1" s="10" t="str">
        <f t="shared" si="4"/>
        <v/>
      </c>
      <c r="KL1" s="10" t="str">
        <f t="shared" si="4"/>
        <v/>
      </c>
      <c r="KM1" s="10" t="str">
        <f t="shared" si="4"/>
        <v/>
      </c>
      <c r="KN1" s="10" t="str">
        <f t="shared" si="4"/>
        <v/>
      </c>
      <c r="KO1" s="10" t="str">
        <f t="shared" si="4"/>
        <v/>
      </c>
      <c r="KP1" s="10" t="str">
        <f t="shared" si="4"/>
        <v/>
      </c>
      <c r="KQ1" s="10" t="str">
        <f t="shared" si="4"/>
        <v/>
      </c>
      <c r="KR1" s="10" t="str">
        <f t="shared" si="4"/>
        <v/>
      </c>
      <c r="KS1" s="10" t="str">
        <f t="shared" si="4"/>
        <v/>
      </c>
      <c r="KT1" s="10" t="str">
        <f t="shared" si="4"/>
        <v/>
      </c>
      <c r="KU1" s="10" t="str">
        <f t="shared" si="4"/>
        <v/>
      </c>
      <c r="KV1" s="10" t="str">
        <f t="shared" si="4"/>
        <v/>
      </c>
      <c r="KW1" s="10" t="str">
        <f t="shared" si="4"/>
        <v/>
      </c>
      <c r="KX1" s="10" t="str">
        <f t="shared" si="4"/>
        <v/>
      </c>
      <c r="KY1" s="10" t="str">
        <f t="shared" si="4"/>
        <v/>
      </c>
      <c r="KZ1" s="10" t="str">
        <f t="shared" si="4"/>
        <v/>
      </c>
      <c r="LA1" s="10" t="str">
        <f t="shared" si="4"/>
        <v/>
      </c>
      <c r="LB1" s="10" t="str">
        <f t="shared" si="4"/>
        <v/>
      </c>
      <c r="LC1" s="10" t="str">
        <f t="shared" si="4"/>
        <v/>
      </c>
      <c r="LD1" s="10" t="str">
        <f t="shared" si="4"/>
        <v/>
      </c>
      <c r="LE1" s="10" t="str">
        <f t="shared" si="4"/>
        <v/>
      </c>
      <c r="LF1" s="10" t="str">
        <f t="shared" si="4"/>
        <v/>
      </c>
      <c r="LG1" s="10" t="str">
        <f t="shared" si="4"/>
        <v/>
      </c>
      <c r="LH1" s="10" t="str">
        <f t="shared" si="4"/>
        <v/>
      </c>
      <c r="LI1" s="10" t="str">
        <f t="shared" si="4"/>
        <v/>
      </c>
      <c r="LJ1" s="10" t="str">
        <f t="shared" si="4"/>
        <v/>
      </c>
      <c r="LK1" s="10" t="str">
        <f t="shared" si="4"/>
        <v/>
      </c>
      <c r="LL1" s="10" t="str">
        <f t="shared" si="4"/>
        <v/>
      </c>
      <c r="LM1" s="10" t="str">
        <f t="shared" si="4"/>
        <v/>
      </c>
      <c r="LN1" s="10" t="str">
        <f t="shared" si="4"/>
        <v/>
      </c>
      <c r="LO1" s="10" t="str">
        <f t="shared" si="4"/>
        <v/>
      </c>
      <c r="LP1" s="10" t="str">
        <f t="shared" si="4"/>
        <v/>
      </c>
      <c r="LQ1" s="10" t="str">
        <f t="shared" si="4"/>
        <v/>
      </c>
      <c r="LR1" s="10" t="str">
        <f t="shared" si="4"/>
        <v/>
      </c>
      <c r="LS1" s="10" t="str">
        <f t="shared" ref="LS1:OD1" si="5">IF($B$6&gt;=(COLUMN()-8),EDATE(LR1,1),"")</f>
        <v/>
      </c>
      <c r="LT1" s="10" t="str">
        <f t="shared" si="5"/>
        <v/>
      </c>
      <c r="LU1" s="10" t="str">
        <f t="shared" si="5"/>
        <v/>
      </c>
      <c r="LV1" s="10" t="str">
        <f t="shared" si="5"/>
        <v/>
      </c>
      <c r="LW1" s="10" t="str">
        <f t="shared" si="5"/>
        <v/>
      </c>
      <c r="LX1" s="10" t="str">
        <f t="shared" si="5"/>
        <v/>
      </c>
      <c r="LY1" s="10" t="str">
        <f t="shared" si="5"/>
        <v/>
      </c>
      <c r="LZ1" s="10" t="str">
        <f t="shared" si="5"/>
        <v/>
      </c>
      <c r="MA1" s="10" t="str">
        <f t="shared" si="5"/>
        <v/>
      </c>
      <c r="MB1" s="10" t="str">
        <f t="shared" si="5"/>
        <v/>
      </c>
      <c r="MC1" s="10" t="str">
        <f t="shared" si="5"/>
        <v/>
      </c>
      <c r="MD1" s="10" t="str">
        <f t="shared" si="5"/>
        <v/>
      </c>
      <c r="ME1" s="10" t="str">
        <f t="shared" si="5"/>
        <v/>
      </c>
      <c r="MF1" s="10" t="str">
        <f t="shared" si="5"/>
        <v/>
      </c>
      <c r="MG1" s="10" t="str">
        <f t="shared" si="5"/>
        <v/>
      </c>
      <c r="MH1" s="10" t="str">
        <f t="shared" si="5"/>
        <v/>
      </c>
      <c r="MI1" s="10" t="str">
        <f t="shared" si="5"/>
        <v/>
      </c>
      <c r="MJ1" s="10" t="str">
        <f t="shared" si="5"/>
        <v/>
      </c>
      <c r="MK1" s="10" t="str">
        <f t="shared" si="5"/>
        <v/>
      </c>
      <c r="ML1" s="10" t="str">
        <f t="shared" si="5"/>
        <v/>
      </c>
      <c r="MM1" s="10" t="str">
        <f t="shared" si="5"/>
        <v/>
      </c>
      <c r="MN1" s="10" t="str">
        <f t="shared" si="5"/>
        <v/>
      </c>
      <c r="MO1" s="10" t="str">
        <f t="shared" si="5"/>
        <v/>
      </c>
      <c r="MP1" s="10" t="str">
        <f t="shared" si="5"/>
        <v/>
      </c>
      <c r="MQ1" s="10" t="str">
        <f t="shared" si="5"/>
        <v/>
      </c>
      <c r="MR1" s="10" t="str">
        <f t="shared" si="5"/>
        <v/>
      </c>
      <c r="MS1" s="10" t="str">
        <f t="shared" si="5"/>
        <v/>
      </c>
      <c r="MT1" s="10" t="str">
        <f t="shared" si="5"/>
        <v/>
      </c>
      <c r="MU1" s="10" t="str">
        <f t="shared" si="5"/>
        <v/>
      </c>
      <c r="MV1" s="10" t="str">
        <f t="shared" si="5"/>
        <v/>
      </c>
      <c r="MW1" s="10" t="str">
        <f t="shared" si="5"/>
        <v/>
      </c>
      <c r="MX1" s="10" t="str">
        <f t="shared" si="5"/>
        <v/>
      </c>
      <c r="MY1" s="10" t="str">
        <f t="shared" si="5"/>
        <v/>
      </c>
      <c r="MZ1" s="10" t="str">
        <f t="shared" si="5"/>
        <v/>
      </c>
      <c r="NA1" s="10" t="str">
        <f t="shared" si="5"/>
        <v/>
      </c>
      <c r="NB1" s="10" t="str">
        <f t="shared" si="5"/>
        <v/>
      </c>
      <c r="NC1" s="10" t="str">
        <f t="shared" si="5"/>
        <v/>
      </c>
      <c r="ND1" s="10" t="str">
        <f t="shared" si="5"/>
        <v/>
      </c>
      <c r="NE1" s="10" t="str">
        <f t="shared" si="5"/>
        <v/>
      </c>
      <c r="NF1" s="10" t="str">
        <f t="shared" si="5"/>
        <v/>
      </c>
      <c r="NG1" s="10" t="str">
        <f t="shared" si="5"/>
        <v/>
      </c>
      <c r="NH1" s="10" t="str">
        <f t="shared" si="5"/>
        <v/>
      </c>
      <c r="NI1" s="10" t="str">
        <f t="shared" si="5"/>
        <v/>
      </c>
      <c r="NJ1" s="10" t="str">
        <f t="shared" si="5"/>
        <v/>
      </c>
      <c r="NK1" s="10" t="str">
        <f t="shared" si="5"/>
        <v/>
      </c>
      <c r="NL1" s="10" t="str">
        <f t="shared" si="5"/>
        <v/>
      </c>
      <c r="NM1" s="10" t="str">
        <f t="shared" si="5"/>
        <v/>
      </c>
      <c r="NN1" s="10" t="str">
        <f t="shared" si="5"/>
        <v/>
      </c>
      <c r="NO1" s="10" t="str">
        <f t="shared" si="5"/>
        <v/>
      </c>
      <c r="NP1" s="10" t="str">
        <f t="shared" si="5"/>
        <v/>
      </c>
      <c r="NQ1" s="10" t="str">
        <f t="shared" si="5"/>
        <v/>
      </c>
      <c r="NR1" s="10" t="str">
        <f t="shared" si="5"/>
        <v/>
      </c>
      <c r="NS1" s="10" t="str">
        <f t="shared" si="5"/>
        <v/>
      </c>
      <c r="NT1" s="10" t="str">
        <f t="shared" si="5"/>
        <v/>
      </c>
      <c r="NU1" s="10" t="str">
        <f t="shared" si="5"/>
        <v/>
      </c>
      <c r="NV1" s="10" t="str">
        <f t="shared" si="5"/>
        <v/>
      </c>
      <c r="NW1" s="10" t="str">
        <f t="shared" si="5"/>
        <v/>
      </c>
      <c r="NX1" s="10" t="str">
        <f t="shared" si="5"/>
        <v/>
      </c>
      <c r="NY1" s="10" t="str">
        <f t="shared" si="5"/>
        <v/>
      </c>
      <c r="NZ1" s="10" t="str">
        <f t="shared" si="5"/>
        <v/>
      </c>
      <c r="OA1" s="10" t="str">
        <f t="shared" si="5"/>
        <v/>
      </c>
      <c r="OB1" s="10" t="str">
        <f t="shared" si="5"/>
        <v/>
      </c>
      <c r="OC1" s="10" t="str">
        <f t="shared" si="5"/>
        <v/>
      </c>
      <c r="OD1" s="10" t="str">
        <f t="shared" si="5"/>
        <v/>
      </c>
      <c r="OE1" s="10" t="str">
        <f t="shared" ref="OE1:QP1" si="6">IF($B$6&gt;=(COLUMN()-8),EDATE(OD1,1),"")</f>
        <v/>
      </c>
      <c r="OF1" s="10" t="str">
        <f t="shared" si="6"/>
        <v/>
      </c>
      <c r="OG1" s="10" t="str">
        <f t="shared" si="6"/>
        <v/>
      </c>
      <c r="OH1" s="10" t="str">
        <f t="shared" si="6"/>
        <v/>
      </c>
      <c r="OI1" s="10" t="str">
        <f t="shared" si="6"/>
        <v/>
      </c>
      <c r="OJ1" s="10" t="str">
        <f t="shared" si="6"/>
        <v/>
      </c>
      <c r="OK1" s="10" t="str">
        <f t="shared" si="6"/>
        <v/>
      </c>
      <c r="OL1" s="10" t="str">
        <f t="shared" si="6"/>
        <v/>
      </c>
      <c r="OM1" s="10" t="str">
        <f t="shared" si="6"/>
        <v/>
      </c>
      <c r="ON1" s="10" t="str">
        <f t="shared" si="6"/>
        <v/>
      </c>
      <c r="OO1" s="10" t="str">
        <f t="shared" si="6"/>
        <v/>
      </c>
      <c r="OP1" s="10" t="str">
        <f t="shared" si="6"/>
        <v/>
      </c>
      <c r="OQ1" s="10" t="str">
        <f t="shared" si="6"/>
        <v/>
      </c>
      <c r="OR1" s="10" t="str">
        <f t="shared" si="6"/>
        <v/>
      </c>
      <c r="OS1" s="10" t="str">
        <f t="shared" si="6"/>
        <v/>
      </c>
      <c r="OT1" s="10" t="str">
        <f t="shared" si="6"/>
        <v/>
      </c>
      <c r="OU1" s="10" t="str">
        <f t="shared" si="6"/>
        <v/>
      </c>
      <c r="OV1" s="10" t="str">
        <f t="shared" si="6"/>
        <v/>
      </c>
      <c r="OW1" s="10" t="str">
        <f t="shared" si="6"/>
        <v/>
      </c>
      <c r="OX1" s="10" t="str">
        <f t="shared" si="6"/>
        <v/>
      </c>
      <c r="OY1" s="10" t="str">
        <f t="shared" si="6"/>
        <v/>
      </c>
      <c r="OZ1" s="10" t="str">
        <f t="shared" si="6"/>
        <v/>
      </c>
      <c r="PA1" s="10" t="str">
        <f t="shared" si="6"/>
        <v/>
      </c>
      <c r="PB1" s="10" t="str">
        <f t="shared" si="6"/>
        <v/>
      </c>
      <c r="PC1" s="10" t="str">
        <f t="shared" si="6"/>
        <v/>
      </c>
      <c r="PD1" s="10" t="str">
        <f t="shared" si="6"/>
        <v/>
      </c>
      <c r="PE1" s="10" t="str">
        <f t="shared" si="6"/>
        <v/>
      </c>
      <c r="PF1" s="10" t="str">
        <f t="shared" si="6"/>
        <v/>
      </c>
      <c r="PG1" s="10" t="str">
        <f t="shared" si="6"/>
        <v/>
      </c>
      <c r="PH1" s="10" t="str">
        <f t="shared" si="6"/>
        <v/>
      </c>
      <c r="PI1" s="10" t="str">
        <f t="shared" si="6"/>
        <v/>
      </c>
      <c r="PJ1" s="10" t="str">
        <f t="shared" si="6"/>
        <v/>
      </c>
      <c r="PK1" s="10" t="str">
        <f t="shared" si="6"/>
        <v/>
      </c>
      <c r="PL1" s="10" t="str">
        <f t="shared" si="6"/>
        <v/>
      </c>
      <c r="PM1" s="10" t="str">
        <f t="shared" si="6"/>
        <v/>
      </c>
      <c r="PN1" s="10" t="str">
        <f t="shared" si="6"/>
        <v/>
      </c>
      <c r="PO1" s="10" t="str">
        <f t="shared" si="6"/>
        <v/>
      </c>
      <c r="PP1" s="10" t="str">
        <f t="shared" si="6"/>
        <v/>
      </c>
      <c r="PQ1" s="10" t="str">
        <f t="shared" si="6"/>
        <v/>
      </c>
      <c r="PR1" s="10" t="str">
        <f t="shared" si="6"/>
        <v/>
      </c>
      <c r="PS1" s="10" t="str">
        <f t="shared" si="6"/>
        <v/>
      </c>
      <c r="PT1" s="10" t="str">
        <f t="shared" si="6"/>
        <v/>
      </c>
      <c r="PU1" s="10" t="str">
        <f t="shared" si="6"/>
        <v/>
      </c>
      <c r="PV1" s="10" t="str">
        <f t="shared" si="6"/>
        <v/>
      </c>
      <c r="PW1" s="10" t="str">
        <f t="shared" si="6"/>
        <v/>
      </c>
      <c r="PX1" s="10" t="str">
        <f t="shared" si="6"/>
        <v/>
      </c>
      <c r="PY1" s="10" t="str">
        <f t="shared" si="6"/>
        <v/>
      </c>
      <c r="PZ1" s="10" t="str">
        <f t="shared" si="6"/>
        <v/>
      </c>
      <c r="QA1" s="10" t="str">
        <f t="shared" si="6"/>
        <v/>
      </c>
      <c r="QB1" s="10" t="str">
        <f t="shared" si="6"/>
        <v/>
      </c>
      <c r="QC1" s="10" t="str">
        <f t="shared" si="6"/>
        <v/>
      </c>
      <c r="QD1" s="10" t="str">
        <f t="shared" si="6"/>
        <v/>
      </c>
      <c r="QE1" s="10" t="str">
        <f t="shared" si="6"/>
        <v/>
      </c>
      <c r="QF1" s="10" t="str">
        <f t="shared" si="6"/>
        <v/>
      </c>
      <c r="QG1" s="10" t="str">
        <f t="shared" si="6"/>
        <v/>
      </c>
      <c r="QH1" s="10" t="str">
        <f t="shared" si="6"/>
        <v/>
      </c>
      <c r="QI1" s="10" t="str">
        <f t="shared" si="6"/>
        <v/>
      </c>
      <c r="QJ1" s="10" t="str">
        <f t="shared" si="6"/>
        <v/>
      </c>
      <c r="QK1" s="10" t="str">
        <f t="shared" si="6"/>
        <v/>
      </c>
      <c r="QL1" s="10" t="str">
        <f t="shared" si="6"/>
        <v/>
      </c>
      <c r="QM1" s="10" t="str">
        <f t="shared" si="6"/>
        <v/>
      </c>
      <c r="QN1" s="10" t="str">
        <f t="shared" si="6"/>
        <v/>
      </c>
      <c r="QO1" s="10" t="str">
        <f t="shared" si="6"/>
        <v/>
      </c>
      <c r="QP1" s="10" t="str">
        <f t="shared" si="6"/>
        <v/>
      </c>
      <c r="QQ1" s="10" t="str">
        <f t="shared" ref="QQ1:TB1" si="7">IF($B$6&gt;=(COLUMN()-8),EDATE(QP1,1),"")</f>
        <v/>
      </c>
      <c r="QR1" s="10" t="str">
        <f t="shared" si="7"/>
        <v/>
      </c>
      <c r="QS1" s="10" t="str">
        <f t="shared" si="7"/>
        <v/>
      </c>
      <c r="QT1" s="10" t="str">
        <f t="shared" si="7"/>
        <v/>
      </c>
      <c r="QU1" s="10" t="str">
        <f t="shared" si="7"/>
        <v/>
      </c>
      <c r="QV1" s="10" t="str">
        <f t="shared" si="7"/>
        <v/>
      </c>
      <c r="QW1" s="10" t="str">
        <f t="shared" si="7"/>
        <v/>
      </c>
      <c r="QX1" s="10" t="str">
        <f t="shared" si="7"/>
        <v/>
      </c>
      <c r="QY1" s="10" t="str">
        <f t="shared" si="7"/>
        <v/>
      </c>
      <c r="QZ1" s="10" t="str">
        <f t="shared" si="7"/>
        <v/>
      </c>
      <c r="RA1" s="10" t="str">
        <f t="shared" si="7"/>
        <v/>
      </c>
      <c r="RB1" s="10" t="str">
        <f t="shared" si="7"/>
        <v/>
      </c>
      <c r="RC1" s="10" t="str">
        <f t="shared" si="7"/>
        <v/>
      </c>
      <c r="RD1" s="10" t="str">
        <f t="shared" si="7"/>
        <v/>
      </c>
      <c r="RE1" s="10" t="str">
        <f t="shared" si="7"/>
        <v/>
      </c>
      <c r="RF1" s="10" t="str">
        <f t="shared" si="7"/>
        <v/>
      </c>
      <c r="RG1" s="10" t="str">
        <f t="shared" si="7"/>
        <v/>
      </c>
      <c r="RH1" s="10" t="str">
        <f t="shared" si="7"/>
        <v/>
      </c>
      <c r="RI1" s="10" t="str">
        <f t="shared" si="7"/>
        <v/>
      </c>
      <c r="RJ1" s="10" t="str">
        <f t="shared" si="7"/>
        <v/>
      </c>
      <c r="RK1" s="10" t="str">
        <f t="shared" si="7"/>
        <v/>
      </c>
      <c r="RL1" s="10" t="str">
        <f t="shared" si="7"/>
        <v/>
      </c>
      <c r="RM1" s="10" t="str">
        <f t="shared" si="7"/>
        <v/>
      </c>
      <c r="RN1" s="10" t="str">
        <f t="shared" si="7"/>
        <v/>
      </c>
      <c r="RO1" s="10" t="str">
        <f t="shared" si="7"/>
        <v/>
      </c>
      <c r="RP1" s="10" t="str">
        <f t="shared" si="7"/>
        <v/>
      </c>
      <c r="RQ1" s="10" t="str">
        <f t="shared" si="7"/>
        <v/>
      </c>
      <c r="RR1" s="10" t="str">
        <f t="shared" si="7"/>
        <v/>
      </c>
      <c r="RS1" s="10" t="str">
        <f t="shared" si="7"/>
        <v/>
      </c>
      <c r="RT1" s="10" t="str">
        <f t="shared" si="7"/>
        <v/>
      </c>
      <c r="RU1" s="10" t="str">
        <f t="shared" si="7"/>
        <v/>
      </c>
      <c r="RV1" s="10" t="str">
        <f t="shared" si="7"/>
        <v/>
      </c>
      <c r="RW1" s="10" t="str">
        <f t="shared" si="7"/>
        <v/>
      </c>
      <c r="RX1" s="10" t="str">
        <f t="shared" si="7"/>
        <v/>
      </c>
      <c r="RY1" s="10" t="str">
        <f t="shared" si="7"/>
        <v/>
      </c>
      <c r="RZ1" s="10" t="str">
        <f t="shared" si="7"/>
        <v/>
      </c>
      <c r="SA1" s="10" t="str">
        <f t="shared" si="7"/>
        <v/>
      </c>
      <c r="SB1" s="10" t="str">
        <f t="shared" si="7"/>
        <v/>
      </c>
      <c r="SC1" s="10" t="str">
        <f t="shared" si="7"/>
        <v/>
      </c>
      <c r="SD1" s="10" t="str">
        <f t="shared" si="7"/>
        <v/>
      </c>
      <c r="SE1" s="10" t="str">
        <f t="shared" si="7"/>
        <v/>
      </c>
      <c r="SF1" s="10" t="str">
        <f t="shared" si="7"/>
        <v/>
      </c>
      <c r="SG1" s="10" t="str">
        <f t="shared" si="7"/>
        <v/>
      </c>
      <c r="SH1" s="10" t="str">
        <f t="shared" si="7"/>
        <v/>
      </c>
      <c r="SI1" s="10" t="str">
        <f t="shared" si="7"/>
        <v/>
      </c>
      <c r="SJ1" s="10" t="str">
        <f t="shared" si="7"/>
        <v/>
      </c>
      <c r="SK1" s="10" t="str">
        <f t="shared" si="7"/>
        <v/>
      </c>
      <c r="SL1" s="10" t="str">
        <f t="shared" si="7"/>
        <v/>
      </c>
      <c r="SM1" s="10" t="str">
        <f t="shared" si="7"/>
        <v/>
      </c>
      <c r="SN1" s="10" t="str">
        <f t="shared" si="7"/>
        <v/>
      </c>
      <c r="SO1" s="10" t="str">
        <f t="shared" si="7"/>
        <v/>
      </c>
      <c r="SP1" s="10" t="str">
        <f t="shared" si="7"/>
        <v/>
      </c>
      <c r="SQ1" s="10" t="str">
        <f t="shared" si="7"/>
        <v/>
      </c>
      <c r="SR1" s="10" t="str">
        <f t="shared" si="7"/>
        <v/>
      </c>
      <c r="SS1" s="10" t="str">
        <f t="shared" si="7"/>
        <v/>
      </c>
      <c r="ST1" s="10" t="str">
        <f t="shared" si="7"/>
        <v/>
      </c>
      <c r="SU1" s="10" t="str">
        <f t="shared" si="7"/>
        <v/>
      </c>
      <c r="SV1" s="10" t="str">
        <f t="shared" si="7"/>
        <v/>
      </c>
      <c r="SW1" s="10" t="str">
        <f t="shared" si="7"/>
        <v/>
      </c>
      <c r="SX1" s="10" t="str">
        <f t="shared" si="7"/>
        <v/>
      </c>
      <c r="SY1" s="10" t="str">
        <f t="shared" si="7"/>
        <v/>
      </c>
      <c r="SZ1" s="10" t="str">
        <f t="shared" si="7"/>
        <v/>
      </c>
      <c r="TA1" s="10" t="str">
        <f t="shared" si="7"/>
        <v/>
      </c>
      <c r="TB1" s="10" t="str">
        <f t="shared" si="7"/>
        <v/>
      </c>
      <c r="TC1" s="10" t="str">
        <f t="shared" ref="TC1:VN1" si="8">IF($B$6&gt;=(COLUMN()-8),EDATE(TB1,1),"")</f>
        <v/>
      </c>
      <c r="TD1" s="10" t="str">
        <f t="shared" si="8"/>
        <v/>
      </c>
      <c r="TE1" s="10" t="str">
        <f t="shared" si="8"/>
        <v/>
      </c>
      <c r="TF1" s="10" t="str">
        <f t="shared" si="8"/>
        <v/>
      </c>
      <c r="TG1" s="10" t="str">
        <f t="shared" si="8"/>
        <v/>
      </c>
      <c r="TH1" s="10" t="str">
        <f t="shared" si="8"/>
        <v/>
      </c>
      <c r="TI1" s="10" t="str">
        <f t="shared" si="8"/>
        <v/>
      </c>
      <c r="TJ1" s="10" t="str">
        <f t="shared" si="8"/>
        <v/>
      </c>
      <c r="TK1" s="10" t="str">
        <f t="shared" si="8"/>
        <v/>
      </c>
      <c r="TL1" s="10" t="str">
        <f t="shared" si="8"/>
        <v/>
      </c>
      <c r="TM1" s="10" t="str">
        <f t="shared" si="8"/>
        <v/>
      </c>
      <c r="TN1" s="10" t="str">
        <f t="shared" si="8"/>
        <v/>
      </c>
      <c r="TO1" s="10" t="str">
        <f t="shared" si="8"/>
        <v/>
      </c>
      <c r="TP1" s="10" t="str">
        <f t="shared" si="8"/>
        <v/>
      </c>
      <c r="TQ1" s="10" t="str">
        <f t="shared" si="8"/>
        <v/>
      </c>
      <c r="TR1" s="10" t="str">
        <f t="shared" si="8"/>
        <v/>
      </c>
      <c r="TS1" s="10" t="str">
        <f t="shared" si="8"/>
        <v/>
      </c>
      <c r="TT1" s="10" t="str">
        <f t="shared" si="8"/>
        <v/>
      </c>
      <c r="TU1" s="10" t="str">
        <f t="shared" si="8"/>
        <v/>
      </c>
      <c r="TV1" s="10" t="str">
        <f t="shared" si="8"/>
        <v/>
      </c>
      <c r="TW1" s="10" t="str">
        <f t="shared" si="8"/>
        <v/>
      </c>
      <c r="TX1" s="10" t="str">
        <f t="shared" si="8"/>
        <v/>
      </c>
      <c r="TY1" s="10" t="str">
        <f t="shared" si="8"/>
        <v/>
      </c>
      <c r="TZ1" s="10" t="str">
        <f t="shared" si="8"/>
        <v/>
      </c>
      <c r="UA1" s="10" t="str">
        <f t="shared" si="8"/>
        <v/>
      </c>
      <c r="UB1" s="10" t="str">
        <f t="shared" si="8"/>
        <v/>
      </c>
      <c r="UC1" s="10" t="str">
        <f t="shared" si="8"/>
        <v/>
      </c>
      <c r="UD1" s="10" t="str">
        <f t="shared" si="8"/>
        <v/>
      </c>
      <c r="UE1" s="10" t="str">
        <f t="shared" si="8"/>
        <v/>
      </c>
      <c r="UF1" s="10" t="str">
        <f t="shared" si="8"/>
        <v/>
      </c>
      <c r="UG1" s="10" t="str">
        <f t="shared" si="8"/>
        <v/>
      </c>
      <c r="UH1" s="10" t="str">
        <f t="shared" si="8"/>
        <v/>
      </c>
      <c r="UI1" s="10" t="str">
        <f t="shared" si="8"/>
        <v/>
      </c>
      <c r="UJ1" s="10" t="str">
        <f t="shared" si="8"/>
        <v/>
      </c>
      <c r="UK1" s="10" t="str">
        <f t="shared" si="8"/>
        <v/>
      </c>
      <c r="UL1" s="10" t="str">
        <f t="shared" si="8"/>
        <v/>
      </c>
      <c r="UM1" s="10" t="str">
        <f t="shared" si="8"/>
        <v/>
      </c>
      <c r="UN1" s="10" t="str">
        <f t="shared" si="8"/>
        <v/>
      </c>
      <c r="UO1" s="10" t="str">
        <f t="shared" si="8"/>
        <v/>
      </c>
      <c r="UP1" s="10" t="str">
        <f t="shared" si="8"/>
        <v/>
      </c>
      <c r="UQ1" s="10" t="str">
        <f t="shared" si="8"/>
        <v/>
      </c>
      <c r="UR1" s="10" t="str">
        <f t="shared" si="8"/>
        <v/>
      </c>
      <c r="US1" s="10" t="str">
        <f t="shared" si="8"/>
        <v/>
      </c>
      <c r="UT1" s="10" t="str">
        <f t="shared" si="8"/>
        <v/>
      </c>
      <c r="UU1" s="10" t="str">
        <f t="shared" si="8"/>
        <v/>
      </c>
      <c r="UV1" s="10" t="str">
        <f t="shared" si="8"/>
        <v/>
      </c>
      <c r="UW1" s="10" t="str">
        <f t="shared" si="8"/>
        <v/>
      </c>
      <c r="UX1" s="10" t="str">
        <f t="shared" si="8"/>
        <v/>
      </c>
      <c r="UY1" s="10" t="str">
        <f t="shared" si="8"/>
        <v/>
      </c>
      <c r="UZ1" s="10" t="str">
        <f t="shared" si="8"/>
        <v/>
      </c>
      <c r="VA1" s="10" t="str">
        <f t="shared" si="8"/>
        <v/>
      </c>
      <c r="VB1" s="10" t="str">
        <f t="shared" si="8"/>
        <v/>
      </c>
      <c r="VC1" s="10" t="str">
        <f t="shared" si="8"/>
        <v/>
      </c>
      <c r="VD1" s="10" t="str">
        <f t="shared" si="8"/>
        <v/>
      </c>
      <c r="VE1" s="10" t="str">
        <f t="shared" si="8"/>
        <v/>
      </c>
      <c r="VF1" s="10" t="str">
        <f t="shared" si="8"/>
        <v/>
      </c>
      <c r="VG1" s="10" t="str">
        <f t="shared" si="8"/>
        <v/>
      </c>
      <c r="VH1" s="10" t="str">
        <f t="shared" si="8"/>
        <v/>
      </c>
      <c r="VI1" s="10" t="str">
        <f t="shared" si="8"/>
        <v/>
      </c>
      <c r="VJ1" s="10" t="str">
        <f t="shared" si="8"/>
        <v/>
      </c>
      <c r="VK1" s="10" t="str">
        <f t="shared" si="8"/>
        <v/>
      </c>
      <c r="VL1" s="10" t="str">
        <f t="shared" si="8"/>
        <v/>
      </c>
      <c r="VM1" s="10" t="str">
        <f t="shared" si="8"/>
        <v/>
      </c>
      <c r="VN1" s="10" t="str">
        <f t="shared" si="8"/>
        <v/>
      </c>
      <c r="VO1" s="10" t="str">
        <f t="shared" ref="VO1:XZ1" si="9">IF($B$6&gt;=(COLUMN()-8),EDATE(VN1,1),"")</f>
        <v/>
      </c>
      <c r="VP1" s="10" t="str">
        <f t="shared" si="9"/>
        <v/>
      </c>
      <c r="VQ1" s="10" t="str">
        <f t="shared" si="9"/>
        <v/>
      </c>
      <c r="VR1" s="10" t="str">
        <f t="shared" si="9"/>
        <v/>
      </c>
      <c r="VS1" s="10" t="str">
        <f t="shared" si="9"/>
        <v/>
      </c>
      <c r="VT1" s="10" t="str">
        <f t="shared" si="9"/>
        <v/>
      </c>
      <c r="VU1" s="10" t="str">
        <f t="shared" si="9"/>
        <v/>
      </c>
      <c r="VV1" s="10" t="str">
        <f t="shared" si="9"/>
        <v/>
      </c>
      <c r="VW1" s="10" t="str">
        <f t="shared" si="9"/>
        <v/>
      </c>
      <c r="VX1" s="10" t="str">
        <f t="shared" si="9"/>
        <v/>
      </c>
      <c r="VY1" s="10" t="str">
        <f t="shared" si="9"/>
        <v/>
      </c>
      <c r="VZ1" s="10" t="str">
        <f t="shared" si="9"/>
        <v/>
      </c>
      <c r="WA1" s="10" t="str">
        <f t="shared" si="9"/>
        <v/>
      </c>
      <c r="WB1" s="10" t="str">
        <f t="shared" si="9"/>
        <v/>
      </c>
      <c r="WC1" s="10" t="str">
        <f t="shared" si="9"/>
        <v/>
      </c>
      <c r="WD1" s="10" t="str">
        <f t="shared" si="9"/>
        <v/>
      </c>
      <c r="WE1" s="10" t="str">
        <f t="shared" si="9"/>
        <v/>
      </c>
      <c r="WF1" s="10" t="str">
        <f t="shared" si="9"/>
        <v/>
      </c>
      <c r="WG1" s="10" t="str">
        <f t="shared" si="9"/>
        <v/>
      </c>
      <c r="WH1" s="10" t="str">
        <f t="shared" si="9"/>
        <v/>
      </c>
      <c r="WI1" s="10" t="str">
        <f t="shared" si="9"/>
        <v/>
      </c>
      <c r="WJ1" s="10" t="str">
        <f t="shared" si="9"/>
        <v/>
      </c>
      <c r="WK1" s="10" t="str">
        <f t="shared" si="9"/>
        <v/>
      </c>
      <c r="WL1" s="10" t="str">
        <f t="shared" si="9"/>
        <v/>
      </c>
      <c r="WM1" s="10" t="str">
        <f t="shared" si="9"/>
        <v/>
      </c>
      <c r="WN1" s="10" t="str">
        <f t="shared" si="9"/>
        <v/>
      </c>
      <c r="WO1" s="10" t="str">
        <f t="shared" si="9"/>
        <v/>
      </c>
      <c r="WP1" s="10" t="str">
        <f t="shared" si="9"/>
        <v/>
      </c>
      <c r="WQ1" s="10" t="str">
        <f t="shared" si="9"/>
        <v/>
      </c>
      <c r="WR1" s="10" t="str">
        <f t="shared" si="9"/>
        <v/>
      </c>
      <c r="WS1" s="10" t="str">
        <f t="shared" si="9"/>
        <v/>
      </c>
      <c r="WT1" s="10" t="str">
        <f t="shared" si="9"/>
        <v/>
      </c>
      <c r="WU1" s="10" t="str">
        <f t="shared" si="9"/>
        <v/>
      </c>
      <c r="WV1" s="10" t="str">
        <f t="shared" si="9"/>
        <v/>
      </c>
      <c r="WW1" s="10" t="str">
        <f t="shared" si="9"/>
        <v/>
      </c>
      <c r="WX1" s="10" t="str">
        <f t="shared" si="9"/>
        <v/>
      </c>
      <c r="WY1" s="10" t="str">
        <f t="shared" si="9"/>
        <v/>
      </c>
      <c r="WZ1" s="10" t="str">
        <f t="shared" si="9"/>
        <v/>
      </c>
      <c r="XA1" s="10" t="str">
        <f t="shared" si="9"/>
        <v/>
      </c>
      <c r="XB1" s="10" t="str">
        <f t="shared" si="9"/>
        <v/>
      </c>
      <c r="XC1" s="10" t="str">
        <f t="shared" si="9"/>
        <v/>
      </c>
      <c r="XD1" s="10" t="str">
        <f t="shared" si="9"/>
        <v/>
      </c>
      <c r="XE1" s="10" t="str">
        <f t="shared" si="9"/>
        <v/>
      </c>
      <c r="XF1" s="10" t="str">
        <f t="shared" si="9"/>
        <v/>
      </c>
      <c r="XG1" s="10" t="str">
        <f t="shared" si="9"/>
        <v/>
      </c>
      <c r="XH1" s="10" t="str">
        <f t="shared" si="9"/>
        <v/>
      </c>
      <c r="XI1" s="10" t="str">
        <f t="shared" si="9"/>
        <v/>
      </c>
      <c r="XJ1" s="10" t="str">
        <f t="shared" si="9"/>
        <v/>
      </c>
      <c r="XK1" s="10" t="str">
        <f t="shared" si="9"/>
        <v/>
      </c>
      <c r="XL1" s="10" t="str">
        <f t="shared" si="9"/>
        <v/>
      </c>
      <c r="XM1" s="10" t="str">
        <f t="shared" si="9"/>
        <v/>
      </c>
      <c r="XN1" s="10" t="str">
        <f t="shared" si="9"/>
        <v/>
      </c>
      <c r="XO1" s="10" t="str">
        <f t="shared" si="9"/>
        <v/>
      </c>
      <c r="XP1" s="10" t="str">
        <f t="shared" si="9"/>
        <v/>
      </c>
      <c r="XQ1" s="10" t="str">
        <f t="shared" si="9"/>
        <v/>
      </c>
      <c r="XR1" s="10" t="str">
        <f t="shared" si="9"/>
        <v/>
      </c>
      <c r="XS1" s="10" t="str">
        <f t="shared" si="9"/>
        <v/>
      </c>
      <c r="XT1" s="10" t="str">
        <f t="shared" si="9"/>
        <v/>
      </c>
      <c r="XU1" s="10" t="str">
        <f t="shared" si="9"/>
        <v/>
      </c>
      <c r="XV1" s="10" t="str">
        <f t="shared" si="9"/>
        <v/>
      </c>
      <c r="XW1" s="10" t="str">
        <f t="shared" si="9"/>
        <v/>
      </c>
      <c r="XX1" s="10" t="str">
        <f t="shared" si="9"/>
        <v/>
      </c>
      <c r="XY1" s="10" t="str">
        <f t="shared" si="9"/>
        <v/>
      </c>
      <c r="XZ1" s="10" t="str">
        <f t="shared" si="9"/>
        <v/>
      </c>
      <c r="YA1" s="10" t="str">
        <f t="shared" ref="YA1:AAL1" si="10">IF($B$6&gt;=(COLUMN()-8),EDATE(XZ1,1),"")</f>
        <v/>
      </c>
      <c r="YB1" s="10" t="str">
        <f t="shared" si="10"/>
        <v/>
      </c>
      <c r="YC1" s="10" t="str">
        <f t="shared" si="10"/>
        <v/>
      </c>
      <c r="YD1" s="10" t="str">
        <f t="shared" si="10"/>
        <v/>
      </c>
      <c r="YE1" s="10" t="str">
        <f t="shared" si="10"/>
        <v/>
      </c>
      <c r="YF1" s="10" t="str">
        <f t="shared" si="10"/>
        <v/>
      </c>
      <c r="YG1" s="10" t="str">
        <f t="shared" si="10"/>
        <v/>
      </c>
      <c r="YH1" s="10" t="str">
        <f t="shared" si="10"/>
        <v/>
      </c>
      <c r="YI1" s="10" t="str">
        <f t="shared" si="10"/>
        <v/>
      </c>
      <c r="YJ1" s="10" t="str">
        <f t="shared" si="10"/>
        <v/>
      </c>
      <c r="YK1" s="10" t="str">
        <f t="shared" si="10"/>
        <v/>
      </c>
      <c r="YL1" s="10" t="str">
        <f t="shared" si="10"/>
        <v/>
      </c>
      <c r="YM1" s="10" t="str">
        <f t="shared" si="10"/>
        <v/>
      </c>
      <c r="YN1" s="10" t="str">
        <f t="shared" si="10"/>
        <v/>
      </c>
      <c r="YO1" s="10" t="str">
        <f t="shared" si="10"/>
        <v/>
      </c>
      <c r="YP1" s="10" t="str">
        <f t="shared" si="10"/>
        <v/>
      </c>
      <c r="YQ1" s="10" t="str">
        <f t="shared" si="10"/>
        <v/>
      </c>
      <c r="YR1" s="10" t="str">
        <f t="shared" si="10"/>
        <v/>
      </c>
      <c r="YS1" s="10" t="str">
        <f t="shared" si="10"/>
        <v/>
      </c>
      <c r="YT1" s="10" t="str">
        <f t="shared" si="10"/>
        <v/>
      </c>
      <c r="YU1" s="10" t="str">
        <f t="shared" si="10"/>
        <v/>
      </c>
      <c r="YV1" s="10" t="str">
        <f t="shared" si="10"/>
        <v/>
      </c>
      <c r="YW1" s="10" t="str">
        <f t="shared" si="10"/>
        <v/>
      </c>
      <c r="YX1" s="10" t="str">
        <f t="shared" si="10"/>
        <v/>
      </c>
      <c r="YY1" s="10" t="str">
        <f t="shared" si="10"/>
        <v/>
      </c>
      <c r="YZ1" s="10" t="str">
        <f t="shared" si="10"/>
        <v/>
      </c>
      <c r="ZA1" s="10" t="str">
        <f t="shared" si="10"/>
        <v/>
      </c>
      <c r="ZB1" s="10" t="str">
        <f t="shared" si="10"/>
        <v/>
      </c>
      <c r="ZC1" s="10" t="str">
        <f t="shared" si="10"/>
        <v/>
      </c>
      <c r="ZD1" s="10" t="str">
        <f t="shared" si="10"/>
        <v/>
      </c>
      <c r="ZE1" s="10" t="str">
        <f t="shared" si="10"/>
        <v/>
      </c>
      <c r="ZF1" s="10" t="str">
        <f t="shared" si="10"/>
        <v/>
      </c>
      <c r="ZG1" s="10" t="str">
        <f t="shared" si="10"/>
        <v/>
      </c>
      <c r="ZH1" s="10" t="str">
        <f t="shared" si="10"/>
        <v/>
      </c>
      <c r="ZI1" s="10" t="str">
        <f t="shared" si="10"/>
        <v/>
      </c>
      <c r="ZJ1" s="10" t="str">
        <f t="shared" si="10"/>
        <v/>
      </c>
      <c r="ZK1" s="10" t="str">
        <f t="shared" si="10"/>
        <v/>
      </c>
      <c r="ZL1" s="10" t="str">
        <f t="shared" si="10"/>
        <v/>
      </c>
      <c r="ZM1" s="10" t="str">
        <f t="shared" si="10"/>
        <v/>
      </c>
      <c r="ZN1" s="10" t="str">
        <f t="shared" si="10"/>
        <v/>
      </c>
      <c r="ZO1" s="10" t="str">
        <f t="shared" si="10"/>
        <v/>
      </c>
      <c r="ZP1" s="10" t="str">
        <f t="shared" si="10"/>
        <v/>
      </c>
      <c r="ZQ1" s="10" t="str">
        <f t="shared" si="10"/>
        <v/>
      </c>
      <c r="ZR1" s="10" t="str">
        <f t="shared" si="10"/>
        <v/>
      </c>
      <c r="ZS1" s="10" t="str">
        <f t="shared" si="10"/>
        <v/>
      </c>
      <c r="ZT1" s="10" t="str">
        <f t="shared" si="10"/>
        <v/>
      </c>
      <c r="ZU1" s="10" t="str">
        <f t="shared" si="10"/>
        <v/>
      </c>
      <c r="ZV1" s="10" t="str">
        <f t="shared" si="10"/>
        <v/>
      </c>
      <c r="ZW1" s="10" t="str">
        <f t="shared" si="10"/>
        <v/>
      </c>
      <c r="ZX1" s="10" t="str">
        <f t="shared" si="10"/>
        <v/>
      </c>
      <c r="ZY1" s="10" t="str">
        <f t="shared" si="10"/>
        <v/>
      </c>
      <c r="ZZ1" s="10" t="str">
        <f t="shared" si="10"/>
        <v/>
      </c>
      <c r="AAA1" s="10" t="str">
        <f t="shared" si="10"/>
        <v/>
      </c>
      <c r="AAB1" s="10" t="str">
        <f t="shared" si="10"/>
        <v/>
      </c>
      <c r="AAC1" s="10" t="str">
        <f t="shared" si="10"/>
        <v/>
      </c>
      <c r="AAD1" s="10" t="str">
        <f t="shared" si="10"/>
        <v/>
      </c>
      <c r="AAE1" s="10" t="str">
        <f t="shared" si="10"/>
        <v/>
      </c>
      <c r="AAF1" s="10" t="str">
        <f t="shared" si="10"/>
        <v/>
      </c>
      <c r="AAG1" s="10" t="str">
        <f t="shared" si="10"/>
        <v/>
      </c>
      <c r="AAH1" s="10" t="str">
        <f t="shared" si="10"/>
        <v/>
      </c>
      <c r="AAI1" s="10" t="str">
        <f t="shared" si="10"/>
        <v/>
      </c>
      <c r="AAJ1" s="10" t="str">
        <f t="shared" si="10"/>
        <v/>
      </c>
      <c r="AAK1" s="10" t="str">
        <f t="shared" si="10"/>
        <v/>
      </c>
      <c r="AAL1" s="10" t="str">
        <f t="shared" si="10"/>
        <v/>
      </c>
      <c r="AAM1" s="10" t="str">
        <f t="shared" ref="AAM1:ACX1" si="11">IF($B$6&gt;=(COLUMN()-8),EDATE(AAL1,1),"")</f>
        <v/>
      </c>
      <c r="AAN1" s="10" t="str">
        <f t="shared" si="11"/>
        <v/>
      </c>
      <c r="AAO1" s="10" t="str">
        <f t="shared" si="11"/>
        <v/>
      </c>
      <c r="AAP1" s="10" t="str">
        <f t="shared" si="11"/>
        <v/>
      </c>
      <c r="AAQ1" s="10" t="str">
        <f t="shared" si="11"/>
        <v/>
      </c>
      <c r="AAR1" s="10" t="str">
        <f t="shared" si="11"/>
        <v/>
      </c>
      <c r="AAS1" s="10" t="str">
        <f t="shared" si="11"/>
        <v/>
      </c>
      <c r="AAT1" s="10" t="str">
        <f t="shared" si="11"/>
        <v/>
      </c>
      <c r="AAU1" s="10" t="str">
        <f t="shared" si="11"/>
        <v/>
      </c>
      <c r="AAV1" s="10" t="str">
        <f t="shared" si="11"/>
        <v/>
      </c>
      <c r="AAW1" s="10" t="str">
        <f t="shared" si="11"/>
        <v/>
      </c>
      <c r="AAX1" s="10" t="str">
        <f t="shared" si="11"/>
        <v/>
      </c>
      <c r="AAY1" s="10" t="str">
        <f t="shared" si="11"/>
        <v/>
      </c>
      <c r="AAZ1" s="10" t="str">
        <f t="shared" si="11"/>
        <v/>
      </c>
      <c r="ABA1" s="10" t="str">
        <f t="shared" si="11"/>
        <v/>
      </c>
      <c r="ABB1" s="10" t="str">
        <f t="shared" si="11"/>
        <v/>
      </c>
      <c r="ABC1" s="10" t="str">
        <f t="shared" si="11"/>
        <v/>
      </c>
      <c r="ABD1" s="10" t="str">
        <f t="shared" si="11"/>
        <v/>
      </c>
      <c r="ABE1" s="10" t="str">
        <f t="shared" si="11"/>
        <v/>
      </c>
      <c r="ABF1" s="10" t="str">
        <f t="shared" si="11"/>
        <v/>
      </c>
      <c r="ABG1" s="10" t="str">
        <f t="shared" si="11"/>
        <v/>
      </c>
      <c r="ABH1" s="10" t="str">
        <f t="shared" si="11"/>
        <v/>
      </c>
      <c r="ABI1" s="10" t="str">
        <f t="shared" si="11"/>
        <v/>
      </c>
      <c r="ABJ1" s="10" t="str">
        <f t="shared" si="11"/>
        <v/>
      </c>
      <c r="ABK1" s="10" t="str">
        <f t="shared" si="11"/>
        <v/>
      </c>
      <c r="ABL1" s="10" t="str">
        <f t="shared" si="11"/>
        <v/>
      </c>
      <c r="ABM1" s="10" t="str">
        <f t="shared" si="11"/>
        <v/>
      </c>
      <c r="ABN1" s="10" t="str">
        <f t="shared" si="11"/>
        <v/>
      </c>
      <c r="ABO1" s="10" t="str">
        <f t="shared" si="11"/>
        <v/>
      </c>
      <c r="ABP1" s="10" t="str">
        <f t="shared" si="11"/>
        <v/>
      </c>
      <c r="ABQ1" s="10" t="str">
        <f t="shared" si="11"/>
        <v/>
      </c>
      <c r="ABR1" s="10" t="str">
        <f t="shared" si="11"/>
        <v/>
      </c>
      <c r="ABS1" s="10" t="str">
        <f t="shared" si="11"/>
        <v/>
      </c>
      <c r="ABT1" s="10" t="str">
        <f t="shared" si="11"/>
        <v/>
      </c>
      <c r="ABU1" s="10" t="str">
        <f t="shared" si="11"/>
        <v/>
      </c>
      <c r="ABV1" s="10" t="str">
        <f t="shared" si="11"/>
        <v/>
      </c>
      <c r="ABW1" s="10" t="str">
        <f t="shared" si="11"/>
        <v/>
      </c>
      <c r="ABX1" s="10" t="str">
        <f t="shared" si="11"/>
        <v/>
      </c>
      <c r="ABY1" s="10" t="str">
        <f t="shared" si="11"/>
        <v/>
      </c>
      <c r="ABZ1" s="10" t="str">
        <f t="shared" si="11"/>
        <v/>
      </c>
      <c r="ACA1" s="10" t="str">
        <f t="shared" si="11"/>
        <v/>
      </c>
      <c r="ACB1" s="10" t="str">
        <f t="shared" si="11"/>
        <v/>
      </c>
      <c r="ACC1" s="10" t="str">
        <f t="shared" si="11"/>
        <v/>
      </c>
      <c r="ACD1" s="10" t="str">
        <f t="shared" si="11"/>
        <v/>
      </c>
      <c r="ACE1" s="10" t="str">
        <f t="shared" si="11"/>
        <v/>
      </c>
      <c r="ACF1" s="10" t="str">
        <f t="shared" si="11"/>
        <v/>
      </c>
      <c r="ACG1" s="10" t="str">
        <f t="shared" si="11"/>
        <v/>
      </c>
      <c r="ACH1" s="10" t="str">
        <f t="shared" si="11"/>
        <v/>
      </c>
      <c r="ACI1" s="10" t="str">
        <f t="shared" si="11"/>
        <v/>
      </c>
      <c r="ACJ1" s="10" t="str">
        <f t="shared" si="11"/>
        <v/>
      </c>
      <c r="ACK1" s="10" t="str">
        <f t="shared" si="11"/>
        <v/>
      </c>
      <c r="ACL1" s="10" t="str">
        <f t="shared" si="11"/>
        <v/>
      </c>
      <c r="ACM1" s="10" t="str">
        <f t="shared" si="11"/>
        <v/>
      </c>
      <c r="ACN1" s="10" t="str">
        <f t="shared" si="11"/>
        <v/>
      </c>
      <c r="ACO1" s="10" t="str">
        <f t="shared" si="11"/>
        <v/>
      </c>
      <c r="ACP1" s="10" t="str">
        <f t="shared" si="11"/>
        <v/>
      </c>
      <c r="ACQ1" s="10" t="str">
        <f t="shared" si="11"/>
        <v/>
      </c>
      <c r="ACR1" s="10" t="str">
        <f t="shared" si="11"/>
        <v/>
      </c>
      <c r="ACS1" s="10" t="str">
        <f t="shared" si="11"/>
        <v/>
      </c>
      <c r="ACT1" s="10" t="str">
        <f t="shared" si="11"/>
        <v/>
      </c>
      <c r="ACU1" s="10" t="str">
        <f t="shared" si="11"/>
        <v/>
      </c>
      <c r="ACV1" s="10" t="str">
        <f t="shared" si="11"/>
        <v/>
      </c>
      <c r="ACW1" s="10" t="str">
        <f t="shared" si="11"/>
        <v/>
      </c>
      <c r="ACX1" s="10" t="str">
        <f t="shared" si="11"/>
        <v/>
      </c>
      <c r="ACY1" s="10" t="str">
        <f t="shared" ref="ACY1:ADC1" si="12">IF($B$6&gt;=(COLUMN()-8),EDATE(ACX1,1),"")</f>
        <v/>
      </c>
      <c r="ACZ1" s="10" t="str">
        <f t="shared" si="12"/>
        <v/>
      </c>
      <c r="ADA1" s="10" t="str">
        <f t="shared" si="12"/>
        <v/>
      </c>
      <c r="ADB1" s="10" t="str">
        <f t="shared" si="12"/>
        <v/>
      </c>
      <c r="ADC1" s="10" t="str">
        <f t="shared" si="12"/>
        <v/>
      </c>
    </row>
    <row r="2" spans="1:783">
      <c r="A2" t="s">
        <v>9</v>
      </c>
      <c r="B2" s="6">
        <f>'Caracs du projet'!E72</f>
        <v>43466</v>
      </c>
      <c r="H2" s="5" t="s">
        <v>8</v>
      </c>
      <c r="I2" s="11">
        <f>IF(OR(ISBLANK(I1),I1=""),"",B3)</f>
        <v>37000</v>
      </c>
      <c r="J2" s="13">
        <f t="shared" ref="J2:BU2" si="13">IF(OR(ISBLANK(J1),J1=""),"",I2-I5)</f>
        <v>36811.764798626762</v>
      </c>
      <c r="K2" s="13">
        <f t="shared" si="13"/>
        <v>36623.34704481365</v>
      </c>
      <c r="L2" s="13">
        <f t="shared" si="13"/>
        <v>36434.746561519423</v>
      </c>
      <c r="M2" s="13">
        <f t="shared" si="13"/>
        <v>36245.963171531141</v>
      </c>
      <c r="N2" s="13">
        <f t="shared" si="13"/>
        <v>36056.996697464012</v>
      </c>
      <c r="O2" s="13">
        <f t="shared" si="13"/>
        <v>35867.846961761206</v>
      </c>
      <c r="P2" s="13">
        <f t="shared" si="13"/>
        <v>35678.5137866937</v>
      </c>
      <c r="Q2" s="13">
        <f t="shared" si="13"/>
        <v>35488.996994360103</v>
      </c>
      <c r="R2" s="13">
        <f t="shared" si="13"/>
        <v>35299.296406686495</v>
      </c>
      <c r="S2" s="13">
        <f t="shared" si="13"/>
        <v>35109.411845426264</v>
      </c>
      <c r="T2" s="13">
        <f t="shared" si="13"/>
        <v>34919.34313215992</v>
      </c>
      <c r="U2" s="13">
        <f t="shared" si="13"/>
        <v>34729.090088294957</v>
      </c>
      <c r="V2" s="13">
        <f t="shared" si="13"/>
        <v>34538.652535065652</v>
      </c>
      <c r="W2" s="13">
        <f t="shared" si="13"/>
        <v>34348.030293532924</v>
      </c>
      <c r="X2" s="13">
        <f t="shared" si="13"/>
        <v>34157.223184584152</v>
      </c>
      <c r="Y2" s="13">
        <f t="shared" si="13"/>
        <v>33966.231028933013</v>
      </c>
      <c r="Z2" s="13">
        <f t="shared" si="13"/>
        <v>33775.053647119297</v>
      </c>
      <c r="AA2" s="13">
        <f t="shared" si="13"/>
        <v>33583.690859508766</v>
      </c>
      <c r="AB2" s="13">
        <f t="shared" si="13"/>
        <v>33392.142486292963</v>
      </c>
      <c r="AC2" s="13">
        <f t="shared" si="13"/>
        <v>33200.408347489058</v>
      </c>
      <c r="AD2" s="13">
        <f t="shared" si="13"/>
        <v>33008.488262939667</v>
      </c>
      <c r="AE2" s="13">
        <f t="shared" si="13"/>
        <v>32816.382052312685</v>
      </c>
      <c r="AF2" s="13">
        <f t="shared" si="13"/>
        <v>32624.089535101128</v>
      </c>
      <c r="AG2" s="13">
        <f t="shared" si="13"/>
        <v>32431.610530622944</v>
      </c>
      <c r="AH2" s="13">
        <f t="shared" si="13"/>
        <v>32238.944858020859</v>
      </c>
      <c r="AI2" s="13">
        <f t="shared" si="13"/>
        <v>32046.092336262202</v>
      </c>
      <c r="AJ2" s="13">
        <f t="shared" si="13"/>
        <v>31853.05278413873</v>
      </c>
      <c r="AK2" s="13">
        <f t="shared" si="13"/>
        <v>31659.826020266468</v>
      </c>
      <c r="AL2" s="13">
        <f t="shared" si="13"/>
        <v>31466.411863085534</v>
      </c>
      <c r="AM2" s="13">
        <f t="shared" si="13"/>
        <v>31272.810130859962</v>
      </c>
      <c r="AN2" s="13">
        <f t="shared" si="13"/>
        <v>31079.020641677536</v>
      </c>
      <c r="AO2" s="13">
        <f t="shared" si="13"/>
        <v>30885.043213449626</v>
      </c>
      <c r="AP2" s="13">
        <f t="shared" si="13"/>
        <v>30690.877663911007</v>
      </c>
      <c r="AQ2" s="13">
        <f t="shared" si="13"/>
        <v>30496.523810619692</v>
      </c>
      <c r="AR2" s="13">
        <f t="shared" si="13"/>
        <v>30301.981470956758</v>
      </c>
      <c r="AS2" s="13">
        <f t="shared" si="13"/>
        <v>30107.25046212618</v>
      </c>
      <c r="AT2" s="13">
        <f t="shared" si="13"/>
        <v>29912.330601154648</v>
      </c>
      <c r="AU2" s="13">
        <f t="shared" si="13"/>
        <v>29717.221704891414</v>
      </c>
      <c r="AV2" s="13">
        <f t="shared" si="13"/>
        <v>29521.923590008097</v>
      </c>
      <c r="AW2" s="13">
        <f t="shared" si="13"/>
        <v>29326.436072998531</v>
      </c>
      <c r="AX2" s="13">
        <f t="shared" si="13"/>
        <v>29130.75897017858</v>
      </c>
      <c r="AY2" s="13">
        <f t="shared" si="13"/>
        <v>28934.892097685966</v>
      </c>
      <c r="AZ2" s="13">
        <f t="shared" si="13"/>
        <v>28738.835271480108</v>
      </c>
      <c r="BA2" s="13">
        <f t="shared" si="13"/>
        <v>28542.588307341932</v>
      </c>
      <c r="BB2" s="13">
        <f t="shared" si="13"/>
        <v>28346.151020873713</v>
      </c>
      <c r="BC2" s="13">
        <f t="shared" si="13"/>
        <v>28149.523227498888</v>
      </c>
      <c r="BD2" s="13">
        <f t="shared" si="13"/>
        <v>27952.704742461898</v>
      </c>
      <c r="BE2" s="13">
        <f t="shared" si="13"/>
        <v>27755.695380828001</v>
      </c>
      <c r="BF2" s="13">
        <f t="shared" si="13"/>
        <v>27558.494957483104</v>
      </c>
      <c r="BG2" s="13">
        <f t="shared" si="13"/>
        <v>27361.103287133588</v>
      </c>
      <c r="BH2" s="13">
        <f t="shared" si="13"/>
        <v>27163.520184306137</v>
      </c>
      <c r="BI2" s="13">
        <f t="shared" si="13"/>
        <v>26965.745463347557</v>
      </c>
      <c r="BJ2" s="13">
        <f t="shared" si="13"/>
        <v>26767.77893842461</v>
      </c>
      <c r="BK2" s="13">
        <f t="shared" si="13"/>
        <v>26569.620423523833</v>
      </c>
      <c r="BL2" s="13">
        <f t="shared" si="13"/>
        <v>26371.269732451365</v>
      </c>
      <c r="BM2" s="13">
        <f t="shared" si="13"/>
        <v>26172.726678832772</v>
      </c>
      <c r="BN2" s="13">
        <f t="shared" si="13"/>
        <v>25973.991076112874</v>
      </c>
      <c r="BO2" s="13">
        <f t="shared" si="13"/>
        <v>25775.062737555563</v>
      </c>
      <c r="BP2" s="13">
        <f t="shared" si="13"/>
        <v>25575.941476243639</v>
      </c>
      <c r="BQ2" s="13">
        <f t="shared" si="13"/>
        <v>25376.627105078624</v>
      </c>
      <c r="BR2" s="13">
        <f t="shared" si="13"/>
        <v>25177.119436780591</v>
      </c>
      <c r="BS2" s="13">
        <f t="shared" si="13"/>
        <v>24977.418283887986</v>
      </c>
      <c r="BT2" s="13">
        <f t="shared" si="13"/>
        <v>24777.523458757452</v>
      </c>
      <c r="BU2" s="13">
        <f t="shared" si="13"/>
        <v>24577.434773563658</v>
      </c>
      <c r="BV2" s="13">
        <f t="shared" ref="BV2:EG2" si="14">IF(OR(ISBLANK(BV1),BV1=""),"",BU2-BU5)</f>
        <v>24377.152040299115</v>
      </c>
      <c r="BW2" s="13">
        <f t="shared" si="14"/>
        <v>24176.675070773999</v>
      </c>
      <c r="BX2" s="13">
        <f t="shared" si="14"/>
        <v>23976.003676615983</v>
      </c>
      <c r="BY2" s="13">
        <f t="shared" si="14"/>
        <v>23775.137669270054</v>
      </c>
      <c r="BZ2" s="13">
        <f t="shared" si="14"/>
        <v>23574.076859998331</v>
      </c>
      <c r="CA2" s="13">
        <f t="shared" si="14"/>
        <v>23372.821059879901</v>
      </c>
      <c r="CB2" s="13">
        <f t="shared" si="14"/>
        <v>23171.370079810629</v>
      </c>
      <c r="CC2" s="13">
        <f t="shared" si="14"/>
        <v>22969.723730502985</v>
      </c>
      <c r="CD2" s="13">
        <f t="shared" si="14"/>
        <v>22767.881822485866</v>
      </c>
      <c r="CE2" s="13">
        <f t="shared" si="14"/>
        <v>22565.844166104416</v>
      </c>
      <c r="CF2" s="13">
        <f t="shared" si="14"/>
        <v>22363.610571519857</v>
      </c>
      <c r="CG2" s="13">
        <f t="shared" si="14"/>
        <v>22161.180848709297</v>
      </c>
      <c r="CH2" s="13">
        <f t="shared" si="14"/>
        <v>21958.554807465556</v>
      </c>
      <c r="CI2" s="13">
        <f t="shared" si="14"/>
        <v>21755.732257396998</v>
      </c>
      <c r="CJ2" s="13">
        <f t="shared" si="14"/>
        <v>21552.713007927334</v>
      </c>
      <c r="CK2" s="13">
        <f t="shared" si="14"/>
        <v>21349.496868295457</v>
      </c>
      <c r="CL2" s="13">
        <f t="shared" si="14"/>
        <v>21146.083647555257</v>
      </c>
      <c r="CM2" s="13">
        <f t="shared" si="14"/>
        <v>20942.47315457544</v>
      </c>
      <c r="CN2" s="13">
        <f t="shared" si="14"/>
        <v>20738.665198039358</v>
      </c>
      <c r="CO2" s="13">
        <f t="shared" si="14"/>
        <v>20534.659586444814</v>
      </c>
      <c r="CP2" s="13">
        <f t="shared" si="14"/>
        <v>20330.456128103891</v>
      </c>
      <c r="CQ2" s="13">
        <f t="shared" si="14"/>
        <v>20126.054631142779</v>
      </c>
      <c r="CR2" s="13">
        <f t="shared" si="14"/>
        <v>19921.454903501581</v>
      </c>
      <c r="CS2" s="13">
        <f t="shared" si="14"/>
        <v>19716.656752934134</v>
      </c>
      <c r="CT2" s="13">
        <f t="shared" si="14"/>
        <v>19511.659987007843</v>
      </c>
      <c r="CU2" s="13">
        <f t="shared" si="14"/>
        <v>19306.46441310348</v>
      </c>
      <c r="CV2" s="13">
        <f t="shared" si="14"/>
        <v>19101.06983841502</v>
      </c>
      <c r="CW2" s="13">
        <f t="shared" si="14"/>
        <v>18895.476069949447</v>
      </c>
      <c r="CX2" s="13">
        <f t="shared" si="14"/>
        <v>18689.682914526587</v>
      </c>
      <c r="CY2" s="13">
        <f t="shared" si="14"/>
        <v>18483.690178778907</v>
      </c>
      <c r="CZ2" s="13">
        <f t="shared" si="14"/>
        <v>18277.497669151351</v>
      </c>
      <c r="DA2" s="13">
        <f t="shared" si="14"/>
        <v>18071.105191901152</v>
      </c>
      <c r="DB2" s="13">
        <f t="shared" si="14"/>
        <v>17864.51255309764</v>
      </c>
      <c r="DC2" s="13">
        <f t="shared" si="14"/>
        <v>17657.719558622084</v>
      </c>
      <c r="DD2" s="13">
        <f t="shared" si="14"/>
        <v>17450.726014167481</v>
      </c>
      <c r="DE2" s="13">
        <f t="shared" si="14"/>
        <v>17243.531725238397</v>
      </c>
      <c r="DF2" s="13">
        <f t="shared" si="14"/>
        <v>17036.136497150768</v>
      </c>
      <c r="DG2" s="13">
        <f t="shared" si="14"/>
        <v>16828.540135031726</v>
      </c>
      <c r="DH2" s="13">
        <f t="shared" si="14"/>
        <v>16620.74244381941</v>
      </c>
      <c r="DI2" s="13">
        <f t="shared" si="14"/>
        <v>16412.743228262792</v>
      </c>
      <c r="DJ2" s="13">
        <f t="shared" si="14"/>
        <v>16204.542292921484</v>
      </c>
      <c r="DK2" s="13">
        <f t="shared" si="14"/>
        <v>15996.139442165555</v>
      </c>
      <c r="DL2" s="13">
        <f t="shared" si="14"/>
        <v>15787.534480175356</v>
      </c>
      <c r="DM2" s="13">
        <f t="shared" si="14"/>
        <v>15578.727210941328</v>
      </c>
      <c r="DN2" s="13">
        <f t="shared" si="14"/>
        <v>15369.717438263817</v>
      </c>
      <c r="DO2" s="13">
        <f t="shared" si="14"/>
        <v>15160.504965752896</v>
      </c>
      <c r="DP2" s="13">
        <f t="shared" si="14"/>
        <v>14951.089596828175</v>
      </c>
      <c r="DQ2" s="13">
        <f t="shared" si="14"/>
        <v>14741.47113471862</v>
      </c>
      <c r="DR2" s="13">
        <f t="shared" si="14"/>
        <v>14531.649382462365</v>
      </c>
      <c r="DS2" s="13">
        <f t="shared" si="14"/>
        <v>14321.624142906529</v>
      </c>
      <c r="DT2" s="13">
        <f t="shared" si="14"/>
        <v>14111.395218707028</v>
      </c>
      <c r="DU2" s="13">
        <f t="shared" si="14"/>
        <v>13900.962412328397</v>
      </c>
      <c r="DV2" s="13">
        <f t="shared" si="14"/>
        <v>13690.325526043594</v>
      </c>
      <c r="DW2" s="13">
        <f t="shared" si="14"/>
        <v>13479.484361933823</v>
      </c>
      <c r="DX2" s="13">
        <f t="shared" si="14"/>
        <v>13268.438721888338</v>
      </c>
      <c r="DY2" s="13">
        <f t="shared" si="14"/>
        <v>13057.188407604272</v>
      </c>
      <c r="DZ2" s="13">
        <f t="shared" si="14"/>
        <v>12845.733220586433</v>
      </c>
      <c r="EA2" s="13">
        <f t="shared" si="14"/>
        <v>12634.072962147135</v>
      </c>
      <c r="EB2" s="13">
        <f t="shared" si="14"/>
        <v>12422.207433405994</v>
      </c>
      <c r="EC2" s="13">
        <f t="shared" si="14"/>
        <v>12210.136435289756</v>
      </c>
      <c r="ED2" s="13">
        <f t="shared" si="14"/>
        <v>11997.859768532102</v>
      </c>
      <c r="EE2" s="13">
        <f t="shared" si="14"/>
        <v>11785.377233673462</v>
      </c>
      <c r="EF2" s="13">
        <f t="shared" si="14"/>
        <v>11572.688631060828</v>
      </c>
      <c r="EG2" s="13">
        <f t="shared" si="14"/>
        <v>11359.793760847566</v>
      </c>
      <c r="EH2" s="13">
        <f t="shared" ref="EH2:GS2" si="15">IF(OR(ISBLANK(EH1),EH1=""),"",EG2-EG5)</f>
        <v>11146.69242299323</v>
      </c>
      <c r="EI2" s="13">
        <f t="shared" si="15"/>
        <v>10933.384417263373</v>
      </c>
      <c r="EJ2" s="13">
        <f t="shared" si="15"/>
        <v>10719.869543229355</v>
      </c>
      <c r="EK2" s="13">
        <f t="shared" si="15"/>
        <v>10506.147600268165</v>
      </c>
      <c r="EL2" s="13">
        <f t="shared" si="15"/>
        <v>10292.218387562218</v>
      </c>
      <c r="EM2" s="13">
        <f t="shared" si="15"/>
        <v>10078.081704099179</v>
      </c>
      <c r="EN2" s="13">
        <f t="shared" si="15"/>
        <v>9863.7373486717661</v>
      </c>
      <c r="EO2" s="13">
        <f t="shared" si="15"/>
        <v>9649.1851198775694</v>
      </c>
      <c r="EP2" s="13">
        <f t="shared" si="15"/>
        <v>9434.4248161188516</v>
      </c>
      <c r="EQ2" s="13">
        <f t="shared" si="15"/>
        <v>9219.4562356023653</v>
      </c>
      <c r="ER2" s="13">
        <f t="shared" si="15"/>
        <v>9004.2791763391633</v>
      </c>
      <c r="ES2" s="13">
        <f t="shared" si="15"/>
        <v>8788.8934361444062</v>
      </c>
      <c r="ET2" s="13">
        <f t="shared" si="15"/>
        <v>8573.2988126371747</v>
      </c>
      <c r="EU2" s="13">
        <f t="shared" si="15"/>
        <v>8357.4951032402787</v>
      </c>
      <c r="EV2" s="13">
        <f t="shared" si="15"/>
        <v>8141.4821051800636</v>
      </c>
      <c r="EW2" s="13">
        <f t="shared" si="15"/>
        <v>7925.2596154862267</v>
      </c>
      <c r="EX2" s="13">
        <f t="shared" si="15"/>
        <v>7708.8274309916196</v>
      </c>
      <c r="EY2" s="13">
        <f t="shared" si="15"/>
        <v>7492.1853483320629</v>
      </c>
      <c r="EZ2" s="13">
        <f t="shared" si="15"/>
        <v>7275.3331639461503</v>
      </c>
      <c r="FA2" s="13">
        <f t="shared" si="15"/>
        <v>7058.2706740750609</v>
      </c>
      <c r="FB2" s="13">
        <f t="shared" si="15"/>
        <v>6840.997674762365</v>
      </c>
      <c r="FC2" s="13">
        <f t="shared" si="15"/>
        <v>6623.513961853836</v>
      </c>
      <c r="FD2" s="13">
        <f t="shared" si="15"/>
        <v>6405.8193309972548</v>
      </c>
      <c r="FE2" s="13">
        <f t="shared" si="15"/>
        <v>6187.913577642219</v>
      </c>
      <c r="FF2" s="13">
        <f t="shared" si="15"/>
        <v>5969.7964970399535</v>
      </c>
      <c r="FG2" s="13">
        <f t="shared" si="15"/>
        <v>5751.4678842431131</v>
      </c>
      <c r="FH2" s="13">
        <f t="shared" si="15"/>
        <v>5532.9275341055936</v>
      </c>
      <c r="FI2" s="13">
        <f t="shared" si="15"/>
        <v>5314.175241282338</v>
      </c>
      <c r="FJ2" s="13">
        <f t="shared" si="15"/>
        <v>5095.2108002291443</v>
      </c>
      <c r="FK2" s="13">
        <f t="shared" si="15"/>
        <v>4876.0340052024703</v>
      </c>
      <c r="FL2" s="13">
        <f t="shared" si="15"/>
        <v>4656.6446502592426</v>
      </c>
      <c r="FM2" s="13">
        <f t="shared" si="15"/>
        <v>4437.0425292566606</v>
      </c>
      <c r="FN2" s="13">
        <f t="shared" si="15"/>
        <v>4217.2274358520062</v>
      </c>
      <c r="FO2" s="13">
        <f t="shared" si="15"/>
        <v>3997.1991635024469</v>
      </c>
      <c r="FP2" s="13">
        <f t="shared" si="15"/>
        <v>3776.9575054648431</v>
      </c>
      <c r="FQ2" s="13">
        <f t="shared" si="15"/>
        <v>3556.5022547955537</v>
      </c>
      <c r="FR2" s="13">
        <f t="shared" si="15"/>
        <v>3335.833204350241</v>
      </c>
      <c r="FS2" s="13">
        <f t="shared" si="15"/>
        <v>3114.9501467836772</v>
      </c>
      <c r="FT2" s="13">
        <f t="shared" si="15"/>
        <v>2893.8528745495487</v>
      </c>
      <c r="FU2" s="13">
        <f t="shared" si="15"/>
        <v>2672.5411799002613</v>
      </c>
      <c r="FV2" s="13">
        <f t="shared" si="15"/>
        <v>2451.0148548867451</v>
      </c>
      <c r="FW2" s="13">
        <f t="shared" si="15"/>
        <v>2229.2736913582585</v>
      </c>
      <c r="FX2" s="13">
        <f t="shared" si="15"/>
        <v>2007.3174809621944</v>
      </c>
      <c r="FY2" s="13">
        <f t="shared" si="15"/>
        <v>1785.1460151438823</v>
      </c>
      <c r="FZ2" s="13">
        <f t="shared" si="15"/>
        <v>1562.7590851463933</v>
      </c>
      <c r="GA2" s="13">
        <f t="shared" si="15"/>
        <v>1340.156482010344</v>
      </c>
      <c r="GB2" s="13">
        <f t="shared" si="15"/>
        <v>1117.3379965737001</v>
      </c>
      <c r="GC2" s="13">
        <f t="shared" si="15"/>
        <v>894.30341947157967</v>
      </c>
      <c r="GD2" s="13">
        <f t="shared" si="15"/>
        <v>671.05254113605667</v>
      </c>
      <c r="GE2" s="13">
        <f t="shared" si="15"/>
        <v>447.58515179596384</v>
      </c>
      <c r="GF2" s="13">
        <f t="shared" si="15"/>
        <v>223.90104147669572</v>
      </c>
      <c r="GG2" s="13" t="str">
        <f t="shared" si="15"/>
        <v/>
      </c>
      <c r="GH2" s="13" t="str">
        <f t="shared" si="15"/>
        <v/>
      </c>
      <c r="GI2" s="13" t="str">
        <f t="shared" si="15"/>
        <v/>
      </c>
      <c r="GJ2" s="13" t="str">
        <f t="shared" si="15"/>
        <v/>
      </c>
      <c r="GK2" s="13" t="str">
        <f t="shared" si="15"/>
        <v/>
      </c>
      <c r="GL2" s="13" t="str">
        <f t="shared" si="15"/>
        <v/>
      </c>
      <c r="GM2" s="13" t="str">
        <f t="shared" si="15"/>
        <v/>
      </c>
      <c r="GN2" s="13" t="str">
        <f t="shared" si="15"/>
        <v/>
      </c>
      <c r="GO2" s="13" t="str">
        <f t="shared" si="15"/>
        <v/>
      </c>
      <c r="GP2" s="13" t="str">
        <f t="shared" si="15"/>
        <v/>
      </c>
      <c r="GQ2" s="13" t="str">
        <f t="shared" si="15"/>
        <v/>
      </c>
      <c r="GR2" s="13" t="str">
        <f t="shared" si="15"/>
        <v/>
      </c>
      <c r="GS2" s="13" t="str">
        <f t="shared" si="15"/>
        <v/>
      </c>
      <c r="GT2" s="13" t="str">
        <f t="shared" ref="GT2:JE2" si="16">IF(OR(ISBLANK(GT1),GT1=""),"",GS2-GS5)</f>
        <v/>
      </c>
      <c r="GU2" s="13" t="str">
        <f t="shared" si="16"/>
        <v/>
      </c>
      <c r="GV2" s="13" t="str">
        <f t="shared" si="16"/>
        <v/>
      </c>
      <c r="GW2" s="13" t="str">
        <f t="shared" si="16"/>
        <v/>
      </c>
      <c r="GX2" s="13" t="str">
        <f t="shared" si="16"/>
        <v/>
      </c>
      <c r="GY2" s="13" t="str">
        <f t="shared" si="16"/>
        <v/>
      </c>
      <c r="GZ2" s="13" t="str">
        <f t="shared" si="16"/>
        <v/>
      </c>
      <c r="HA2" s="13" t="str">
        <f t="shared" si="16"/>
        <v/>
      </c>
      <c r="HB2" s="13" t="str">
        <f t="shared" si="16"/>
        <v/>
      </c>
      <c r="HC2" s="13" t="str">
        <f t="shared" si="16"/>
        <v/>
      </c>
      <c r="HD2" s="13" t="str">
        <f t="shared" si="16"/>
        <v/>
      </c>
      <c r="HE2" s="13" t="str">
        <f t="shared" si="16"/>
        <v/>
      </c>
      <c r="HF2" s="13" t="str">
        <f t="shared" si="16"/>
        <v/>
      </c>
      <c r="HG2" s="13" t="str">
        <f t="shared" si="16"/>
        <v/>
      </c>
      <c r="HH2" s="13" t="str">
        <f t="shared" si="16"/>
        <v/>
      </c>
      <c r="HI2" s="13" t="str">
        <f t="shared" si="16"/>
        <v/>
      </c>
      <c r="HJ2" s="13" t="str">
        <f t="shared" si="16"/>
        <v/>
      </c>
      <c r="HK2" s="13" t="str">
        <f t="shared" si="16"/>
        <v/>
      </c>
      <c r="HL2" s="13" t="str">
        <f t="shared" si="16"/>
        <v/>
      </c>
      <c r="HM2" s="13" t="str">
        <f t="shared" si="16"/>
        <v/>
      </c>
      <c r="HN2" s="13" t="str">
        <f t="shared" si="16"/>
        <v/>
      </c>
      <c r="HO2" s="13" t="str">
        <f t="shared" si="16"/>
        <v/>
      </c>
      <c r="HP2" s="13" t="str">
        <f t="shared" si="16"/>
        <v/>
      </c>
      <c r="HQ2" s="13" t="str">
        <f t="shared" si="16"/>
        <v/>
      </c>
      <c r="HR2" s="13" t="str">
        <f t="shared" si="16"/>
        <v/>
      </c>
      <c r="HS2" s="13" t="str">
        <f t="shared" si="16"/>
        <v/>
      </c>
      <c r="HT2" s="13" t="str">
        <f t="shared" si="16"/>
        <v/>
      </c>
      <c r="HU2" s="13" t="str">
        <f t="shared" si="16"/>
        <v/>
      </c>
      <c r="HV2" s="13" t="str">
        <f t="shared" si="16"/>
        <v/>
      </c>
      <c r="HW2" s="13" t="str">
        <f t="shared" si="16"/>
        <v/>
      </c>
      <c r="HX2" s="13" t="str">
        <f t="shared" si="16"/>
        <v/>
      </c>
      <c r="HY2" s="13" t="str">
        <f t="shared" si="16"/>
        <v/>
      </c>
      <c r="HZ2" s="13" t="str">
        <f t="shared" si="16"/>
        <v/>
      </c>
      <c r="IA2" s="13" t="str">
        <f t="shared" si="16"/>
        <v/>
      </c>
      <c r="IB2" s="13" t="str">
        <f t="shared" si="16"/>
        <v/>
      </c>
      <c r="IC2" s="13" t="str">
        <f t="shared" si="16"/>
        <v/>
      </c>
      <c r="ID2" s="13" t="str">
        <f t="shared" si="16"/>
        <v/>
      </c>
      <c r="IE2" s="13" t="str">
        <f t="shared" si="16"/>
        <v/>
      </c>
      <c r="IF2" s="13" t="str">
        <f t="shared" si="16"/>
        <v/>
      </c>
      <c r="IG2" s="13" t="str">
        <f t="shared" si="16"/>
        <v/>
      </c>
      <c r="IH2" s="13" t="str">
        <f t="shared" si="16"/>
        <v/>
      </c>
      <c r="II2" s="13" t="str">
        <f t="shared" si="16"/>
        <v/>
      </c>
      <c r="IJ2" s="13" t="str">
        <f t="shared" si="16"/>
        <v/>
      </c>
      <c r="IK2" s="13" t="str">
        <f t="shared" si="16"/>
        <v/>
      </c>
      <c r="IL2" s="13" t="str">
        <f t="shared" si="16"/>
        <v/>
      </c>
      <c r="IM2" s="13" t="str">
        <f t="shared" si="16"/>
        <v/>
      </c>
      <c r="IN2" s="13" t="str">
        <f t="shared" si="16"/>
        <v/>
      </c>
      <c r="IO2" s="13" t="str">
        <f t="shared" si="16"/>
        <v/>
      </c>
      <c r="IP2" s="13" t="str">
        <f t="shared" si="16"/>
        <v/>
      </c>
      <c r="IQ2" s="13" t="str">
        <f t="shared" si="16"/>
        <v/>
      </c>
      <c r="IR2" s="13" t="str">
        <f t="shared" si="16"/>
        <v/>
      </c>
      <c r="IS2" s="13" t="str">
        <f t="shared" si="16"/>
        <v/>
      </c>
      <c r="IT2" s="13" t="str">
        <f t="shared" si="16"/>
        <v/>
      </c>
      <c r="IU2" s="13" t="str">
        <f t="shared" si="16"/>
        <v/>
      </c>
      <c r="IV2" s="13" t="str">
        <f t="shared" si="16"/>
        <v/>
      </c>
      <c r="IW2" s="13" t="str">
        <f t="shared" si="16"/>
        <v/>
      </c>
      <c r="IX2" s="13" t="str">
        <f t="shared" si="16"/>
        <v/>
      </c>
      <c r="IY2" s="13" t="str">
        <f t="shared" si="16"/>
        <v/>
      </c>
      <c r="IZ2" s="13" t="str">
        <f t="shared" si="16"/>
        <v/>
      </c>
      <c r="JA2" s="13" t="str">
        <f t="shared" si="16"/>
        <v/>
      </c>
      <c r="JB2" s="13" t="str">
        <f t="shared" si="16"/>
        <v/>
      </c>
      <c r="JC2" s="13" t="str">
        <f t="shared" si="16"/>
        <v/>
      </c>
      <c r="JD2" s="13" t="str">
        <f t="shared" si="16"/>
        <v/>
      </c>
      <c r="JE2" s="13" t="str">
        <f t="shared" si="16"/>
        <v/>
      </c>
      <c r="JF2" s="13" t="str">
        <f t="shared" ref="JF2:LQ2" si="17">IF(OR(ISBLANK(JF1),JF1=""),"",JE2-JE5)</f>
        <v/>
      </c>
      <c r="JG2" s="13" t="str">
        <f t="shared" si="17"/>
        <v/>
      </c>
      <c r="JH2" s="13" t="str">
        <f t="shared" si="17"/>
        <v/>
      </c>
      <c r="JI2" s="13" t="str">
        <f t="shared" si="17"/>
        <v/>
      </c>
      <c r="JJ2" s="13" t="str">
        <f t="shared" si="17"/>
        <v/>
      </c>
      <c r="JK2" s="13" t="str">
        <f t="shared" si="17"/>
        <v/>
      </c>
      <c r="JL2" s="13" t="str">
        <f t="shared" si="17"/>
        <v/>
      </c>
      <c r="JM2" s="13" t="str">
        <f t="shared" si="17"/>
        <v/>
      </c>
      <c r="JN2" s="13" t="str">
        <f t="shared" si="17"/>
        <v/>
      </c>
      <c r="JO2" s="13" t="str">
        <f t="shared" si="17"/>
        <v/>
      </c>
      <c r="JP2" s="13" t="str">
        <f t="shared" si="17"/>
        <v/>
      </c>
      <c r="JQ2" s="13" t="str">
        <f t="shared" si="17"/>
        <v/>
      </c>
      <c r="JR2" s="13" t="str">
        <f t="shared" si="17"/>
        <v/>
      </c>
      <c r="JS2" s="13" t="str">
        <f t="shared" si="17"/>
        <v/>
      </c>
      <c r="JT2" s="13" t="str">
        <f t="shared" si="17"/>
        <v/>
      </c>
      <c r="JU2" s="13" t="str">
        <f t="shared" si="17"/>
        <v/>
      </c>
      <c r="JV2" s="13" t="str">
        <f t="shared" si="17"/>
        <v/>
      </c>
      <c r="JW2" s="13" t="str">
        <f t="shared" si="17"/>
        <v/>
      </c>
      <c r="JX2" s="13" t="str">
        <f t="shared" si="17"/>
        <v/>
      </c>
      <c r="JY2" s="13" t="str">
        <f t="shared" si="17"/>
        <v/>
      </c>
      <c r="JZ2" s="13" t="str">
        <f t="shared" si="17"/>
        <v/>
      </c>
      <c r="KA2" s="13" t="str">
        <f t="shared" si="17"/>
        <v/>
      </c>
      <c r="KB2" s="13" t="str">
        <f t="shared" si="17"/>
        <v/>
      </c>
      <c r="KC2" s="13" t="str">
        <f t="shared" si="17"/>
        <v/>
      </c>
      <c r="KD2" s="13" t="str">
        <f t="shared" si="17"/>
        <v/>
      </c>
      <c r="KE2" s="13" t="str">
        <f t="shared" si="17"/>
        <v/>
      </c>
      <c r="KF2" s="13" t="str">
        <f t="shared" si="17"/>
        <v/>
      </c>
      <c r="KG2" s="13" t="str">
        <f t="shared" si="17"/>
        <v/>
      </c>
      <c r="KH2" s="13" t="str">
        <f t="shared" si="17"/>
        <v/>
      </c>
      <c r="KI2" s="13" t="str">
        <f t="shared" si="17"/>
        <v/>
      </c>
      <c r="KJ2" s="13" t="str">
        <f t="shared" si="17"/>
        <v/>
      </c>
      <c r="KK2" s="13" t="str">
        <f t="shared" si="17"/>
        <v/>
      </c>
      <c r="KL2" s="13" t="str">
        <f t="shared" si="17"/>
        <v/>
      </c>
      <c r="KM2" s="13" t="str">
        <f t="shared" si="17"/>
        <v/>
      </c>
      <c r="KN2" s="13" t="str">
        <f t="shared" si="17"/>
        <v/>
      </c>
      <c r="KO2" s="13" t="str">
        <f t="shared" si="17"/>
        <v/>
      </c>
      <c r="KP2" s="13" t="str">
        <f t="shared" si="17"/>
        <v/>
      </c>
      <c r="KQ2" s="13" t="str">
        <f t="shared" si="17"/>
        <v/>
      </c>
      <c r="KR2" s="13" t="str">
        <f t="shared" si="17"/>
        <v/>
      </c>
      <c r="KS2" s="13" t="str">
        <f t="shared" si="17"/>
        <v/>
      </c>
      <c r="KT2" s="13" t="str">
        <f t="shared" si="17"/>
        <v/>
      </c>
      <c r="KU2" s="13" t="str">
        <f t="shared" si="17"/>
        <v/>
      </c>
      <c r="KV2" s="13" t="str">
        <f t="shared" si="17"/>
        <v/>
      </c>
      <c r="KW2" s="13" t="str">
        <f t="shared" si="17"/>
        <v/>
      </c>
      <c r="KX2" s="13" t="str">
        <f t="shared" si="17"/>
        <v/>
      </c>
      <c r="KY2" s="13" t="str">
        <f t="shared" si="17"/>
        <v/>
      </c>
      <c r="KZ2" s="13" t="str">
        <f t="shared" si="17"/>
        <v/>
      </c>
      <c r="LA2" s="13" t="str">
        <f t="shared" si="17"/>
        <v/>
      </c>
      <c r="LB2" s="13" t="str">
        <f t="shared" si="17"/>
        <v/>
      </c>
      <c r="LC2" s="13" t="str">
        <f t="shared" si="17"/>
        <v/>
      </c>
      <c r="LD2" s="13" t="str">
        <f t="shared" si="17"/>
        <v/>
      </c>
      <c r="LE2" s="13" t="str">
        <f t="shared" si="17"/>
        <v/>
      </c>
      <c r="LF2" s="13" t="str">
        <f t="shared" si="17"/>
        <v/>
      </c>
      <c r="LG2" s="13" t="str">
        <f t="shared" si="17"/>
        <v/>
      </c>
      <c r="LH2" s="13" t="str">
        <f t="shared" si="17"/>
        <v/>
      </c>
      <c r="LI2" s="13" t="str">
        <f t="shared" si="17"/>
        <v/>
      </c>
      <c r="LJ2" s="13" t="str">
        <f t="shared" si="17"/>
        <v/>
      </c>
      <c r="LK2" s="13" t="str">
        <f t="shared" si="17"/>
        <v/>
      </c>
      <c r="LL2" s="13" t="str">
        <f t="shared" si="17"/>
        <v/>
      </c>
      <c r="LM2" s="13" t="str">
        <f t="shared" si="17"/>
        <v/>
      </c>
      <c r="LN2" s="13" t="str">
        <f t="shared" si="17"/>
        <v/>
      </c>
      <c r="LO2" s="13" t="str">
        <f t="shared" si="17"/>
        <v/>
      </c>
      <c r="LP2" s="13" t="str">
        <f t="shared" si="17"/>
        <v/>
      </c>
      <c r="LQ2" s="13" t="str">
        <f t="shared" si="17"/>
        <v/>
      </c>
      <c r="LR2" s="13" t="str">
        <f t="shared" ref="LR2:OC2" si="18">IF(OR(ISBLANK(LR1),LR1=""),"",LQ2-LQ5)</f>
        <v/>
      </c>
      <c r="LS2" s="13" t="str">
        <f t="shared" si="18"/>
        <v/>
      </c>
      <c r="LT2" s="13" t="str">
        <f t="shared" si="18"/>
        <v/>
      </c>
      <c r="LU2" s="13" t="str">
        <f t="shared" si="18"/>
        <v/>
      </c>
      <c r="LV2" s="13" t="str">
        <f t="shared" si="18"/>
        <v/>
      </c>
      <c r="LW2" s="13" t="str">
        <f t="shared" si="18"/>
        <v/>
      </c>
      <c r="LX2" s="13" t="str">
        <f t="shared" si="18"/>
        <v/>
      </c>
      <c r="LY2" s="13" t="str">
        <f t="shared" si="18"/>
        <v/>
      </c>
      <c r="LZ2" s="13" t="str">
        <f t="shared" si="18"/>
        <v/>
      </c>
      <c r="MA2" s="13" t="str">
        <f t="shared" si="18"/>
        <v/>
      </c>
      <c r="MB2" s="13" t="str">
        <f t="shared" si="18"/>
        <v/>
      </c>
      <c r="MC2" s="13" t="str">
        <f t="shared" si="18"/>
        <v/>
      </c>
      <c r="MD2" s="13" t="str">
        <f t="shared" si="18"/>
        <v/>
      </c>
      <c r="ME2" s="13" t="str">
        <f t="shared" si="18"/>
        <v/>
      </c>
      <c r="MF2" s="13" t="str">
        <f t="shared" si="18"/>
        <v/>
      </c>
      <c r="MG2" s="13" t="str">
        <f t="shared" si="18"/>
        <v/>
      </c>
      <c r="MH2" s="13" t="str">
        <f t="shared" si="18"/>
        <v/>
      </c>
      <c r="MI2" s="13" t="str">
        <f t="shared" si="18"/>
        <v/>
      </c>
      <c r="MJ2" s="13" t="str">
        <f t="shared" si="18"/>
        <v/>
      </c>
      <c r="MK2" s="13" t="str">
        <f t="shared" si="18"/>
        <v/>
      </c>
      <c r="ML2" s="13" t="str">
        <f t="shared" si="18"/>
        <v/>
      </c>
      <c r="MM2" s="13" t="str">
        <f t="shared" si="18"/>
        <v/>
      </c>
      <c r="MN2" s="13" t="str">
        <f t="shared" si="18"/>
        <v/>
      </c>
      <c r="MO2" s="13" t="str">
        <f t="shared" si="18"/>
        <v/>
      </c>
      <c r="MP2" s="13" t="str">
        <f t="shared" si="18"/>
        <v/>
      </c>
      <c r="MQ2" s="13" t="str">
        <f t="shared" si="18"/>
        <v/>
      </c>
      <c r="MR2" s="13" t="str">
        <f t="shared" si="18"/>
        <v/>
      </c>
      <c r="MS2" s="13" t="str">
        <f t="shared" si="18"/>
        <v/>
      </c>
      <c r="MT2" s="13" t="str">
        <f t="shared" si="18"/>
        <v/>
      </c>
      <c r="MU2" s="13" t="str">
        <f t="shared" si="18"/>
        <v/>
      </c>
      <c r="MV2" s="13" t="str">
        <f t="shared" si="18"/>
        <v/>
      </c>
      <c r="MW2" s="13" t="str">
        <f t="shared" si="18"/>
        <v/>
      </c>
      <c r="MX2" s="13" t="str">
        <f t="shared" si="18"/>
        <v/>
      </c>
      <c r="MY2" s="13" t="str">
        <f t="shared" si="18"/>
        <v/>
      </c>
      <c r="MZ2" s="13" t="str">
        <f t="shared" si="18"/>
        <v/>
      </c>
      <c r="NA2" s="13" t="str">
        <f t="shared" si="18"/>
        <v/>
      </c>
      <c r="NB2" s="13" t="str">
        <f t="shared" si="18"/>
        <v/>
      </c>
      <c r="NC2" s="13" t="str">
        <f t="shared" si="18"/>
        <v/>
      </c>
      <c r="ND2" s="13" t="str">
        <f t="shared" si="18"/>
        <v/>
      </c>
      <c r="NE2" s="13" t="str">
        <f t="shared" si="18"/>
        <v/>
      </c>
      <c r="NF2" s="13" t="str">
        <f t="shared" si="18"/>
        <v/>
      </c>
      <c r="NG2" s="13" t="str">
        <f t="shared" si="18"/>
        <v/>
      </c>
      <c r="NH2" s="13" t="str">
        <f t="shared" si="18"/>
        <v/>
      </c>
      <c r="NI2" s="13" t="str">
        <f t="shared" si="18"/>
        <v/>
      </c>
      <c r="NJ2" s="13" t="str">
        <f t="shared" si="18"/>
        <v/>
      </c>
      <c r="NK2" s="13" t="str">
        <f t="shared" si="18"/>
        <v/>
      </c>
      <c r="NL2" s="13" t="str">
        <f t="shared" si="18"/>
        <v/>
      </c>
      <c r="NM2" s="13" t="str">
        <f t="shared" si="18"/>
        <v/>
      </c>
      <c r="NN2" s="13" t="str">
        <f t="shared" si="18"/>
        <v/>
      </c>
      <c r="NO2" s="13" t="str">
        <f t="shared" si="18"/>
        <v/>
      </c>
      <c r="NP2" s="13" t="str">
        <f t="shared" si="18"/>
        <v/>
      </c>
      <c r="NQ2" s="13" t="str">
        <f t="shared" si="18"/>
        <v/>
      </c>
      <c r="NR2" s="13" t="str">
        <f t="shared" si="18"/>
        <v/>
      </c>
      <c r="NS2" s="13" t="str">
        <f t="shared" si="18"/>
        <v/>
      </c>
      <c r="NT2" s="13" t="str">
        <f t="shared" si="18"/>
        <v/>
      </c>
      <c r="NU2" s="13" t="str">
        <f t="shared" si="18"/>
        <v/>
      </c>
      <c r="NV2" s="13" t="str">
        <f t="shared" si="18"/>
        <v/>
      </c>
      <c r="NW2" s="13" t="str">
        <f t="shared" si="18"/>
        <v/>
      </c>
      <c r="NX2" s="13" t="str">
        <f t="shared" si="18"/>
        <v/>
      </c>
      <c r="NY2" s="13" t="str">
        <f t="shared" si="18"/>
        <v/>
      </c>
      <c r="NZ2" s="13" t="str">
        <f t="shared" si="18"/>
        <v/>
      </c>
      <c r="OA2" s="13" t="str">
        <f t="shared" si="18"/>
        <v/>
      </c>
      <c r="OB2" s="13" t="str">
        <f t="shared" si="18"/>
        <v/>
      </c>
      <c r="OC2" s="13" t="str">
        <f t="shared" si="18"/>
        <v/>
      </c>
      <c r="OD2" s="13" t="str">
        <f t="shared" ref="OD2:QO2" si="19">IF(OR(ISBLANK(OD1),OD1=""),"",OC2-OC5)</f>
        <v/>
      </c>
      <c r="OE2" s="13" t="str">
        <f t="shared" si="19"/>
        <v/>
      </c>
      <c r="OF2" s="13" t="str">
        <f t="shared" si="19"/>
        <v/>
      </c>
      <c r="OG2" s="13" t="str">
        <f t="shared" si="19"/>
        <v/>
      </c>
      <c r="OH2" s="13" t="str">
        <f t="shared" si="19"/>
        <v/>
      </c>
      <c r="OI2" s="13" t="str">
        <f t="shared" si="19"/>
        <v/>
      </c>
      <c r="OJ2" s="13" t="str">
        <f t="shared" si="19"/>
        <v/>
      </c>
      <c r="OK2" s="13" t="str">
        <f t="shared" si="19"/>
        <v/>
      </c>
      <c r="OL2" s="13" t="str">
        <f t="shared" si="19"/>
        <v/>
      </c>
      <c r="OM2" s="13" t="str">
        <f t="shared" si="19"/>
        <v/>
      </c>
      <c r="ON2" s="13" t="str">
        <f t="shared" si="19"/>
        <v/>
      </c>
      <c r="OO2" s="13" t="str">
        <f t="shared" si="19"/>
        <v/>
      </c>
      <c r="OP2" s="13" t="str">
        <f t="shared" si="19"/>
        <v/>
      </c>
      <c r="OQ2" s="13" t="str">
        <f t="shared" si="19"/>
        <v/>
      </c>
      <c r="OR2" s="13" t="str">
        <f t="shared" si="19"/>
        <v/>
      </c>
      <c r="OS2" s="13" t="str">
        <f t="shared" si="19"/>
        <v/>
      </c>
      <c r="OT2" s="13" t="str">
        <f t="shared" si="19"/>
        <v/>
      </c>
      <c r="OU2" s="13" t="str">
        <f t="shared" si="19"/>
        <v/>
      </c>
      <c r="OV2" s="13" t="str">
        <f t="shared" si="19"/>
        <v/>
      </c>
      <c r="OW2" s="13" t="str">
        <f t="shared" si="19"/>
        <v/>
      </c>
      <c r="OX2" s="13" t="str">
        <f t="shared" si="19"/>
        <v/>
      </c>
      <c r="OY2" s="13" t="str">
        <f t="shared" si="19"/>
        <v/>
      </c>
      <c r="OZ2" s="13" t="str">
        <f t="shared" si="19"/>
        <v/>
      </c>
      <c r="PA2" s="13" t="str">
        <f t="shared" si="19"/>
        <v/>
      </c>
      <c r="PB2" s="13" t="str">
        <f t="shared" si="19"/>
        <v/>
      </c>
      <c r="PC2" s="13" t="str">
        <f t="shared" si="19"/>
        <v/>
      </c>
      <c r="PD2" s="13" t="str">
        <f t="shared" si="19"/>
        <v/>
      </c>
      <c r="PE2" s="13" t="str">
        <f t="shared" si="19"/>
        <v/>
      </c>
      <c r="PF2" s="13" t="str">
        <f t="shared" si="19"/>
        <v/>
      </c>
      <c r="PG2" s="13" t="str">
        <f t="shared" si="19"/>
        <v/>
      </c>
      <c r="PH2" s="13" t="str">
        <f t="shared" si="19"/>
        <v/>
      </c>
      <c r="PI2" s="13" t="str">
        <f t="shared" si="19"/>
        <v/>
      </c>
      <c r="PJ2" s="13" t="str">
        <f t="shared" si="19"/>
        <v/>
      </c>
      <c r="PK2" s="13" t="str">
        <f t="shared" si="19"/>
        <v/>
      </c>
      <c r="PL2" s="13" t="str">
        <f t="shared" si="19"/>
        <v/>
      </c>
      <c r="PM2" s="13" t="str">
        <f t="shared" si="19"/>
        <v/>
      </c>
      <c r="PN2" s="13" t="str">
        <f t="shared" si="19"/>
        <v/>
      </c>
      <c r="PO2" s="13" t="str">
        <f t="shared" si="19"/>
        <v/>
      </c>
      <c r="PP2" s="13" t="str">
        <f t="shared" si="19"/>
        <v/>
      </c>
      <c r="PQ2" s="13" t="str">
        <f t="shared" si="19"/>
        <v/>
      </c>
      <c r="PR2" s="13" t="str">
        <f t="shared" si="19"/>
        <v/>
      </c>
      <c r="PS2" s="13" t="str">
        <f t="shared" si="19"/>
        <v/>
      </c>
      <c r="PT2" s="13" t="str">
        <f t="shared" si="19"/>
        <v/>
      </c>
      <c r="PU2" s="13" t="str">
        <f t="shared" si="19"/>
        <v/>
      </c>
      <c r="PV2" s="13" t="str">
        <f t="shared" si="19"/>
        <v/>
      </c>
      <c r="PW2" s="13" t="str">
        <f t="shared" si="19"/>
        <v/>
      </c>
      <c r="PX2" s="13" t="str">
        <f t="shared" si="19"/>
        <v/>
      </c>
      <c r="PY2" s="13" t="str">
        <f t="shared" si="19"/>
        <v/>
      </c>
      <c r="PZ2" s="13" t="str">
        <f t="shared" si="19"/>
        <v/>
      </c>
      <c r="QA2" s="13" t="str">
        <f t="shared" si="19"/>
        <v/>
      </c>
      <c r="QB2" s="13" t="str">
        <f t="shared" si="19"/>
        <v/>
      </c>
      <c r="QC2" s="13" t="str">
        <f t="shared" si="19"/>
        <v/>
      </c>
      <c r="QD2" s="13" t="str">
        <f t="shared" si="19"/>
        <v/>
      </c>
      <c r="QE2" s="13" t="str">
        <f t="shared" si="19"/>
        <v/>
      </c>
      <c r="QF2" s="13" t="str">
        <f t="shared" si="19"/>
        <v/>
      </c>
      <c r="QG2" s="13" t="str">
        <f t="shared" si="19"/>
        <v/>
      </c>
      <c r="QH2" s="13" t="str">
        <f t="shared" si="19"/>
        <v/>
      </c>
      <c r="QI2" s="13" t="str">
        <f t="shared" si="19"/>
        <v/>
      </c>
      <c r="QJ2" s="13" t="str">
        <f t="shared" si="19"/>
        <v/>
      </c>
      <c r="QK2" s="13" t="str">
        <f t="shared" si="19"/>
        <v/>
      </c>
      <c r="QL2" s="13" t="str">
        <f t="shared" si="19"/>
        <v/>
      </c>
      <c r="QM2" s="13" t="str">
        <f t="shared" si="19"/>
        <v/>
      </c>
      <c r="QN2" s="13" t="str">
        <f t="shared" si="19"/>
        <v/>
      </c>
      <c r="QO2" s="13" t="str">
        <f t="shared" si="19"/>
        <v/>
      </c>
      <c r="QP2" s="13" t="str">
        <f t="shared" ref="QP2:TA2" si="20">IF(OR(ISBLANK(QP1),QP1=""),"",QO2-QO5)</f>
        <v/>
      </c>
      <c r="QQ2" s="13" t="str">
        <f t="shared" si="20"/>
        <v/>
      </c>
      <c r="QR2" s="13" t="str">
        <f t="shared" si="20"/>
        <v/>
      </c>
      <c r="QS2" s="13" t="str">
        <f t="shared" si="20"/>
        <v/>
      </c>
      <c r="QT2" s="13" t="str">
        <f t="shared" si="20"/>
        <v/>
      </c>
      <c r="QU2" s="13" t="str">
        <f t="shared" si="20"/>
        <v/>
      </c>
      <c r="QV2" s="13" t="str">
        <f t="shared" si="20"/>
        <v/>
      </c>
      <c r="QW2" s="13" t="str">
        <f t="shared" si="20"/>
        <v/>
      </c>
      <c r="QX2" s="13" t="str">
        <f t="shared" si="20"/>
        <v/>
      </c>
      <c r="QY2" s="13" t="str">
        <f t="shared" si="20"/>
        <v/>
      </c>
      <c r="QZ2" s="13" t="str">
        <f t="shared" si="20"/>
        <v/>
      </c>
      <c r="RA2" s="13" t="str">
        <f t="shared" si="20"/>
        <v/>
      </c>
      <c r="RB2" s="13" t="str">
        <f t="shared" si="20"/>
        <v/>
      </c>
      <c r="RC2" s="13" t="str">
        <f t="shared" si="20"/>
        <v/>
      </c>
      <c r="RD2" s="13" t="str">
        <f t="shared" si="20"/>
        <v/>
      </c>
      <c r="RE2" s="13" t="str">
        <f t="shared" si="20"/>
        <v/>
      </c>
      <c r="RF2" s="13" t="str">
        <f t="shared" si="20"/>
        <v/>
      </c>
      <c r="RG2" s="13" t="str">
        <f t="shared" si="20"/>
        <v/>
      </c>
      <c r="RH2" s="13" t="str">
        <f t="shared" si="20"/>
        <v/>
      </c>
      <c r="RI2" s="13" t="str">
        <f t="shared" si="20"/>
        <v/>
      </c>
      <c r="RJ2" s="13" t="str">
        <f t="shared" si="20"/>
        <v/>
      </c>
      <c r="RK2" s="13" t="str">
        <f t="shared" si="20"/>
        <v/>
      </c>
      <c r="RL2" s="13" t="str">
        <f t="shared" si="20"/>
        <v/>
      </c>
      <c r="RM2" s="13" t="str">
        <f t="shared" si="20"/>
        <v/>
      </c>
      <c r="RN2" s="13" t="str">
        <f t="shared" si="20"/>
        <v/>
      </c>
      <c r="RO2" s="13" t="str">
        <f t="shared" si="20"/>
        <v/>
      </c>
      <c r="RP2" s="13" t="str">
        <f t="shared" si="20"/>
        <v/>
      </c>
      <c r="RQ2" s="13" t="str">
        <f t="shared" si="20"/>
        <v/>
      </c>
      <c r="RR2" s="13" t="str">
        <f t="shared" si="20"/>
        <v/>
      </c>
      <c r="RS2" s="13" t="str">
        <f t="shared" si="20"/>
        <v/>
      </c>
      <c r="RT2" s="13" t="str">
        <f t="shared" si="20"/>
        <v/>
      </c>
      <c r="RU2" s="13" t="str">
        <f t="shared" si="20"/>
        <v/>
      </c>
      <c r="RV2" s="13" t="str">
        <f t="shared" si="20"/>
        <v/>
      </c>
      <c r="RW2" s="13" t="str">
        <f t="shared" si="20"/>
        <v/>
      </c>
      <c r="RX2" s="13" t="str">
        <f t="shared" si="20"/>
        <v/>
      </c>
      <c r="RY2" s="13" t="str">
        <f t="shared" si="20"/>
        <v/>
      </c>
      <c r="RZ2" s="13" t="str">
        <f t="shared" si="20"/>
        <v/>
      </c>
      <c r="SA2" s="13" t="str">
        <f t="shared" si="20"/>
        <v/>
      </c>
      <c r="SB2" s="13" t="str">
        <f t="shared" si="20"/>
        <v/>
      </c>
      <c r="SC2" s="13" t="str">
        <f t="shared" si="20"/>
        <v/>
      </c>
      <c r="SD2" s="13" t="str">
        <f t="shared" si="20"/>
        <v/>
      </c>
      <c r="SE2" s="13" t="str">
        <f t="shared" si="20"/>
        <v/>
      </c>
      <c r="SF2" s="13" t="str">
        <f t="shared" si="20"/>
        <v/>
      </c>
      <c r="SG2" s="13" t="str">
        <f t="shared" si="20"/>
        <v/>
      </c>
      <c r="SH2" s="13" t="str">
        <f t="shared" si="20"/>
        <v/>
      </c>
      <c r="SI2" s="13" t="str">
        <f t="shared" si="20"/>
        <v/>
      </c>
      <c r="SJ2" s="13" t="str">
        <f t="shared" si="20"/>
        <v/>
      </c>
      <c r="SK2" s="13" t="str">
        <f t="shared" si="20"/>
        <v/>
      </c>
      <c r="SL2" s="13" t="str">
        <f t="shared" si="20"/>
        <v/>
      </c>
      <c r="SM2" s="13" t="str">
        <f t="shared" si="20"/>
        <v/>
      </c>
      <c r="SN2" s="13" t="str">
        <f t="shared" si="20"/>
        <v/>
      </c>
      <c r="SO2" s="13" t="str">
        <f t="shared" si="20"/>
        <v/>
      </c>
      <c r="SP2" s="13" t="str">
        <f t="shared" si="20"/>
        <v/>
      </c>
      <c r="SQ2" s="13" t="str">
        <f t="shared" si="20"/>
        <v/>
      </c>
      <c r="SR2" s="13" t="str">
        <f t="shared" si="20"/>
        <v/>
      </c>
      <c r="SS2" s="13" t="str">
        <f t="shared" si="20"/>
        <v/>
      </c>
      <c r="ST2" s="13" t="str">
        <f t="shared" si="20"/>
        <v/>
      </c>
      <c r="SU2" s="13" t="str">
        <f t="shared" si="20"/>
        <v/>
      </c>
      <c r="SV2" s="13" t="str">
        <f t="shared" si="20"/>
        <v/>
      </c>
      <c r="SW2" s="13" t="str">
        <f t="shared" si="20"/>
        <v/>
      </c>
      <c r="SX2" s="13" t="str">
        <f t="shared" si="20"/>
        <v/>
      </c>
      <c r="SY2" s="13" t="str">
        <f t="shared" si="20"/>
        <v/>
      </c>
      <c r="SZ2" s="13" t="str">
        <f t="shared" si="20"/>
        <v/>
      </c>
      <c r="TA2" s="13" t="str">
        <f t="shared" si="20"/>
        <v/>
      </c>
      <c r="TB2" s="13" t="str">
        <f t="shared" ref="TB2:VM2" si="21">IF(OR(ISBLANK(TB1),TB1=""),"",TA2-TA5)</f>
        <v/>
      </c>
      <c r="TC2" s="13" t="str">
        <f t="shared" si="21"/>
        <v/>
      </c>
      <c r="TD2" s="13" t="str">
        <f t="shared" si="21"/>
        <v/>
      </c>
      <c r="TE2" s="13" t="str">
        <f t="shared" si="21"/>
        <v/>
      </c>
      <c r="TF2" s="13" t="str">
        <f t="shared" si="21"/>
        <v/>
      </c>
      <c r="TG2" s="13" t="str">
        <f t="shared" si="21"/>
        <v/>
      </c>
      <c r="TH2" s="13" t="str">
        <f t="shared" si="21"/>
        <v/>
      </c>
      <c r="TI2" s="13" t="str">
        <f t="shared" si="21"/>
        <v/>
      </c>
      <c r="TJ2" s="13" t="str">
        <f t="shared" si="21"/>
        <v/>
      </c>
      <c r="TK2" s="13" t="str">
        <f t="shared" si="21"/>
        <v/>
      </c>
      <c r="TL2" s="13" t="str">
        <f t="shared" si="21"/>
        <v/>
      </c>
      <c r="TM2" s="13" t="str">
        <f t="shared" si="21"/>
        <v/>
      </c>
      <c r="TN2" s="13" t="str">
        <f t="shared" si="21"/>
        <v/>
      </c>
      <c r="TO2" s="13" t="str">
        <f t="shared" si="21"/>
        <v/>
      </c>
      <c r="TP2" s="13" t="str">
        <f t="shared" si="21"/>
        <v/>
      </c>
      <c r="TQ2" s="13" t="str">
        <f t="shared" si="21"/>
        <v/>
      </c>
      <c r="TR2" s="13" t="str">
        <f t="shared" si="21"/>
        <v/>
      </c>
      <c r="TS2" s="13" t="str">
        <f t="shared" si="21"/>
        <v/>
      </c>
      <c r="TT2" s="13" t="str">
        <f t="shared" si="21"/>
        <v/>
      </c>
      <c r="TU2" s="13" t="str">
        <f t="shared" si="21"/>
        <v/>
      </c>
      <c r="TV2" s="13" t="str">
        <f t="shared" si="21"/>
        <v/>
      </c>
      <c r="TW2" s="13" t="str">
        <f t="shared" si="21"/>
        <v/>
      </c>
      <c r="TX2" s="13" t="str">
        <f t="shared" si="21"/>
        <v/>
      </c>
      <c r="TY2" s="13" t="str">
        <f t="shared" si="21"/>
        <v/>
      </c>
      <c r="TZ2" s="13" t="str">
        <f t="shared" si="21"/>
        <v/>
      </c>
      <c r="UA2" s="13" t="str">
        <f t="shared" si="21"/>
        <v/>
      </c>
      <c r="UB2" s="13" t="str">
        <f t="shared" si="21"/>
        <v/>
      </c>
      <c r="UC2" s="13" t="str">
        <f t="shared" si="21"/>
        <v/>
      </c>
      <c r="UD2" s="13" t="str">
        <f t="shared" si="21"/>
        <v/>
      </c>
      <c r="UE2" s="13" t="str">
        <f t="shared" si="21"/>
        <v/>
      </c>
      <c r="UF2" s="13" t="str">
        <f t="shared" si="21"/>
        <v/>
      </c>
      <c r="UG2" s="13" t="str">
        <f t="shared" si="21"/>
        <v/>
      </c>
      <c r="UH2" s="13" t="str">
        <f t="shared" si="21"/>
        <v/>
      </c>
      <c r="UI2" s="13" t="str">
        <f t="shared" si="21"/>
        <v/>
      </c>
      <c r="UJ2" s="13" t="str">
        <f t="shared" si="21"/>
        <v/>
      </c>
      <c r="UK2" s="13" t="str">
        <f t="shared" si="21"/>
        <v/>
      </c>
      <c r="UL2" s="13" t="str">
        <f t="shared" si="21"/>
        <v/>
      </c>
      <c r="UM2" s="13" t="str">
        <f t="shared" si="21"/>
        <v/>
      </c>
      <c r="UN2" s="13" t="str">
        <f t="shared" si="21"/>
        <v/>
      </c>
      <c r="UO2" s="13" t="str">
        <f t="shared" si="21"/>
        <v/>
      </c>
      <c r="UP2" s="13" t="str">
        <f t="shared" si="21"/>
        <v/>
      </c>
      <c r="UQ2" s="13" t="str">
        <f t="shared" si="21"/>
        <v/>
      </c>
      <c r="UR2" s="13" t="str">
        <f t="shared" si="21"/>
        <v/>
      </c>
      <c r="US2" s="13" t="str">
        <f t="shared" si="21"/>
        <v/>
      </c>
      <c r="UT2" s="13" t="str">
        <f t="shared" si="21"/>
        <v/>
      </c>
      <c r="UU2" s="13" t="str">
        <f t="shared" si="21"/>
        <v/>
      </c>
      <c r="UV2" s="13" t="str">
        <f t="shared" si="21"/>
        <v/>
      </c>
      <c r="UW2" s="13" t="str">
        <f t="shared" si="21"/>
        <v/>
      </c>
      <c r="UX2" s="13" t="str">
        <f t="shared" si="21"/>
        <v/>
      </c>
      <c r="UY2" s="13" t="str">
        <f t="shared" si="21"/>
        <v/>
      </c>
      <c r="UZ2" s="13" t="str">
        <f t="shared" si="21"/>
        <v/>
      </c>
      <c r="VA2" s="13" t="str">
        <f t="shared" si="21"/>
        <v/>
      </c>
      <c r="VB2" s="13" t="str">
        <f t="shared" si="21"/>
        <v/>
      </c>
      <c r="VC2" s="13" t="str">
        <f t="shared" si="21"/>
        <v/>
      </c>
      <c r="VD2" s="13" t="str">
        <f t="shared" si="21"/>
        <v/>
      </c>
      <c r="VE2" s="13" t="str">
        <f t="shared" si="21"/>
        <v/>
      </c>
      <c r="VF2" s="13" t="str">
        <f t="shared" si="21"/>
        <v/>
      </c>
      <c r="VG2" s="13" t="str">
        <f t="shared" si="21"/>
        <v/>
      </c>
      <c r="VH2" s="13" t="str">
        <f t="shared" si="21"/>
        <v/>
      </c>
      <c r="VI2" s="13" t="str">
        <f t="shared" si="21"/>
        <v/>
      </c>
      <c r="VJ2" s="13" t="str">
        <f t="shared" si="21"/>
        <v/>
      </c>
      <c r="VK2" s="13" t="str">
        <f t="shared" si="21"/>
        <v/>
      </c>
      <c r="VL2" s="13" t="str">
        <f t="shared" si="21"/>
        <v/>
      </c>
      <c r="VM2" s="13" t="str">
        <f t="shared" si="21"/>
        <v/>
      </c>
      <c r="VN2" s="13" t="str">
        <f t="shared" ref="VN2:XY2" si="22">IF(OR(ISBLANK(VN1),VN1=""),"",VM2-VM5)</f>
        <v/>
      </c>
      <c r="VO2" s="13" t="str">
        <f t="shared" si="22"/>
        <v/>
      </c>
      <c r="VP2" s="13" t="str">
        <f t="shared" si="22"/>
        <v/>
      </c>
      <c r="VQ2" s="13" t="str">
        <f t="shared" si="22"/>
        <v/>
      </c>
      <c r="VR2" s="13" t="str">
        <f t="shared" si="22"/>
        <v/>
      </c>
      <c r="VS2" s="13" t="str">
        <f t="shared" si="22"/>
        <v/>
      </c>
      <c r="VT2" s="13" t="str">
        <f t="shared" si="22"/>
        <v/>
      </c>
      <c r="VU2" s="13" t="str">
        <f t="shared" si="22"/>
        <v/>
      </c>
      <c r="VV2" s="13" t="str">
        <f t="shared" si="22"/>
        <v/>
      </c>
      <c r="VW2" s="13" t="str">
        <f t="shared" si="22"/>
        <v/>
      </c>
      <c r="VX2" s="13" t="str">
        <f t="shared" si="22"/>
        <v/>
      </c>
      <c r="VY2" s="13" t="str">
        <f t="shared" si="22"/>
        <v/>
      </c>
      <c r="VZ2" s="13" t="str">
        <f t="shared" si="22"/>
        <v/>
      </c>
      <c r="WA2" s="13" t="str">
        <f t="shared" si="22"/>
        <v/>
      </c>
      <c r="WB2" s="13" t="str">
        <f t="shared" si="22"/>
        <v/>
      </c>
      <c r="WC2" s="13" t="str">
        <f t="shared" si="22"/>
        <v/>
      </c>
      <c r="WD2" s="13" t="str">
        <f t="shared" si="22"/>
        <v/>
      </c>
      <c r="WE2" s="13" t="str">
        <f t="shared" si="22"/>
        <v/>
      </c>
      <c r="WF2" s="13" t="str">
        <f t="shared" si="22"/>
        <v/>
      </c>
      <c r="WG2" s="13" t="str">
        <f t="shared" si="22"/>
        <v/>
      </c>
      <c r="WH2" s="13" t="str">
        <f t="shared" si="22"/>
        <v/>
      </c>
      <c r="WI2" s="13" t="str">
        <f t="shared" si="22"/>
        <v/>
      </c>
      <c r="WJ2" s="13" t="str">
        <f t="shared" si="22"/>
        <v/>
      </c>
      <c r="WK2" s="13" t="str">
        <f t="shared" si="22"/>
        <v/>
      </c>
      <c r="WL2" s="13" t="str">
        <f t="shared" si="22"/>
        <v/>
      </c>
      <c r="WM2" s="13" t="str">
        <f t="shared" si="22"/>
        <v/>
      </c>
      <c r="WN2" s="13" t="str">
        <f t="shared" si="22"/>
        <v/>
      </c>
      <c r="WO2" s="13" t="str">
        <f t="shared" si="22"/>
        <v/>
      </c>
      <c r="WP2" s="13" t="str">
        <f t="shared" si="22"/>
        <v/>
      </c>
      <c r="WQ2" s="13" t="str">
        <f t="shared" si="22"/>
        <v/>
      </c>
      <c r="WR2" s="13" t="str">
        <f t="shared" si="22"/>
        <v/>
      </c>
      <c r="WS2" s="13" t="str">
        <f t="shared" si="22"/>
        <v/>
      </c>
      <c r="WT2" s="13" t="str">
        <f t="shared" si="22"/>
        <v/>
      </c>
      <c r="WU2" s="13" t="str">
        <f t="shared" si="22"/>
        <v/>
      </c>
      <c r="WV2" s="13" t="str">
        <f t="shared" si="22"/>
        <v/>
      </c>
      <c r="WW2" s="13" t="str">
        <f t="shared" si="22"/>
        <v/>
      </c>
      <c r="WX2" s="13" t="str">
        <f t="shared" si="22"/>
        <v/>
      </c>
      <c r="WY2" s="13" t="str">
        <f t="shared" si="22"/>
        <v/>
      </c>
      <c r="WZ2" s="13" t="str">
        <f t="shared" si="22"/>
        <v/>
      </c>
      <c r="XA2" s="13" t="str">
        <f t="shared" si="22"/>
        <v/>
      </c>
      <c r="XB2" s="13" t="str">
        <f t="shared" si="22"/>
        <v/>
      </c>
      <c r="XC2" s="13" t="str">
        <f t="shared" si="22"/>
        <v/>
      </c>
      <c r="XD2" s="13" t="str">
        <f t="shared" si="22"/>
        <v/>
      </c>
      <c r="XE2" s="13" t="str">
        <f t="shared" si="22"/>
        <v/>
      </c>
      <c r="XF2" s="13" t="str">
        <f t="shared" si="22"/>
        <v/>
      </c>
      <c r="XG2" s="13" t="str">
        <f t="shared" si="22"/>
        <v/>
      </c>
      <c r="XH2" s="13" t="str">
        <f t="shared" si="22"/>
        <v/>
      </c>
      <c r="XI2" s="13" t="str">
        <f t="shared" si="22"/>
        <v/>
      </c>
      <c r="XJ2" s="13" t="str">
        <f t="shared" si="22"/>
        <v/>
      </c>
      <c r="XK2" s="13" t="str">
        <f t="shared" si="22"/>
        <v/>
      </c>
      <c r="XL2" s="13" t="str">
        <f t="shared" si="22"/>
        <v/>
      </c>
      <c r="XM2" s="13" t="str">
        <f t="shared" si="22"/>
        <v/>
      </c>
      <c r="XN2" s="13" t="str">
        <f t="shared" si="22"/>
        <v/>
      </c>
      <c r="XO2" s="13" t="str">
        <f t="shared" si="22"/>
        <v/>
      </c>
      <c r="XP2" s="13" t="str">
        <f t="shared" si="22"/>
        <v/>
      </c>
      <c r="XQ2" s="13" t="str">
        <f t="shared" si="22"/>
        <v/>
      </c>
      <c r="XR2" s="13" t="str">
        <f t="shared" si="22"/>
        <v/>
      </c>
      <c r="XS2" s="13" t="str">
        <f t="shared" si="22"/>
        <v/>
      </c>
      <c r="XT2" s="13" t="str">
        <f t="shared" si="22"/>
        <v/>
      </c>
      <c r="XU2" s="13" t="str">
        <f t="shared" si="22"/>
        <v/>
      </c>
      <c r="XV2" s="13" t="str">
        <f t="shared" si="22"/>
        <v/>
      </c>
      <c r="XW2" s="13" t="str">
        <f t="shared" si="22"/>
        <v/>
      </c>
      <c r="XX2" s="13" t="str">
        <f t="shared" si="22"/>
        <v/>
      </c>
      <c r="XY2" s="13" t="str">
        <f t="shared" si="22"/>
        <v/>
      </c>
      <c r="XZ2" s="13" t="str">
        <f t="shared" ref="XZ2:ZY2" si="23">IF(OR(ISBLANK(XZ1),XZ1=""),"",XY2-XY5)</f>
        <v/>
      </c>
      <c r="YA2" s="13" t="str">
        <f t="shared" si="23"/>
        <v/>
      </c>
      <c r="YB2" s="13" t="str">
        <f t="shared" si="23"/>
        <v/>
      </c>
      <c r="YC2" s="13" t="str">
        <f t="shared" si="23"/>
        <v/>
      </c>
      <c r="YD2" s="13" t="str">
        <f t="shared" si="23"/>
        <v/>
      </c>
      <c r="YE2" s="13" t="str">
        <f t="shared" si="23"/>
        <v/>
      </c>
      <c r="YF2" s="13" t="str">
        <f t="shared" si="23"/>
        <v/>
      </c>
      <c r="YG2" s="13" t="str">
        <f t="shared" si="23"/>
        <v/>
      </c>
      <c r="YH2" s="13" t="str">
        <f t="shared" si="23"/>
        <v/>
      </c>
      <c r="YI2" s="13" t="str">
        <f t="shared" si="23"/>
        <v/>
      </c>
      <c r="YJ2" s="13" t="str">
        <f t="shared" si="23"/>
        <v/>
      </c>
      <c r="YK2" s="13" t="str">
        <f t="shared" si="23"/>
        <v/>
      </c>
      <c r="YL2" s="13" t="str">
        <f t="shared" si="23"/>
        <v/>
      </c>
      <c r="YM2" s="13" t="str">
        <f t="shared" si="23"/>
        <v/>
      </c>
      <c r="YN2" s="13" t="str">
        <f t="shared" si="23"/>
        <v/>
      </c>
      <c r="YO2" s="13" t="str">
        <f t="shared" si="23"/>
        <v/>
      </c>
      <c r="YP2" s="13" t="str">
        <f t="shared" si="23"/>
        <v/>
      </c>
      <c r="YQ2" s="13" t="str">
        <f t="shared" si="23"/>
        <v/>
      </c>
      <c r="YR2" s="13" t="str">
        <f t="shared" si="23"/>
        <v/>
      </c>
      <c r="YS2" s="13" t="str">
        <f t="shared" si="23"/>
        <v/>
      </c>
      <c r="YT2" s="13" t="str">
        <f t="shared" si="23"/>
        <v/>
      </c>
      <c r="YU2" s="13" t="str">
        <f t="shared" si="23"/>
        <v/>
      </c>
      <c r="YV2" s="13" t="str">
        <f t="shared" si="23"/>
        <v/>
      </c>
      <c r="YW2" s="13" t="str">
        <f t="shared" si="23"/>
        <v/>
      </c>
      <c r="YX2" s="13" t="str">
        <f t="shared" si="23"/>
        <v/>
      </c>
      <c r="YY2" s="13" t="str">
        <f t="shared" si="23"/>
        <v/>
      </c>
      <c r="YZ2" s="13" t="str">
        <f t="shared" si="23"/>
        <v/>
      </c>
      <c r="ZA2" s="13" t="str">
        <f t="shared" si="23"/>
        <v/>
      </c>
      <c r="ZB2" s="13" t="str">
        <f t="shared" si="23"/>
        <v/>
      </c>
      <c r="ZC2" s="13" t="str">
        <f t="shared" si="23"/>
        <v/>
      </c>
      <c r="ZD2" s="13" t="str">
        <f t="shared" si="23"/>
        <v/>
      </c>
      <c r="ZE2" s="13" t="str">
        <f t="shared" si="23"/>
        <v/>
      </c>
      <c r="ZF2" s="13" t="str">
        <f t="shared" si="23"/>
        <v/>
      </c>
      <c r="ZG2" s="13" t="str">
        <f t="shared" si="23"/>
        <v/>
      </c>
      <c r="ZH2" s="13" t="str">
        <f t="shared" si="23"/>
        <v/>
      </c>
      <c r="ZI2" s="13" t="str">
        <f t="shared" si="23"/>
        <v/>
      </c>
      <c r="ZJ2" s="13" t="str">
        <f t="shared" si="23"/>
        <v/>
      </c>
      <c r="ZK2" s="13" t="str">
        <f t="shared" si="23"/>
        <v/>
      </c>
      <c r="ZL2" s="13" t="str">
        <f t="shared" si="23"/>
        <v/>
      </c>
      <c r="ZM2" s="13" t="str">
        <f t="shared" si="23"/>
        <v/>
      </c>
      <c r="ZN2" s="13" t="str">
        <f t="shared" si="23"/>
        <v/>
      </c>
      <c r="ZO2" s="13" t="str">
        <f t="shared" si="23"/>
        <v/>
      </c>
      <c r="ZP2" s="13" t="str">
        <f t="shared" si="23"/>
        <v/>
      </c>
      <c r="ZQ2" s="13" t="str">
        <f t="shared" si="23"/>
        <v/>
      </c>
      <c r="ZR2" s="2" t="str">
        <f t="shared" si="23"/>
        <v/>
      </c>
      <c r="ZS2" s="2" t="str">
        <f t="shared" si="23"/>
        <v/>
      </c>
      <c r="ZT2" s="2" t="str">
        <f t="shared" si="23"/>
        <v/>
      </c>
      <c r="ZU2" s="2" t="str">
        <f t="shared" si="23"/>
        <v/>
      </c>
      <c r="ZV2" s="2" t="str">
        <f t="shared" si="23"/>
        <v/>
      </c>
      <c r="ZW2" s="2" t="str">
        <f t="shared" si="23"/>
        <v/>
      </c>
      <c r="ZX2" s="2" t="str">
        <f t="shared" si="23"/>
        <v/>
      </c>
      <c r="ZY2" s="2" t="str">
        <f t="shared" si="23"/>
        <v/>
      </c>
    </row>
    <row r="3" spans="1:783">
      <c r="A3" t="s">
        <v>0</v>
      </c>
      <c r="B3" s="9">
        <f>'Caracs du projet'!E73</f>
        <v>37000</v>
      </c>
      <c r="H3" s="5" t="s">
        <v>4</v>
      </c>
      <c r="I3" s="12">
        <f>IF(OR(ISBLANK(I1),I1=""),"",$B$8)</f>
        <v>224.11818301617478</v>
      </c>
      <c r="J3" s="12">
        <f t="shared" ref="J3:BU3" si="24">IF(OR(ISBLANK(J1),J1=""),"",$B$8)</f>
        <v>224.11818301617478</v>
      </c>
      <c r="K3" s="12">
        <f t="shared" si="24"/>
        <v>224.11818301617478</v>
      </c>
      <c r="L3" s="12">
        <f t="shared" si="24"/>
        <v>224.11818301617478</v>
      </c>
      <c r="M3" s="12">
        <f t="shared" si="24"/>
        <v>224.11818301617478</v>
      </c>
      <c r="N3" s="12">
        <f t="shared" si="24"/>
        <v>224.11818301617478</v>
      </c>
      <c r="O3" s="12">
        <f t="shared" si="24"/>
        <v>224.11818301617478</v>
      </c>
      <c r="P3" s="12">
        <f t="shared" si="24"/>
        <v>224.11818301617478</v>
      </c>
      <c r="Q3" s="12">
        <f t="shared" si="24"/>
        <v>224.11818301617478</v>
      </c>
      <c r="R3" s="12">
        <f t="shared" si="24"/>
        <v>224.11818301617478</v>
      </c>
      <c r="S3" s="12">
        <f t="shared" si="24"/>
        <v>224.11818301617478</v>
      </c>
      <c r="T3" s="12">
        <f t="shared" si="24"/>
        <v>224.11818301617478</v>
      </c>
      <c r="U3" s="12">
        <f t="shared" si="24"/>
        <v>224.11818301617478</v>
      </c>
      <c r="V3" s="12">
        <f t="shared" si="24"/>
        <v>224.11818301617478</v>
      </c>
      <c r="W3" s="12">
        <f t="shared" si="24"/>
        <v>224.11818301617478</v>
      </c>
      <c r="X3" s="12">
        <f t="shared" si="24"/>
        <v>224.11818301617478</v>
      </c>
      <c r="Y3" s="12">
        <f t="shared" si="24"/>
        <v>224.11818301617478</v>
      </c>
      <c r="Z3" s="12">
        <f t="shared" si="24"/>
        <v>224.11818301617478</v>
      </c>
      <c r="AA3" s="12">
        <f t="shared" si="24"/>
        <v>224.11818301617478</v>
      </c>
      <c r="AB3" s="12">
        <f t="shared" si="24"/>
        <v>224.11818301617478</v>
      </c>
      <c r="AC3" s="12">
        <f t="shared" si="24"/>
        <v>224.11818301617478</v>
      </c>
      <c r="AD3" s="12">
        <f t="shared" si="24"/>
        <v>224.11818301617478</v>
      </c>
      <c r="AE3" s="12">
        <f t="shared" si="24"/>
        <v>224.11818301617478</v>
      </c>
      <c r="AF3" s="12">
        <f t="shared" si="24"/>
        <v>224.11818301617478</v>
      </c>
      <c r="AG3" s="12">
        <f t="shared" si="24"/>
        <v>224.11818301617478</v>
      </c>
      <c r="AH3" s="12">
        <f t="shared" si="24"/>
        <v>224.11818301617478</v>
      </c>
      <c r="AI3" s="12">
        <f t="shared" si="24"/>
        <v>224.11818301617478</v>
      </c>
      <c r="AJ3" s="12">
        <f t="shared" si="24"/>
        <v>224.11818301617478</v>
      </c>
      <c r="AK3" s="12">
        <f t="shared" si="24"/>
        <v>224.11818301617478</v>
      </c>
      <c r="AL3" s="12">
        <f t="shared" si="24"/>
        <v>224.11818301617478</v>
      </c>
      <c r="AM3" s="12">
        <f t="shared" si="24"/>
        <v>224.11818301617478</v>
      </c>
      <c r="AN3" s="12">
        <f t="shared" si="24"/>
        <v>224.11818301617478</v>
      </c>
      <c r="AO3" s="12">
        <f t="shared" si="24"/>
        <v>224.11818301617478</v>
      </c>
      <c r="AP3" s="12">
        <f t="shared" si="24"/>
        <v>224.11818301617478</v>
      </c>
      <c r="AQ3" s="12">
        <f t="shared" si="24"/>
        <v>224.11818301617478</v>
      </c>
      <c r="AR3" s="12">
        <f t="shared" si="24"/>
        <v>224.11818301617478</v>
      </c>
      <c r="AS3" s="12">
        <f t="shared" si="24"/>
        <v>224.11818301617478</v>
      </c>
      <c r="AT3" s="12">
        <f t="shared" si="24"/>
        <v>224.11818301617478</v>
      </c>
      <c r="AU3" s="12">
        <f t="shared" si="24"/>
        <v>224.11818301617478</v>
      </c>
      <c r="AV3" s="12">
        <f t="shared" si="24"/>
        <v>224.11818301617478</v>
      </c>
      <c r="AW3" s="12">
        <f t="shared" si="24"/>
        <v>224.11818301617478</v>
      </c>
      <c r="AX3" s="12">
        <f t="shared" si="24"/>
        <v>224.11818301617478</v>
      </c>
      <c r="AY3" s="12">
        <f t="shared" si="24"/>
        <v>224.11818301617478</v>
      </c>
      <c r="AZ3" s="12">
        <f t="shared" si="24"/>
        <v>224.11818301617478</v>
      </c>
      <c r="BA3" s="12">
        <f t="shared" si="24"/>
        <v>224.11818301617478</v>
      </c>
      <c r="BB3" s="12">
        <f t="shared" si="24"/>
        <v>224.11818301617478</v>
      </c>
      <c r="BC3" s="12">
        <f t="shared" si="24"/>
        <v>224.11818301617478</v>
      </c>
      <c r="BD3" s="12">
        <f t="shared" si="24"/>
        <v>224.11818301617478</v>
      </c>
      <c r="BE3" s="12">
        <f t="shared" si="24"/>
        <v>224.11818301617478</v>
      </c>
      <c r="BF3" s="12">
        <f t="shared" si="24"/>
        <v>224.11818301617478</v>
      </c>
      <c r="BG3" s="12">
        <f t="shared" si="24"/>
        <v>224.11818301617478</v>
      </c>
      <c r="BH3" s="12">
        <f t="shared" si="24"/>
        <v>224.11818301617478</v>
      </c>
      <c r="BI3" s="12">
        <f t="shared" si="24"/>
        <v>224.11818301617478</v>
      </c>
      <c r="BJ3" s="12">
        <f t="shared" si="24"/>
        <v>224.11818301617478</v>
      </c>
      <c r="BK3" s="12">
        <f t="shared" si="24"/>
        <v>224.11818301617478</v>
      </c>
      <c r="BL3" s="12">
        <f t="shared" si="24"/>
        <v>224.11818301617478</v>
      </c>
      <c r="BM3" s="12">
        <f t="shared" si="24"/>
        <v>224.11818301617478</v>
      </c>
      <c r="BN3" s="12">
        <f t="shared" si="24"/>
        <v>224.11818301617478</v>
      </c>
      <c r="BO3" s="12">
        <f t="shared" si="24"/>
        <v>224.11818301617478</v>
      </c>
      <c r="BP3" s="12">
        <f t="shared" si="24"/>
        <v>224.11818301617478</v>
      </c>
      <c r="BQ3" s="12">
        <f t="shared" si="24"/>
        <v>224.11818301617478</v>
      </c>
      <c r="BR3" s="12">
        <f t="shared" si="24"/>
        <v>224.11818301617478</v>
      </c>
      <c r="BS3" s="12">
        <f t="shared" si="24"/>
        <v>224.11818301617478</v>
      </c>
      <c r="BT3" s="12">
        <f t="shared" si="24"/>
        <v>224.11818301617478</v>
      </c>
      <c r="BU3" s="12">
        <f t="shared" si="24"/>
        <v>224.11818301617478</v>
      </c>
      <c r="BV3" s="12">
        <f t="shared" ref="BV3:EG3" si="25">IF(OR(ISBLANK(BV1),BV1=""),"",$B$8)</f>
        <v>224.11818301617478</v>
      </c>
      <c r="BW3" s="12">
        <f t="shared" si="25"/>
        <v>224.11818301617478</v>
      </c>
      <c r="BX3" s="12">
        <f t="shared" si="25"/>
        <v>224.11818301617478</v>
      </c>
      <c r="BY3" s="12">
        <f t="shared" si="25"/>
        <v>224.11818301617478</v>
      </c>
      <c r="BZ3" s="12">
        <f t="shared" si="25"/>
        <v>224.11818301617478</v>
      </c>
      <c r="CA3" s="12">
        <f t="shared" si="25"/>
        <v>224.11818301617478</v>
      </c>
      <c r="CB3" s="12">
        <f t="shared" si="25"/>
        <v>224.11818301617478</v>
      </c>
      <c r="CC3" s="12">
        <f t="shared" si="25"/>
        <v>224.11818301617478</v>
      </c>
      <c r="CD3" s="12">
        <f t="shared" si="25"/>
        <v>224.11818301617478</v>
      </c>
      <c r="CE3" s="12">
        <f t="shared" si="25"/>
        <v>224.11818301617478</v>
      </c>
      <c r="CF3" s="12">
        <f t="shared" si="25"/>
        <v>224.11818301617478</v>
      </c>
      <c r="CG3" s="12">
        <f t="shared" si="25"/>
        <v>224.11818301617478</v>
      </c>
      <c r="CH3" s="12">
        <f t="shared" si="25"/>
        <v>224.11818301617478</v>
      </c>
      <c r="CI3" s="12">
        <f t="shared" si="25"/>
        <v>224.11818301617478</v>
      </c>
      <c r="CJ3" s="12">
        <f t="shared" si="25"/>
        <v>224.11818301617478</v>
      </c>
      <c r="CK3" s="12">
        <f t="shared" si="25"/>
        <v>224.11818301617478</v>
      </c>
      <c r="CL3" s="12">
        <f t="shared" si="25"/>
        <v>224.11818301617478</v>
      </c>
      <c r="CM3" s="12">
        <f t="shared" si="25"/>
        <v>224.11818301617478</v>
      </c>
      <c r="CN3" s="12">
        <f t="shared" si="25"/>
        <v>224.11818301617478</v>
      </c>
      <c r="CO3" s="12">
        <f t="shared" si="25"/>
        <v>224.11818301617478</v>
      </c>
      <c r="CP3" s="12">
        <f t="shared" si="25"/>
        <v>224.11818301617478</v>
      </c>
      <c r="CQ3" s="12">
        <f t="shared" si="25"/>
        <v>224.11818301617478</v>
      </c>
      <c r="CR3" s="12">
        <f t="shared" si="25"/>
        <v>224.11818301617478</v>
      </c>
      <c r="CS3" s="12">
        <f t="shared" si="25"/>
        <v>224.11818301617478</v>
      </c>
      <c r="CT3" s="12">
        <f t="shared" si="25"/>
        <v>224.11818301617478</v>
      </c>
      <c r="CU3" s="12">
        <f t="shared" si="25"/>
        <v>224.11818301617478</v>
      </c>
      <c r="CV3" s="12">
        <f t="shared" si="25"/>
        <v>224.11818301617478</v>
      </c>
      <c r="CW3" s="12">
        <f t="shared" si="25"/>
        <v>224.11818301617478</v>
      </c>
      <c r="CX3" s="12">
        <f t="shared" si="25"/>
        <v>224.11818301617478</v>
      </c>
      <c r="CY3" s="12">
        <f t="shared" si="25"/>
        <v>224.11818301617478</v>
      </c>
      <c r="CZ3" s="12">
        <f t="shared" si="25"/>
        <v>224.11818301617478</v>
      </c>
      <c r="DA3" s="12">
        <f t="shared" si="25"/>
        <v>224.11818301617478</v>
      </c>
      <c r="DB3" s="12">
        <f t="shared" si="25"/>
        <v>224.11818301617478</v>
      </c>
      <c r="DC3" s="12">
        <f t="shared" si="25"/>
        <v>224.11818301617478</v>
      </c>
      <c r="DD3" s="12">
        <f t="shared" si="25"/>
        <v>224.11818301617478</v>
      </c>
      <c r="DE3" s="12">
        <f t="shared" si="25"/>
        <v>224.11818301617478</v>
      </c>
      <c r="DF3" s="12">
        <f t="shared" si="25"/>
        <v>224.11818301617478</v>
      </c>
      <c r="DG3" s="12">
        <f t="shared" si="25"/>
        <v>224.11818301617478</v>
      </c>
      <c r="DH3" s="12">
        <f t="shared" si="25"/>
        <v>224.11818301617478</v>
      </c>
      <c r="DI3" s="12">
        <f t="shared" si="25"/>
        <v>224.11818301617478</v>
      </c>
      <c r="DJ3" s="12">
        <f t="shared" si="25"/>
        <v>224.11818301617478</v>
      </c>
      <c r="DK3" s="12">
        <f t="shared" si="25"/>
        <v>224.11818301617478</v>
      </c>
      <c r="DL3" s="12">
        <f t="shared" si="25"/>
        <v>224.11818301617478</v>
      </c>
      <c r="DM3" s="12">
        <f t="shared" si="25"/>
        <v>224.11818301617478</v>
      </c>
      <c r="DN3" s="12">
        <f t="shared" si="25"/>
        <v>224.11818301617478</v>
      </c>
      <c r="DO3" s="12">
        <f t="shared" si="25"/>
        <v>224.11818301617478</v>
      </c>
      <c r="DP3" s="12">
        <f t="shared" si="25"/>
        <v>224.11818301617478</v>
      </c>
      <c r="DQ3" s="12">
        <f t="shared" si="25"/>
        <v>224.11818301617478</v>
      </c>
      <c r="DR3" s="12">
        <f t="shared" si="25"/>
        <v>224.11818301617478</v>
      </c>
      <c r="DS3" s="12">
        <f t="shared" si="25"/>
        <v>224.11818301617478</v>
      </c>
      <c r="DT3" s="12">
        <f t="shared" si="25"/>
        <v>224.11818301617478</v>
      </c>
      <c r="DU3" s="12">
        <f t="shared" si="25"/>
        <v>224.11818301617478</v>
      </c>
      <c r="DV3" s="12">
        <f t="shared" si="25"/>
        <v>224.11818301617478</v>
      </c>
      <c r="DW3" s="12">
        <f t="shared" si="25"/>
        <v>224.11818301617478</v>
      </c>
      <c r="DX3" s="12">
        <f t="shared" si="25"/>
        <v>224.11818301617478</v>
      </c>
      <c r="DY3" s="12">
        <f t="shared" si="25"/>
        <v>224.11818301617478</v>
      </c>
      <c r="DZ3" s="12">
        <f t="shared" si="25"/>
        <v>224.11818301617478</v>
      </c>
      <c r="EA3" s="12">
        <f t="shared" si="25"/>
        <v>224.11818301617478</v>
      </c>
      <c r="EB3" s="12">
        <f t="shared" si="25"/>
        <v>224.11818301617478</v>
      </c>
      <c r="EC3" s="12">
        <f t="shared" si="25"/>
        <v>224.11818301617478</v>
      </c>
      <c r="ED3" s="12">
        <f t="shared" si="25"/>
        <v>224.11818301617478</v>
      </c>
      <c r="EE3" s="12">
        <f t="shared" si="25"/>
        <v>224.11818301617478</v>
      </c>
      <c r="EF3" s="12">
        <f t="shared" si="25"/>
        <v>224.11818301617478</v>
      </c>
      <c r="EG3" s="12">
        <f t="shared" si="25"/>
        <v>224.11818301617478</v>
      </c>
      <c r="EH3" s="12">
        <f t="shared" ref="EH3:GS3" si="26">IF(OR(ISBLANK(EH1),EH1=""),"",$B$8)</f>
        <v>224.11818301617478</v>
      </c>
      <c r="EI3" s="12">
        <f t="shared" si="26"/>
        <v>224.11818301617478</v>
      </c>
      <c r="EJ3" s="12">
        <f t="shared" si="26"/>
        <v>224.11818301617478</v>
      </c>
      <c r="EK3" s="12">
        <f t="shared" si="26"/>
        <v>224.11818301617478</v>
      </c>
      <c r="EL3" s="12">
        <f t="shared" si="26"/>
        <v>224.11818301617478</v>
      </c>
      <c r="EM3" s="12">
        <f t="shared" si="26"/>
        <v>224.11818301617478</v>
      </c>
      <c r="EN3" s="12">
        <f t="shared" si="26"/>
        <v>224.11818301617478</v>
      </c>
      <c r="EO3" s="12">
        <f t="shared" si="26"/>
        <v>224.11818301617478</v>
      </c>
      <c r="EP3" s="12">
        <f t="shared" si="26"/>
        <v>224.11818301617478</v>
      </c>
      <c r="EQ3" s="12">
        <f t="shared" si="26"/>
        <v>224.11818301617478</v>
      </c>
      <c r="ER3" s="12">
        <f t="shared" si="26"/>
        <v>224.11818301617478</v>
      </c>
      <c r="ES3" s="12">
        <f t="shared" si="26"/>
        <v>224.11818301617478</v>
      </c>
      <c r="ET3" s="12">
        <f t="shared" si="26"/>
        <v>224.11818301617478</v>
      </c>
      <c r="EU3" s="12">
        <f t="shared" si="26"/>
        <v>224.11818301617478</v>
      </c>
      <c r="EV3" s="12">
        <f t="shared" si="26"/>
        <v>224.11818301617478</v>
      </c>
      <c r="EW3" s="12">
        <f t="shared" si="26"/>
        <v>224.11818301617478</v>
      </c>
      <c r="EX3" s="12">
        <f t="shared" si="26"/>
        <v>224.11818301617478</v>
      </c>
      <c r="EY3" s="12">
        <f t="shared" si="26"/>
        <v>224.11818301617478</v>
      </c>
      <c r="EZ3" s="12">
        <f t="shared" si="26"/>
        <v>224.11818301617478</v>
      </c>
      <c r="FA3" s="12">
        <f t="shared" si="26"/>
        <v>224.11818301617478</v>
      </c>
      <c r="FB3" s="12">
        <f t="shared" si="26"/>
        <v>224.11818301617478</v>
      </c>
      <c r="FC3" s="12">
        <f t="shared" si="26"/>
        <v>224.11818301617478</v>
      </c>
      <c r="FD3" s="12">
        <f t="shared" si="26"/>
        <v>224.11818301617478</v>
      </c>
      <c r="FE3" s="12">
        <f t="shared" si="26"/>
        <v>224.11818301617478</v>
      </c>
      <c r="FF3" s="12">
        <f t="shared" si="26"/>
        <v>224.11818301617478</v>
      </c>
      <c r="FG3" s="12">
        <f t="shared" si="26"/>
        <v>224.11818301617478</v>
      </c>
      <c r="FH3" s="12">
        <f t="shared" si="26"/>
        <v>224.11818301617478</v>
      </c>
      <c r="FI3" s="12">
        <f t="shared" si="26"/>
        <v>224.11818301617478</v>
      </c>
      <c r="FJ3" s="12">
        <f t="shared" si="26"/>
        <v>224.11818301617478</v>
      </c>
      <c r="FK3" s="12">
        <f t="shared" si="26"/>
        <v>224.11818301617478</v>
      </c>
      <c r="FL3" s="12">
        <f t="shared" si="26"/>
        <v>224.11818301617478</v>
      </c>
      <c r="FM3" s="12">
        <f t="shared" si="26"/>
        <v>224.11818301617478</v>
      </c>
      <c r="FN3" s="12">
        <f t="shared" si="26"/>
        <v>224.11818301617478</v>
      </c>
      <c r="FO3" s="12">
        <f t="shared" si="26"/>
        <v>224.11818301617478</v>
      </c>
      <c r="FP3" s="12">
        <f t="shared" si="26"/>
        <v>224.11818301617478</v>
      </c>
      <c r="FQ3" s="12">
        <f t="shared" si="26"/>
        <v>224.11818301617478</v>
      </c>
      <c r="FR3" s="12">
        <f t="shared" si="26"/>
        <v>224.11818301617478</v>
      </c>
      <c r="FS3" s="12">
        <f t="shared" si="26"/>
        <v>224.11818301617478</v>
      </c>
      <c r="FT3" s="12">
        <f t="shared" si="26"/>
        <v>224.11818301617478</v>
      </c>
      <c r="FU3" s="12">
        <f t="shared" si="26"/>
        <v>224.11818301617478</v>
      </c>
      <c r="FV3" s="12">
        <f t="shared" si="26"/>
        <v>224.11818301617478</v>
      </c>
      <c r="FW3" s="12">
        <f t="shared" si="26"/>
        <v>224.11818301617478</v>
      </c>
      <c r="FX3" s="12">
        <f t="shared" si="26"/>
        <v>224.11818301617478</v>
      </c>
      <c r="FY3" s="12">
        <f t="shared" si="26"/>
        <v>224.11818301617478</v>
      </c>
      <c r="FZ3" s="12">
        <f t="shared" si="26"/>
        <v>224.11818301617478</v>
      </c>
      <c r="GA3" s="12">
        <f t="shared" si="26"/>
        <v>224.11818301617478</v>
      </c>
      <c r="GB3" s="12">
        <f t="shared" si="26"/>
        <v>224.11818301617478</v>
      </c>
      <c r="GC3" s="12">
        <f t="shared" si="26"/>
        <v>224.11818301617478</v>
      </c>
      <c r="GD3" s="12">
        <f t="shared" si="26"/>
        <v>224.11818301617478</v>
      </c>
      <c r="GE3" s="12">
        <f t="shared" si="26"/>
        <v>224.11818301617478</v>
      </c>
      <c r="GF3" s="12">
        <f t="shared" si="26"/>
        <v>224.11818301617478</v>
      </c>
      <c r="GG3" s="12" t="str">
        <f t="shared" si="26"/>
        <v/>
      </c>
      <c r="GH3" s="12" t="str">
        <f t="shared" si="26"/>
        <v/>
      </c>
      <c r="GI3" s="12" t="str">
        <f t="shared" si="26"/>
        <v/>
      </c>
      <c r="GJ3" s="12" t="str">
        <f t="shared" si="26"/>
        <v/>
      </c>
      <c r="GK3" s="12" t="str">
        <f t="shared" si="26"/>
        <v/>
      </c>
      <c r="GL3" s="12" t="str">
        <f t="shared" si="26"/>
        <v/>
      </c>
      <c r="GM3" s="12" t="str">
        <f t="shared" si="26"/>
        <v/>
      </c>
      <c r="GN3" s="12" t="str">
        <f t="shared" si="26"/>
        <v/>
      </c>
      <c r="GO3" s="12" t="str">
        <f t="shared" si="26"/>
        <v/>
      </c>
      <c r="GP3" s="12" t="str">
        <f t="shared" si="26"/>
        <v/>
      </c>
      <c r="GQ3" s="12" t="str">
        <f t="shared" si="26"/>
        <v/>
      </c>
      <c r="GR3" s="12" t="str">
        <f t="shared" si="26"/>
        <v/>
      </c>
      <c r="GS3" s="12" t="str">
        <f t="shared" si="26"/>
        <v/>
      </c>
      <c r="GT3" s="12" t="str">
        <f t="shared" ref="GT3:JE3" si="27">IF(OR(ISBLANK(GT1),GT1=""),"",$B$8)</f>
        <v/>
      </c>
      <c r="GU3" s="12" t="str">
        <f t="shared" si="27"/>
        <v/>
      </c>
      <c r="GV3" s="12" t="str">
        <f t="shared" si="27"/>
        <v/>
      </c>
      <c r="GW3" s="12" t="str">
        <f t="shared" si="27"/>
        <v/>
      </c>
      <c r="GX3" s="12" t="str">
        <f t="shared" si="27"/>
        <v/>
      </c>
      <c r="GY3" s="12" t="str">
        <f t="shared" si="27"/>
        <v/>
      </c>
      <c r="GZ3" s="12" t="str">
        <f t="shared" si="27"/>
        <v/>
      </c>
      <c r="HA3" s="12" t="str">
        <f t="shared" si="27"/>
        <v/>
      </c>
      <c r="HB3" s="12" t="str">
        <f t="shared" si="27"/>
        <v/>
      </c>
      <c r="HC3" s="12" t="str">
        <f t="shared" si="27"/>
        <v/>
      </c>
      <c r="HD3" s="12" t="str">
        <f t="shared" si="27"/>
        <v/>
      </c>
      <c r="HE3" s="12" t="str">
        <f t="shared" si="27"/>
        <v/>
      </c>
      <c r="HF3" s="12" t="str">
        <f t="shared" si="27"/>
        <v/>
      </c>
      <c r="HG3" s="12" t="str">
        <f t="shared" si="27"/>
        <v/>
      </c>
      <c r="HH3" s="12" t="str">
        <f t="shared" si="27"/>
        <v/>
      </c>
      <c r="HI3" s="12" t="str">
        <f t="shared" si="27"/>
        <v/>
      </c>
      <c r="HJ3" s="12" t="str">
        <f t="shared" si="27"/>
        <v/>
      </c>
      <c r="HK3" s="12" t="str">
        <f t="shared" si="27"/>
        <v/>
      </c>
      <c r="HL3" s="12" t="str">
        <f t="shared" si="27"/>
        <v/>
      </c>
      <c r="HM3" s="12" t="str">
        <f t="shared" si="27"/>
        <v/>
      </c>
      <c r="HN3" s="12" t="str">
        <f t="shared" si="27"/>
        <v/>
      </c>
      <c r="HO3" s="12" t="str">
        <f t="shared" si="27"/>
        <v/>
      </c>
      <c r="HP3" s="12" t="str">
        <f t="shared" si="27"/>
        <v/>
      </c>
      <c r="HQ3" s="12" t="str">
        <f t="shared" si="27"/>
        <v/>
      </c>
      <c r="HR3" s="12" t="str">
        <f t="shared" si="27"/>
        <v/>
      </c>
      <c r="HS3" s="12" t="str">
        <f t="shared" si="27"/>
        <v/>
      </c>
      <c r="HT3" s="12" t="str">
        <f t="shared" si="27"/>
        <v/>
      </c>
      <c r="HU3" s="12" t="str">
        <f t="shared" si="27"/>
        <v/>
      </c>
      <c r="HV3" s="12" t="str">
        <f t="shared" si="27"/>
        <v/>
      </c>
      <c r="HW3" s="12" t="str">
        <f t="shared" si="27"/>
        <v/>
      </c>
      <c r="HX3" s="12" t="str">
        <f t="shared" si="27"/>
        <v/>
      </c>
      <c r="HY3" s="12" t="str">
        <f t="shared" si="27"/>
        <v/>
      </c>
      <c r="HZ3" s="12" t="str">
        <f t="shared" si="27"/>
        <v/>
      </c>
      <c r="IA3" s="12" t="str">
        <f t="shared" si="27"/>
        <v/>
      </c>
      <c r="IB3" s="12" t="str">
        <f t="shared" si="27"/>
        <v/>
      </c>
      <c r="IC3" s="12" t="str">
        <f t="shared" si="27"/>
        <v/>
      </c>
      <c r="ID3" s="12" t="str">
        <f t="shared" si="27"/>
        <v/>
      </c>
      <c r="IE3" s="12" t="str">
        <f t="shared" si="27"/>
        <v/>
      </c>
      <c r="IF3" s="12" t="str">
        <f t="shared" si="27"/>
        <v/>
      </c>
      <c r="IG3" s="12" t="str">
        <f t="shared" si="27"/>
        <v/>
      </c>
      <c r="IH3" s="12" t="str">
        <f t="shared" si="27"/>
        <v/>
      </c>
      <c r="II3" s="12" t="str">
        <f t="shared" si="27"/>
        <v/>
      </c>
      <c r="IJ3" s="12" t="str">
        <f t="shared" si="27"/>
        <v/>
      </c>
      <c r="IK3" s="12" t="str">
        <f t="shared" si="27"/>
        <v/>
      </c>
      <c r="IL3" s="12" t="str">
        <f t="shared" si="27"/>
        <v/>
      </c>
      <c r="IM3" s="12" t="str">
        <f t="shared" si="27"/>
        <v/>
      </c>
      <c r="IN3" s="12" t="str">
        <f t="shared" si="27"/>
        <v/>
      </c>
      <c r="IO3" s="12" t="str">
        <f t="shared" si="27"/>
        <v/>
      </c>
      <c r="IP3" s="12" t="str">
        <f t="shared" si="27"/>
        <v/>
      </c>
      <c r="IQ3" s="12" t="str">
        <f t="shared" si="27"/>
        <v/>
      </c>
      <c r="IR3" s="12" t="str">
        <f t="shared" si="27"/>
        <v/>
      </c>
      <c r="IS3" s="12" t="str">
        <f t="shared" si="27"/>
        <v/>
      </c>
      <c r="IT3" s="12" t="str">
        <f t="shared" si="27"/>
        <v/>
      </c>
      <c r="IU3" s="12" t="str">
        <f t="shared" si="27"/>
        <v/>
      </c>
      <c r="IV3" s="12" t="str">
        <f t="shared" si="27"/>
        <v/>
      </c>
      <c r="IW3" s="12" t="str">
        <f t="shared" si="27"/>
        <v/>
      </c>
      <c r="IX3" s="12" t="str">
        <f t="shared" si="27"/>
        <v/>
      </c>
      <c r="IY3" s="12" t="str">
        <f t="shared" si="27"/>
        <v/>
      </c>
      <c r="IZ3" s="12" t="str">
        <f t="shared" si="27"/>
        <v/>
      </c>
      <c r="JA3" s="12" t="str">
        <f t="shared" si="27"/>
        <v/>
      </c>
      <c r="JB3" s="12" t="str">
        <f t="shared" si="27"/>
        <v/>
      </c>
      <c r="JC3" s="12" t="str">
        <f t="shared" si="27"/>
        <v/>
      </c>
      <c r="JD3" s="12" t="str">
        <f t="shared" si="27"/>
        <v/>
      </c>
      <c r="JE3" s="12" t="str">
        <f t="shared" si="27"/>
        <v/>
      </c>
      <c r="JF3" s="12" t="str">
        <f t="shared" ref="JF3:LQ3" si="28">IF(OR(ISBLANK(JF1),JF1=""),"",$B$8)</f>
        <v/>
      </c>
      <c r="JG3" s="12" t="str">
        <f t="shared" si="28"/>
        <v/>
      </c>
      <c r="JH3" s="12" t="str">
        <f t="shared" si="28"/>
        <v/>
      </c>
      <c r="JI3" s="12" t="str">
        <f t="shared" si="28"/>
        <v/>
      </c>
      <c r="JJ3" s="12" t="str">
        <f t="shared" si="28"/>
        <v/>
      </c>
      <c r="JK3" s="12" t="str">
        <f t="shared" si="28"/>
        <v/>
      </c>
      <c r="JL3" s="12" t="str">
        <f t="shared" si="28"/>
        <v/>
      </c>
      <c r="JM3" s="12" t="str">
        <f t="shared" si="28"/>
        <v/>
      </c>
      <c r="JN3" s="12" t="str">
        <f t="shared" si="28"/>
        <v/>
      </c>
      <c r="JO3" s="12" t="str">
        <f t="shared" si="28"/>
        <v/>
      </c>
      <c r="JP3" s="12" t="str">
        <f t="shared" si="28"/>
        <v/>
      </c>
      <c r="JQ3" s="12" t="str">
        <f t="shared" si="28"/>
        <v/>
      </c>
      <c r="JR3" s="12" t="str">
        <f t="shared" si="28"/>
        <v/>
      </c>
      <c r="JS3" s="12" t="str">
        <f t="shared" si="28"/>
        <v/>
      </c>
      <c r="JT3" s="12" t="str">
        <f t="shared" si="28"/>
        <v/>
      </c>
      <c r="JU3" s="12" t="str">
        <f t="shared" si="28"/>
        <v/>
      </c>
      <c r="JV3" s="12" t="str">
        <f t="shared" si="28"/>
        <v/>
      </c>
      <c r="JW3" s="12" t="str">
        <f t="shared" si="28"/>
        <v/>
      </c>
      <c r="JX3" s="12" t="str">
        <f t="shared" si="28"/>
        <v/>
      </c>
      <c r="JY3" s="12" t="str">
        <f t="shared" si="28"/>
        <v/>
      </c>
      <c r="JZ3" s="12" t="str">
        <f t="shared" si="28"/>
        <v/>
      </c>
      <c r="KA3" s="12" t="str">
        <f t="shared" si="28"/>
        <v/>
      </c>
      <c r="KB3" s="12" t="str">
        <f t="shared" si="28"/>
        <v/>
      </c>
      <c r="KC3" s="12" t="str">
        <f t="shared" si="28"/>
        <v/>
      </c>
      <c r="KD3" s="12" t="str">
        <f t="shared" si="28"/>
        <v/>
      </c>
      <c r="KE3" s="12" t="str">
        <f t="shared" si="28"/>
        <v/>
      </c>
      <c r="KF3" s="12" t="str">
        <f t="shared" si="28"/>
        <v/>
      </c>
      <c r="KG3" s="12" t="str">
        <f t="shared" si="28"/>
        <v/>
      </c>
      <c r="KH3" s="12" t="str">
        <f t="shared" si="28"/>
        <v/>
      </c>
      <c r="KI3" s="12" t="str">
        <f t="shared" si="28"/>
        <v/>
      </c>
      <c r="KJ3" s="12" t="str">
        <f t="shared" si="28"/>
        <v/>
      </c>
      <c r="KK3" s="12" t="str">
        <f t="shared" si="28"/>
        <v/>
      </c>
      <c r="KL3" s="12" t="str">
        <f t="shared" si="28"/>
        <v/>
      </c>
      <c r="KM3" s="12" t="str">
        <f t="shared" si="28"/>
        <v/>
      </c>
      <c r="KN3" s="12" t="str">
        <f t="shared" si="28"/>
        <v/>
      </c>
      <c r="KO3" s="12" t="str">
        <f t="shared" si="28"/>
        <v/>
      </c>
      <c r="KP3" s="12" t="str">
        <f t="shared" si="28"/>
        <v/>
      </c>
      <c r="KQ3" s="12" t="str">
        <f t="shared" si="28"/>
        <v/>
      </c>
      <c r="KR3" s="12" t="str">
        <f t="shared" si="28"/>
        <v/>
      </c>
      <c r="KS3" s="12" t="str">
        <f t="shared" si="28"/>
        <v/>
      </c>
      <c r="KT3" s="12" t="str">
        <f t="shared" si="28"/>
        <v/>
      </c>
      <c r="KU3" s="12" t="str">
        <f t="shared" si="28"/>
        <v/>
      </c>
      <c r="KV3" s="12" t="str">
        <f t="shared" si="28"/>
        <v/>
      </c>
      <c r="KW3" s="12" t="str">
        <f t="shared" si="28"/>
        <v/>
      </c>
      <c r="KX3" s="12" t="str">
        <f t="shared" si="28"/>
        <v/>
      </c>
      <c r="KY3" s="12" t="str">
        <f t="shared" si="28"/>
        <v/>
      </c>
      <c r="KZ3" s="12" t="str">
        <f t="shared" si="28"/>
        <v/>
      </c>
      <c r="LA3" s="12" t="str">
        <f t="shared" si="28"/>
        <v/>
      </c>
      <c r="LB3" s="12" t="str">
        <f t="shared" si="28"/>
        <v/>
      </c>
      <c r="LC3" s="12" t="str">
        <f t="shared" si="28"/>
        <v/>
      </c>
      <c r="LD3" s="12" t="str">
        <f t="shared" si="28"/>
        <v/>
      </c>
      <c r="LE3" s="12" t="str">
        <f t="shared" si="28"/>
        <v/>
      </c>
      <c r="LF3" s="12" t="str">
        <f t="shared" si="28"/>
        <v/>
      </c>
      <c r="LG3" s="12" t="str">
        <f t="shared" si="28"/>
        <v/>
      </c>
      <c r="LH3" s="12" t="str">
        <f t="shared" si="28"/>
        <v/>
      </c>
      <c r="LI3" s="12" t="str">
        <f t="shared" si="28"/>
        <v/>
      </c>
      <c r="LJ3" s="12" t="str">
        <f t="shared" si="28"/>
        <v/>
      </c>
      <c r="LK3" s="12" t="str">
        <f t="shared" si="28"/>
        <v/>
      </c>
      <c r="LL3" s="12" t="str">
        <f t="shared" si="28"/>
        <v/>
      </c>
      <c r="LM3" s="12" t="str">
        <f t="shared" si="28"/>
        <v/>
      </c>
      <c r="LN3" s="12" t="str">
        <f t="shared" si="28"/>
        <v/>
      </c>
      <c r="LO3" s="12" t="str">
        <f t="shared" si="28"/>
        <v/>
      </c>
      <c r="LP3" s="12" t="str">
        <f t="shared" si="28"/>
        <v/>
      </c>
      <c r="LQ3" s="12" t="str">
        <f t="shared" si="28"/>
        <v/>
      </c>
      <c r="LR3" s="12" t="str">
        <f t="shared" ref="LR3:OC3" si="29">IF(OR(ISBLANK(LR1),LR1=""),"",$B$8)</f>
        <v/>
      </c>
      <c r="LS3" s="12" t="str">
        <f t="shared" si="29"/>
        <v/>
      </c>
      <c r="LT3" s="12" t="str">
        <f t="shared" si="29"/>
        <v/>
      </c>
      <c r="LU3" s="12" t="str">
        <f t="shared" si="29"/>
        <v/>
      </c>
      <c r="LV3" s="12" t="str">
        <f t="shared" si="29"/>
        <v/>
      </c>
      <c r="LW3" s="12" t="str">
        <f t="shared" si="29"/>
        <v/>
      </c>
      <c r="LX3" s="12" t="str">
        <f t="shared" si="29"/>
        <v/>
      </c>
      <c r="LY3" s="12" t="str">
        <f t="shared" si="29"/>
        <v/>
      </c>
      <c r="LZ3" s="12" t="str">
        <f t="shared" si="29"/>
        <v/>
      </c>
      <c r="MA3" s="12" t="str">
        <f t="shared" si="29"/>
        <v/>
      </c>
      <c r="MB3" s="12" t="str">
        <f t="shared" si="29"/>
        <v/>
      </c>
      <c r="MC3" s="12" t="str">
        <f t="shared" si="29"/>
        <v/>
      </c>
      <c r="MD3" s="12" t="str">
        <f t="shared" si="29"/>
        <v/>
      </c>
      <c r="ME3" s="12" t="str">
        <f t="shared" si="29"/>
        <v/>
      </c>
      <c r="MF3" s="12" t="str">
        <f t="shared" si="29"/>
        <v/>
      </c>
      <c r="MG3" s="12" t="str">
        <f t="shared" si="29"/>
        <v/>
      </c>
      <c r="MH3" s="12" t="str">
        <f t="shared" si="29"/>
        <v/>
      </c>
      <c r="MI3" s="12" t="str">
        <f t="shared" si="29"/>
        <v/>
      </c>
      <c r="MJ3" s="12" t="str">
        <f t="shared" si="29"/>
        <v/>
      </c>
      <c r="MK3" s="12" t="str">
        <f t="shared" si="29"/>
        <v/>
      </c>
      <c r="ML3" s="12" t="str">
        <f t="shared" si="29"/>
        <v/>
      </c>
      <c r="MM3" s="12" t="str">
        <f t="shared" si="29"/>
        <v/>
      </c>
      <c r="MN3" s="12" t="str">
        <f t="shared" si="29"/>
        <v/>
      </c>
      <c r="MO3" s="12" t="str">
        <f t="shared" si="29"/>
        <v/>
      </c>
      <c r="MP3" s="12" t="str">
        <f t="shared" si="29"/>
        <v/>
      </c>
      <c r="MQ3" s="12" t="str">
        <f t="shared" si="29"/>
        <v/>
      </c>
      <c r="MR3" s="12" t="str">
        <f t="shared" si="29"/>
        <v/>
      </c>
      <c r="MS3" s="12" t="str">
        <f t="shared" si="29"/>
        <v/>
      </c>
      <c r="MT3" s="12" t="str">
        <f t="shared" si="29"/>
        <v/>
      </c>
      <c r="MU3" s="12" t="str">
        <f t="shared" si="29"/>
        <v/>
      </c>
      <c r="MV3" s="12" t="str">
        <f t="shared" si="29"/>
        <v/>
      </c>
      <c r="MW3" s="12" t="str">
        <f t="shared" si="29"/>
        <v/>
      </c>
      <c r="MX3" s="12" t="str">
        <f t="shared" si="29"/>
        <v/>
      </c>
      <c r="MY3" s="12" t="str">
        <f t="shared" si="29"/>
        <v/>
      </c>
      <c r="MZ3" s="12" t="str">
        <f t="shared" si="29"/>
        <v/>
      </c>
      <c r="NA3" s="12" t="str">
        <f t="shared" si="29"/>
        <v/>
      </c>
      <c r="NB3" s="12" t="str">
        <f t="shared" si="29"/>
        <v/>
      </c>
      <c r="NC3" s="12" t="str">
        <f t="shared" si="29"/>
        <v/>
      </c>
      <c r="ND3" s="12" t="str">
        <f t="shared" si="29"/>
        <v/>
      </c>
      <c r="NE3" s="12" t="str">
        <f t="shared" si="29"/>
        <v/>
      </c>
      <c r="NF3" s="12" t="str">
        <f t="shared" si="29"/>
        <v/>
      </c>
      <c r="NG3" s="12" t="str">
        <f t="shared" si="29"/>
        <v/>
      </c>
      <c r="NH3" s="12" t="str">
        <f t="shared" si="29"/>
        <v/>
      </c>
      <c r="NI3" s="12" t="str">
        <f t="shared" si="29"/>
        <v/>
      </c>
      <c r="NJ3" s="12" t="str">
        <f t="shared" si="29"/>
        <v/>
      </c>
      <c r="NK3" s="12" t="str">
        <f t="shared" si="29"/>
        <v/>
      </c>
      <c r="NL3" s="12" t="str">
        <f t="shared" si="29"/>
        <v/>
      </c>
      <c r="NM3" s="12" t="str">
        <f t="shared" si="29"/>
        <v/>
      </c>
      <c r="NN3" s="12" t="str">
        <f t="shared" si="29"/>
        <v/>
      </c>
      <c r="NO3" s="12" t="str">
        <f t="shared" si="29"/>
        <v/>
      </c>
      <c r="NP3" s="12" t="str">
        <f t="shared" si="29"/>
        <v/>
      </c>
      <c r="NQ3" s="12" t="str">
        <f t="shared" si="29"/>
        <v/>
      </c>
      <c r="NR3" s="12" t="str">
        <f t="shared" si="29"/>
        <v/>
      </c>
      <c r="NS3" s="12" t="str">
        <f t="shared" si="29"/>
        <v/>
      </c>
      <c r="NT3" s="12" t="str">
        <f t="shared" si="29"/>
        <v/>
      </c>
      <c r="NU3" s="12" t="str">
        <f t="shared" si="29"/>
        <v/>
      </c>
      <c r="NV3" s="12" t="str">
        <f t="shared" si="29"/>
        <v/>
      </c>
      <c r="NW3" s="12" t="str">
        <f t="shared" si="29"/>
        <v/>
      </c>
      <c r="NX3" s="12" t="str">
        <f t="shared" si="29"/>
        <v/>
      </c>
      <c r="NY3" s="12" t="str">
        <f t="shared" si="29"/>
        <v/>
      </c>
      <c r="NZ3" s="12" t="str">
        <f t="shared" si="29"/>
        <v/>
      </c>
      <c r="OA3" s="12" t="str">
        <f t="shared" si="29"/>
        <v/>
      </c>
      <c r="OB3" s="12" t="str">
        <f t="shared" si="29"/>
        <v/>
      </c>
      <c r="OC3" s="12" t="str">
        <f t="shared" si="29"/>
        <v/>
      </c>
      <c r="OD3" s="12" t="str">
        <f t="shared" ref="OD3:QO3" si="30">IF(OR(ISBLANK(OD1),OD1=""),"",$B$8)</f>
        <v/>
      </c>
      <c r="OE3" s="12" t="str">
        <f t="shared" si="30"/>
        <v/>
      </c>
      <c r="OF3" s="12" t="str">
        <f t="shared" si="30"/>
        <v/>
      </c>
      <c r="OG3" s="12" t="str">
        <f t="shared" si="30"/>
        <v/>
      </c>
      <c r="OH3" s="12" t="str">
        <f t="shared" si="30"/>
        <v/>
      </c>
      <c r="OI3" s="12" t="str">
        <f t="shared" si="30"/>
        <v/>
      </c>
      <c r="OJ3" s="12" t="str">
        <f t="shared" si="30"/>
        <v/>
      </c>
      <c r="OK3" s="12" t="str">
        <f t="shared" si="30"/>
        <v/>
      </c>
      <c r="OL3" s="12" t="str">
        <f t="shared" si="30"/>
        <v/>
      </c>
      <c r="OM3" s="12" t="str">
        <f t="shared" si="30"/>
        <v/>
      </c>
      <c r="ON3" s="12" t="str">
        <f t="shared" si="30"/>
        <v/>
      </c>
      <c r="OO3" s="12" t="str">
        <f t="shared" si="30"/>
        <v/>
      </c>
      <c r="OP3" s="12" t="str">
        <f t="shared" si="30"/>
        <v/>
      </c>
      <c r="OQ3" s="12" t="str">
        <f t="shared" si="30"/>
        <v/>
      </c>
      <c r="OR3" s="12" t="str">
        <f t="shared" si="30"/>
        <v/>
      </c>
      <c r="OS3" s="12" t="str">
        <f t="shared" si="30"/>
        <v/>
      </c>
      <c r="OT3" s="12" t="str">
        <f t="shared" si="30"/>
        <v/>
      </c>
      <c r="OU3" s="12" t="str">
        <f t="shared" si="30"/>
        <v/>
      </c>
      <c r="OV3" s="12" t="str">
        <f t="shared" si="30"/>
        <v/>
      </c>
      <c r="OW3" s="12" t="str">
        <f t="shared" si="30"/>
        <v/>
      </c>
      <c r="OX3" s="12" t="str">
        <f t="shared" si="30"/>
        <v/>
      </c>
      <c r="OY3" s="12" t="str">
        <f t="shared" si="30"/>
        <v/>
      </c>
      <c r="OZ3" s="12" t="str">
        <f t="shared" si="30"/>
        <v/>
      </c>
      <c r="PA3" s="12" t="str">
        <f t="shared" si="30"/>
        <v/>
      </c>
      <c r="PB3" s="12" t="str">
        <f t="shared" si="30"/>
        <v/>
      </c>
      <c r="PC3" s="12" t="str">
        <f t="shared" si="30"/>
        <v/>
      </c>
      <c r="PD3" s="12" t="str">
        <f t="shared" si="30"/>
        <v/>
      </c>
      <c r="PE3" s="12" t="str">
        <f t="shared" si="30"/>
        <v/>
      </c>
      <c r="PF3" s="12" t="str">
        <f t="shared" si="30"/>
        <v/>
      </c>
      <c r="PG3" s="12" t="str">
        <f t="shared" si="30"/>
        <v/>
      </c>
      <c r="PH3" s="12" t="str">
        <f t="shared" si="30"/>
        <v/>
      </c>
      <c r="PI3" s="12" t="str">
        <f t="shared" si="30"/>
        <v/>
      </c>
      <c r="PJ3" s="12" t="str">
        <f t="shared" si="30"/>
        <v/>
      </c>
      <c r="PK3" s="12" t="str">
        <f t="shared" si="30"/>
        <v/>
      </c>
      <c r="PL3" s="12" t="str">
        <f t="shared" si="30"/>
        <v/>
      </c>
      <c r="PM3" s="12" t="str">
        <f t="shared" si="30"/>
        <v/>
      </c>
      <c r="PN3" s="12" t="str">
        <f t="shared" si="30"/>
        <v/>
      </c>
      <c r="PO3" s="12" t="str">
        <f t="shared" si="30"/>
        <v/>
      </c>
      <c r="PP3" s="12" t="str">
        <f t="shared" si="30"/>
        <v/>
      </c>
      <c r="PQ3" s="12" t="str">
        <f t="shared" si="30"/>
        <v/>
      </c>
      <c r="PR3" s="12" t="str">
        <f t="shared" si="30"/>
        <v/>
      </c>
      <c r="PS3" s="12" t="str">
        <f t="shared" si="30"/>
        <v/>
      </c>
      <c r="PT3" s="12" t="str">
        <f t="shared" si="30"/>
        <v/>
      </c>
      <c r="PU3" s="12" t="str">
        <f t="shared" si="30"/>
        <v/>
      </c>
      <c r="PV3" s="12" t="str">
        <f t="shared" si="30"/>
        <v/>
      </c>
      <c r="PW3" s="12" t="str">
        <f t="shared" si="30"/>
        <v/>
      </c>
      <c r="PX3" s="12" t="str">
        <f t="shared" si="30"/>
        <v/>
      </c>
      <c r="PY3" s="12" t="str">
        <f t="shared" si="30"/>
        <v/>
      </c>
      <c r="PZ3" s="12" t="str">
        <f t="shared" si="30"/>
        <v/>
      </c>
      <c r="QA3" s="12" t="str">
        <f t="shared" si="30"/>
        <v/>
      </c>
      <c r="QB3" s="12" t="str">
        <f t="shared" si="30"/>
        <v/>
      </c>
      <c r="QC3" s="12" t="str">
        <f t="shared" si="30"/>
        <v/>
      </c>
      <c r="QD3" s="12" t="str">
        <f t="shared" si="30"/>
        <v/>
      </c>
      <c r="QE3" s="12" t="str">
        <f t="shared" si="30"/>
        <v/>
      </c>
      <c r="QF3" s="12" t="str">
        <f t="shared" si="30"/>
        <v/>
      </c>
      <c r="QG3" s="12" t="str">
        <f t="shared" si="30"/>
        <v/>
      </c>
      <c r="QH3" s="12" t="str">
        <f t="shared" si="30"/>
        <v/>
      </c>
      <c r="QI3" s="12" t="str">
        <f t="shared" si="30"/>
        <v/>
      </c>
      <c r="QJ3" s="12" t="str">
        <f t="shared" si="30"/>
        <v/>
      </c>
      <c r="QK3" s="12" t="str">
        <f t="shared" si="30"/>
        <v/>
      </c>
      <c r="QL3" s="12" t="str">
        <f t="shared" si="30"/>
        <v/>
      </c>
      <c r="QM3" s="12" t="str">
        <f t="shared" si="30"/>
        <v/>
      </c>
      <c r="QN3" s="12" t="str">
        <f t="shared" si="30"/>
        <v/>
      </c>
      <c r="QO3" s="12" t="str">
        <f t="shared" si="30"/>
        <v/>
      </c>
      <c r="QP3" s="12" t="str">
        <f t="shared" ref="QP3:TA3" si="31">IF(OR(ISBLANK(QP1),QP1=""),"",$B$8)</f>
        <v/>
      </c>
      <c r="QQ3" s="12" t="str">
        <f t="shared" si="31"/>
        <v/>
      </c>
      <c r="QR3" s="12" t="str">
        <f t="shared" si="31"/>
        <v/>
      </c>
      <c r="QS3" s="12" t="str">
        <f t="shared" si="31"/>
        <v/>
      </c>
      <c r="QT3" s="12" t="str">
        <f t="shared" si="31"/>
        <v/>
      </c>
      <c r="QU3" s="12" t="str">
        <f t="shared" si="31"/>
        <v/>
      </c>
      <c r="QV3" s="12" t="str">
        <f t="shared" si="31"/>
        <v/>
      </c>
      <c r="QW3" s="12" t="str">
        <f t="shared" si="31"/>
        <v/>
      </c>
      <c r="QX3" s="12" t="str">
        <f t="shared" si="31"/>
        <v/>
      </c>
      <c r="QY3" s="12" t="str">
        <f t="shared" si="31"/>
        <v/>
      </c>
      <c r="QZ3" s="12" t="str">
        <f t="shared" si="31"/>
        <v/>
      </c>
      <c r="RA3" s="12" t="str">
        <f t="shared" si="31"/>
        <v/>
      </c>
      <c r="RB3" s="12" t="str">
        <f t="shared" si="31"/>
        <v/>
      </c>
      <c r="RC3" s="12" t="str">
        <f t="shared" si="31"/>
        <v/>
      </c>
      <c r="RD3" s="12" t="str">
        <f t="shared" si="31"/>
        <v/>
      </c>
      <c r="RE3" s="12" t="str">
        <f t="shared" si="31"/>
        <v/>
      </c>
      <c r="RF3" s="12" t="str">
        <f t="shared" si="31"/>
        <v/>
      </c>
      <c r="RG3" s="12" t="str">
        <f t="shared" si="31"/>
        <v/>
      </c>
      <c r="RH3" s="12" t="str">
        <f t="shared" si="31"/>
        <v/>
      </c>
      <c r="RI3" s="12" t="str">
        <f t="shared" si="31"/>
        <v/>
      </c>
      <c r="RJ3" s="12" t="str">
        <f t="shared" si="31"/>
        <v/>
      </c>
      <c r="RK3" s="12" t="str">
        <f t="shared" si="31"/>
        <v/>
      </c>
      <c r="RL3" s="12" t="str">
        <f t="shared" si="31"/>
        <v/>
      </c>
      <c r="RM3" s="12" t="str">
        <f t="shared" si="31"/>
        <v/>
      </c>
      <c r="RN3" s="12" t="str">
        <f t="shared" si="31"/>
        <v/>
      </c>
      <c r="RO3" s="12" t="str">
        <f t="shared" si="31"/>
        <v/>
      </c>
      <c r="RP3" s="12" t="str">
        <f t="shared" si="31"/>
        <v/>
      </c>
      <c r="RQ3" s="12" t="str">
        <f t="shared" si="31"/>
        <v/>
      </c>
      <c r="RR3" s="12" t="str">
        <f t="shared" si="31"/>
        <v/>
      </c>
      <c r="RS3" s="12" t="str">
        <f t="shared" si="31"/>
        <v/>
      </c>
      <c r="RT3" s="12" t="str">
        <f t="shared" si="31"/>
        <v/>
      </c>
      <c r="RU3" s="12" t="str">
        <f t="shared" si="31"/>
        <v/>
      </c>
      <c r="RV3" s="12" t="str">
        <f t="shared" si="31"/>
        <v/>
      </c>
      <c r="RW3" s="12" t="str">
        <f t="shared" si="31"/>
        <v/>
      </c>
      <c r="RX3" s="12" t="str">
        <f t="shared" si="31"/>
        <v/>
      </c>
      <c r="RY3" s="12" t="str">
        <f t="shared" si="31"/>
        <v/>
      </c>
      <c r="RZ3" s="12" t="str">
        <f t="shared" si="31"/>
        <v/>
      </c>
      <c r="SA3" s="12" t="str">
        <f t="shared" si="31"/>
        <v/>
      </c>
      <c r="SB3" s="12" t="str">
        <f t="shared" si="31"/>
        <v/>
      </c>
      <c r="SC3" s="12" t="str">
        <f t="shared" si="31"/>
        <v/>
      </c>
      <c r="SD3" s="12" t="str">
        <f t="shared" si="31"/>
        <v/>
      </c>
      <c r="SE3" s="12" t="str">
        <f t="shared" si="31"/>
        <v/>
      </c>
      <c r="SF3" s="12" t="str">
        <f t="shared" si="31"/>
        <v/>
      </c>
      <c r="SG3" s="12" t="str">
        <f t="shared" si="31"/>
        <v/>
      </c>
      <c r="SH3" s="12" t="str">
        <f t="shared" si="31"/>
        <v/>
      </c>
      <c r="SI3" s="12" t="str">
        <f t="shared" si="31"/>
        <v/>
      </c>
      <c r="SJ3" s="12" t="str">
        <f t="shared" si="31"/>
        <v/>
      </c>
      <c r="SK3" s="12" t="str">
        <f t="shared" si="31"/>
        <v/>
      </c>
      <c r="SL3" s="12" t="str">
        <f t="shared" si="31"/>
        <v/>
      </c>
      <c r="SM3" s="12" t="str">
        <f t="shared" si="31"/>
        <v/>
      </c>
      <c r="SN3" s="12" t="str">
        <f t="shared" si="31"/>
        <v/>
      </c>
      <c r="SO3" s="12" t="str">
        <f t="shared" si="31"/>
        <v/>
      </c>
      <c r="SP3" s="12" t="str">
        <f t="shared" si="31"/>
        <v/>
      </c>
      <c r="SQ3" s="12" t="str">
        <f t="shared" si="31"/>
        <v/>
      </c>
      <c r="SR3" s="12" t="str">
        <f t="shared" si="31"/>
        <v/>
      </c>
      <c r="SS3" s="12" t="str">
        <f t="shared" si="31"/>
        <v/>
      </c>
      <c r="ST3" s="12" t="str">
        <f t="shared" si="31"/>
        <v/>
      </c>
      <c r="SU3" s="12" t="str">
        <f t="shared" si="31"/>
        <v/>
      </c>
      <c r="SV3" s="12" t="str">
        <f t="shared" si="31"/>
        <v/>
      </c>
      <c r="SW3" s="12" t="str">
        <f t="shared" si="31"/>
        <v/>
      </c>
      <c r="SX3" s="12" t="str">
        <f t="shared" si="31"/>
        <v/>
      </c>
      <c r="SY3" s="12" t="str">
        <f t="shared" si="31"/>
        <v/>
      </c>
      <c r="SZ3" s="12" t="str">
        <f t="shared" si="31"/>
        <v/>
      </c>
      <c r="TA3" s="12" t="str">
        <f t="shared" si="31"/>
        <v/>
      </c>
      <c r="TB3" s="12" t="str">
        <f t="shared" ref="TB3:VM3" si="32">IF(OR(ISBLANK(TB1),TB1=""),"",$B$8)</f>
        <v/>
      </c>
      <c r="TC3" s="12" t="str">
        <f t="shared" si="32"/>
        <v/>
      </c>
      <c r="TD3" s="12" t="str">
        <f t="shared" si="32"/>
        <v/>
      </c>
      <c r="TE3" s="12" t="str">
        <f t="shared" si="32"/>
        <v/>
      </c>
      <c r="TF3" s="12" t="str">
        <f t="shared" si="32"/>
        <v/>
      </c>
      <c r="TG3" s="12" t="str">
        <f t="shared" si="32"/>
        <v/>
      </c>
      <c r="TH3" s="12" t="str">
        <f t="shared" si="32"/>
        <v/>
      </c>
      <c r="TI3" s="12" t="str">
        <f t="shared" si="32"/>
        <v/>
      </c>
      <c r="TJ3" s="12" t="str">
        <f t="shared" si="32"/>
        <v/>
      </c>
      <c r="TK3" s="12" t="str">
        <f t="shared" si="32"/>
        <v/>
      </c>
      <c r="TL3" s="12" t="str">
        <f t="shared" si="32"/>
        <v/>
      </c>
      <c r="TM3" s="12" t="str">
        <f t="shared" si="32"/>
        <v/>
      </c>
      <c r="TN3" s="12" t="str">
        <f t="shared" si="32"/>
        <v/>
      </c>
      <c r="TO3" s="12" t="str">
        <f t="shared" si="32"/>
        <v/>
      </c>
      <c r="TP3" s="12" t="str">
        <f t="shared" si="32"/>
        <v/>
      </c>
      <c r="TQ3" s="12" t="str">
        <f t="shared" si="32"/>
        <v/>
      </c>
      <c r="TR3" s="12" t="str">
        <f t="shared" si="32"/>
        <v/>
      </c>
      <c r="TS3" s="12" t="str">
        <f t="shared" si="32"/>
        <v/>
      </c>
      <c r="TT3" s="12" t="str">
        <f t="shared" si="32"/>
        <v/>
      </c>
      <c r="TU3" s="12" t="str">
        <f t="shared" si="32"/>
        <v/>
      </c>
      <c r="TV3" s="12" t="str">
        <f t="shared" si="32"/>
        <v/>
      </c>
      <c r="TW3" s="12" t="str">
        <f t="shared" si="32"/>
        <v/>
      </c>
      <c r="TX3" s="12" t="str">
        <f t="shared" si="32"/>
        <v/>
      </c>
      <c r="TY3" s="12" t="str">
        <f t="shared" si="32"/>
        <v/>
      </c>
      <c r="TZ3" s="12" t="str">
        <f t="shared" si="32"/>
        <v/>
      </c>
      <c r="UA3" s="12" t="str">
        <f t="shared" si="32"/>
        <v/>
      </c>
      <c r="UB3" s="12" t="str">
        <f t="shared" si="32"/>
        <v/>
      </c>
      <c r="UC3" s="12" t="str">
        <f t="shared" si="32"/>
        <v/>
      </c>
      <c r="UD3" s="12" t="str">
        <f t="shared" si="32"/>
        <v/>
      </c>
      <c r="UE3" s="12" t="str">
        <f t="shared" si="32"/>
        <v/>
      </c>
      <c r="UF3" s="12" t="str">
        <f t="shared" si="32"/>
        <v/>
      </c>
      <c r="UG3" s="12" t="str">
        <f t="shared" si="32"/>
        <v/>
      </c>
      <c r="UH3" s="12" t="str">
        <f t="shared" si="32"/>
        <v/>
      </c>
      <c r="UI3" s="12" t="str">
        <f t="shared" si="32"/>
        <v/>
      </c>
      <c r="UJ3" s="12" t="str">
        <f t="shared" si="32"/>
        <v/>
      </c>
      <c r="UK3" s="12" t="str">
        <f t="shared" si="32"/>
        <v/>
      </c>
      <c r="UL3" s="12" t="str">
        <f t="shared" si="32"/>
        <v/>
      </c>
      <c r="UM3" s="12" t="str">
        <f t="shared" si="32"/>
        <v/>
      </c>
      <c r="UN3" s="12" t="str">
        <f t="shared" si="32"/>
        <v/>
      </c>
      <c r="UO3" s="12" t="str">
        <f t="shared" si="32"/>
        <v/>
      </c>
      <c r="UP3" s="12" t="str">
        <f t="shared" si="32"/>
        <v/>
      </c>
      <c r="UQ3" s="12" t="str">
        <f t="shared" si="32"/>
        <v/>
      </c>
      <c r="UR3" s="12" t="str">
        <f t="shared" si="32"/>
        <v/>
      </c>
      <c r="US3" s="12" t="str">
        <f t="shared" si="32"/>
        <v/>
      </c>
      <c r="UT3" s="12" t="str">
        <f t="shared" si="32"/>
        <v/>
      </c>
      <c r="UU3" s="12" t="str">
        <f t="shared" si="32"/>
        <v/>
      </c>
      <c r="UV3" s="12" t="str">
        <f t="shared" si="32"/>
        <v/>
      </c>
      <c r="UW3" s="12" t="str">
        <f t="shared" si="32"/>
        <v/>
      </c>
      <c r="UX3" s="12" t="str">
        <f t="shared" si="32"/>
        <v/>
      </c>
      <c r="UY3" s="12" t="str">
        <f t="shared" si="32"/>
        <v/>
      </c>
      <c r="UZ3" s="12" t="str">
        <f t="shared" si="32"/>
        <v/>
      </c>
      <c r="VA3" s="12" t="str">
        <f t="shared" si="32"/>
        <v/>
      </c>
      <c r="VB3" s="12" t="str">
        <f t="shared" si="32"/>
        <v/>
      </c>
      <c r="VC3" s="12" t="str">
        <f t="shared" si="32"/>
        <v/>
      </c>
      <c r="VD3" s="12" t="str">
        <f t="shared" si="32"/>
        <v/>
      </c>
      <c r="VE3" s="12" t="str">
        <f t="shared" si="32"/>
        <v/>
      </c>
      <c r="VF3" s="12" t="str">
        <f t="shared" si="32"/>
        <v/>
      </c>
      <c r="VG3" s="12" t="str">
        <f t="shared" si="32"/>
        <v/>
      </c>
      <c r="VH3" s="12" t="str">
        <f t="shared" si="32"/>
        <v/>
      </c>
      <c r="VI3" s="12" t="str">
        <f t="shared" si="32"/>
        <v/>
      </c>
      <c r="VJ3" s="12" t="str">
        <f t="shared" si="32"/>
        <v/>
      </c>
      <c r="VK3" s="12" t="str">
        <f t="shared" si="32"/>
        <v/>
      </c>
      <c r="VL3" s="12" t="str">
        <f t="shared" si="32"/>
        <v/>
      </c>
      <c r="VM3" s="12" t="str">
        <f t="shared" si="32"/>
        <v/>
      </c>
      <c r="VN3" s="12" t="str">
        <f t="shared" ref="VN3:XY3" si="33">IF(OR(ISBLANK(VN1),VN1=""),"",$B$8)</f>
        <v/>
      </c>
      <c r="VO3" s="12" t="str">
        <f t="shared" si="33"/>
        <v/>
      </c>
      <c r="VP3" s="12" t="str">
        <f t="shared" si="33"/>
        <v/>
      </c>
      <c r="VQ3" s="12" t="str">
        <f t="shared" si="33"/>
        <v/>
      </c>
      <c r="VR3" s="12" t="str">
        <f t="shared" si="33"/>
        <v/>
      </c>
      <c r="VS3" s="12" t="str">
        <f t="shared" si="33"/>
        <v/>
      </c>
      <c r="VT3" s="12" t="str">
        <f t="shared" si="33"/>
        <v/>
      </c>
      <c r="VU3" s="12" t="str">
        <f t="shared" si="33"/>
        <v/>
      </c>
      <c r="VV3" s="12" t="str">
        <f t="shared" si="33"/>
        <v/>
      </c>
      <c r="VW3" s="12" t="str">
        <f t="shared" si="33"/>
        <v/>
      </c>
      <c r="VX3" s="12" t="str">
        <f t="shared" si="33"/>
        <v/>
      </c>
      <c r="VY3" s="12" t="str">
        <f t="shared" si="33"/>
        <v/>
      </c>
      <c r="VZ3" s="12" t="str">
        <f t="shared" si="33"/>
        <v/>
      </c>
      <c r="WA3" s="12" t="str">
        <f t="shared" si="33"/>
        <v/>
      </c>
      <c r="WB3" s="12" t="str">
        <f t="shared" si="33"/>
        <v/>
      </c>
      <c r="WC3" s="12" t="str">
        <f t="shared" si="33"/>
        <v/>
      </c>
      <c r="WD3" s="12" t="str">
        <f t="shared" si="33"/>
        <v/>
      </c>
      <c r="WE3" s="12" t="str">
        <f t="shared" si="33"/>
        <v/>
      </c>
      <c r="WF3" s="12" t="str">
        <f t="shared" si="33"/>
        <v/>
      </c>
      <c r="WG3" s="12" t="str">
        <f t="shared" si="33"/>
        <v/>
      </c>
      <c r="WH3" s="12" t="str">
        <f t="shared" si="33"/>
        <v/>
      </c>
      <c r="WI3" s="12" t="str">
        <f t="shared" si="33"/>
        <v/>
      </c>
      <c r="WJ3" s="12" t="str">
        <f t="shared" si="33"/>
        <v/>
      </c>
      <c r="WK3" s="12" t="str">
        <f t="shared" si="33"/>
        <v/>
      </c>
      <c r="WL3" s="12" t="str">
        <f t="shared" si="33"/>
        <v/>
      </c>
      <c r="WM3" s="12" t="str">
        <f t="shared" si="33"/>
        <v/>
      </c>
      <c r="WN3" s="12" t="str">
        <f t="shared" si="33"/>
        <v/>
      </c>
      <c r="WO3" s="12" t="str">
        <f t="shared" si="33"/>
        <v/>
      </c>
      <c r="WP3" s="12" t="str">
        <f t="shared" si="33"/>
        <v/>
      </c>
      <c r="WQ3" s="12" t="str">
        <f t="shared" si="33"/>
        <v/>
      </c>
      <c r="WR3" s="12" t="str">
        <f t="shared" si="33"/>
        <v/>
      </c>
      <c r="WS3" s="12" t="str">
        <f t="shared" si="33"/>
        <v/>
      </c>
      <c r="WT3" s="12" t="str">
        <f t="shared" si="33"/>
        <v/>
      </c>
      <c r="WU3" s="12" t="str">
        <f t="shared" si="33"/>
        <v/>
      </c>
      <c r="WV3" s="12" t="str">
        <f t="shared" si="33"/>
        <v/>
      </c>
      <c r="WW3" s="12" t="str">
        <f t="shared" si="33"/>
        <v/>
      </c>
      <c r="WX3" s="12" t="str">
        <f t="shared" si="33"/>
        <v/>
      </c>
      <c r="WY3" s="12" t="str">
        <f t="shared" si="33"/>
        <v/>
      </c>
      <c r="WZ3" s="12" t="str">
        <f t="shared" si="33"/>
        <v/>
      </c>
      <c r="XA3" s="12" t="str">
        <f t="shared" si="33"/>
        <v/>
      </c>
      <c r="XB3" s="12" t="str">
        <f t="shared" si="33"/>
        <v/>
      </c>
      <c r="XC3" s="12" t="str">
        <f t="shared" si="33"/>
        <v/>
      </c>
      <c r="XD3" s="12" t="str">
        <f t="shared" si="33"/>
        <v/>
      </c>
      <c r="XE3" s="12" t="str">
        <f t="shared" si="33"/>
        <v/>
      </c>
      <c r="XF3" s="12" t="str">
        <f t="shared" si="33"/>
        <v/>
      </c>
      <c r="XG3" s="12" t="str">
        <f t="shared" si="33"/>
        <v/>
      </c>
      <c r="XH3" s="12" t="str">
        <f t="shared" si="33"/>
        <v/>
      </c>
      <c r="XI3" s="12" t="str">
        <f t="shared" si="33"/>
        <v/>
      </c>
      <c r="XJ3" s="12" t="str">
        <f t="shared" si="33"/>
        <v/>
      </c>
      <c r="XK3" s="12" t="str">
        <f t="shared" si="33"/>
        <v/>
      </c>
      <c r="XL3" s="12" t="str">
        <f t="shared" si="33"/>
        <v/>
      </c>
      <c r="XM3" s="12" t="str">
        <f t="shared" si="33"/>
        <v/>
      </c>
      <c r="XN3" s="12" t="str">
        <f t="shared" si="33"/>
        <v/>
      </c>
      <c r="XO3" s="12" t="str">
        <f t="shared" si="33"/>
        <v/>
      </c>
      <c r="XP3" s="12" t="str">
        <f t="shared" si="33"/>
        <v/>
      </c>
      <c r="XQ3" s="12" t="str">
        <f t="shared" si="33"/>
        <v/>
      </c>
      <c r="XR3" s="12" t="str">
        <f t="shared" si="33"/>
        <v/>
      </c>
      <c r="XS3" s="12" t="str">
        <f t="shared" si="33"/>
        <v/>
      </c>
      <c r="XT3" s="12" t="str">
        <f t="shared" si="33"/>
        <v/>
      </c>
      <c r="XU3" s="12" t="str">
        <f t="shared" si="33"/>
        <v/>
      </c>
      <c r="XV3" s="12" t="str">
        <f t="shared" si="33"/>
        <v/>
      </c>
      <c r="XW3" s="12" t="str">
        <f t="shared" si="33"/>
        <v/>
      </c>
      <c r="XX3" s="12" t="str">
        <f t="shared" si="33"/>
        <v/>
      </c>
      <c r="XY3" s="12" t="str">
        <f t="shared" si="33"/>
        <v/>
      </c>
      <c r="XZ3" s="12" t="str">
        <f t="shared" ref="XZ3:AAK3" si="34">IF(OR(ISBLANK(XZ1),XZ1=""),"",$B$8)</f>
        <v/>
      </c>
      <c r="YA3" s="12" t="str">
        <f t="shared" si="34"/>
        <v/>
      </c>
      <c r="YB3" s="12" t="str">
        <f t="shared" si="34"/>
        <v/>
      </c>
      <c r="YC3" s="12" t="str">
        <f t="shared" si="34"/>
        <v/>
      </c>
      <c r="YD3" s="12" t="str">
        <f t="shared" si="34"/>
        <v/>
      </c>
      <c r="YE3" s="12" t="str">
        <f t="shared" si="34"/>
        <v/>
      </c>
      <c r="YF3" s="12" t="str">
        <f t="shared" si="34"/>
        <v/>
      </c>
      <c r="YG3" s="12" t="str">
        <f t="shared" si="34"/>
        <v/>
      </c>
      <c r="YH3" s="12" t="str">
        <f t="shared" si="34"/>
        <v/>
      </c>
      <c r="YI3" s="12" t="str">
        <f t="shared" si="34"/>
        <v/>
      </c>
      <c r="YJ3" s="12" t="str">
        <f t="shared" si="34"/>
        <v/>
      </c>
      <c r="YK3" s="12" t="str">
        <f t="shared" si="34"/>
        <v/>
      </c>
      <c r="YL3" s="12" t="str">
        <f t="shared" si="34"/>
        <v/>
      </c>
      <c r="YM3" s="12" t="str">
        <f t="shared" si="34"/>
        <v/>
      </c>
      <c r="YN3" s="12" t="str">
        <f t="shared" si="34"/>
        <v/>
      </c>
      <c r="YO3" s="12" t="str">
        <f t="shared" si="34"/>
        <v/>
      </c>
      <c r="YP3" s="12" t="str">
        <f t="shared" si="34"/>
        <v/>
      </c>
      <c r="YQ3" s="12" t="str">
        <f t="shared" si="34"/>
        <v/>
      </c>
      <c r="YR3" s="12" t="str">
        <f t="shared" si="34"/>
        <v/>
      </c>
      <c r="YS3" s="12" t="str">
        <f t="shared" si="34"/>
        <v/>
      </c>
      <c r="YT3" s="12" t="str">
        <f t="shared" si="34"/>
        <v/>
      </c>
      <c r="YU3" s="12" t="str">
        <f t="shared" si="34"/>
        <v/>
      </c>
      <c r="YV3" s="12" t="str">
        <f t="shared" si="34"/>
        <v/>
      </c>
      <c r="YW3" s="12" t="str">
        <f t="shared" si="34"/>
        <v/>
      </c>
      <c r="YX3" s="12" t="str">
        <f t="shared" si="34"/>
        <v/>
      </c>
      <c r="YY3" s="12" t="str">
        <f t="shared" si="34"/>
        <v/>
      </c>
      <c r="YZ3" s="12" t="str">
        <f t="shared" si="34"/>
        <v/>
      </c>
      <c r="ZA3" s="12" t="str">
        <f t="shared" si="34"/>
        <v/>
      </c>
      <c r="ZB3" s="12" t="str">
        <f t="shared" si="34"/>
        <v/>
      </c>
      <c r="ZC3" s="12" t="str">
        <f t="shared" si="34"/>
        <v/>
      </c>
      <c r="ZD3" s="12" t="str">
        <f t="shared" si="34"/>
        <v/>
      </c>
      <c r="ZE3" s="12" t="str">
        <f t="shared" si="34"/>
        <v/>
      </c>
      <c r="ZF3" s="12" t="str">
        <f t="shared" si="34"/>
        <v/>
      </c>
      <c r="ZG3" s="12" t="str">
        <f t="shared" si="34"/>
        <v/>
      </c>
      <c r="ZH3" s="12" t="str">
        <f t="shared" si="34"/>
        <v/>
      </c>
      <c r="ZI3" s="12" t="str">
        <f t="shared" si="34"/>
        <v/>
      </c>
      <c r="ZJ3" s="12" t="str">
        <f t="shared" si="34"/>
        <v/>
      </c>
      <c r="ZK3" s="12" t="str">
        <f t="shared" si="34"/>
        <v/>
      </c>
      <c r="ZL3" s="12" t="str">
        <f t="shared" si="34"/>
        <v/>
      </c>
      <c r="ZM3" s="12" t="str">
        <f t="shared" si="34"/>
        <v/>
      </c>
      <c r="ZN3" s="12" t="str">
        <f t="shared" si="34"/>
        <v/>
      </c>
      <c r="ZO3" s="12" t="str">
        <f t="shared" si="34"/>
        <v/>
      </c>
      <c r="ZP3" s="12" t="str">
        <f t="shared" si="34"/>
        <v/>
      </c>
      <c r="ZQ3" s="12" t="str">
        <f t="shared" si="34"/>
        <v/>
      </c>
      <c r="ZR3" s="12" t="str">
        <f t="shared" si="34"/>
        <v/>
      </c>
      <c r="ZS3" s="12" t="str">
        <f t="shared" si="34"/>
        <v/>
      </c>
      <c r="ZT3" s="12" t="str">
        <f t="shared" si="34"/>
        <v/>
      </c>
      <c r="ZU3" s="12" t="str">
        <f t="shared" si="34"/>
        <v/>
      </c>
      <c r="ZV3" s="12" t="str">
        <f t="shared" si="34"/>
        <v/>
      </c>
      <c r="ZW3" s="12" t="str">
        <f t="shared" si="34"/>
        <v/>
      </c>
      <c r="ZX3" s="12" t="str">
        <f t="shared" si="34"/>
        <v/>
      </c>
      <c r="ZY3" s="12" t="str">
        <f t="shared" si="34"/>
        <v/>
      </c>
      <c r="ZZ3" s="12" t="str">
        <f t="shared" si="34"/>
        <v/>
      </c>
      <c r="AAA3" s="12" t="str">
        <f t="shared" si="34"/>
        <v/>
      </c>
      <c r="AAB3" s="12" t="str">
        <f t="shared" si="34"/>
        <v/>
      </c>
      <c r="AAC3" s="12" t="str">
        <f t="shared" si="34"/>
        <v/>
      </c>
      <c r="AAD3" s="12" t="str">
        <f t="shared" si="34"/>
        <v/>
      </c>
      <c r="AAE3" s="12" t="str">
        <f t="shared" si="34"/>
        <v/>
      </c>
      <c r="AAF3" s="12" t="str">
        <f t="shared" si="34"/>
        <v/>
      </c>
      <c r="AAG3" s="12" t="str">
        <f t="shared" si="34"/>
        <v/>
      </c>
      <c r="AAH3" s="12" t="str">
        <f t="shared" si="34"/>
        <v/>
      </c>
      <c r="AAI3" s="12" t="str">
        <f t="shared" si="34"/>
        <v/>
      </c>
      <c r="AAJ3" s="12" t="str">
        <f t="shared" si="34"/>
        <v/>
      </c>
      <c r="AAK3" s="12" t="str">
        <f t="shared" si="34"/>
        <v/>
      </c>
      <c r="AAL3" s="12" t="str">
        <f t="shared" ref="AAL3:ACW3" si="35">IF(OR(ISBLANK(AAL1),AAL1=""),"",$B$8)</f>
        <v/>
      </c>
      <c r="AAM3" s="12" t="str">
        <f t="shared" si="35"/>
        <v/>
      </c>
      <c r="AAN3" s="12" t="str">
        <f t="shared" si="35"/>
        <v/>
      </c>
      <c r="AAO3" s="12" t="str">
        <f t="shared" si="35"/>
        <v/>
      </c>
      <c r="AAP3" s="12" t="str">
        <f t="shared" si="35"/>
        <v/>
      </c>
      <c r="AAQ3" s="12" t="str">
        <f t="shared" si="35"/>
        <v/>
      </c>
      <c r="AAR3" s="12" t="str">
        <f t="shared" si="35"/>
        <v/>
      </c>
      <c r="AAS3" s="12" t="str">
        <f t="shared" si="35"/>
        <v/>
      </c>
      <c r="AAT3" s="12" t="str">
        <f t="shared" si="35"/>
        <v/>
      </c>
      <c r="AAU3" s="12" t="str">
        <f t="shared" si="35"/>
        <v/>
      </c>
      <c r="AAV3" s="12" t="str">
        <f t="shared" si="35"/>
        <v/>
      </c>
      <c r="AAW3" s="12" t="str">
        <f t="shared" si="35"/>
        <v/>
      </c>
      <c r="AAX3" s="12" t="str">
        <f t="shared" si="35"/>
        <v/>
      </c>
      <c r="AAY3" s="12" t="str">
        <f t="shared" si="35"/>
        <v/>
      </c>
      <c r="AAZ3" s="12" t="str">
        <f t="shared" si="35"/>
        <v/>
      </c>
      <c r="ABA3" s="12" t="str">
        <f t="shared" si="35"/>
        <v/>
      </c>
      <c r="ABB3" s="12" t="str">
        <f t="shared" si="35"/>
        <v/>
      </c>
      <c r="ABC3" s="12" t="str">
        <f t="shared" si="35"/>
        <v/>
      </c>
      <c r="ABD3" s="12" t="str">
        <f t="shared" si="35"/>
        <v/>
      </c>
      <c r="ABE3" s="12" t="str">
        <f t="shared" si="35"/>
        <v/>
      </c>
      <c r="ABF3" s="12" t="str">
        <f t="shared" si="35"/>
        <v/>
      </c>
      <c r="ABG3" s="12" t="str">
        <f t="shared" si="35"/>
        <v/>
      </c>
      <c r="ABH3" s="12" t="str">
        <f t="shared" si="35"/>
        <v/>
      </c>
      <c r="ABI3" s="12" t="str">
        <f t="shared" si="35"/>
        <v/>
      </c>
      <c r="ABJ3" s="12" t="str">
        <f t="shared" si="35"/>
        <v/>
      </c>
      <c r="ABK3" s="12" t="str">
        <f t="shared" si="35"/>
        <v/>
      </c>
      <c r="ABL3" s="12" t="str">
        <f t="shared" si="35"/>
        <v/>
      </c>
      <c r="ABM3" s="12" t="str">
        <f t="shared" si="35"/>
        <v/>
      </c>
      <c r="ABN3" s="12" t="str">
        <f t="shared" si="35"/>
        <v/>
      </c>
      <c r="ABO3" s="12" t="str">
        <f t="shared" si="35"/>
        <v/>
      </c>
      <c r="ABP3" s="12" t="str">
        <f t="shared" si="35"/>
        <v/>
      </c>
      <c r="ABQ3" s="12" t="str">
        <f t="shared" si="35"/>
        <v/>
      </c>
      <c r="ABR3" s="12" t="str">
        <f t="shared" si="35"/>
        <v/>
      </c>
      <c r="ABS3" s="12" t="str">
        <f t="shared" si="35"/>
        <v/>
      </c>
      <c r="ABT3" s="12" t="str">
        <f t="shared" si="35"/>
        <v/>
      </c>
      <c r="ABU3" s="12" t="str">
        <f t="shared" si="35"/>
        <v/>
      </c>
      <c r="ABV3" s="12" t="str">
        <f t="shared" si="35"/>
        <v/>
      </c>
      <c r="ABW3" s="12" t="str">
        <f t="shared" si="35"/>
        <v/>
      </c>
      <c r="ABX3" s="12" t="str">
        <f t="shared" si="35"/>
        <v/>
      </c>
      <c r="ABY3" s="12" t="str">
        <f t="shared" si="35"/>
        <v/>
      </c>
      <c r="ABZ3" s="12" t="str">
        <f t="shared" si="35"/>
        <v/>
      </c>
      <c r="ACA3" s="12" t="str">
        <f t="shared" si="35"/>
        <v/>
      </c>
      <c r="ACB3" s="12" t="str">
        <f t="shared" si="35"/>
        <v/>
      </c>
      <c r="ACC3" s="12" t="str">
        <f t="shared" si="35"/>
        <v/>
      </c>
      <c r="ACD3" s="12" t="str">
        <f t="shared" si="35"/>
        <v/>
      </c>
      <c r="ACE3" s="12" t="str">
        <f t="shared" si="35"/>
        <v/>
      </c>
      <c r="ACF3" s="12" t="str">
        <f t="shared" si="35"/>
        <v/>
      </c>
      <c r="ACG3" s="12" t="str">
        <f t="shared" si="35"/>
        <v/>
      </c>
      <c r="ACH3" s="12" t="str">
        <f t="shared" si="35"/>
        <v/>
      </c>
      <c r="ACI3" s="12" t="str">
        <f t="shared" si="35"/>
        <v/>
      </c>
      <c r="ACJ3" s="12" t="str">
        <f t="shared" si="35"/>
        <v/>
      </c>
      <c r="ACK3" s="12" t="str">
        <f t="shared" si="35"/>
        <v/>
      </c>
      <c r="ACL3" s="12" t="str">
        <f t="shared" si="35"/>
        <v/>
      </c>
      <c r="ACM3" s="12" t="str">
        <f t="shared" si="35"/>
        <v/>
      </c>
      <c r="ACN3" s="12" t="str">
        <f t="shared" si="35"/>
        <v/>
      </c>
      <c r="ACO3" s="12" t="str">
        <f t="shared" si="35"/>
        <v/>
      </c>
      <c r="ACP3" s="12" t="str">
        <f t="shared" si="35"/>
        <v/>
      </c>
      <c r="ACQ3" s="12" t="str">
        <f t="shared" si="35"/>
        <v/>
      </c>
      <c r="ACR3" s="12" t="str">
        <f t="shared" si="35"/>
        <v/>
      </c>
      <c r="ACS3" s="12" t="str">
        <f t="shared" si="35"/>
        <v/>
      </c>
      <c r="ACT3" s="12" t="str">
        <f t="shared" si="35"/>
        <v/>
      </c>
      <c r="ACU3" s="12" t="str">
        <f t="shared" si="35"/>
        <v/>
      </c>
      <c r="ACV3" s="12" t="str">
        <f t="shared" si="35"/>
        <v/>
      </c>
      <c r="ACW3" s="12" t="str">
        <f t="shared" si="35"/>
        <v/>
      </c>
      <c r="ACX3" s="12" t="str">
        <f t="shared" ref="ACX3:ADC3" si="36">IF(OR(ISBLANK(ACX1),ACX1=""),"",$B$8)</f>
        <v/>
      </c>
      <c r="ACY3" s="12" t="str">
        <f t="shared" si="36"/>
        <v/>
      </c>
      <c r="ACZ3" s="12" t="str">
        <f t="shared" si="36"/>
        <v/>
      </c>
      <c r="ADA3" s="12" t="str">
        <f t="shared" si="36"/>
        <v/>
      </c>
      <c r="ADB3" s="12" t="str">
        <f t="shared" si="36"/>
        <v/>
      </c>
      <c r="ADC3" s="12" t="str">
        <f t="shared" si="36"/>
        <v/>
      </c>
    </row>
    <row r="4" spans="1:783">
      <c r="A4" t="s">
        <v>1</v>
      </c>
      <c r="B4" s="8">
        <f>'Caracs du projet'!E74</f>
        <v>1.17E-2</v>
      </c>
      <c r="H4" s="5" t="s">
        <v>6</v>
      </c>
      <c r="I4" s="13">
        <f>IF(OR(ISBLANK(I1),I1=""),"",I2*$B$5)</f>
        <v>35.882981642938901</v>
      </c>
      <c r="J4" s="13">
        <f t="shared" ref="J4:BU4" si="37">IF(OR(ISBLANK(J1),J1=""),"",J2*$B$5)</f>
        <v>35.700429203062399</v>
      </c>
      <c r="K4" s="13">
        <f t="shared" si="37"/>
        <v>35.517699721946727</v>
      </c>
      <c r="L4" s="13">
        <f t="shared" si="37"/>
        <v>35.334793027895479</v>
      </c>
      <c r="M4" s="13">
        <f t="shared" si="37"/>
        <v>35.15170894904572</v>
      </c>
      <c r="N4" s="13">
        <f t="shared" si="37"/>
        <v>34.968447313367832</v>
      </c>
      <c r="O4" s="13">
        <f t="shared" si="37"/>
        <v>34.785007948665388</v>
      </c>
      <c r="P4" s="13">
        <f t="shared" si="37"/>
        <v>34.601390682574937</v>
      </c>
      <c r="Q4" s="13">
        <f t="shared" si="37"/>
        <v>34.417595342565882</v>
      </c>
      <c r="R4" s="13">
        <f t="shared" si="37"/>
        <v>34.233621755940291</v>
      </c>
      <c r="S4" s="13">
        <f t="shared" si="37"/>
        <v>34.049469749832767</v>
      </c>
      <c r="T4" s="13">
        <f t="shared" si="37"/>
        <v>33.865139151210244</v>
      </c>
      <c r="U4" s="13">
        <f t="shared" si="37"/>
        <v>33.680629786871876</v>
      </c>
      <c r="V4" s="13">
        <f t="shared" si="37"/>
        <v>33.49594148344881</v>
      </c>
      <c r="W4" s="13">
        <f t="shared" si="37"/>
        <v>33.311074067404093</v>
      </c>
      <c r="X4" s="13">
        <f t="shared" si="37"/>
        <v>33.126027365032442</v>
      </c>
      <c r="Y4" s="13">
        <f t="shared" si="37"/>
        <v>32.940801202460136</v>
      </c>
      <c r="Z4" s="13">
        <f t="shared" si="37"/>
        <v>32.755395405644826</v>
      </c>
      <c r="AA4" s="13">
        <f t="shared" si="37"/>
        <v>32.569809800375353</v>
      </c>
      <c r="AB4" s="13">
        <f t="shared" si="37"/>
        <v>32.38404421227164</v>
      </c>
      <c r="AC4" s="13">
        <f t="shared" si="37"/>
        <v>32.198098466784472</v>
      </c>
      <c r="AD4" s="13">
        <f t="shared" si="37"/>
        <v>32.011972389195364</v>
      </c>
      <c r="AE4" s="13">
        <f t="shared" si="37"/>
        <v>31.825665804616374</v>
      </c>
      <c r="AF4" s="13">
        <f t="shared" si="37"/>
        <v>31.639178537989974</v>
      </c>
      <c r="AG4" s="13">
        <f t="shared" si="37"/>
        <v>31.452510414088842</v>
      </c>
      <c r="AH4" s="13">
        <f t="shared" si="37"/>
        <v>31.265661257515731</v>
      </c>
      <c r="AI4" s="13">
        <f t="shared" si="37"/>
        <v>31.078630892703288</v>
      </c>
      <c r="AJ4" s="13">
        <f t="shared" si="37"/>
        <v>30.891419143913893</v>
      </c>
      <c r="AK4" s="13">
        <f t="shared" si="37"/>
        <v>30.704025835239491</v>
      </c>
      <c r="AL4" s="13">
        <f t="shared" si="37"/>
        <v>30.516450790601439</v>
      </c>
      <c r="AM4" s="13">
        <f t="shared" si="37"/>
        <v>30.328693833750318</v>
      </c>
      <c r="AN4" s="13">
        <f t="shared" si="37"/>
        <v>30.140754788265792</v>
      </c>
      <c r="AO4" s="13">
        <f t="shared" si="37"/>
        <v>29.952633477556425</v>
      </c>
      <c r="AP4" s="13">
        <f t="shared" si="37"/>
        <v>29.764329724859522</v>
      </c>
      <c r="AQ4" s="13">
        <f t="shared" si="37"/>
        <v>29.575843353240963</v>
      </c>
      <c r="AR4" s="13">
        <f t="shared" si="37"/>
        <v>29.387174185595033</v>
      </c>
      <c r="AS4" s="13">
        <f t="shared" si="37"/>
        <v>29.198322044644257</v>
      </c>
      <c r="AT4" s="13">
        <f t="shared" si="37"/>
        <v>29.009286752939239</v>
      </c>
      <c r="AU4" s="13">
        <f t="shared" si="37"/>
        <v>28.820068132858491</v>
      </c>
      <c r="AV4" s="13">
        <f t="shared" si="37"/>
        <v>28.630666006608259</v>
      </c>
      <c r="AW4" s="13">
        <f t="shared" si="37"/>
        <v>28.441080196222366</v>
      </c>
      <c r="AX4" s="13">
        <f t="shared" si="37"/>
        <v>28.251310523562051</v>
      </c>
      <c r="AY4" s="13">
        <f t="shared" si="37"/>
        <v>28.061356810315772</v>
      </c>
      <c r="AZ4" s="13">
        <f t="shared" si="37"/>
        <v>27.871218877999077</v>
      </c>
      <c r="BA4" s="13">
        <f t="shared" si="37"/>
        <v>27.680896547954411</v>
      </c>
      <c r="BB4" s="13">
        <f t="shared" si="37"/>
        <v>27.490389641350955</v>
      </c>
      <c r="BC4" s="13">
        <f t="shared" si="37"/>
        <v>27.299697979184458</v>
      </c>
      <c r="BD4" s="13">
        <f t="shared" si="37"/>
        <v>27.108821382277068</v>
      </c>
      <c r="BE4" s="13">
        <f t="shared" si="37"/>
        <v>26.917759671277171</v>
      </c>
      <c r="BF4" s="13">
        <f t="shared" si="37"/>
        <v>26.726512666659204</v>
      </c>
      <c r="BG4" s="13">
        <f t="shared" si="37"/>
        <v>26.535080188723509</v>
      </c>
      <c r="BH4" s="13">
        <f t="shared" si="37"/>
        <v>26.343462057596149</v>
      </c>
      <c r="BI4" s="13">
        <f t="shared" si="37"/>
        <v>26.151658093228743</v>
      </c>
      <c r="BJ4" s="13">
        <f t="shared" si="37"/>
        <v>25.959668115398294</v>
      </c>
      <c r="BK4" s="13">
        <f t="shared" si="37"/>
        <v>25.767491943707036</v>
      </c>
      <c r="BL4" s="13">
        <f t="shared" si="37"/>
        <v>25.575129397582234</v>
      </c>
      <c r="BM4" s="13">
        <f t="shared" si="37"/>
        <v>25.382580296276046</v>
      </c>
      <c r="BN4" s="13">
        <f t="shared" si="37"/>
        <v>25.189844458865331</v>
      </c>
      <c r="BO4" s="13">
        <f t="shared" si="37"/>
        <v>24.996921704251484</v>
      </c>
      <c r="BP4" s="13">
        <f t="shared" si="37"/>
        <v>24.803811851160276</v>
      </c>
      <c r="BQ4" s="13">
        <f t="shared" si="37"/>
        <v>24.61051471814168</v>
      </c>
      <c r="BR4" s="13">
        <f t="shared" si="37"/>
        <v>24.417030123569681</v>
      </c>
      <c r="BS4" s="13">
        <f t="shared" si="37"/>
        <v>24.223357885642141</v>
      </c>
      <c r="BT4" s="13">
        <f t="shared" si="37"/>
        <v>24.029497822380588</v>
      </c>
      <c r="BU4" s="13">
        <f t="shared" si="37"/>
        <v>23.835449751630083</v>
      </c>
      <c r="BV4" s="13">
        <f t="shared" ref="BV4:EG4" si="38">IF(OR(ISBLANK(BV1),BV1=""),"",BV2*$B$5)</f>
        <v>23.641213491059023</v>
      </c>
      <c r="BW4" s="13">
        <f t="shared" si="38"/>
        <v>23.446788858158975</v>
      </c>
      <c r="BX4" s="13">
        <f t="shared" si="38"/>
        <v>23.252175670244515</v>
      </c>
      <c r="BY4" s="13">
        <f t="shared" si="38"/>
        <v>23.057373744453045</v>
      </c>
      <c r="BZ4" s="13">
        <f t="shared" si="38"/>
        <v>22.86238289774462</v>
      </c>
      <c r="CA4" s="13">
        <f t="shared" si="38"/>
        <v>22.667202946901792</v>
      </c>
      <c r="CB4" s="13">
        <f t="shared" si="38"/>
        <v>22.47183370852942</v>
      </c>
      <c r="CC4" s="13">
        <f t="shared" si="38"/>
        <v>22.276274999054507</v>
      </c>
      <c r="CD4" s="13">
        <f t="shared" si="38"/>
        <v>22.08052663472602</v>
      </c>
      <c r="CE4" s="13">
        <f t="shared" si="38"/>
        <v>21.884588431614723</v>
      </c>
      <c r="CF4" s="13">
        <f t="shared" si="38"/>
        <v>21.688460205613012</v>
      </c>
      <c r="CG4" s="13">
        <f t="shared" si="38"/>
        <v>21.492141772434728</v>
      </c>
      <c r="CH4" s="13">
        <f t="shared" si="38"/>
        <v>21.295632947614983</v>
      </c>
      <c r="CI4" s="13">
        <f t="shared" si="38"/>
        <v>21.098933546510008</v>
      </c>
      <c r="CJ4" s="13">
        <f t="shared" si="38"/>
        <v>20.902043384296949</v>
      </c>
      <c r="CK4" s="13">
        <f t="shared" si="38"/>
        <v>20.704962275973717</v>
      </c>
      <c r="CL4" s="13">
        <f t="shared" si="38"/>
        <v>20.507690036358806</v>
      </c>
      <c r="CM4" s="13">
        <f t="shared" si="38"/>
        <v>20.310226480091117</v>
      </c>
      <c r="CN4" s="13">
        <f t="shared" si="38"/>
        <v>20.112571421629788</v>
      </c>
      <c r="CO4" s="13">
        <f t="shared" si="38"/>
        <v>19.914724675254018</v>
      </c>
      <c r="CP4" s="13">
        <f t="shared" si="38"/>
        <v>19.716686055062883</v>
      </c>
      <c r="CQ4" s="13">
        <f t="shared" si="38"/>
        <v>19.518455374975186</v>
      </c>
      <c r="CR4" s="13">
        <f t="shared" si="38"/>
        <v>19.320032448729254</v>
      </c>
      <c r="CS4" s="13">
        <f t="shared" si="38"/>
        <v>19.121417089882783</v>
      </c>
      <c r="CT4" s="13">
        <f t="shared" si="38"/>
        <v>18.922609111812648</v>
      </c>
      <c r="CU4" s="13">
        <f t="shared" si="38"/>
        <v>18.723608327714739</v>
      </c>
      <c r="CV4" s="13">
        <f t="shared" si="38"/>
        <v>18.524414550603787</v>
      </c>
      <c r="CW4" s="13">
        <f t="shared" si="38"/>
        <v>18.325027593313173</v>
      </c>
      <c r="CX4" s="13">
        <f t="shared" si="38"/>
        <v>18.125447268494767</v>
      </c>
      <c r="CY4" s="13">
        <f t="shared" si="38"/>
        <v>17.925673388618748</v>
      </c>
      <c r="CZ4" s="13">
        <f t="shared" si="38"/>
        <v>17.725705765973419</v>
      </c>
      <c r="DA4" s="13">
        <f t="shared" si="38"/>
        <v>17.525544212665054</v>
      </c>
      <c r="DB4" s="13">
        <f t="shared" si="38"/>
        <v>17.325188540617681</v>
      </c>
      <c r="DC4" s="13">
        <f t="shared" si="38"/>
        <v>17.124638561572958</v>
      </c>
      <c r="DD4" s="13">
        <f t="shared" si="38"/>
        <v>16.923894087089948</v>
      </c>
      <c r="DE4" s="13">
        <f t="shared" si="38"/>
        <v>16.722954928544976</v>
      </c>
      <c r="DF4" s="13">
        <f t="shared" si="38"/>
        <v>16.52182089713142</v>
      </c>
      <c r="DG4" s="13">
        <f t="shared" si="38"/>
        <v>16.320491803859568</v>
      </c>
      <c r="DH4" s="13">
        <f t="shared" si="38"/>
        <v>16.118967459556416</v>
      </c>
      <c r="DI4" s="13">
        <f t="shared" si="38"/>
        <v>15.917247674865502</v>
      </c>
      <c r="DJ4" s="13">
        <f t="shared" si="38"/>
        <v>15.715332260246722</v>
      </c>
      <c r="DK4" s="13">
        <f t="shared" si="38"/>
        <v>15.513221025976151</v>
      </c>
      <c r="DL4" s="13">
        <f t="shared" si="38"/>
        <v>15.310913782145873</v>
      </c>
      <c r="DM4" s="13">
        <f t="shared" si="38"/>
        <v>15.108410338663797</v>
      </c>
      <c r="DN4" s="13">
        <f t="shared" si="38"/>
        <v>14.905710505253474</v>
      </c>
      <c r="DO4" s="13">
        <f t="shared" si="38"/>
        <v>14.702814091453927</v>
      </c>
      <c r="DP4" s="13">
        <f t="shared" si="38"/>
        <v>14.499720906619466</v>
      </c>
      <c r="DQ4" s="13">
        <f t="shared" si="38"/>
        <v>14.296430759919513</v>
      </c>
      <c r="DR4" s="13">
        <f t="shared" si="38"/>
        <v>14.09294346033842</v>
      </c>
      <c r="DS4" s="13">
        <f t="shared" si="38"/>
        <v>13.889258816675286</v>
      </c>
      <c r="DT4" s="13">
        <f t="shared" si="38"/>
        <v>13.685376637543786</v>
      </c>
      <c r="DU4" s="13">
        <f t="shared" si="38"/>
        <v>13.481296731371989</v>
      </c>
      <c r="DV4" s="13">
        <f t="shared" si="38"/>
        <v>13.277018906402168</v>
      </c>
      <c r="DW4" s="13">
        <f t="shared" si="38"/>
        <v>13.072542970690632</v>
      </c>
      <c r="DX4" s="13">
        <f t="shared" si="38"/>
        <v>12.86786873210754</v>
      </c>
      <c r="DY4" s="13">
        <f t="shared" si="38"/>
        <v>12.662995998336722</v>
      </c>
      <c r="DZ4" s="13">
        <f t="shared" si="38"/>
        <v>12.457924576875499</v>
      </c>
      <c r="EA4" s="13">
        <f t="shared" si="38"/>
        <v>12.252654275034496</v>
      </c>
      <c r="EB4" s="13">
        <f t="shared" si="38"/>
        <v>12.047184899937474</v>
      </c>
      <c r="EC4" s="13">
        <f t="shared" si="38"/>
        <v>11.84151625852113</v>
      </c>
      <c r="ED4" s="13">
        <f t="shared" si="38"/>
        <v>11.635648157534936</v>
      </c>
      <c r="EE4" s="13">
        <f t="shared" si="38"/>
        <v>11.429580403540944</v>
      </c>
      <c r="EF4" s="13">
        <f t="shared" si="38"/>
        <v>11.223312802913608</v>
      </c>
      <c r="EG4" s="13">
        <f t="shared" si="38"/>
        <v>11.016845161839598</v>
      </c>
      <c r="EH4" s="13">
        <f t="shared" ref="EH4:GS4" si="39">IF(OR(ISBLANK(EH1),EH1=""),"",EH2*$B$5)</f>
        <v>10.810177286317629</v>
      </c>
      <c r="EI4" s="13">
        <f t="shared" si="39"/>
        <v>10.603308982158266</v>
      </c>
      <c r="EJ4" s="13">
        <f t="shared" si="39"/>
        <v>10.396240054983751</v>
      </c>
      <c r="EK4" s="13">
        <f t="shared" si="39"/>
        <v>10.188970310227816</v>
      </c>
      <c r="EL4" s="13">
        <f t="shared" si="39"/>
        <v>9.9814995531354942</v>
      </c>
      <c r="EM4" s="13">
        <f t="shared" si="39"/>
        <v>9.7738275887629538</v>
      </c>
      <c r="EN4" s="13">
        <f t="shared" si="39"/>
        <v>9.5659542219772931</v>
      </c>
      <c r="EO4" s="13">
        <f t="shared" si="39"/>
        <v>9.3578792574563803</v>
      </c>
      <c r="EP4" s="13">
        <f t="shared" si="39"/>
        <v>9.1496024996886494</v>
      </c>
      <c r="EQ4" s="13">
        <f t="shared" si="39"/>
        <v>8.9411237529729259</v>
      </c>
      <c r="ER4" s="13">
        <f t="shared" si="39"/>
        <v>8.7324428214182497</v>
      </c>
      <c r="ES4" s="13">
        <f t="shared" si="39"/>
        <v>8.5235595089436753</v>
      </c>
      <c r="ET4" s="13">
        <f t="shared" si="39"/>
        <v>8.3144736192780986</v>
      </c>
      <c r="EU4" s="13">
        <f t="shared" si="39"/>
        <v>8.1051849559600733</v>
      </c>
      <c r="EV4" s="13">
        <f t="shared" si="39"/>
        <v>7.8956933223376167</v>
      </c>
      <c r="EW4" s="13">
        <f t="shared" si="39"/>
        <v>7.6859985215680355</v>
      </c>
      <c r="EX4" s="13">
        <f t="shared" si="39"/>
        <v>7.4761003566177342</v>
      </c>
      <c r="EY4" s="13">
        <f t="shared" si="39"/>
        <v>7.2659986302620334</v>
      </c>
      <c r="EZ4" s="13">
        <f t="shared" si="39"/>
        <v>7.055693145084982</v>
      </c>
      <c r="FA4" s="13">
        <f t="shared" si="39"/>
        <v>6.8451837034791732</v>
      </c>
      <c r="FB4" s="13">
        <f t="shared" si="39"/>
        <v>6.6344701076455586</v>
      </c>
      <c r="FC4" s="13">
        <f t="shared" si="39"/>
        <v>6.423552159593263</v>
      </c>
      <c r="FD4" s="13">
        <f t="shared" si="39"/>
        <v>6.2124296611393968</v>
      </c>
      <c r="FE4" s="13">
        <f t="shared" si="39"/>
        <v>6.0011024139088684</v>
      </c>
      <c r="FF4" s="13">
        <f t="shared" si="39"/>
        <v>5.7895702193342062</v>
      </c>
      <c r="FG4" s="13">
        <f t="shared" si="39"/>
        <v>5.577832878655359</v>
      </c>
      <c r="FH4" s="13">
        <f t="shared" si="39"/>
        <v>5.3658901929195197</v>
      </c>
      <c r="FI4" s="13">
        <f t="shared" si="39"/>
        <v>5.1537419629809342</v>
      </c>
      <c r="FJ4" s="13">
        <f t="shared" si="39"/>
        <v>4.941387989500714</v>
      </c>
      <c r="FK4" s="13">
        <f t="shared" si="39"/>
        <v>4.7288280729466514</v>
      </c>
      <c r="FL4" s="13">
        <f t="shared" si="39"/>
        <v>4.5160620135930287</v>
      </c>
      <c r="FM4" s="13">
        <f t="shared" si="39"/>
        <v>4.3030896115204316</v>
      </c>
      <c r="FN4" s="13">
        <f t="shared" si="39"/>
        <v>4.0899106666155634</v>
      </c>
      <c r="FO4" s="13">
        <f t="shared" si="39"/>
        <v>3.8765249785710556</v>
      </c>
      <c r="FP4" s="13">
        <f t="shared" si="39"/>
        <v>3.6629323468852779</v>
      </c>
      <c r="FQ4" s="13">
        <f t="shared" si="39"/>
        <v>3.4491325708621532</v>
      </c>
      <c r="FR4" s="13">
        <f t="shared" si="39"/>
        <v>3.2351254496109667</v>
      </c>
      <c r="FS4" s="13">
        <f t="shared" si="39"/>
        <v>3.0209107820461765</v>
      </c>
      <c r="FT4" s="13">
        <f t="shared" si="39"/>
        <v>2.806488366887228</v>
      </c>
      <c r="FU4" s="13">
        <f t="shared" si="39"/>
        <v>2.5918580026583609</v>
      </c>
      <c r="FV4" s="13">
        <f t="shared" si="39"/>
        <v>2.3770194876884227</v>
      </c>
      <c r="FW4" s="13">
        <f t="shared" si="39"/>
        <v>2.1619726201106766</v>
      </c>
      <c r="FX4" s="13">
        <f t="shared" si="39"/>
        <v>1.9467171978626159</v>
      </c>
      <c r="FY4" s="13">
        <f t="shared" si="39"/>
        <v>1.7312530186857693</v>
      </c>
      <c r="FZ4" s="13">
        <f t="shared" si="39"/>
        <v>1.5155798801255143</v>
      </c>
      <c r="GA4" s="13">
        <f t="shared" si="39"/>
        <v>1.2996975795308854</v>
      </c>
      <c r="GB4" s="13">
        <f t="shared" si="39"/>
        <v>1.0836059140543841</v>
      </c>
      <c r="GC4" s="13">
        <f t="shared" si="39"/>
        <v>0.86730468065178878</v>
      </c>
      <c r="GD4" s="13">
        <f t="shared" si="39"/>
        <v>0.65079367608196281</v>
      </c>
      <c r="GE4" s="13">
        <f t="shared" si="39"/>
        <v>0.43407269690666467</v>
      </c>
      <c r="GF4" s="13">
        <f t="shared" si="39"/>
        <v>0.21714153949035608</v>
      </c>
      <c r="GG4" s="13" t="str">
        <f t="shared" si="39"/>
        <v/>
      </c>
      <c r="GH4" s="13" t="str">
        <f t="shared" si="39"/>
        <v/>
      </c>
      <c r="GI4" s="13" t="str">
        <f t="shared" si="39"/>
        <v/>
      </c>
      <c r="GJ4" s="13" t="str">
        <f t="shared" si="39"/>
        <v/>
      </c>
      <c r="GK4" s="13" t="str">
        <f t="shared" si="39"/>
        <v/>
      </c>
      <c r="GL4" s="13" t="str">
        <f t="shared" si="39"/>
        <v/>
      </c>
      <c r="GM4" s="13" t="str">
        <f t="shared" si="39"/>
        <v/>
      </c>
      <c r="GN4" s="13" t="str">
        <f t="shared" si="39"/>
        <v/>
      </c>
      <c r="GO4" s="13" t="str">
        <f t="shared" si="39"/>
        <v/>
      </c>
      <c r="GP4" s="13" t="str">
        <f t="shared" si="39"/>
        <v/>
      </c>
      <c r="GQ4" s="13" t="str">
        <f t="shared" si="39"/>
        <v/>
      </c>
      <c r="GR4" s="13" t="str">
        <f t="shared" si="39"/>
        <v/>
      </c>
      <c r="GS4" s="13" t="str">
        <f t="shared" si="39"/>
        <v/>
      </c>
      <c r="GT4" s="13" t="str">
        <f t="shared" ref="GT4:JE4" si="40">IF(OR(ISBLANK(GT1),GT1=""),"",GT2*$B$5)</f>
        <v/>
      </c>
      <c r="GU4" s="13" t="str">
        <f t="shared" si="40"/>
        <v/>
      </c>
      <c r="GV4" s="13" t="str">
        <f t="shared" si="40"/>
        <v/>
      </c>
      <c r="GW4" s="13" t="str">
        <f t="shared" si="40"/>
        <v/>
      </c>
      <c r="GX4" s="13" t="str">
        <f t="shared" si="40"/>
        <v/>
      </c>
      <c r="GY4" s="13" t="str">
        <f t="shared" si="40"/>
        <v/>
      </c>
      <c r="GZ4" s="13" t="str">
        <f t="shared" si="40"/>
        <v/>
      </c>
      <c r="HA4" s="13" t="str">
        <f t="shared" si="40"/>
        <v/>
      </c>
      <c r="HB4" s="13" t="str">
        <f t="shared" si="40"/>
        <v/>
      </c>
      <c r="HC4" s="13" t="str">
        <f t="shared" si="40"/>
        <v/>
      </c>
      <c r="HD4" s="13" t="str">
        <f t="shared" si="40"/>
        <v/>
      </c>
      <c r="HE4" s="13" t="str">
        <f t="shared" si="40"/>
        <v/>
      </c>
      <c r="HF4" s="13" t="str">
        <f t="shared" si="40"/>
        <v/>
      </c>
      <c r="HG4" s="13" t="str">
        <f t="shared" si="40"/>
        <v/>
      </c>
      <c r="HH4" s="13" t="str">
        <f t="shared" si="40"/>
        <v/>
      </c>
      <c r="HI4" s="13" t="str">
        <f t="shared" si="40"/>
        <v/>
      </c>
      <c r="HJ4" s="13" t="str">
        <f t="shared" si="40"/>
        <v/>
      </c>
      <c r="HK4" s="13" t="str">
        <f t="shared" si="40"/>
        <v/>
      </c>
      <c r="HL4" s="13" t="str">
        <f t="shared" si="40"/>
        <v/>
      </c>
      <c r="HM4" s="13" t="str">
        <f t="shared" si="40"/>
        <v/>
      </c>
      <c r="HN4" s="13" t="str">
        <f t="shared" si="40"/>
        <v/>
      </c>
      <c r="HO4" s="13" t="str">
        <f t="shared" si="40"/>
        <v/>
      </c>
      <c r="HP4" s="13" t="str">
        <f t="shared" si="40"/>
        <v/>
      </c>
      <c r="HQ4" s="13" t="str">
        <f t="shared" si="40"/>
        <v/>
      </c>
      <c r="HR4" s="13" t="str">
        <f t="shared" si="40"/>
        <v/>
      </c>
      <c r="HS4" s="13" t="str">
        <f t="shared" si="40"/>
        <v/>
      </c>
      <c r="HT4" s="13" t="str">
        <f t="shared" si="40"/>
        <v/>
      </c>
      <c r="HU4" s="13" t="str">
        <f t="shared" si="40"/>
        <v/>
      </c>
      <c r="HV4" s="13" t="str">
        <f t="shared" si="40"/>
        <v/>
      </c>
      <c r="HW4" s="13" t="str">
        <f t="shared" si="40"/>
        <v/>
      </c>
      <c r="HX4" s="13" t="str">
        <f t="shared" si="40"/>
        <v/>
      </c>
      <c r="HY4" s="13" t="str">
        <f t="shared" si="40"/>
        <v/>
      </c>
      <c r="HZ4" s="13" t="str">
        <f t="shared" si="40"/>
        <v/>
      </c>
      <c r="IA4" s="13" t="str">
        <f t="shared" si="40"/>
        <v/>
      </c>
      <c r="IB4" s="13" t="str">
        <f t="shared" si="40"/>
        <v/>
      </c>
      <c r="IC4" s="13" t="str">
        <f t="shared" si="40"/>
        <v/>
      </c>
      <c r="ID4" s="13" t="str">
        <f t="shared" si="40"/>
        <v/>
      </c>
      <c r="IE4" s="13" t="str">
        <f t="shared" si="40"/>
        <v/>
      </c>
      <c r="IF4" s="13" t="str">
        <f t="shared" si="40"/>
        <v/>
      </c>
      <c r="IG4" s="13" t="str">
        <f t="shared" si="40"/>
        <v/>
      </c>
      <c r="IH4" s="13" t="str">
        <f t="shared" si="40"/>
        <v/>
      </c>
      <c r="II4" s="13" t="str">
        <f t="shared" si="40"/>
        <v/>
      </c>
      <c r="IJ4" s="13" t="str">
        <f t="shared" si="40"/>
        <v/>
      </c>
      <c r="IK4" s="13" t="str">
        <f t="shared" si="40"/>
        <v/>
      </c>
      <c r="IL4" s="13" t="str">
        <f t="shared" si="40"/>
        <v/>
      </c>
      <c r="IM4" s="13" t="str">
        <f t="shared" si="40"/>
        <v/>
      </c>
      <c r="IN4" s="13" t="str">
        <f t="shared" si="40"/>
        <v/>
      </c>
      <c r="IO4" s="13" t="str">
        <f t="shared" si="40"/>
        <v/>
      </c>
      <c r="IP4" s="13" t="str">
        <f t="shared" si="40"/>
        <v/>
      </c>
      <c r="IQ4" s="13" t="str">
        <f t="shared" si="40"/>
        <v/>
      </c>
      <c r="IR4" s="13" t="str">
        <f t="shared" si="40"/>
        <v/>
      </c>
      <c r="IS4" s="13" t="str">
        <f t="shared" si="40"/>
        <v/>
      </c>
      <c r="IT4" s="13" t="str">
        <f t="shared" si="40"/>
        <v/>
      </c>
      <c r="IU4" s="13" t="str">
        <f t="shared" si="40"/>
        <v/>
      </c>
      <c r="IV4" s="13" t="str">
        <f t="shared" si="40"/>
        <v/>
      </c>
      <c r="IW4" s="13" t="str">
        <f t="shared" si="40"/>
        <v/>
      </c>
      <c r="IX4" s="13" t="str">
        <f t="shared" si="40"/>
        <v/>
      </c>
      <c r="IY4" s="13" t="str">
        <f t="shared" si="40"/>
        <v/>
      </c>
      <c r="IZ4" s="13" t="str">
        <f t="shared" si="40"/>
        <v/>
      </c>
      <c r="JA4" s="13" t="str">
        <f t="shared" si="40"/>
        <v/>
      </c>
      <c r="JB4" s="13" t="str">
        <f t="shared" si="40"/>
        <v/>
      </c>
      <c r="JC4" s="13" t="str">
        <f t="shared" si="40"/>
        <v/>
      </c>
      <c r="JD4" s="13" t="str">
        <f t="shared" si="40"/>
        <v/>
      </c>
      <c r="JE4" s="13" t="str">
        <f t="shared" si="40"/>
        <v/>
      </c>
      <c r="JF4" s="13" t="str">
        <f t="shared" ref="JF4:LQ4" si="41">IF(OR(ISBLANK(JF1),JF1=""),"",JF2*$B$5)</f>
        <v/>
      </c>
      <c r="JG4" s="13" t="str">
        <f t="shared" si="41"/>
        <v/>
      </c>
      <c r="JH4" s="13" t="str">
        <f t="shared" si="41"/>
        <v/>
      </c>
      <c r="JI4" s="13" t="str">
        <f t="shared" si="41"/>
        <v/>
      </c>
      <c r="JJ4" s="13" t="str">
        <f t="shared" si="41"/>
        <v/>
      </c>
      <c r="JK4" s="13" t="str">
        <f t="shared" si="41"/>
        <v/>
      </c>
      <c r="JL4" s="13" t="str">
        <f t="shared" si="41"/>
        <v/>
      </c>
      <c r="JM4" s="13" t="str">
        <f t="shared" si="41"/>
        <v/>
      </c>
      <c r="JN4" s="13" t="str">
        <f t="shared" si="41"/>
        <v/>
      </c>
      <c r="JO4" s="13" t="str">
        <f t="shared" si="41"/>
        <v/>
      </c>
      <c r="JP4" s="13" t="str">
        <f t="shared" si="41"/>
        <v/>
      </c>
      <c r="JQ4" s="13" t="str">
        <f t="shared" si="41"/>
        <v/>
      </c>
      <c r="JR4" s="13" t="str">
        <f t="shared" si="41"/>
        <v/>
      </c>
      <c r="JS4" s="13" t="str">
        <f t="shared" si="41"/>
        <v/>
      </c>
      <c r="JT4" s="13" t="str">
        <f t="shared" si="41"/>
        <v/>
      </c>
      <c r="JU4" s="13" t="str">
        <f t="shared" si="41"/>
        <v/>
      </c>
      <c r="JV4" s="13" t="str">
        <f t="shared" si="41"/>
        <v/>
      </c>
      <c r="JW4" s="13" t="str">
        <f t="shared" si="41"/>
        <v/>
      </c>
      <c r="JX4" s="13" t="str">
        <f t="shared" si="41"/>
        <v/>
      </c>
      <c r="JY4" s="13" t="str">
        <f t="shared" si="41"/>
        <v/>
      </c>
      <c r="JZ4" s="13" t="str">
        <f t="shared" si="41"/>
        <v/>
      </c>
      <c r="KA4" s="13" t="str">
        <f t="shared" si="41"/>
        <v/>
      </c>
      <c r="KB4" s="13" t="str">
        <f t="shared" si="41"/>
        <v/>
      </c>
      <c r="KC4" s="13" t="str">
        <f t="shared" si="41"/>
        <v/>
      </c>
      <c r="KD4" s="13" t="str">
        <f t="shared" si="41"/>
        <v/>
      </c>
      <c r="KE4" s="13" t="str">
        <f t="shared" si="41"/>
        <v/>
      </c>
      <c r="KF4" s="13" t="str">
        <f t="shared" si="41"/>
        <v/>
      </c>
      <c r="KG4" s="13" t="str">
        <f t="shared" si="41"/>
        <v/>
      </c>
      <c r="KH4" s="13" t="str">
        <f t="shared" si="41"/>
        <v/>
      </c>
      <c r="KI4" s="13" t="str">
        <f t="shared" si="41"/>
        <v/>
      </c>
      <c r="KJ4" s="13" t="str">
        <f t="shared" si="41"/>
        <v/>
      </c>
      <c r="KK4" s="13" t="str">
        <f t="shared" si="41"/>
        <v/>
      </c>
      <c r="KL4" s="13" t="str">
        <f t="shared" si="41"/>
        <v/>
      </c>
      <c r="KM4" s="13" t="str">
        <f t="shared" si="41"/>
        <v/>
      </c>
      <c r="KN4" s="13" t="str">
        <f t="shared" si="41"/>
        <v/>
      </c>
      <c r="KO4" s="13" t="str">
        <f t="shared" si="41"/>
        <v/>
      </c>
      <c r="KP4" s="13" t="str">
        <f t="shared" si="41"/>
        <v/>
      </c>
      <c r="KQ4" s="13" t="str">
        <f t="shared" si="41"/>
        <v/>
      </c>
      <c r="KR4" s="13" t="str">
        <f t="shared" si="41"/>
        <v/>
      </c>
      <c r="KS4" s="13" t="str">
        <f t="shared" si="41"/>
        <v/>
      </c>
      <c r="KT4" s="13" t="str">
        <f t="shared" si="41"/>
        <v/>
      </c>
      <c r="KU4" s="13" t="str">
        <f t="shared" si="41"/>
        <v/>
      </c>
      <c r="KV4" s="13" t="str">
        <f t="shared" si="41"/>
        <v/>
      </c>
      <c r="KW4" s="13" t="str">
        <f t="shared" si="41"/>
        <v/>
      </c>
      <c r="KX4" s="13" t="str">
        <f t="shared" si="41"/>
        <v/>
      </c>
      <c r="KY4" s="13" t="str">
        <f t="shared" si="41"/>
        <v/>
      </c>
      <c r="KZ4" s="13" t="str">
        <f t="shared" si="41"/>
        <v/>
      </c>
      <c r="LA4" s="13" t="str">
        <f t="shared" si="41"/>
        <v/>
      </c>
      <c r="LB4" s="13" t="str">
        <f t="shared" si="41"/>
        <v/>
      </c>
      <c r="LC4" s="13" t="str">
        <f t="shared" si="41"/>
        <v/>
      </c>
      <c r="LD4" s="13" t="str">
        <f t="shared" si="41"/>
        <v/>
      </c>
      <c r="LE4" s="13" t="str">
        <f t="shared" si="41"/>
        <v/>
      </c>
      <c r="LF4" s="13" t="str">
        <f t="shared" si="41"/>
        <v/>
      </c>
      <c r="LG4" s="13" t="str">
        <f t="shared" si="41"/>
        <v/>
      </c>
      <c r="LH4" s="13" t="str">
        <f t="shared" si="41"/>
        <v/>
      </c>
      <c r="LI4" s="13" t="str">
        <f t="shared" si="41"/>
        <v/>
      </c>
      <c r="LJ4" s="13" t="str">
        <f t="shared" si="41"/>
        <v/>
      </c>
      <c r="LK4" s="13" t="str">
        <f t="shared" si="41"/>
        <v/>
      </c>
      <c r="LL4" s="13" t="str">
        <f t="shared" si="41"/>
        <v/>
      </c>
      <c r="LM4" s="13" t="str">
        <f t="shared" si="41"/>
        <v/>
      </c>
      <c r="LN4" s="13" t="str">
        <f t="shared" si="41"/>
        <v/>
      </c>
      <c r="LO4" s="13" t="str">
        <f t="shared" si="41"/>
        <v/>
      </c>
      <c r="LP4" s="13" t="str">
        <f t="shared" si="41"/>
        <v/>
      </c>
      <c r="LQ4" s="13" t="str">
        <f t="shared" si="41"/>
        <v/>
      </c>
      <c r="LR4" s="13" t="str">
        <f t="shared" ref="LR4:OC4" si="42">IF(OR(ISBLANK(LR1),LR1=""),"",LR2*$B$5)</f>
        <v/>
      </c>
      <c r="LS4" s="13" t="str">
        <f t="shared" si="42"/>
        <v/>
      </c>
      <c r="LT4" s="13" t="str">
        <f t="shared" si="42"/>
        <v/>
      </c>
      <c r="LU4" s="13" t="str">
        <f t="shared" si="42"/>
        <v/>
      </c>
      <c r="LV4" s="13" t="str">
        <f t="shared" si="42"/>
        <v/>
      </c>
      <c r="LW4" s="13" t="str">
        <f t="shared" si="42"/>
        <v/>
      </c>
      <c r="LX4" s="13" t="str">
        <f t="shared" si="42"/>
        <v/>
      </c>
      <c r="LY4" s="13" t="str">
        <f t="shared" si="42"/>
        <v/>
      </c>
      <c r="LZ4" s="13" t="str">
        <f t="shared" si="42"/>
        <v/>
      </c>
      <c r="MA4" s="13" t="str">
        <f t="shared" si="42"/>
        <v/>
      </c>
      <c r="MB4" s="13" t="str">
        <f t="shared" si="42"/>
        <v/>
      </c>
      <c r="MC4" s="13" t="str">
        <f t="shared" si="42"/>
        <v/>
      </c>
      <c r="MD4" s="13" t="str">
        <f t="shared" si="42"/>
        <v/>
      </c>
      <c r="ME4" s="13" t="str">
        <f t="shared" si="42"/>
        <v/>
      </c>
      <c r="MF4" s="13" t="str">
        <f t="shared" si="42"/>
        <v/>
      </c>
      <c r="MG4" s="13" t="str">
        <f t="shared" si="42"/>
        <v/>
      </c>
      <c r="MH4" s="13" t="str">
        <f t="shared" si="42"/>
        <v/>
      </c>
      <c r="MI4" s="13" t="str">
        <f t="shared" si="42"/>
        <v/>
      </c>
      <c r="MJ4" s="13" t="str">
        <f t="shared" si="42"/>
        <v/>
      </c>
      <c r="MK4" s="13" t="str">
        <f t="shared" si="42"/>
        <v/>
      </c>
      <c r="ML4" s="13" t="str">
        <f t="shared" si="42"/>
        <v/>
      </c>
      <c r="MM4" s="13" t="str">
        <f t="shared" si="42"/>
        <v/>
      </c>
      <c r="MN4" s="13" t="str">
        <f t="shared" si="42"/>
        <v/>
      </c>
      <c r="MO4" s="13" t="str">
        <f t="shared" si="42"/>
        <v/>
      </c>
      <c r="MP4" s="13" t="str">
        <f t="shared" si="42"/>
        <v/>
      </c>
      <c r="MQ4" s="13" t="str">
        <f t="shared" si="42"/>
        <v/>
      </c>
      <c r="MR4" s="13" t="str">
        <f t="shared" si="42"/>
        <v/>
      </c>
      <c r="MS4" s="13" t="str">
        <f t="shared" si="42"/>
        <v/>
      </c>
      <c r="MT4" s="13" t="str">
        <f t="shared" si="42"/>
        <v/>
      </c>
      <c r="MU4" s="13" t="str">
        <f t="shared" si="42"/>
        <v/>
      </c>
      <c r="MV4" s="13" t="str">
        <f t="shared" si="42"/>
        <v/>
      </c>
      <c r="MW4" s="13" t="str">
        <f t="shared" si="42"/>
        <v/>
      </c>
      <c r="MX4" s="13" t="str">
        <f t="shared" si="42"/>
        <v/>
      </c>
      <c r="MY4" s="13" t="str">
        <f t="shared" si="42"/>
        <v/>
      </c>
      <c r="MZ4" s="13" t="str">
        <f t="shared" si="42"/>
        <v/>
      </c>
      <c r="NA4" s="13" t="str">
        <f t="shared" si="42"/>
        <v/>
      </c>
      <c r="NB4" s="13" t="str">
        <f t="shared" si="42"/>
        <v/>
      </c>
      <c r="NC4" s="13" t="str">
        <f t="shared" si="42"/>
        <v/>
      </c>
      <c r="ND4" s="13" t="str">
        <f t="shared" si="42"/>
        <v/>
      </c>
      <c r="NE4" s="13" t="str">
        <f t="shared" si="42"/>
        <v/>
      </c>
      <c r="NF4" s="13" t="str">
        <f t="shared" si="42"/>
        <v/>
      </c>
      <c r="NG4" s="13" t="str">
        <f t="shared" si="42"/>
        <v/>
      </c>
      <c r="NH4" s="13" t="str">
        <f t="shared" si="42"/>
        <v/>
      </c>
      <c r="NI4" s="13" t="str">
        <f t="shared" si="42"/>
        <v/>
      </c>
      <c r="NJ4" s="13" t="str">
        <f t="shared" si="42"/>
        <v/>
      </c>
      <c r="NK4" s="13" t="str">
        <f t="shared" si="42"/>
        <v/>
      </c>
      <c r="NL4" s="13" t="str">
        <f t="shared" si="42"/>
        <v/>
      </c>
      <c r="NM4" s="13" t="str">
        <f t="shared" si="42"/>
        <v/>
      </c>
      <c r="NN4" s="13" t="str">
        <f t="shared" si="42"/>
        <v/>
      </c>
      <c r="NO4" s="13" t="str">
        <f t="shared" si="42"/>
        <v/>
      </c>
      <c r="NP4" s="13" t="str">
        <f t="shared" si="42"/>
        <v/>
      </c>
      <c r="NQ4" s="13" t="str">
        <f t="shared" si="42"/>
        <v/>
      </c>
      <c r="NR4" s="13" t="str">
        <f t="shared" si="42"/>
        <v/>
      </c>
      <c r="NS4" s="13" t="str">
        <f t="shared" si="42"/>
        <v/>
      </c>
      <c r="NT4" s="13" t="str">
        <f t="shared" si="42"/>
        <v/>
      </c>
      <c r="NU4" s="13" t="str">
        <f t="shared" si="42"/>
        <v/>
      </c>
      <c r="NV4" s="13" t="str">
        <f t="shared" si="42"/>
        <v/>
      </c>
      <c r="NW4" s="13" t="str">
        <f t="shared" si="42"/>
        <v/>
      </c>
      <c r="NX4" s="13" t="str">
        <f t="shared" si="42"/>
        <v/>
      </c>
      <c r="NY4" s="13" t="str">
        <f t="shared" si="42"/>
        <v/>
      </c>
      <c r="NZ4" s="13" t="str">
        <f t="shared" si="42"/>
        <v/>
      </c>
      <c r="OA4" s="13" t="str">
        <f t="shared" si="42"/>
        <v/>
      </c>
      <c r="OB4" s="13" t="str">
        <f t="shared" si="42"/>
        <v/>
      </c>
      <c r="OC4" s="13" t="str">
        <f t="shared" si="42"/>
        <v/>
      </c>
      <c r="OD4" s="13" t="str">
        <f t="shared" ref="OD4:QO4" si="43">IF(OR(ISBLANK(OD1),OD1=""),"",OD2*$B$5)</f>
        <v/>
      </c>
      <c r="OE4" s="13" t="str">
        <f t="shared" si="43"/>
        <v/>
      </c>
      <c r="OF4" s="13" t="str">
        <f t="shared" si="43"/>
        <v/>
      </c>
      <c r="OG4" s="13" t="str">
        <f t="shared" si="43"/>
        <v/>
      </c>
      <c r="OH4" s="13" t="str">
        <f t="shared" si="43"/>
        <v/>
      </c>
      <c r="OI4" s="13" t="str">
        <f t="shared" si="43"/>
        <v/>
      </c>
      <c r="OJ4" s="13" t="str">
        <f t="shared" si="43"/>
        <v/>
      </c>
      <c r="OK4" s="13" t="str">
        <f t="shared" si="43"/>
        <v/>
      </c>
      <c r="OL4" s="13" t="str">
        <f t="shared" si="43"/>
        <v/>
      </c>
      <c r="OM4" s="13" t="str">
        <f t="shared" si="43"/>
        <v/>
      </c>
      <c r="ON4" s="13" t="str">
        <f t="shared" si="43"/>
        <v/>
      </c>
      <c r="OO4" s="13" t="str">
        <f t="shared" si="43"/>
        <v/>
      </c>
      <c r="OP4" s="13" t="str">
        <f t="shared" si="43"/>
        <v/>
      </c>
      <c r="OQ4" s="13" t="str">
        <f t="shared" si="43"/>
        <v/>
      </c>
      <c r="OR4" s="13" t="str">
        <f t="shared" si="43"/>
        <v/>
      </c>
      <c r="OS4" s="13" t="str">
        <f t="shared" si="43"/>
        <v/>
      </c>
      <c r="OT4" s="13" t="str">
        <f t="shared" si="43"/>
        <v/>
      </c>
      <c r="OU4" s="13" t="str">
        <f t="shared" si="43"/>
        <v/>
      </c>
      <c r="OV4" s="13" t="str">
        <f t="shared" si="43"/>
        <v/>
      </c>
      <c r="OW4" s="13" t="str">
        <f t="shared" si="43"/>
        <v/>
      </c>
      <c r="OX4" s="13" t="str">
        <f t="shared" si="43"/>
        <v/>
      </c>
      <c r="OY4" s="13" t="str">
        <f t="shared" si="43"/>
        <v/>
      </c>
      <c r="OZ4" s="13" t="str">
        <f t="shared" si="43"/>
        <v/>
      </c>
      <c r="PA4" s="13" t="str">
        <f t="shared" si="43"/>
        <v/>
      </c>
      <c r="PB4" s="13" t="str">
        <f t="shared" si="43"/>
        <v/>
      </c>
      <c r="PC4" s="13" t="str">
        <f t="shared" si="43"/>
        <v/>
      </c>
      <c r="PD4" s="13" t="str">
        <f t="shared" si="43"/>
        <v/>
      </c>
      <c r="PE4" s="13" t="str">
        <f t="shared" si="43"/>
        <v/>
      </c>
      <c r="PF4" s="13" t="str">
        <f t="shared" si="43"/>
        <v/>
      </c>
      <c r="PG4" s="13" t="str">
        <f t="shared" si="43"/>
        <v/>
      </c>
      <c r="PH4" s="13" t="str">
        <f t="shared" si="43"/>
        <v/>
      </c>
      <c r="PI4" s="13" t="str">
        <f t="shared" si="43"/>
        <v/>
      </c>
      <c r="PJ4" s="13" t="str">
        <f t="shared" si="43"/>
        <v/>
      </c>
      <c r="PK4" s="13" t="str">
        <f t="shared" si="43"/>
        <v/>
      </c>
      <c r="PL4" s="13" t="str">
        <f t="shared" si="43"/>
        <v/>
      </c>
      <c r="PM4" s="13" t="str">
        <f t="shared" si="43"/>
        <v/>
      </c>
      <c r="PN4" s="13" t="str">
        <f t="shared" si="43"/>
        <v/>
      </c>
      <c r="PO4" s="13" t="str">
        <f t="shared" si="43"/>
        <v/>
      </c>
      <c r="PP4" s="13" t="str">
        <f t="shared" si="43"/>
        <v/>
      </c>
      <c r="PQ4" s="13" t="str">
        <f t="shared" si="43"/>
        <v/>
      </c>
      <c r="PR4" s="13" t="str">
        <f t="shared" si="43"/>
        <v/>
      </c>
      <c r="PS4" s="13" t="str">
        <f t="shared" si="43"/>
        <v/>
      </c>
      <c r="PT4" s="13" t="str">
        <f t="shared" si="43"/>
        <v/>
      </c>
      <c r="PU4" s="13" t="str">
        <f t="shared" si="43"/>
        <v/>
      </c>
      <c r="PV4" s="13" t="str">
        <f t="shared" si="43"/>
        <v/>
      </c>
      <c r="PW4" s="13" t="str">
        <f t="shared" si="43"/>
        <v/>
      </c>
      <c r="PX4" s="13" t="str">
        <f t="shared" si="43"/>
        <v/>
      </c>
      <c r="PY4" s="13" t="str">
        <f t="shared" si="43"/>
        <v/>
      </c>
      <c r="PZ4" s="13" t="str">
        <f t="shared" si="43"/>
        <v/>
      </c>
      <c r="QA4" s="13" t="str">
        <f t="shared" si="43"/>
        <v/>
      </c>
      <c r="QB4" s="13" t="str">
        <f t="shared" si="43"/>
        <v/>
      </c>
      <c r="QC4" s="13" t="str">
        <f t="shared" si="43"/>
        <v/>
      </c>
      <c r="QD4" s="13" t="str">
        <f t="shared" si="43"/>
        <v/>
      </c>
      <c r="QE4" s="13" t="str">
        <f t="shared" si="43"/>
        <v/>
      </c>
      <c r="QF4" s="13" t="str">
        <f t="shared" si="43"/>
        <v/>
      </c>
      <c r="QG4" s="13" t="str">
        <f t="shared" si="43"/>
        <v/>
      </c>
      <c r="QH4" s="13" t="str">
        <f t="shared" si="43"/>
        <v/>
      </c>
      <c r="QI4" s="13" t="str">
        <f t="shared" si="43"/>
        <v/>
      </c>
      <c r="QJ4" s="13" t="str">
        <f t="shared" si="43"/>
        <v/>
      </c>
      <c r="QK4" s="13" t="str">
        <f t="shared" si="43"/>
        <v/>
      </c>
      <c r="QL4" s="13" t="str">
        <f t="shared" si="43"/>
        <v/>
      </c>
      <c r="QM4" s="13" t="str">
        <f t="shared" si="43"/>
        <v/>
      </c>
      <c r="QN4" s="13" t="str">
        <f t="shared" si="43"/>
        <v/>
      </c>
      <c r="QO4" s="13" t="str">
        <f t="shared" si="43"/>
        <v/>
      </c>
      <c r="QP4" s="13" t="str">
        <f t="shared" ref="QP4:TA4" si="44">IF(OR(ISBLANK(QP1),QP1=""),"",QP2*$B$5)</f>
        <v/>
      </c>
      <c r="QQ4" s="13" t="str">
        <f t="shared" si="44"/>
        <v/>
      </c>
      <c r="QR4" s="13" t="str">
        <f t="shared" si="44"/>
        <v/>
      </c>
      <c r="QS4" s="13" t="str">
        <f t="shared" si="44"/>
        <v/>
      </c>
      <c r="QT4" s="13" t="str">
        <f t="shared" si="44"/>
        <v/>
      </c>
      <c r="QU4" s="13" t="str">
        <f t="shared" si="44"/>
        <v/>
      </c>
      <c r="QV4" s="13" t="str">
        <f t="shared" si="44"/>
        <v/>
      </c>
      <c r="QW4" s="13" t="str">
        <f t="shared" si="44"/>
        <v/>
      </c>
      <c r="QX4" s="13" t="str">
        <f t="shared" si="44"/>
        <v/>
      </c>
      <c r="QY4" s="13" t="str">
        <f t="shared" si="44"/>
        <v/>
      </c>
      <c r="QZ4" s="13" t="str">
        <f t="shared" si="44"/>
        <v/>
      </c>
      <c r="RA4" s="13" t="str">
        <f t="shared" si="44"/>
        <v/>
      </c>
      <c r="RB4" s="13" t="str">
        <f t="shared" si="44"/>
        <v/>
      </c>
      <c r="RC4" s="13" t="str">
        <f t="shared" si="44"/>
        <v/>
      </c>
      <c r="RD4" s="13" t="str">
        <f t="shared" si="44"/>
        <v/>
      </c>
      <c r="RE4" s="13" t="str">
        <f t="shared" si="44"/>
        <v/>
      </c>
      <c r="RF4" s="13" t="str">
        <f t="shared" si="44"/>
        <v/>
      </c>
      <c r="RG4" s="13" t="str">
        <f t="shared" si="44"/>
        <v/>
      </c>
      <c r="RH4" s="13" t="str">
        <f t="shared" si="44"/>
        <v/>
      </c>
      <c r="RI4" s="13" t="str">
        <f t="shared" si="44"/>
        <v/>
      </c>
      <c r="RJ4" s="13" t="str">
        <f t="shared" si="44"/>
        <v/>
      </c>
      <c r="RK4" s="13" t="str">
        <f t="shared" si="44"/>
        <v/>
      </c>
      <c r="RL4" s="13" t="str">
        <f t="shared" si="44"/>
        <v/>
      </c>
      <c r="RM4" s="13" t="str">
        <f t="shared" si="44"/>
        <v/>
      </c>
      <c r="RN4" s="13" t="str">
        <f t="shared" si="44"/>
        <v/>
      </c>
      <c r="RO4" s="13" t="str">
        <f t="shared" si="44"/>
        <v/>
      </c>
      <c r="RP4" s="13" t="str">
        <f t="shared" si="44"/>
        <v/>
      </c>
      <c r="RQ4" s="13" t="str">
        <f t="shared" si="44"/>
        <v/>
      </c>
      <c r="RR4" s="13" t="str">
        <f t="shared" si="44"/>
        <v/>
      </c>
      <c r="RS4" s="13" t="str">
        <f t="shared" si="44"/>
        <v/>
      </c>
      <c r="RT4" s="13" t="str">
        <f t="shared" si="44"/>
        <v/>
      </c>
      <c r="RU4" s="13" t="str">
        <f t="shared" si="44"/>
        <v/>
      </c>
      <c r="RV4" s="13" t="str">
        <f t="shared" si="44"/>
        <v/>
      </c>
      <c r="RW4" s="13" t="str">
        <f t="shared" si="44"/>
        <v/>
      </c>
      <c r="RX4" s="13" t="str">
        <f t="shared" si="44"/>
        <v/>
      </c>
      <c r="RY4" s="13" t="str">
        <f t="shared" si="44"/>
        <v/>
      </c>
      <c r="RZ4" s="13" t="str">
        <f t="shared" si="44"/>
        <v/>
      </c>
      <c r="SA4" s="13" t="str">
        <f t="shared" si="44"/>
        <v/>
      </c>
      <c r="SB4" s="13" t="str">
        <f t="shared" si="44"/>
        <v/>
      </c>
      <c r="SC4" s="13" t="str">
        <f t="shared" si="44"/>
        <v/>
      </c>
      <c r="SD4" s="13" t="str">
        <f t="shared" si="44"/>
        <v/>
      </c>
      <c r="SE4" s="13" t="str">
        <f t="shared" si="44"/>
        <v/>
      </c>
      <c r="SF4" s="13" t="str">
        <f t="shared" si="44"/>
        <v/>
      </c>
      <c r="SG4" s="13" t="str">
        <f t="shared" si="44"/>
        <v/>
      </c>
      <c r="SH4" s="13" t="str">
        <f t="shared" si="44"/>
        <v/>
      </c>
      <c r="SI4" s="13" t="str">
        <f t="shared" si="44"/>
        <v/>
      </c>
      <c r="SJ4" s="13" t="str">
        <f t="shared" si="44"/>
        <v/>
      </c>
      <c r="SK4" s="13" t="str">
        <f t="shared" si="44"/>
        <v/>
      </c>
      <c r="SL4" s="13" t="str">
        <f t="shared" si="44"/>
        <v/>
      </c>
      <c r="SM4" s="13" t="str">
        <f t="shared" si="44"/>
        <v/>
      </c>
      <c r="SN4" s="13" t="str">
        <f t="shared" si="44"/>
        <v/>
      </c>
      <c r="SO4" s="13" t="str">
        <f t="shared" si="44"/>
        <v/>
      </c>
      <c r="SP4" s="13" t="str">
        <f t="shared" si="44"/>
        <v/>
      </c>
      <c r="SQ4" s="13" t="str">
        <f t="shared" si="44"/>
        <v/>
      </c>
      <c r="SR4" s="13" t="str">
        <f t="shared" si="44"/>
        <v/>
      </c>
      <c r="SS4" s="13" t="str">
        <f t="shared" si="44"/>
        <v/>
      </c>
      <c r="ST4" s="13" t="str">
        <f t="shared" si="44"/>
        <v/>
      </c>
      <c r="SU4" s="13" t="str">
        <f t="shared" si="44"/>
        <v/>
      </c>
      <c r="SV4" s="13" t="str">
        <f t="shared" si="44"/>
        <v/>
      </c>
      <c r="SW4" s="13" t="str">
        <f t="shared" si="44"/>
        <v/>
      </c>
      <c r="SX4" s="13" t="str">
        <f t="shared" si="44"/>
        <v/>
      </c>
      <c r="SY4" s="13" t="str">
        <f t="shared" si="44"/>
        <v/>
      </c>
      <c r="SZ4" s="13" t="str">
        <f t="shared" si="44"/>
        <v/>
      </c>
      <c r="TA4" s="13" t="str">
        <f t="shared" si="44"/>
        <v/>
      </c>
      <c r="TB4" s="13" t="str">
        <f t="shared" ref="TB4:VM4" si="45">IF(OR(ISBLANK(TB1),TB1=""),"",TB2*$B$5)</f>
        <v/>
      </c>
      <c r="TC4" s="13" t="str">
        <f t="shared" si="45"/>
        <v/>
      </c>
      <c r="TD4" s="13" t="str">
        <f t="shared" si="45"/>
        <v/>
      </c>
      <c r="TE4" s="13" t="str">
        <f t="shared" si="45"/>
        <v/>
      </c>
      <c r="TF4" s="13" t="str">
        <f t="shared" si="45"/>
        <v/>
      </c>
      <c r="TG4" s="13" t="str">
        <f t="shared" si="45"/>
        <v/>
      </c>
      <c r="TH4" s="13" t="str">
        <f t="shared" si="45"/>
        <v/>
      </c>
      <c r="TI4" s="13" t="str">
        <f t="shared" si="45"/>
        <v/>
      </c>
      <c r="TJ4" s="13" t="str">
        <f t="shared" si="45"/>
        <v/>
      </c>
      <c r="TK4" s="13" t="str">
        <f t="shared" si="45"/>
        <v/>
      </c>
      <c r="TL4" s="13" t="str">
        <f t="shared" si="45"/>
        <v/>
      </c>
      <c r="TM4" s="13" t="str">
        <f t="shared" si="45"/>
        <v/>
      </c>
      <c r="TN4" s="13" t="str">
        <f t="shared" si="45"/>
        <v/>
      </c>
      <c r="TO4" s="13" t="str">
        <f t="shared" si="45"/>
        <v/>
      </c>
      <c r="TP4" s="13" t="str">
        <f t="shared" si="45"/>
        <v/>
      </c>
      <c r="TQ4" s="13" t="str">
        <f t="shared" si="45"/>
        <v/>
      </c>
      <c r="TR4" s="13" t="str">
        <f t="shared" si="45"/>
        <v/>
      </c>
      <c r="TS4" s="13" t="str">
        <f t="shared" si="45"/>
        <v/>
      </c>
      <c r="TT4" s="13" t="str">
        <f t="shared" si="45"/>
        <v/>
      </c>
      <c r="TU4" s="13" t="str">
        <f t="shared" si="45"/>
        <v/>
      </c>
      <c r="TV4" s="13" t="str">
        <f t="shared" si="45"/>
        <v/>
      </c>
      <c r="TW4" s="13" t="str">
        <f t="shared" si="45"/>
        <v/>
      </c>
      <c r="TX4" s="13" t="str">
        <f t="shared" si="45"/>
        <v/>
      </c>
      <c r="TY4" s="13" t="str">
        <f t="shared" si="45"/>
        <v/>
      </c>
      <c r="TZ4" s="13" t="str">
        <f t="shared" si="45"/>
        <v/>
      </c>
      <c r="UA4" s="13" t="str">
        <f t="shared" si="45"/>
        <v/>
      </c>
      <c r="UB4" s="13" t="str">
        <f t="shared" si="45"/>
        <v/>
      </c>
      <c r="UC4" s="13" t="str">
        <f t="shared" si="45"/>
        <v/>
      </c>
      <c r="UD4" s="13" t="str">
        <f t="shared" si="45"/>
        <v/>
      </c>
      <c r="UE4" s="13" t="str">
        <f t="shared" si="45"/>
        <v/>
      </c>
      <c r="UF4" s="13" t="str">
        <f t="shared" si="45"/>
        <v/>
      </c>
      <c r="UG4" s="13" t="str">
        <f t="shared" si="45"/>
        <v/>
      </c>
      <c r="UH4" s="13" t="str">
        <f t="shared" si="45"/>
        <v/>
      </c>
      <c r="UI4" s="13" t="str">
        <f t="shared" si="45"/>
        <v/>
      </c>
      <c r="UJ4" s="13" t="str">
        <f t="shared" si="45"/>
        <v/>
      </c>
      <c r="UK4" s="13" t="str">
        <f t="shared" si="45"/>
        <v/>
      </c>
      <c r="UL4" s="13" t="str">
        <f t="shared" si="45"/>
        <v/>
      </c>
      <c r="UM4" s="13" t="str">
        <f t="shared" si="45"/>
        <v/>
      </c>
      <c r="UN4" s="13" t="str">
        <f t="shared" si="45"/>
        <v/>
      </c>
      <c r="UO4" s="13" t="str">
        <f t="shared" si="45"/>
        <v/>
      </c>
      <c r="UP4" s="13" t="str">
        <f t="shared" si="45"/>
        <v/>
      </c>
      <c r="UQ4" s="13" t="str">
        <f t="shared" si="45"/>
        <v/>
      </c>
      <c r="UR4" s="13" t="str">
        <f t="shared" si="45"/>
        <v/>
      </c>
      <c r="US4" s="13" t="str">
        <f t="shared" si="45"/>
        <v/>
      </c>
      <c r="UT4" s="13" t="str">
        <f t="shared" si="45"/>
        <v/>
      </c>
      <c r="UU4" s="13" t="str">
        <f t="shared" si="45"/>
        <v/>
      </c>
      <c r="UV4" s="13" t="str">
        <f t="shared" si="45"/>
        <v/>
      </c>
      <c r="UW4" s="13" t="str">
        <f t="shared" si="45"/>
        <v/>
      </c>
      <c r="UX4" s="13" t="str">
        <f t="shared" si="45"/>
        <v/>
      </c>
      <c r="UY4" s="13" t="str">
        <f t="shared" si="45"/>
        <v/>
      </c>
      <c r="UZ4" s="13" t="str">
        <f t="shared" si="45"/>
        <v/>
      </c>
      <c r="VA4" s="13" t="str">
        <f t="shared" si="45"/>
        <v/>
      </c>
      <c r="VB4" s="13" t="str">
        <f t="shared" si="45"/>
        <v/>
      </c>
      <c r="VC4" s="13" t="str">
        <f t="shared" si="45"/>
        <v/>
      </c>
      <c r="VD4" s="13" t="str">
        <f t="shared" si="45"/>
        <v/>
      </c>
      <c r="VE4" s="13" t="str">
        <f t="shared" si="45"/>
        <v/>
      </c>
      <c r="VF4" s="13" t="str">
        <f t="shared" si="45"/>
        <v/>
      </c>
      <c r="VG4" s="13" t="str">
        <f t="shared" si="45"/>
        <v/>
      </c>
      <c r="VH4" s="13" t="str">
        <f t="shared" si="45"/>
        <v/>
      </c>
      <c r="VI4" s="13" t="str">
        <f t="shared" si="45"/>
        <v/>
      </c>
      <c r="VJ4" s="13" t="str">
        <f t="shared" si="45"/>
        <v/>
      </c>
      <c r="VK4" s="13" t="str">
        <f t="shared" si="45"/>
        <v/>
      </c>
      <c r="VL4" s="13" t="str">
        <f t="shared" si="45"/>
        <v/>
      </c>
      <c r="VM4" s="13" t="str">
        <f t="shared" si="45"/>
        <v/>
      </c>
      <c r="VN4" s="13" t="str">
        <f t="shared" ref="VN4:XY4" si="46">IF(OR(ISBLANK(VN1),VN1=""),"",VN2*$B$5)</f>
        <v/>
      </c>
      <c r="VO4" s="13" t="str">
        <f t="shared" si="46"/>
        <v/>
      </c>
      <c r="VP4" s="13" t="str">
        <f t="shared" si="46"/>
        <v/>
      </c>
      <c r="VQ4" s="13" t="str">
        <f t="shared" si="46"/>
        <v/>
      </c>
      <c r="VR4" s="13" t="str">
        <f t="shared" si="46"/>
        <v/>
      </c>
      <c r="VS4" s="13" t="str">
        <f t="shared" si="46"/>
        <v/>
      </c>
      <c r="VT4" s="13" t="str">
        <f t="shared" si="46"/>
        <v/>
      </c>
      <c r="VU4" s="13" t="str">
        <f t="shared" si="46"/>
        <v/>
      </c>
      <c r="VV4" s="13" t="str">
        <f t="shared" si="46"/>
        <v/>
      </c>
      <c r="VW4" s="13" t="str">
        <f t="shared" si="46"/>
        <v/>
      </c>
      <c r="VX4" s="13" t="str">
        <f t="shared" si="46"/>
        <v/>
      </c>
      <c r="VY4" s="13" t="str">
        <f t="shared" si="46"/>
        <v/>
      </c>
      <c r="VZ4" s="13" t="str">
        <f t="shared" si="46"/>
        <v/>
      </c>
      <c r="WA4" s="13" t="str">
        <f t="shared" si="46"/>
        <v/>
      </c>
      <c r="WB4" s="13" t="str">
        <f t="shared" si="46"/>
        <v/>
      </c>
      <c r="WC4" s="13" t="str">
        <f t="shared" si="46"/>
        <v/>
      </c>
      <c r="WD4" s="13" t="str">
        <f t="shared" si="46"/>
        <v/>
      </c>
      <c r="WE4" s="13" t="str">
        <f t="shared" si="46"/>
        <v/>
      </c>
      <c r="WF4" s="13" t="str">
        <f t="shared" si="46"/>
        <v/>
      </c>
      <c r="WG4" s="13" t="str">
        <f t="shared" si="46"/>
        <v/>
      </c>
      <c r="WH4" s="13" t="str">
        <f t="shared" si="46"/>
        <v/>
      </c>
      <c r="WI4" s="13" t="str">
        <f t="shared" si="46"/>
        <v/>
      </c>
      <c r="WJ4" s="13" t="str">
        <f t="shared" si="46"/>
        <v/>
      </c>
      <c r="WK4" s="13" t="str">
        <f t="shared" si="46"/>
        <v/>
      </c>
      <c r="WL4" s="13" t="str">
        <f t="shared" si="46"/>
        <v/>
      </c>
      <c r="WM4" s="13" t="str">
        <f t="shared" si="46"/>
        <v/>
      </c>
      <c r="WN4" s="13" t="str">
        <f t="shared" si="46"/>
        <v/>
      </c>
      <c r="WO4" s="13" t="str">
        <f t="shared" si="46"/>
        <v/>
      </c>
      <c r="WP4" s="13" t="str">
        <f t="shared" si="46"/>
        <v/>
      </c>
      <c r="WQ4" s="13" t="str">
        <f t="shared" si="46"/>
        <v/>
      </c>
      <c r="WR4" s="13" t="str">
        <f t="shared" si="46"/>
        <v/>
      </c>
      <c r="WS4" s="13" t="str">
        <f t="shared" si="46"/>
        <v/>
      </c>
      <c r="WT4" s="13" t="str">
        <f t="shared" si="46"/>
        <v/>
      </c>
      <c r="WU4" s="13" t="str">
        <f t="shared" si="46"/>
        <v/>
      </c>
      <c r="WV4" s="13" t="str">
        <f t="shared" si="46"/>
        <v/>
      </c>
      <c r="WW4" s="13" t="str">
        <f t="shared" si="46"/>
        <v/>
      </c>
      <c r="WX4" s="13" t="str">
        <f t="shared" si="46"/>
        <v/>
      </c>
      <c r="WY4" s="13" t="str">
        <f t="shared" si="46"/>
        <v/>
      </c>
      <c r="WZ4" s="13" t="str">
        <f t="shared" si="46"/>
        <v/>
      </c>
      <c r="XA4" s="13" t="str">
        <f t="shared" si="46"/>
        <v/>
      </c>
      <c r="XB4" s="13" t="str">
        <f t="shared" si="46"/>
        <v/>
      </c>
      <c r="XC4" s="13" t="str">
        <f t="shared" si="46"/>
        <v/>
      </c>
      <c r="XD4" s="13" t="str">
        <f t="shared" si="46"/>
        <v/>
      </c>
      <c r="XE4" s="13" t="str">
        <f t="shared" si="46"/>
        <v/>
      </c>
      <c r="XF4" s="13" t="str">
        <f t="shared" si="46"/>
        <v/>
      </c>
      <c r="XG4" s="13" t="str">
        <f t="shared" si="46"/>
        <v/>
      </c>
      <c r="XH4" s="13" t="str">
        <f t="shared" si="46"/>
        <v/>
      </c>
      <c r="XI4" s="13" t="str">
        <f t="shared" si="46"/>
        <v/>
      </c>
      <c r="XJ4" s="13" t="str">
        <f t="shared" si="46"/>
        <v/>
      </c>
      <c r="XK4" s="13" t="str">
        <f t="shared" si="46"/>
        <v/>
      </c>
      <c r="XL4" s="13" t="str">
        <f t="shared" si="46"/>
        <v/>
      </c>
      <c r="XM4" s="13" t="str">
        <f t="shared" si="46"/>
        <v/>
      </c>
      <c r="XN4" s="13" t="str">
        <f t="shared" si="46"/>
        <v/>
      </c>
      <c r="XO4" s="13" t="str">
        <f t="shared" si="46"/>
        <v/>
      </c>
      <c r="XP4" s="13" t="str">
        <f t="shared" si="46"/>
        <v/>
      </c>
      <c r="XQ4" s="13" t="str">
        <f t="shared" si="46"/>
        <v/>
      </c>
      <c r="XR4" s="13" t="str">
        <f t="shared" si="46"/>
        <v/>
      </c>
      <c r="XS4" s="13" t="str">
        <f t="shared" si="46"/>
        <v/>
      </c>
      <c r="XT4" s="13" t="str">
        <f t="shared" si="46"/>
        <v/>
      </c>
      <c r="XU4" s="13" t="str">
        <f t="shared" si="46"/>
        <v/>
      </c>
      <c r="XV4" s="13" t="str">
        <f t="shared" si="46"/>
        <v/>
      </c>
      <c r="XW4" s="13" t="str">
        <f t="shared" si="46"/>
        <v/>
      </c>
      <c r="XX4" s="13" t="str">
        <f t="shared" si="46"/>
        <v/>
      </c>
      <c r="XY4" s="13" t="str">
        <f t="shared" si="46"/>
        <v/>
      </c>
      <c r="XZ4" s="13" t="str">
        <f t="shared" ref="XZ4:AAK4" si="47">IF(OR(ISBLANK(XZ1),XZ1=""),"",XZ2*$B$5)</f>
        <v/>
      </c>
      <c r="YA4" s="13" t="str">
        <f t="shared" si="47"/>
        <v/>
      </c>
      <c r="YB4" s="13" t="str">
        <f t="shared" si="47"/>
        <v/>
      </c>
      <c r="YC4" s="13" t="str">
        <f t="shared" si="47"/>
        <v/>
      </c>
      <c r="YD4" s="13" t="str">
        <f t="shared" si="47"/>
        <v/>
      </c>
      <c r="YE4" s="13" t="str">
        <f t="shared" si="47"/>
        <v/>
      </c>
      <c r="YF4" s="13" t="str">
        <f t="shared" si="47"/>
        <v/>
      </c>
      <c r="YG4" s="13" t="str">
        <f t="shared" si="47"/>
        <v/>
      </c>
      <c r="YH4" s="13" t="str">
        <f t="shared" si="47"/>
        <v/>
      </c>
      <c r="YI4" s="13" t="str">
        <f t="shared" si="47"/>
        <v/>
      </c>
      <c r="YJ4" s="13" t="str">
        <f t="shared" si="47"/>
        <v/>
      </c>
      <c r="YK4" s="13" t="str">
        <f t="shared" si="47"/>
        <v/>
      </c>
      <c r="YL4" s="13" t="str">
        <f t="shared" si="47"/>
        <v/>
      </c>
      <c r="YM4" s="13" t="str">
        <f t="shared" si="47"/>
        <v/>
      </c>
      <c r="YN4" s="13" t="str">
        <f t="shared" si="47"/>
        <v/>
      </c>
      <c r="YO4" s="13" t="str">
        <f t="shared" si="47"/>
        <v/>
      </c>
      <c r="YP4" s="13" t="str">
        <f t="shared" si="47"/>
        <v/>
      </c>
      <c r="YQ4" s="13" t="str">
        <f t="shared" si="47"/>
        <v/>
      </c>
      <c r="YR4" s="13" t="str">
        <f t="shared" si="47"/>
        <v/>
      </c>
      <c r="YS4" s="13" t="str">
        <f t="shared" si="47"/>
        <v/>
      </c>
      <c r="YT4" s="13" t="str">
        <f t="shared" si="47"/>
        <v/>
      </c>
      <c r="YU4" s="13" t="str">
        <f t="shared" si="47"/>
        <v/>
      </c>
      <c r="YV4" s="13" t="str">
        <f t="shared" si="47"/>
        <v/>
      </c>
      <c r="YW4" s="13" t="str">
        <f t="shared" si="47"/>
        <v/>
      </c>
      <c r="YX4" s="13" t="str">
        <f t="shared" si="47"/>
        <v/>
      </c>
      <c r="YY4" s="13" t="str">
        <f t="shared" si="47"/>
        <v/>
      </c>
      <c r="YZ4" s="13" t="str">
        <f t="shared" si="47"/>
        <v/>
      </c>
      <c r="ZA4" s="13" t="str">
        <f t="shared" si="47"/>
        <v/>
      </c>
      <c r="ZB4" s="13" t="str">
        <f t="shared" si="47"/>
        <v/>
      </c>
      <c r="ZC4" s="13" t="str">
        <f t="shared" si="47"/>
        <v/>
      </c>
      <c r="ZD4" s="13" t="str">
        <f t="shared" si="47"/>
        <v/>
      </c>
      <c r="ZE4" s="13" t="str">
        <f t="shared" si="47"/>
        <v/>
      </c>
      <c r="ZF4" s="13" t="str">
        <f t="shared" si="47"/>
        <v/>
      </c>
      <c r="ZG4" s="13" t="str">
        <f t="shared" si="47"/>
        <v/>
      </c>
      <c r="ZH4" s="13" t="str">
        <f t="shared" si="47"/>
        <v/>
      </c>
      <c r="ZI4" s="13" t="str">
        <f t="shared" si="47"/>
        <v/>
      </c>
      <c r="ZJ4" s="13" t="str">
        <f t="shared" si="47"/>
        <v/>
      </c>
      <c r="ZK4" s="13" t="str">
        <f t="shared" si="47"/>
        <v/>
      </c>
      <c r="ZL4" s="13" t="str">
        <f t="shared" si="47"/>
        <v/>
      </c>
      <c r="ZM4" s="13" t="str">
        <f t="shared" si="47"/>
        <v/>
      </c>
      <c r="ZN4" s="13" t="str">
        <f t="shared" si="47"/>
        <v/>
      </c>
      <c r="ZO4" s="13" t="str">
        <f t="shared" si="47"/>
        <v/>
      </c>
      <c r="ZP4" s="13" t="str">
        <f t="shared" si="47"/>
        <v/>
      </c>
      <c r="ZQ4" s="13" t="str">
        <f t="shared" si="47"/>
        <v/>
      </c>
      <c r="ZR4" s="13" t="str">
        <f t="shared" si="47"/>
        <v/>
      </c>
      <c r="ZS4" s="13" t="str">
        <f t="shared" si="47"/>
        <v/>
      </c>
      <c r="ZT4" s="13" t="str">
        <f t="shared" si="47"/>
        <v/>
      </c>
      <c r="ZU4" s="13" t="str">
        <f t="shared" si="47"/>
        <v/>
      </c>
      <c r="ZV4" s="13" t="str">
        <f t="shared" si="47"/>
        <v/>
      </c>
      <c r="ZW4" s="13" t="str">
        <f t="shared" si="47"/>
        <v/>
      </c>
      <c r="ZX4" s="13" t="str">
        <f t="shared" si="47"/>
        <v/>
      </c>
      <c r="ZY4" s="13" t="str">
        <f t="shared" si="47"/>
        <v/>
      </c>
      <c r="ZZ4" s="13" t="str">
        <f t="shared" si="47"/>
        <v/>
      </c>
      <c r="AAA4" s="13" t="str">
        <f t="shared" si="47"/>
        <v/>
      </c>
      <c r="AAB4" s="13" t="str">
        <f t="shared" si="47"/>
        <v/>
      </c>
      <c r="AAC4" s="13" t="str">
        <f t="shared" si="47"/>
        <v/>
      </c>
      <c r="AAD4" s="13" t="str">
        <f t="shared" si="47"/>
        <v/>
      </c>
      <c r="AAE4" s="13" t="str">
        <f t="shared" si="47"/>
        <v/>
      </c>
      <c r="AAF4" s="13" t="str">
        <f t="shared" si="47"/>
        <v/>
      </c>
      <c r="AAG4" s="13" t="str">
        <f t="shared" si="47"/>
        <v/>
      </c>
      <c r="AAH4" s="13" t="str">
        <f t="shared" si="47"/>
        <v/>
      </c>
      <c r="AAI4" s="13" t="str">
        <f t="shared" si="47"/>
        <v/>
      </c>
      <c r="AAJ4" s="13" t="str">
        <f t="shared" si="47"/>
        <v/>
      </c>
      <c r="AAK4" s="13" t="str">
        <f t="shared" si="47"/>
        <v/>
      </c>
      <c r="AAL4" s="13" t="str">
        <f t="shared" ref="AAL4:ACW4" si="48">IF(OR(ISBLANK(AAL1),AAL1=""),"",AAL2*$B$5)</f>
        <v/>
      </c>
      <c r="AAM4" s="13" t="str">
        <f t="shared" si="48"/>
        <v/>
      </c>
      <c r="AAN4" s="13" t="str">
        <f t="shared" si="48"/>
        <v/>
      </c>
      <c r="AAO4" s="13" t="str">
        <f t="shared" si="48"/>
        <v/>
      </c>
      <c r="AAP4" s="13" t="str">
        <f t="shared" si="48"/>
        <v/>
      </c>
      <c r="AAQ4" s="13" t="str">
        <f t="shared" si="48"/>
        <v/>
      </c>
      <c r="AAR4" s="13" t="str">
        <f t="shared" si="48"/>
        <v/>
      </c>
      <c r="AAS4" s="13" t="str">
        <f t="shared" si="48"/>
        <v/>
      </c>
      <c r="AAT4" s="13" t="str">
        <f t="shared" si="48"/>
        <v/>
      </c>
      <c r="AAU4" s="13" t="str">
        <f t="shared" si="48"/>
        <v/>
      </c>
      <c r="AAV4" s="13" t="str">
        <f t="shared" si="48"/>
        <v/>
      </c>
      <c r="AAW4" s="13" t="str">
        <f t="shared" si="48"/>
        <v/>
      </c>
      <c r="AAX4" s="13" t="str">
        <f t="shared" si="48"/>
        <v/>
      </c>
      <c r="AAY4" s="13" t="str">
        <f t="shared" si="48"/>
        <v/>
      </c>
      <c r="AAZ4" s="13" t="str">
        <f t="shared" si="48"/>
        <v/>
      </c>
      <c r="ABA4" s="13" t="str">
        <f t="shared" si="48"/>
        <v/>
      </c>
      <c r="ABB4" s="13" t="str">
        <f t="shared" si="48"/>
        <v/>
      </c>
      <c r="ABC4" s="13" t="str">
        <f t="shared" si="48"/>
        <v/>
      </c>
      <c r="ABD4" s="13" t="str">
        <f t="shared" si="48"/>
        <v/>
      </c>
      <c r="ABE4" s="13" t="str">
        <f t="shared" si="48"/>
        <v/>
      </c>
      <c r="ABF4" s="13" t="str">
        <f t="shared" si="48"/>
        <v/>
      </c>
      <c r="ABG4" s="13" t="str">
        <f t="shared" si="48"/>
        <v/>
      </c>
      <c r="ABH4" s="13" t="str">
        <f t="shared" si="48"/>
        <v/>
      </c>
      <c r="ABI4" s="13" t="str">
        <f t="shared" si="48"/>
        <v/>
      </c>
      <c r="ABJ4" s="13" t="str">
        <f t="shared" si="48"/>
        <v/>
      </c>
      <c r="ABK4" s="13" t="str">
        <f t="shared" si="48"/>
        <v/>
      </c>
      <c r="ABL4" s="13" t="str">
        <f t="shared" si="48"/>
        <v/>
      </c>
      <c r="ABM4" s="13" t="str">
        <f t="shared" si="48"/>
        <v/>
      </c>
      <c r="ABN4" s="13" t="str">
        <f t="shared" si="48"/>
        <v/>
      </c>
      <c r="ABO4" s="13" t="str">
        <f t="shared" si="48"/>
        <v/>
      </c>
      <c r="ABP4" s="13" t="str">
        <f t="shared" si="48"/>
        <v/>
      </c>
      <c r="ABQ4" s="13" t="str">
        <f t="shared" si="48"/>
        <v/>
      </c>
      <c r="ABR4" s="13" t="str">
        <f t="shared" si="48"/>
        <v/>
      </c>
      <c r="ABS4" s="13" t="str">
        <f t="shared" si="48"/>
        <v/>
      </c>
      <c r="ABT4" s="13" t="str">
        <f t="shared" si="48"/>
        <v/>
      </c>
      <c r="ABU4" s="13" t="str">
        <f t="shared" si="48"/>
        <v/>
      </c>
      <c r="ABV4" s="13" t="str">
        <f t="shared" si="48"/>
        <v/>
      </c>
      <c r="ABW4" s="13" t="str">
        <f t="shared" si="48"/>
        <v/>
      </c>
      <c r="ABX4" s="13" t="str">
        <f t="shared" si="48"/>
        <v/>
      </c>
      <c r="ABY4" s="13" t="str">
        <f t="shared" si="48"/>
        <v/>
      </c>
      <c r="ABZ4" s="13" t="str">
        <f t="shared" si="48"/>
        <v/>
      </c>
      <c r="ACA4" s="13" t="str">
        <f t="shared" si="48"/>
        <v/>
      </c>
      <c r="ACB4" s="13" t="str">
        <f t="shared" si="48"/>
        <v/>
      </c>
      <c r="ACC4" s="13" t="str">
        <f t="shared" si="48"/>
        <v/>
      </c>
      <c r="ACD4" s="13" t="str">
        <f t="shared" si="48"/>
        <v/>
      </c>
      <c r="ACE4" s="13" t="str">
        <f t="shared" si="48"/>
        <v/>
      </c>
      <c r="ACF4" s="13" t="str">
        <f t="shared" si="48"/>
        <v/>
      </c>
      <c r="ACG4" s="13" t="str">
        <f t="shared" si="48"/>
        <v/>
      </c>
      <c r="ACH4" s="13" t="str">
        <f t="shared" si="48"/>
        <v/>
      </c>
      <c r="ACI4" s="13" t="str">
        <f t="shared" si="48"/>
        <v/>
      </c>
      <c r="ACJ4" s="13" t="str">
        <f t="shared" si="48"/>
        <v/>
      </c>
      <c r="ACK4" s="13" t="str">
        <f t="shared" si="48"/>
        <v/>
      </c>
      <c r="ACL4" s="13" t="str">
        <f t="shared" si="48"/>
        <v/>
      </c>
      <c r="ACM4" s="13" t="str">
        <f t="shared" si="48"/>
        <v/>
      </c>
      <c r="ACN4" s="13" t="str">
        <f t="shared" si="48"/>
        <v/>
      </c>
      <c r="ACO4" s="13" t="str">
        <f t="shared" si="48"/>
        <v/>
      </c>
      <c r="ACP4" s="13" t="str">
        <f t="shared" si="48"/>
        <v/>
      </c>
      <c r="ACQ4" s="13" t="str">
        <f t="shared" si="48"/>
        <v/>
      </c>
      <c r="ACR4" s="13" t="str">
        <f t="shared" si="48"/>
        <v/>
      </c>
      <c r="ACS4" s="13" t="str">
        <f t="shared" si="48"/>
        <v/>
      </c>
      <c r="ACT4" s="13" t="str">
        <f t="shared" si="48"/>
        <v/>
      </c>
      <c r="ACU4" s="13" t="str">
        <f t="shared" si="48"/>
        <v/>
      </c>
      <c r="ACV4" s="13" t="str">
        <f t="shared" si="48"/>
        <v/>
      </c>
      <c r="ACW4" s="13" t="str">
        <f t="shared" si="48"/>
        <v/>
      </c>
      <c r="ACX4" s="13" t="str">
        <f t="shared" ref="ACX4:ADC4" si="49">IF(OR(ISBLANK(ACX1),ACX1=""),"",ACX2*$B$5)</f>
        <v/>
      </c>
      <c r="ACY4" s="13" t="str">
        <f t="shared" si="49"/>
        <v/>
      </c>
      <c r="ACZ4" s="13" t="str">
        <f t="shared" si="49"/>
        <v/>
      </c>
      <c r="ADA4" s="13" t="str">
        <f t="shared" si="49"/>
        <v/>
      </c>
      <c r="ADB4" s="13" t="str">
        <f t="shared" si="49"/>
        <v/>
      </c>
      <c r="ADC4" s="13" t="str">
        <f t="shared" si="49"/>
        <v/>
      </c>
    </row>
    <row r="5" spans="1:783">
      <c r="A5" t="s">
        <v>2</v>
      </c>
      <c r="B5" s="8">
        <f>'Caracs du projet'!E75</f>
        <v>9.6981031467402445E-4</v>
      </c>
      <c r="D5" t="s">
        <v>25</v>
      </c>
      <c r="H5" s="5" t="s">
        <v>7</v>
      </c>
      <c r="I5" s="12">
        <f>IF(OR(ISBLANK(I1),I1=""),"",I3-I4)</f>
        <v>188.2352013732359</v>
      </c>
      <c r="J5" s="12">
        <f t="shared" ref="J5:BU5" si="50">IF(OR(ISBLANK(J1),J1=""),"",J3-J4)</f>
        <v>188.41775381311237</v>
      </c>
      <c r="K5" s="12">
        <f t="shared" si="50"/>
        <v>188.60048329422807</v>
      </c>
      <c r="L5" s="12">
        <f t="shared" si="50"/>
        <v>188.78338998827931</v>
      </c>
      <c r="M5" s="12">
        <f t="shared" si="50"/>
        <v>188.96647406712907</v>
      </c>
      <c r="N5" s="12">
        <f t="shared" si="50"/>
        <v>189.14973570280694</v>
      </c>
      <c r="O5" s="12">
        <f t="shared" si="50"/>
        <v>189.33317506750939</v>
      </c>
      <c r="P5" s="12">
        <f t="shared" si="50"/>
        <v>189.51679233359985</v>
      </c>
      <c r="Q5" s="12">
        <f t="shared" si="50"/>
        <v>189.70058767360891</v>
      </c>
      <c r="R5" s="12">
        <f t="shared" si="50"/>
        <v>189.88456126023448</v>
      </c>
      <c r="S5" s="12">
        <f t="shared" si="50"/>
        <v>190.068713266342</v>
      </c>
      <c r="T5" s="12">
        <f t="shared" si="50"/>
        <v>190.25304386496452</v>
      </c>
      <c r="U5" s="12">
        <f t="shared" si="50"/>
        <v>190.43755322930292</v>
      </c>
      <c r="V5" s="12">
        <f t="shared" si="50"/>
        <v>190.62224153272598</v>
      </c>
      <c r="W5" s="12">
        <f t="shared" si="50"/>
        <v>190.80710894877069</v>
      </c>
      <c r="X5" s="12">
        <f t="shared" si="50"/>
        <v>190.99215565114235</v>
      </c>
      <c r="Y5" s="12">
        <f t="shared" si="50"/>
        <v>191.17738181371465</v>
      </c>
      <c r="Z5" s="12">
        <f t="shared" si="50"/>
        <v>191.36278761052995</v>
      </c>
      <c r="AA5" s="12">
        <f t="shared" si="50"/>
        <v>191.54837321579942</v>
      </c>
      <c r="AB5" s="12">
        <f t="shared" si="50"/>
        <v>191.73413880390314</v>
      </c>
      <c r="AC5" s="12">
        <f t="shared" si="50"/>
        <v>191.92008454939031</v>
      </c>
      <c r="AD5" s="12">
        <f t="shared" si="50"/>
        <v>192.10621062697942</v>
      </c>
      <c r="AE5" s="12">
        <f t="shared" si="50"/>
        <v>192.29251721155842</v>
      </c>
      <c r="AF5" s="12">
        <f t="shared" si="50"/>
        <v>192.47900447818481</v>
      </c>
      <c r="AG5" s="12">
        <f t="shared" si="50"/>
        <v>192.66567260208595</v>
      </c>
      <c r="AH5" s="12">
        <f t="shared" si="50"/>
        <v>192.85252175865907</v>
      </c>
      <c r="AI5" s="12">
        <f t="shared" si="50"/>
        <v>193.03955212347148</v>
      </c>
      <c r="AJ5" s="12">
        <f t="shared" si="50"/>
        <v>193.2267638722609</v>
      </c>
      <c r="AK5" s="12">
        <f t="shared" si="50"/>
        <v>193.41415718093529</v>
      </c>
      <c r="AL5" s="12">
        <f t="shared" si="50"/>
        <v>193.60173222557336</v>
      </c>
      <c r="AM5" s="12">
        <f t="shared" si="50"/>
        <v>193.78948918242446</v>
      </c>
      <c r="AN5" s="12">
        <f t="shared" si="50"/>
        <v>193.977428227909</v>
      </c>
      <c r="AO5" s="12">
        <f t="shared" si="50"/>
        <v>194.16554953861836</v>
      </c>
      <c r="AP5" s="12">
        <f t="shared" si="50"/>
        <v>194.35385329131526</v>
      </c>
      <c r="AQ5" s="12">
        <f t="shared" si="50"/>
        <v>194.54233966293381</v>
      </c>
      <c r="AR5" s="12">
        <f t="shared" si="50"/>
        <v>194.73100883057975</v>
      </c>
      <c r="AS5" s="12">
        <f t="shared" si="50"/>
        <v>194.91986097153051</v>
      </c>
      <c r="AT5" s="12">
        <f t="shared" si="50"/>
        <v>195.10889626323555</v>
      </c>
      <c r="AU5" s="12">
        <f t="shared" si="50"/>
        <v>195.29811488331629</v>
      </c>
      <c r="AV5" s="12">
        <f t="shared" si="50"/>
        <v>195.48751700956652</v>
      </c>
      <c r="AW5" s="12">
        <f t="shared" si="50"/>
        <v>195.67710281995241</v>
      </c>
      <c r="AX5" s="12">
        <f t="shared" si="50"/>
        <v>195.86687249261274</v>
      </c>
      <c r="AY5" s="12">
        <f t="shared" si="50"/>
        <v>196.05682620585901</v>
      </c>
      <c r="AZ5" s="12">
        <f t="shared" si="50"/>
        <v>196.24696413817571</v>
      </c>
      <c r="BA5" s="12">
        <f t="shared" si="50"/>
        <v>196.43728646822038</v>
      </c>
      <c r="BB5" s="12">
        <f t="shared" si="50"/>
        <v>196.62779337482382</v>
      </c>
      <c r="BC5" s="12">
        <f t="shared" si="50"/>
        <v>196.81848503699032</v>
      </c>
      <c r="BD5" s="12">
        <f t="shared" si="50"/>
        <v>197.00936163389773</v>
      </c>
      <c r="BE5" s="12">
        <f t="shared" si="50"/>
        <v>197.20042334489762</v>
      </c>
      <c r="BF5" s="12">
        <f t="shared" si="50"/>
        <v>197.39167034951558</v>
      </c>
      <c r="BG5" s="12">
        <f t="shared" si="50"/>
        <v>197.58310282745128</v>
      </c>
      <c r="BH5" s="12">
        <f t="shared" si="50"/>
        <v>197.77472095857863</v>
      </c>
      <c r="BI5" s="12">
        <f t="shared" si="50"/>
        <v>197.96652492294604</v>
      </c>
      <c r="BJ5" s="12">
        <f t="shared" si="50"/>
        <v>198.15851490077648</v>
      </c>
      <c r="BK5" s="12">
        <f t="shared" si="50"/>
        <v>198.35069107246775</v>
      </c>
      <c r="BL5" s="12">
        <f t="shared" si="50"/>
        <v>198.54305361859255</v>
      </c>
      <c r="BM5" s="12">
        <f t="shared" si="50"/>
        <v>198.73560271989874</v>
      </c>
      <c r="BN5" s="12">
        <f t="shared" si="50"/>
        <v>198.92833855730944</v>
      </c>
      <c r="BO5" s="12">
        <f t="shared" si="50"/>
        <v>199.12126131192329</v>
      </c>
      <c r="BP5" s="12">
        <f t="shared" si="50"/>
        <v>199.31437116501451</v>
      </c>
      <c r="BQ5" s="12">
        <f t="shared" si="50"/>
        <v>199.50766829803311</v>
      </c>
      <c r="BR5" s="12">
        <f t="shared" si="50"/>
        <v>199.70115289260511</v>
      </c>
      <c r="BS5" s="12">
        <f t="shared" si="50"/>
        <v>199.89482513053264</v>
      </c>
      <c r="BT5" s="12">
        <f t="shared" si="50"/>
        <v>200.08868519379419</v>
      </c>
      <c r="BU5" s="12">
        <f t="shared" si="50"/>
        <v>200.2827332645447</v>
      </c>
      <c r="BV5" s="12">
        <f t="shared" ref="BV5:EG5" si="51">IF(OR(ISBLANK(BV1),BV1=""),"",BV3-BV4)</f>
        <v>200.47696952511575</v>
      </c>
      <c r="BW5" s="12">
        <f t="shared" si="51"/>
        <v>200.6713941580158</v>
      </c>
      <c r="BX5" s="12">
        <f t="shared" si="51"/>
        <v>200.86600734593026</v>
      </c>
      <c r="BY5" s="12">
        <f t="shared" si="51"/>
        <v>201.06080927172172</v>
      </c>
      <c r="BZ5" s="12">
        <f t="shared" si="51"/>
        <v>201.25580011843016</v>
      </c>
      <c r="CA5" s="12">
        <f t="shared" si="51"/>
        <v>201.45098006927299</v>
      </c>
      <c r="CB5" s="12">
        <f t="shared" si="51"/>
        <v>201.64634930764535</v>
      </c>
      <c r="CC5" s="12">
        <f t="shared" si="51"/>
        <v>201.84190801712026</v>
      </c>
      <c r="CD5" s="12">
        <f t="shared" si="51"/>
        <v>202.03765638144876</v>
      </c>
      <c r="CE5" s="12">
        <f t="shared" si="51"/>
        <v>202.23359458456005</v>
      </c>
      <c r="CF5" s="12">
        <f t="shared" si="51"/>
        <v>202.42972281056177</v>
      </c>
      <c r="CG5" s="12">
        <f t="shared" si="51"/>
        <v>202.62604124374005</v>
      </c>
      <c r="CH5" s="12">
        <f t="shared" si="51"/>
        <v>202.82255006855979</v>
      </c>
      <c r="CI5" s="12">
        <f t="shared" si="51"/>
        <v>203.01924946966477</v>
      </c>
      <c r="CJ5" s="12">
        <f t="shared" si="51"/>
        <v>203.21613963187784</v>
      </c>
      <c r="CK5" s="12">
        <f t="shared" si="51"/>
        <v>203.41322074020107</v>
      </c>
      <c r="CL5" s="12">
        <f t="shared" si="51"/>
        <v>203.61049297981597</v>
      </c>
      <c r="CM5" s="12">
        <f t="shared" si="51"/>
        <v>203.80795653608368</v>
      </c>
      <c r="CN5" s="12">
        <f t="shared" si="51"/>
        <v>204.005611594545</v>
      </c>
      <c r="CO5" s="12">
        <f t="shared" si="51"/>
        <v>204.20345834092078</v>
      </c>
      <c r="CP5" s="12">
        <f t="shared" si="51"/>
        <v>204.40149696111189</v>
      </c>
      <c r="CQ5" s="12">
        <f t="shared" si="51"/>
        <v>204.59972764119959</v>
      </c>
      <c r="CR5" s="12">
        <f t="shared" si="51"/>
        <v>204.79815056744553</v>
      </c>
      <c r="CS5" s="12">
        <f t="shared" si="51"/>
        <v>204.996765926292</v>
      </c>
      <c r="CT5" s="12">
        <f t="shared" si="51"/>
        <v>205.19557390436213</v>
      </c>
      <c r="CU5" s="12">
        <f t="shared" si="51"/>
        <v>205.39457468846004</v>
      </c>
      <c r="CV5" s="12">
        <f t="shared" si="51"/>
        <v>205.593768465571</v>
      </c>
      <c r="CW5" s="12">
        <f t="shared" si="51"/>
        <v>205.79315542286162</v>
      </c>
      <c r="CX5" s="12">
        <f t="shared" si="51"/>
        <v>205.99273574768</v>
      </c>
      <c r="CY5" s="12">
        <f t="shared" si="51"/>
        <v>206.19250962755603</v>
      </c>
      <c r="CZ5" s="12">
        <f t="shared" si="51"/>
        <v>206.39247725020135</v>
      </c>
      <c r="DA5" s="12">
        <f t="shared" si="51"/>
        <v>206.59263880350971</v>
      </c>
      <c r="DB5" s="12">
        <f t="shared" si="51"/>
        <v>206.79299447555709</v>
      </c>
      <c r="DC5" s="12">
        <f t="shared" si="51"/>
        <v>206.99354445460182</v>
      </c>
      <c r="DD5" s="12">
        <f t="shared" si="51"/>
        <v>207.19428892908485</v>
      </c>
      <c r="DE5" s="12">
        <f t="shared" si="51"/>
        <v>207.39522808762982</v>
      </c>
      <c r="DF5" s="12">
        <f t="shared" si="51"/>
        <v>207.59636211904336</v>
      </c>
      <c r="DG5" s="12">
        <f t="shared" si="51"/>
        <v>207.79769121231521</v>
      </c>
      <c r="DH5" s="12">
        <f t="shared" si="51"/>
        <v>207.99921555661837</v>
      </c>
      <c r="DI5" s="12">
        <f t="shared" si="51"/>
        <v>208.20093534130928</v>
      </c>
      <c r="DJ5" s="12">
        <f t="shared" si="51"/>
        <v>208.40285075592806</v>
      </c>
      <c r="DK5" s="12">
        <f t="shared" si="51"/>
        <v>208.60496199019863</v>
      </c>
      <c r="DL5" s="12">
        <f t="shared" si="51"/>
        <v>208.80726923402892</v>
      </c>
      <c r="DM5" s="12">
        <f t="shared" si="51"/>
        <v>209.00977267751099</v>
      </c>
      <c r="DN5" s="12">
        <f t="shared" si="51"/>
        <v>209.21247251092132</v>
      </c>
      <c r="DO5" s="12">
        <f t="shared" si="51"/>
        <v>209.41536892472087</v>
      </c>
      <c r="DP5" s="12">
        <f t="shared" si="51"/>
        <v>209.61846210955531</v>
      </c>
      <c r="DQ5" s="12">
        <f t="shared" si="51"/>
        <v>209.82175225625528</v>
      </c>
      <c r="DR5" s="12">
        <f t="shared" si="51"/>
        <v>210.02523955583635</v>
      </c>
      <c r="DS5" s="12">
        <f t="shared" si="51"/>
        <v>210.22892419949949</v>
      </c>
      <c r="DT5" s="12">
        <f t="shared" si="51"/>
        <v>210.432806378631</v>
      </c>
      <c r="DU5" s="12">
        <f t="shared" si="51"/>
        <v>210.63688628480278</v>
      </c>
      <c r="DV5" s="12">
        <f t="shared" si="51"/>
        <v>210.84116410977262</v>
      </c>
      <c r="DW5" s="12">
        <f t="shared" si="51"/>
        <v>211.04564004548416</v>
      </c>
      <c r="DX5" s="12">
        <f t="shared" si="51"/>
        <v>211.25031428406723</v>
      </c>
      <c r="DY5" s="12">
        <f t="shared" si="51"/>
        <v>211.45518701783806</v>
      </c>
      <c r="DZ5" s="12">
        <f t="shared" si="51"/>
        <v>211.6602584392993</v>
      </c>
      <c r="EA5" s="12">
        <f t="shared" si="51"/>
        <v>211.86552874114028</v>
      </c>
      <c r="EB5" s="12">
        <f t="shared" si="51"/>
        <v>212.07099811623732</v>
      </c>
      <c r="EC5" s="12">
        <f t="shared" si="51"/>
        <v>212.27666675765366</v>
      </c>
      <c r="ED5" s="12">
        <f t="shared" si="51"/>
        <v>212.48253485863984</v>
      </c>
      <c r="EE5" s="12">
        <f t="shared" si="51"/>
        <v>212.68860261263384</v>
      </c>
      <c r="EF5" s="12">
        <f t="shared" si="51"/>
        <v>212.89487021326119</v>
      </c>
      <c r="EG5" s="12">
        <f t="shared" si="51"/>
        <v>213.10133785433518</v>
      </c>
      <c r="EH5" s="12">
        <f t="shared" ref="EH5:GS5" si="52">IF(OR(ISBLANK(EH1),EH1=""),"",EH3-EH4)</f>
        <v>213.30800572985714</v>
      </c>
      <c r="EI5" s="12">
        <f t="shared" si="52"/>
        <v>213.51487403401651</v>
      </c>
      <c r="EJ5" s="12">
        <f t="shared" si="52"/>
        <v>213.72194296119102</v>
      </c>
      <c r="EK5" s="12">
        <f t="shared" si="52"/>
        <v>213.92921270594695</v>
      </c>
      <c r="EL5" s="12">
        <f t="shared" si="52"/>
        <v>214.13668346303928</v>
      </c>
      <c r="EM5" s="12">
        <f t="shared" si="52"/>
        <v>214.34435542741184</v>
      </c>
      <c r="EN5" s="12">
        <f t="shared" si="52"/>
        <v>214.5522287941975</v>
      </c>
      <c r="EO5" s="12">
        <f t="shared" si="52"/>
        <v>214.76030375871841</v>
      </c>
      <c r="EP5" s="12">
        <f t="shared" si="52"/>
        <v>214.96858051648613</v>
      </c>
      <c r="EQ5" s="12">
        <f t="shared" si="52"/>
        <v>215.17705926320187</v>
      </c>
      <c r="ER5" s="12">
        <f t="shared" si="52"/>
        <v>215.38574019475652</v>
      </c>
      <c r="ES5" s="12">
        <f t="shared" si="52"/>
        <v>215.59462350723112</v>
      </c>
      <c r="ET5" s="12">
        <f t="shared" si="52"/>
        <v>215.80370939689669</v>
      </c>
      <c r="EU5" s="12">
        <f t="shared" si="52"/>
        <v>216.0129980602147</v>
      </c>
      <c r="EV5" s="12">
        <f t="shared" si="52"/>
        <v>216.22248969383716</v>
      </c>
      <c r="EW5" s="12">
        <f t="shared" si="52"/>
        <v>216.43218449460676</v>
      </c>
      <c r="EX5" s="12">
        <f t="shared" si="52"/>
        <v>216.64208265955705</v>
      </c>
      <c r="EY5" s="12">
        <f t="shared" si="52"/>
        <v>216.85218438591275</v>
      </c>
      <c r="EZ5" s="12">
        <f t="shared" si="52"/>
        <v>217.06248987108981</v>
      </c>
      <c r="FA5" s="12">
        <f t="shared" si="52"/>
        <v>217.27299931269562</v>
      </c>
      <c r="FB5" s="12">
        <f t="shared" si="52"/>
        <v>217.48371290852921</v>
      </c>
      <c r="FC5" s="12">
        <f t="shared" si="52"/>
        <v>217.69463085658151</v>
      </c>
      <c r="FD5" s="12">
        <f t="shared" si="52"/>
        <v>217.90575335503539</v>
      </c>
      <c r="FE5" s="12">
        <f t="shared" si="52"/>
        <v>218.1170806022659</v>
      </c>
      <c r="FF5" s="12">
        <f t="shared" si="52"/>
        <v>218.32861279684059</v>
      </c>
      <c r="FG5" s="12">
        <f t="shared" si="52"/>
        <v>218.54035013751943</v>
      </c>
      <c r="FH5" s="12">
        <f t="shared" si="52"/>
        <v>218.75229282325526</v>
      </c>
      <c r="FI5" s="12">
        <f t="shared" si="52"/>
        <v>218.96444105319384</v>
      </c>
      <c r="FJ5" s="12">
        <f t="shared" si="52"/>
        <v>219.17679502667406</v>
      </c>
      <c r="FK5" s="12">
        <f t="shared" si="52"/>
        <v>219.38935494322814</v>
      </c>
      <c r="FL5" s="12">
        <f t="shared" si="52"/>
        <v>219.60212100258175</v>
      </c>
      <c r="FM5" s="12">
        <f t="shared" si="52"/>
        <v>219.81509340465436</v>
      </c>
      <c r="FN5" s="12">
        <f t="shared" si="52"/>
        <v>220.02827234955922</v>
      </c>
      <c r="FO5" s="12">
        <f t="shared" si="52"/>
        <v>220.24165803760371</v>
      </c>
      <c r="FP5" s="12">
        <f t="shared" si="52"/>
        <v>220.45525066928951</v>
      </c>
      <c r="FQ5" s="12">
        <f t="shared" si="52"/>
        <v>220.66905044531262</v>
      </c>
      <c r="FR5" s="12">
        <f t="shared" si="52"/>
        <v>220.88305756656382</v>
      </c>
      <c r="FS5" s="12">
        <f t="shared" si="52"/>
        <v>221.09727223412861</v>
      </c>
      <c r="FT5" s="12">
        <f t="shared" si="52"/>
        <v>221.31169464928755</v>
      </c>
      <c r="FU5" s="12">
        <f t="shared" si="52"/>
        <v>221.52632501351641</v>
      </c>
      <c r="FV5" s="12">
        <f t="shared" si="52"/>
        <v>221.74116352848637</v>
      </c>
      <c r="FW5" s="12">
        <f t="shared" si="52"/>
        <v>221.95621039606411</v>
      </c>
      <c r="FX5" s="12">
        <f t="shared" si="52"/>
        <v>222.17146581831216</v>
      </c>
      <c r="FY5" s="12">
        <f t="shared" si="52"/>
        <v>222.38692999748901</v>
      </c>
      <c r="FZ5" s="12">
        <f t="shared" si="52"/>
        <v>222.60260313604928</v>
      </c>
      <c r="GA5" s="12">
        <f t="shared" si="52"/>
        <v>222.8184854366439</v>
      </c>
      <c r="GB5" s="12">
        <f t="shared" si="52"/>
        <v>223.03457710212041</v>
      </c>
      <c r="GC5" s="12">
        <f t="shared" si="52"/>
        <v>223.250878335523</v>
      </c>
      <c r="GD5" s="12">
        <f t="shared" si="52"/>
        <v>223.46738934009281</v>
      </c>
      <c r="GE5" s="12">
        <f t="shared" si="52"/>
        <v>223.68411031926811</v>
      </c>
      <c r="GF5" s="12">
        <f t="shared" si="52"/>
        <v>223.90104147668444</v>
      </c>
      <c r="GG5" s="12" t="str">
        <f t="shared" si="52"/>
        <v/>
      </c>
      <c r="GH5" s="12" t="str">
        <f t="shared" si="52"/>
        <v/>
      </c>
      <c r="GI5" s="12" t="str">
        <f t="shared" si="52"/>
        <v/>
      </c>
      <c r="GJ5" s="12" t="str">
        <f t="shared" si="52"/>
        <v/>
      </c>
      <c r="GK5" s="12" t="str">
        <f t="shared" si="52"/>
        <v/>
      </c>
      <c r="GL5" s="12" t="str">
        <f t="shared" si="52"/>
        <v/>
      </c>
      <c r="GM5" s="12" t="str">
        <f t="shared" si="52"/>
        <v/>
      </c>
      <c r="GN5" s="12" t="str">
        <f t="shared" si="52"/>
        <v/>
      </c>
      <c r="GO5" s="12" t="str">
        <f t="shared" si="52"/>
        <v/>
      </c>
      <c r="GP5" s="12" t="str">
        <f t="shared" si="52"/>
        <v/>
      </c>
      <c r="GQ5" s="12" t="str">
        <f t="shared" si="52"/>
        <v/>
      </c>
      <c r="GR5" s="12" t="str">
        <f t="shared" si="52"/>
        <v/>
      </c>
      <c r="GS5" s="12" t="str">
        <f t="shared" si="52"/>
        <v/>
      </c>
      <c r="GT5" s="12" t="str">
        <f t="shared" ref="GT5:JE5" si="53">IF(OR(ISBLANK(GT1),GT1=""),"",GT3-GT4)</f>
        <v/>
      </c>
      <c r="GU5" s="12" t="str">
        <f t="shared" si="53"/>
        <v/>
      </c>
      <c r="GV5" s="12" t="str">
        <f t="shared" si="53"/>
        <v/>
      </c>
      <c r="GW5" s="12" t="str">
        <f t="shared" si="53"/>
        <v/>
      </c>
      <c r="GX5" s="12" t="str">
        <f t="shared" si="53"/>
        <v/>
      </c>
      <c r="GY5" s="12" t="str">
        <f t="shared" si="53"/>
        <v/>
      </c>
      <c r="GZ5" s="12" t="str">
        <f t="shared" si="53"/>
        <v/>
      </c>
      <c r="HA5" s="12" t="str">
        <f t="shared" si="53"/>
        <v/>
      </c>
      <c r="HB5" s="12" t="str">
        <f t="shared" si="53"/>
        <v/>
      </c>
      <c r="HC5" s="12" t="str">
        <f t="shared" si="53"/>
        <v/>
      </c>
      <c r="HD5" s="12" t="str">
        <f t="shared" si="53"/>
        <v/>
      </c>
      <c r="HE5" s="12" t="str">
        <f t="shared" si="53"/>
        <v/>
      </c>
      <c r="HF5" s="12" t="str">
        <f t="shared" si="53"/>
        <v/>
      </c>
      <c r="HG5" s="12" t="str">
        <f t="shared" si="53"/>
        <v/>
      </c>
      <c r="HH5" s="12" t="str">
        <f t="shared" si="53"/>
        <v/>
      </c>
      <c r="HI5" s="12" t="str">
        <f t="shared" si="53"/>
        <v/>
      </c>
      <c r="HJ5" s="12" t="str">
        <f t="shared" si="53"/>
        <v/>
      </c>
      <c r="HK5" s="12" t="str">
        <f t="shared" si="53"/>
        <v/>
      </c>
      <c r="HL5" s="12" t="str">
        <f t="shared" si="53"/>
        <v/>
      </c>
      <c r="HM5" s="12" t="str">
        <f t="shared" si="53"/>
        <v/>
      </c>
      <c r="HN5" s="12" t="str">
        <f t="shared" si="53"/>
        <v/>
      </c>
      <c r="HO5" s="12" t="str">
        <f t="shared" si="53"/>
        <v/>
      </c>
      <c r="HP5" s="12" t="str">
        <f t="shared" si="53"/>
        <v/>
      </c>
      <c r="HQ5" s="12" t="str">
        <f t="shared" si="53"/>
        <v/>
      </c>
      <c r="HR5" s="12" t="str">
        <f t="shared" si="53"/>
        <v/>
      </c>
      <c r="HS5" s="12" t="str">
        <f t="shared" si="53"/>
        <v/>
      </c>
      <c r="HT5" s="12" t="str">
        <f t="shared" si="53"/>
        <v/>
      </c>
      <c r="HU5" s="12" t="str">
        <f t="shared" si="53"/>
        <v/>
      </c>
      <c r="HV5" s="12" t="str">
        <f t="shared" si="53"/>
        <v/>
      </c>
      <c r="HW5" s="12" t="str">
        <f t="shared" si="53"/>
        <v/>
      </c>
      <c r="HX5" s="12" t="str">
        <f t="shared" si="53"/>
        <v/>
      </c>
      <c r="HY5" s="12" t="str">
        <f t="shared" si="53"/>
        <v/>
      </c>
      <c r="HZ5" s="12" t="str">
        <f t="shared" si="53"/>
        <v/>
      </c>
      <c r="IA5" s="12" t="str">
        <f t="shared" si="53"/>
        <v/>
      </c>
      <c r="IB5" s="12" t="str">
        <f t="shared" si="53"/>
        <v/>
      </c>
      <c r="IC5" s="12" t="str">
        <f t="shared" si="53"/>
        <v/>
      </c>
      <c r="ID5" s="12" t="str">
        <f t="shared" si="53"/>
        <v/>
      </c>
      <c r="IE5" s="12" t="str">
        <f t="shared" si="53"/>
        <v/>
      </c>
      <c r="IF5" s="12" t="str">
        <f t="shared" si="53"/>
        <v/>
      </c>
      <c r="IG5" s="12" t="str">
        <f t="shared" si="53"/>
        <v/>
      </c>
      <c r="IH5" s="12" t="str">
        <f t="shared" si="53"/>
        <v/>
      </c>
      <c r="II5" s="12" t="str">
        <f t="shared" si="53"/>
        <v/>
      </c>
      <c r="IJ5" s="12" t="str">
        <f t="shared" si="53"/>
        <v/>
      </c>
      <c r="IK5" s="12" t="str">
        <f t="shared" si="53"/>
        <v/>
      </c>
      <c r="IL5" s="12" t="str">
        <f t="shared" si="53"/>
        <v/>
      </c>
      <c r="IM5" s="12" t="str">
        <f t="shared" si="53"/>
        <v/>
      </c>
      <c r="IN5" s="12" t="str">
        <f t="shared" si="53"/>
        <v/>
      </c>
      <c r="IO5" s="12" t="str">
        <f t="shared" si="53"/>
        <v/>
      </c>
      <c r="IP5" s="12" t="str">
        <f t="shared" si="53"/>
        <v/>
      </c>
      <c r="IQ5" s="12" t="str">
        <f t="shared" si="53"/>
        <v/>
      </c>
      <c r="IR5" s="12" t="str">
        <f t="shared" si="53"/>
        <v/>
      </c>
      <c r="IS5" s="12" t="str">
        <f t="shared" si="53"/>
        <v/>
      </c>
      <c r="IT5" s="12" t="str">
        <f t="shared" si="53"/>
        <v/>
      </c>
      <c r="IU5" s="12" t="str">
        <f t="shared" si="53"/>
        <v/>
      </c>
      <c r="IV5" s="12" t="str">
        <f t="shared" si="53"/>
        <v/>
      </c>
      <c r="IW5" s="12" t="str">
        <f t="shared" si="53"/>
        <v/>
      </c>
      <c r="IX5" s="12" t="str">
        <f t="shared" si="53"/>
        <v/>
      </c>
      <c r="IY5" s="12" t="str">
        <f t="shared" si="53"/>
        <v/>
      </c>
      <c r="IZ5" s="12" t="str">
        <f t="shared" si="53"/>
        <v/>
      </c>
      <c r="JA5" s="12" t="str">
        <f t="shared" si="53"/>
        <v/>
      </c>
      <c r="JB5" s="12" t="str">
        <f t="shared" si="53"/>
        <v/>
      </c>
      <c r="JC5" s="12" t="str">
        <f t="shared" si="53"/>
        <v/>
      </c>
      <c r="JD5" s="12" t="str">
        <f t="shared" si="53"/>
        <v/>
      </c>
      <c r="JE5" s="12" t="str">
        <f t="shared" si="53"/>
        <v/>
      </c>
      <c r="JF5" s="12" t="str">
        <f t="shared" ref="JF5:LQ5" si="54">IF(OR(ISBLANK(JF1),JF1=""),"",JF3-JF4)</f>
        <v/>
      </c>
      <c r="JG5" s="12" t="str">
        <f t="shared" si="54"/>
        <v/>
      </c>
      <c r="JH5" s="12" t="str">
        <f t="shared" si="54"/>
        <v/>
      </c>
      <c r="JI5" s="12" t="str">
        <f t="shared" si="54"/>
        <v/>
      </c>
      <c r="JJ5" s="12" t="str">
        <f t="shared" si="54"/>
        <v/>
      </c>
      <c r="JK5" s="12" t="str">
        <f t="shared" si="54"/>
        <v/>
      </c>
      <c r="JL5" s="12" t="str">
        <f t="shared" si="54"/>
        <v/>
      </c>
      <c r="JM5" s="12" t="str">
        <f t="shared" si="54"/>
        <v/>
      </c>
      <c r="JN5" s="12" t="str">
        <f t="shared" si="54"/>
        <v/>
      </c>
      <c r="JO5" s="12" t="str">
        <f t="shared" si="54"/>
        <v/>
      </c>
      <c r="JP5" s="12" t="str">
        <f t="shared" si="54"/>
        <v/>
      </c>
      <c r="JQ5" s="12" t="str">
        <f t="shared" si="54"/>
        <v/>
      </c>
      <c r="JR5" s="12" t="str">
        <f t="shared" si="54"/>
        <v/>
      </c>
      <c r="JS5" s="12" t="str">
        <f t="shared" si="54"/>
        <v/>
      </c>
      <c r="JT5" s="12" t="str">
        <f t="shared" si="54"/>
        <v/>
      </c>
      <c r="JU5" s="12" t="str">
        <f t="shared" si="54"/>
        <v/>
      </c>
      <c r="JV5" s="12" t="str">
        <f t="shared" si="54"/>
        <v/>
      </c>
      <c r="JW5" s="12" t="str">
        <f t="shared" si="54"/>
        <v/>
      </c>
      <c r="JX5" s="12" t="str">
        <f t="shared" si="54"/>
        <v/>
      </c>
      <c r="JY5" s="12" t="str">
        <f t="shared" si="54"/>
        <v/>
      </c>
      <c r="JZ5" s="12" t="str">
        <f t="shared" si="54"/>
        <v/>
      </c>
      <c r="KA5" s="12" t="str">
        <f t="shared" si="54"/>
        <v/>
      </c>
      <c r="KB5" s="12" t="str">
        <f t="shared" si="54"/>
        <v/>
      </c>
      <c r="KC5" s="12" t="str">
        <f t="shared" si="54"/>
        <v/>
      </c>
      <c r="KD5" s="12" t="str">
        <f t="shared" si="54"/>
        <v/>
      </c>
      <c r="KE5" s="12" t="str">
        <f t="shared" si="54"/>
        <v/>
      </c>
      <c r="KF5" s="12" t="str">
        <f t="shared" si="54"/>
        <v/>
      </c>
      <c r="KG5" s="12" t="str">
        <f t="shared" si="54"/>
        <v/>
      </c>
      <c r="KH5" s="12" t="str">
        <f t="shared" si="54"/>
        <v/>
      </c>
      <c r="KI5" s="12" t="str">
        <f t="shared" si="54"/>
        <v/>
      </c>
      <c r="KJ5" s="12" t="str">
        <f t="shared" si="54"/>
        <v/>
      </c>
      <c r="KK5" s="12" t="str">
        <f t="shared" si="54"/>
        <v/>
      </c>
      <c r="KL5" s="12" t="str">
        <f t="shared" si="54"/>
        <v/>
      </c>
      <c r="KM5" s="12" t="str">
        <f t="shared" si="54"/>
        <v/>
      </c>
      <c r="KN5" s="12" t="str">
        <f t="shared" si="54"/>
        <v/>
      </c>
      <c r="KO5" s="12" t="str">
        <f t="shared" si="54"/>
        <v/>
      </c>
      <c r="KP5" s="12" t="str">
        <f t="shared" si="54"/>
        <v/>
      </c>
      <c r="KQ5" s="12" t="str">
        <f t="shared" si="54"/>
        <v/>
      </c>
      <c r="KR5" s="12" t="str">
        <f t="shared" si="54"/>
        <v/>
      </c>
      <c r="KS5" s="12" t="str">
        <f t="shared" si="54"/>
        <v/>
      </c>
      <c r="KT5" s="12" t="str">
        <f t="shared" si="54"/>
        <v/>
      </c>
      <c r="KU5" s="12" t="str">
        <f t="shared" si="54"/>
        <v/>
      </c>
      <c r="KV5" s="12" t="str">
        <f t="shared" si="54"/>
        <v/>
      </c>
      <c r="KW5" s="12" t="str">
        <f t="shared" si="54"/>
        <v/>
      </c>
      <c r="KX5" s="12" t="str">
        <f t="shared" si="54"/>
        <v/>
      </c>
      <c r="KY5" s="12" t="str">
        <f t="shared" si="54"/>
        <v/>
      </c>
      <c r="KZ5" s="12" t="str">
        <f t="shared" si="54"/>
        <v/>
      </c>
      <c r="LA5" s="12" t="str">
        <f t="shared" si="54"/>
        <v/>
      </c>
      <c r="LB5" s="12" t="str">
        <f t="shared" si="54"/>
        <v/>
      </c>
      <c r="LC5" s="12" t="str">
        <f t="shared" si="54"/>
        <v/>
      </c>
      <c r="LD5" s="12" t="str">
        <f t="shared" si="54"/>
        <v/>
      </c>
      <c r="LE5" s="12" t="str">
        <f t="shared" si="54"/>
        <v/>
      </c>
      <c r="LF5" s="12" t="str">
        <f t="shared" si="54"/>
        <v/>
      </c>
      <c r="LG5" s="12" t="str">
        <f t="shared" si="54"/>
        <v/>
      </c>
      <c r="LH5" s="12" t="str">
        <f t="shared" si="54"/>
        <v/>
      </c>
      <c r="LI5" s="12" t="str">
        <f t="shared" si="54"/>
        <v/>
      </c>
      <c r="LJ5" s="12" t="str">
        <f t="shared" si="54"/>
        <v/>
      </c>
      <c r="LK5" s="12" t="str">
        <f t="shared" si="54"/>
        <v/>
      </c>
      <c r="LL5" s="12" t="str">
        <f t="shared" si="54"/>
        <v/>
      </c>
      <c r="LM5" s="12" t="str">
        <f t="shared" si="54"/>
        <v/>
      </c>
      <c r="LN5" s="12" t="str">
        <f t="shared" si="54"/>
        <v/>
      </c>
      <c r="LO5" s="12" t="str">
        <f t="shared" si="54"/>
        <v/>
      </c>
      <c r="LP5" s="12" t="str">
        <f t="shared" si="54"/>
        <v/>
      </c>
      <c r="LQ5" s="12" t="str">
        <f t="shared" si="54"/>
        <v/>
      </c>
      <c r="LR5" s="12" t="str">
        <f t="shared" ref="LR5:OC5" si="55">IF(OR(ISBLANK(LR1),LR1=""),"",LR3-LR4)</f>
        <v/>
      </c>
      <c r="LS5" s="12" t="str">
        <f t="shared" si="55"/>
        <v/>
      </c>
      <c r="LT5" s="12" t="str">
        <f t="shared" si="55"/>
        <v/>
      </c>
      <c r="LU5" s="12" t="str">
        <f t="shared" si="55"/>
        <v/>
      </c>
      <c r="LV5" s="12" t="str">
        <f t="shared" si="55"/>
        <v/>
      </c>
      <c r="LW5" s="12" t="str">
        <f t="shared" si="55"/>
        <v/>
      </c>
      <c r="LX5" s="12" t="str">
        <f t="shared" si="55"/>
        <v/>
      </c>
      <c r="LY5" s="12" t="str">
        <f t="shared" si="55"/>
        <v/>
      </c>
      <c r="LZ5" s="12" t="str">
        <f t="shared" si="55"/>
        <v/>
      </c>
      <c r="MA5" s="12" t="str">
        <f t="shared" si="55"/>
        <v/>
      </c>
      <c r="MB5" s="12" t="str">
        <f t="shared" si="55"/>
        <v/>
      </c>
      <c r="MC5" s="12" t="str">
        <f t="shared" si="55"/>
        <v/>
      </c>
      <c r="MD5" s="12" t="str">
        <f t="shared" si="55"/>
        <v/>
      </c>
      <c r="ME5" s="12" t="str">
        <f t="shared" si="55"/>
        <v/>
      </c>
      <c r="MF5" s="12" t="str">
        <f t="shared" si="55"/>
        <v/>
      </c>
      <c r="MG5" s="12" t="str">
        <f t="shared" si="55"/>
        <v/>
      </c>
      <c r="MH5" s="12" t="str">
        <f t="shared" si="55"/>
        <v/>
      </c>
      <c r="MI5" s="12" t="str">
        <f t="shared" si="55"/>
        <v/>
      </c>
      <c r="MJ5" s="12" t="str">
        <f t="shared" si="55"/>
        <v/>
      </c>
      <c r="MK5" s="12" t="str">
        <f t="shared" si="55"/>
        <v/>
      </c>
      <c r="ML5" s="12" t="str">
        <f t="shared" si="55"/>
        <v/>
      </c>
      <c r="MM5" s="12" t="str">
        <f t="shared" si="55"/>
        <v/>
      </c>
      <c r="MN5" s="12" t="str">
        <f t="shared" si="55"/>
        <v/>
      </c>
      <c r="MO5" s="12" t="str">
        <f t="shared" si="55"/>
        <v/>
      </c>
      <c r="MP5" s="12" t="str">
        <f t="shared" si="55"/>
        <v/>
      </c>
      <c r="MQ5" s="12" t="str">
        <f t="shared" si="55"/>
        <v/>
      </c>
      <c r="MR5" s="12" t="str">
        <f t="shared" si="55"/>
        <v/>
      </c>
      <c r="MS5" s="12" t="str">
        <f t="shared" si="55"/>
        <v/>
      </c>
      <c r="MT5" s="12" t="str">
        <f t="shared" si="55"/>
        <v/>
      </c>
      <c r="MU5" s="12" t="str">
        <f t="shared" si="55"/>
        <v/>
      </c>
      <c r="MV5" s="12" t="str">
        <f t="shared" si="55"/>
        <v/>
      </c>
      <c r="MW5" s="12" t="str">
        <f t="shared" si="55"/>
        <v/>
      </c>
      <c r="MX5" s="12" t="str">
        <f t="shared" si="55"/>
        <v/>
      </c>
      <c r="MY5" s="12" t="str">
        <f t="shared" si="55"/>
        <v/>
      </c>
      <c r="MZ5" s="12" t="str">
        <f t="shared" si="55"/>
        <v/>
      </c>
      <c r="NA5" s="12" t="str">
        <f t="shared" si="55"/>
        <v/>
      </c>
      <c r="NB5" s="12" t="str">
        <f t="shared" si="55"/>
        <v/>
      </c>
      <c r="NC5" s="12" t="str">
        <f t="shared" si="55"/>
        <v/>
      </c>
      <c r="ND5" s="12" t="str">
        <f t="shared" si="55"/>
        <v/>
      </c>
      <c r="NE5" s="12" t="str">
        <f t="shared" si="55"/>
        <v/>
      </c>
      <c r="NF5" s="12" t="str">
        <f t="shared" si="55"/>
        <v/>
      </c>
      <c r="NG5" s="12" t="str">
        <f t="shared" si="55"/>
        <v/>
      </c>
      <c r="NH5" s="12" t="str">
        <f t="shared" si="55"/>
        <v/>
      </c>
      <c r="NI5" s="12" t="str">
        <f t="shared" si="55"/>
        <v/>
      </c>
      <c r="NJ5" s="12" t="str">
        <f t="shared" si="55"/>
        <v/>
      </c>
      <c r="NK5" s="12" t="str">
        <f t="shared" si="55"/>
        <v/>
      </c>
      <c r="NL5" s="12" t="str">
        <f t="shared" si="55"/>
        <v/>
      </c>
      <c r="NM5" s="12" t="str">
        <f t="shared" si="55"/>
        <v/>
      </c>
      <c r="NN5" s="12" t="str">
        <f t="shared" si="55"/>
        <v/>
      </c>
      <c r="NO5" s="12" t="str">
        <f t="shared" si="55"/>
        <v/>
      </c>
      <c r="NP5" s="12" t="str">
        <f t="shared" si="55"/>
        <v/>
      </c>
      <c r="NQ5" s="12" t="str">
        <f t="shared" si="55"/>
        <v/>
      </c>
      <c r="NR5" s="12" t="str">
        <f t="shared" si="55"/>
        <v/>
      </c>
      <c r="NS5" s="12" t="str">
        <f t="shared" si="55"/>
        <v/>
      </c>
      <c r="NT5" s="12" t="str">
        <f t="shared" si="55"/>
        <v/>
      </c>
      <c r="NU5" s="12" t="str">
        <f t="shared" si="55"/>
        <v/>
      </c>
      <c r="NV5" s="12" t="str">
        <f t="shared" si="55"/>
        <v/>
      </c>
      <c r="NW5" s="12" t="str">
        <f t="shared" si="55"/>
        <v/>
      </c>
      <c r="NX5" s="12" t="str">
        <f t="shared" si="55"/>
        <v/>
      </c>
      <c r="NY5" s="12" t="str">
        <f t="shared" si="55"/>
        <v/>
      </c>
      <c r="NZ5" s="12" t="str">
        <f t="shared" si="55"/>
        <v/>
      </c>
      <c r="OA5" s="12" t="str">
        <f t="shared" si="55"/>
        <v/>
      </c>
      <c r="OB5" s="12" t="str">
        <f t="shared" si="55"/>
        <v/>
      </c>
      <c r="OC5" s="12" t="str">
        <f t="shared" si="55"/>
        <v/>
      </c>
      <c r="OD5" s="12" t="str">
        <f t="shared" ref="OD5:QO5" si="56">IF(OR(ISBLANK(OD1),OD1=""),"",OD3-OD4)</f>
        <v/>
      </c>
      <c r="OE5" s="12" t="str">
        <f t="shared" si="56"/>
        <v/>
      </c>
      <c r="OF5" s="12" t="str">
        <f t="shared" si="56"/>
        <v/>
      </c>
      <c r="OG5" s="12" t="str">
        <f t="shared" si="56"/>
        <v/>
      </c>
      <c r="OH5" s="12" t="str">
        <f t="shared" si="56"/>
        <v/>
      </c>
      <c r="OI5" s="12" t="str">
        <f t="shared" si="56"/>
        <v/>
      </c>
      <c r="OJ5" s="12" t="str">
        <f t="shared" si="56"/>
        <v/>
      </c>
      <c r="OK5" s="12" t="str">
        <f t="shared" si="56"/>
        <v/>
      </c>
      <c r="OL5" s="12" t="str">
        <f t="shared" si="56"/>
        <v/>
      </c>
      <c r="OM5" s="12" t="str">
        <f t="shared" si="56"/>
        <v/>
      </c>
      <c r="ON5" s="12" t="str">
        <f t="shared" si="56"/>
        <v/>
      </c>
      <c r="OO5" s="12" t="str">
        <f t="shared" si="56"/>
        <v/>
      </c>
      <c r="OP5" s="12" t="str">
        <f t="shared" si="56"/>
        <v/>
      </c>
      <c r="OQ5" s="12" t="str">
        <f t="shared" si="56"/>
        <v/>
      </c>
      <c r="OR5" s="12" t="str">
        <f t="shared" si="56"/>
        <v/>
      </c>
      <c r="OS5" s="12" t="str">
        <f t="shared" si="56"/>
        <v/>
      </c>
      <c r="OT5" s="12" t="str">
        <f t="shared" si="56"/>
        <v/>
      </c>
      <c r="OU5" s="12" t="str">
        <f t="shared" si="56"/>
        <v/>
      </c>
      <c r="OV5" s="12" t="str">
        <f t="shared" si="56"/>
        <v/>
      </c>
      <c r="OW5" s="12" t="str">
        <f t="shared" si="56"/>
        <v/>
      </c>
      <c r="OX5" s="12" t="str">
        <f t="shared" si="56"/>
        <v/>
      </c>
      <c r="OY5" s="12" t="str">
        <f t="shared" si="56"/>
        <v/>
      </c>
      <c r="OZ5" s="12" t="str">
        <f t="shared" si="56"/>
        <v/>
      </c>
      <c r="PA5" s="12" t="str">
        <f t="shared" si="56"/>
        <v/>
      </c>
      <c r="PB5" s="12" t="str">
        <f t="shared" si="56"/>
        <v/>
      </c>
      <c r="PC5" s="12" t="str">
        <f t="shared" si="56"/>
        <v/>
      </c>
      <c r="PD5" s="12" t="str">
        <f t="shared" si="56"/>
        <v/>
      </c>
      <c r="PE5" s="12" t="str">
        <f t="shared" si="56"/>
        <v/>
      </c>
      <c r="PF5" s="12" t="str">
        <f t="shared" si="56"/>
        <v/>
      </c>
      <c r="PG5" s="12" t="str">
        <f t="shared" si="56"/>
        <v/>
      </c>
      <c r="PH5" s="12" t="str">
        <f t="shared" si="56"/>
        <v/>
      </c>
      <c r="PI5" s="12" t="str">
        <f t="shared" si="56"/>
        <v/>
      </c>
      <c r="PJ5" s="12" t="str">
        <f t="shared" si="56"/>
        <v/>
      </c>
      <c r="PK5" s="12" t="str">
        <f t="shared" si="56"/>
        <v/>
      </c>
      <c r="PL5" s="12" t="str">
        <f t="shared" si="56"/>
        <v/>
      </c>
      <c r="PM5" s="12" t="str">
        <f t="shared" si="56"/>
        <v/>
      </c>
      <c r="PN5" s="12" t="str">
        <f t="shared" si="56"/>
        <v/>
      </c>
      <c r="PO5" s="12" t="str">
        <f t="shared" si="56"/>
        <v/>
      </c>
      <c r="PP5" s="12" t="str">
        <f t="shared" si="56"/>
        <v/>
      </c>
      <c r="PQ5" s="12" t="str">
        <f t="shared" si="56"/>
        <v/>
      </c>
      <c r="PR5" s="12" t="str">
        <f t="shared" si="56"/>
        <v/>
      </c>
      <c r="PS5" s="12" t="str">
        <f t="shared" si="56"/>
        <v/>
      </c>
      <c r="PT5" s="12" t="str">
        <f t="shared" si="56"/>
        <v/>
      </c>
      <c r="PU5" s="12" t="str">
        <f t="shared" si="56"/>
        <v/>
      </c>
      <c r="PV5" s="12" t="str">
        <f t="shared" si="56"/>
        <v/>
      </c>
      <c r="PW5" s="12" t="str">
        <f t="shared" si="56"/>
        <v/>
      </c>
      <c r="PX5" s="12" t="str">
        <f t="shared" si="56"/>
        <v/>
      </c>
      <c r="PY5" s="12" t="str">
        <f t="shared" si="56"/>
        <v/>
      </c>
      <c r="PZ5" s="12" t="str">
        <f t="shared" si="56"/>
        <v/>
      </c>
      <c r="QA5" s="12" t="str">
        <f t="shared" si="56"/>
        <v/>
      </c>
      <c r="QB5" s="12" t="str">
        <f t="shared" si="56"/>
        <v/>
      </c>
      <c r="QC5" s="12" t="str">
        <f t="shared" si="56"/>
        <v/>
      </c>
      <c r="QD5" s="12" t="str">
        <f t="shared" si="56"/>
        <v/>
      </c>
      <c r="QE5" s="12" t="str">
        <f t="shared" si="56"/>
        <v/>
      </c>
      <c r="QF5" s="12" t="str">
        <f t="shared" si="56"/>
        <v/>
      </c>
      <c r="QG5" s="12" t="str">
        <f t="shared" si="56"/>
        <v/>
      </c>
      <c r="QH5" s="12" t="str">
        <f t="shared" si="56"/>
        <v/>
      </c>
      <c r="QI5" s="12" t="str">
        <f t="shared" si="56"/>
        <v/>
      </c>
      <c r="QJ5" s="12" t="str">
        <f t="shared" si="56"/>
        <v/>
      </c>
      <c r="QK5" s="12" t="str">
        <f t="shared" si="56"/>
        <v/>
      </c>
      <c r="QL5" s="12" t="str">
        <f t="shared" si="56"/>
        <v/>
      </c>
      <c r="QM5" s="12" t="str">
        <f t="shared" si="56"/>
        <v/>
      </c>
      <c r="QN5" s="12" t="str">
        <f t="shared" si="56"/>
        <v/>
      </c>
      <c r="QO5" s="12" t="str">
        <f t="shared" si="56"/>
        <v/>
      </c>
      <c r="QP5" s="12" t="str">
        <f t="shared" ref="QP5:TA5" si="57">IF(OR(ISBLANK(QP1),QP1=""),"",QP3-QP4)</f>
        <v/>
      </c>
      <c r="QQ5" s="12" t="str">
        <f t="shared" si="57"/>
        <v/>
      </c>
      <c r="QR5" s="12" t="str">
        <f t="shared" si="57"/>
        <v/>
      </c>
      <c r="QS5" s="12" t="str">
        <f t="shared" si="57"/>
        <v/>
      </c>
      <c r="QT5" s="12" t="str">
        <f t="shared" si="57"/>
        <v/>
      </c>
      <c r="QU5" s="12" t="str">
        <f t="shared" si="57"/>
        <v/>
      </c>
      <c r="QV5" s="12" t="str">
        <f t="shared" si="57"/>
        <v/>
      </c>
      <c r="QW5" s="12" t="str">
        <f t="shared" si="57"/>
        <v/>
      </c>
      <c r="QX5" s="12" t="str">
        <f t="shared" si="57"/>
        <v/>
      </c>
      <c r="QY5" s="12" t="str">
        <f t="shared" si="57"/>
        <v/>
      </c>
      <c r="QZ5" s="12" t="str">
        <f t="shared" si="57"/>
        <v/>
      </c>
      <c r="RA5" s="12" t="str">
        <f t="shared" si="57"/>
        <v/>
      </c>
      <c r="RB5" s="12" t="str">
        <f t="shared" si="57"/>
        <v/>
      </c>
      <c r="RC5" s="12" t="str">
        <f t="shared" si="57"/>
        <v/>
      </c>
      <c r="RD5" s="12" t="str">
        <f t="shared" si="57"/>
        <v/>
      </c>
      <c r="RE5" s="12" t="str">
        <f t="shared" si="57"/>
        <v/>
      </c>
      <c r="RF5" s="12" t="str">
        <f t="shared" si="57"/>
        <v/>
      </c>
      <c r="RG5" s="12" t="str">
        <f t="shared" si="57"/>
        <v/>
      </c>
      <c r="RH5" s="12" t="str">
        <f t="shared" si="57"/>
        <v/>
      </c>
      <c r="RI5" s="12" t="str">
        <f t="shared" si="57"/>
        <v/>
      </c>
      <c r="RJ5" s="12" t="str">
        <f t="shared" si="57"/>
        <v/>
      </c>
      <c r="RK5" s="12" t="str">
        <f t="shared" si="57"/>
        <v/>
      </c>
      <c r="RL5" s="12" t="str">
        <f t="shared" si="57"/>
        <v/>
      </c>
      <c r="RM5" s="12" t="str">
        <f t="shared" si="57"/>
        <v/>
      </c>
      <c r="RN5" s="12" t="str">
        <f t="shared" si="57"/>
        <v/>
      </c>
      <c r="RO5" s="12" t="str">
        <f t="shared" si="57"/>
        <v/>
      </c>
      <c r="RP5" s="12" t="str">
        <f t="shared" si="57"/>
        <v/>
      </c>
      <c r="RQ5" s="12" t="str">
        <f t="shared" si="57"/>
        <v/>
      </c>
      <c r="RR5" s="12" t="str">
        <f t="shared" si="57"/>
        <v/>
      </c>
      <c r="RS5" s="12" t="str">
        <f t="shared" si="57"/>
        <v/>
      </c>
      <c r="RT5" s="12" t="str">
        <f t="shared" si="57"/>
        <v/>
      </c>
      <c r="RU5" s="12" t="str">
        <f t="shared" si="57"/>
        <v/>
      </c>
      <c r="RV5" s="12" t="str">
        <f t="shared" si="57"/>
        <v/>
      </c>
      <c r="RW5" s="12" t="str">
        <f t="shared" si="57"/>
        <v/>
      </c>
      <c r="RX5" s="12" t="str">
        <f t="shared" si="57"/>
        <v/>
      </c>
      <c r="RY5" s="12" t="str">
        <f t="shared" si="57"/>
        <v/>
      </c>
      <c r="RZ5" s="12" t="str">
        <f t="shared" si="57"/>
        <v/>
      </c>
      <c r="SA5" s="12" t="str">
        <f t="shared" si="57"/>
        <v/>
      </c>
      <c r="SB5" s="12" t="str">
        <f t="shared" si="57"/>
        <v/>
      </c>
      <c r="SC5" s="12" t="str">
        <f t="shared" si="57"/>
        <v/>
      </c>
      <c r="SD5" s="12" t="str">
        <f t="shared" si="57"/>
        <v/>
      </c>
      <c r="SE5" s="12" t="str">
        <f t="shared" si="57"/>
        <v/>
      </c>
      <c r="SF5" s="12" t="str">
        <f t="shared" si="57"/>
        <v/>
      </c>
      <c r="SG5" s="12" t="str">
        <f t="shared" si="57"/>
        <v/>
      </c>
      <c r="SH5" s="12" t="str">
        <f t="shared" si="57"/>
        <v/>
      </c>
      <c r="SI5" s="12" t="str">
        <f t="shared" si="57"/>
        <v/>
      </c>
      <c r="SJ5" s="12" t="str">
        <f t="shared" si="57"/>
        <v/>
      </c>
      <c r="SK5" s="12" t="str">
        <f t="shared" si="57"/>
        <v/>
      </c>
      <c r="SL5" s="12" t="str">
        <f t="shared" si="57"/>
        <v/>
      </c>
      <c r="SM5" s="12" t="str">
        <f t="shared" si="57"/>
        <v/>
      </c>
      <c r="SN5" s="12" t="str">
        <f t="shared" si="57"/>
        <v/>
      </c>
      <c r="SO5" s="12" t="str">
        <f t="shared" si="57"/>
        <v/>
      </c>
      <c r="SP5" s="12" t="str">
        <f t="shared" si="57"/>
        <v/>
      </c>
      <c r="SQ5" s="12" t="str">
        <f t="shared" si="57"/>
        <v/>
      </c>
      <c r="SR5" s="12" t="str">
        <f t="shared" si="57"/>
        <v/>
      </c>
      <c r="SS5" s="12" t="str">
        <f t="shared" si="57"/>
        <v/>
      </c>
      <c r="ST5" s="12" t="str">
        <f t="shared" si="57"/>
        <v/>
      </c>
      <c r="SU5" s="12" t="str">
        <f t="shared" si="57"/>
        <v/>
      </c>
      <c r="SV5" s="12" t="str">
        <f t="shared" si="57"/>
        <v/>
      </c>
      <c r="SW5" s="12" t="str">
        <f t="shared" si="57"/>
        <v/>
      </c>
      <c r="SX5" s="12" t="str">
        <f t="shared" si="57"/>
        <v/>
      </c>
      <c r="SY5" s="12" t="str">
        <f t="shared" si="57"/>
        <v/>
      </c>
      <c r="SZ5" s="12" t="str">
        <f t="shared" si="57"/>
        <v/>
      </c>
      <c r="TA5" s="12" t="str">
        <f t="shared" si="57"/>
        <v/>
      </c>
      <c r="TB5" s="12" t="str">
        <f t="shared" ref="TB5:VM5" si="58">IF(OR(ISBLANK(TB1),TB1=""),"",TB3-TB4)</f>
        <v/>
      </c>
      <c r="TC5" s="12" t="str">
        <f t="shared" si="58"/>
        <v/>
      </c>
      <c r="TD5" s="12" t="str">
        <f t="shared" si="58"/>
        <v/>
      </c>
      <c r="TE5" s="12" t="str">
        <f t="shared" si="58"/>
        <v/>
      </c>
      <c r="TF5" s="12" t="str">
        <f t="shared" si="58"/>
        <v/>
      </c>
      <c r="TG5" s="12" t="str">
        <f t="shared" si="58"/>
        <v/>
      </c>
      <c r="TH5" s="12" t="str">
        <f t="shared" si="58"/>
        <v/>
      </c>
      <c r="TI5" s="12" t="str">
        <f t="shared" si="58"/>
        <v/>
      </c>
      <c r="TJ5" s="12" t="str">
        <f t="shared" si="58"/>
        <v/>
      </c>
      <c r="TK5" s="12" t="str">
        <f t="shared" si="58"/>
        <v/>
      </c>
      <c r="TL5" s="12" t="str">
        <f t="shared" si="58"/>
        <v/>
      </c>
      <c r="TM5" s="12" t="str">
        <f t="shared" si="58"/>
        <v/>
      </c>
      <c r="TN5" s="12" t="str">
        <f t="shared" si="58"/>
        <v/>
      </c>
      <c r="TO5" s="12" t="str">
        <f t="shared" si="58"/>
        <v/>
      </c>
      <c r="TP5" s="12" t="str">
        <f t="shared" si="58"/>
        <v/>
      </c>
      <c r="TQ5" s="12" t="str">
        <f t="shared" si="58"/>
        <v/>
      </c>
      <c r="TR5" s="12" t="str">
        <f t="shared" si="58"/>
        <v/>
      </c>
      <c r="TS5" s="12" t="str">
        <f t="shared" si="58"/>
        <v/>
      </c>
      <c r="TT5" s="12" t="str">
        <f t="shared" si="58"/>
        <v/>
      </c>
      <c r="TU5" s="12" t="str">
        <f t="shared" si="58"/>
        <v/>
      </c>
      <c r="TV5" s="12" t="str">
        <f t="shared" si="58"/>
        <v/>
      </c>
      <c r="TW5" s="12" t="str">
        <f t="shared" si="58"/>
        <v/>
      </c>
      <c r="TX5" s="12" t="str">
        <f t="shared" si="58"/>
        <v/>
      </c>
      <c r="TY5" s="12" t="str">
        <f t="shared" si="58"/>
        <v/>
      </c>
      <c r="TZ5" s="12" t="str">
        <f t="shared" si="58"/>
        <v/>
      </c>
      <c r="UA5" s="12" t="str">
        <f t="shared" si="58"/>
        <v/>
      </c>
      <c r="UB5" s="12" t="str">
        <f t="shared" si="58"/>
        <v/>
      </c>
      <c r="UC5" s="12" t="str">
        <f t="shared" si="58"/>
        <v/>
      </c>
      <c r="UD5" s="12" t="str">
        <f t="shared" si="58"/>
        <v/>
      </c>
      <c r="UE5" s="12" t="str">
        <f t="shared" si="58"/>
        <v/>
      </c>
      <c r="UF5" s="12" t="str">
        <f t="shared" si="58"/>
        <v/>
      </c>
      <c r="UG5" s="12" t="str">
        <f t="shared" si="58"/>
        <v/>
      </c>
      <c r="UH5" s="12" t="str">
        <f t="shared" si="58"/>
        <v/>
      </c>
      <c r="UI5" s="12" t="str">
        <f t="shared" si="58"/>
        <v/>
      </c>
      <c r="UJ5" s="12" t="str">
        <f t="shared" si="58"/>
        <v/>
      </c>
      <c r="UK5" s="12" t="str">
        <f t="shared" si="58"/>
        <v/>
      </c>
      <c r="UL5" s="12" t="str">
        <f t="shared" si="58"/>
        <v/>
      </c>
      <c r="UM5" s="12" t="str">
        <f t="shared" si="58"/>
        <v/>
      </c>
      <c r="UN5" s="12" t="str">
        <f t="shared" si="58"/>
        <v/>
      </c>
      <c r="UO5" s="12" t="str">
        <f t="shared" si="58"/>
        <v/>
      </c>
      <c r="UP5" s="12" t="str">
        <f t="shared" si="58"/>
        <v/>
      </c>
      <c r="UQ5" s="12" t="str">
        <f t="shared" si="58"/>
        <v/>
      </c>
      <c r="UR5" s="12" t="str">
        <f t="shared" si="58"/>
        <v/>
      </c>
      <c r="US5" s="12" t="str">
        <f t="shared" si="58"/>
        <v/>
      </c>
      <c r="UT5" s="12" t="str">
        <f t="shared" si="58"/>
        <v/>
      </c>
      <c r="UU5" s="12" t="str">
        <f t="shared" si="58"/>
        <v/>
      </c>
      <c r="UV5" s="12" t="str">
        <f t="shared" si="58"/>
        <v/>
      </c>
      <c r="UW5" s="12" t="str">
        <f t="shared" si="58"/>
        <v/>
      </c>
      <c r="UX5" s="12" t="str">
        <f t="shared" si="58"/>
        <v/>
      </c>
      <c r="UY5" s="12" t="str">
        <f t="shared" si="58"/>
        <v/>
      </c>
      <c r="UZ5" s="12" t="str">
        <f t="shared" si="58"/>
        <v/>
      </c>
      <c r="VA5" s="12" t="str">
        <f t="shared" si="58"/>
        <v/>
      </c>
      <c r="VB5" s="12" t="str">
        <f t="shared" si="58"/>
        <v/>
      </c>
      <c r="VC5" s="12" t="str">
        <f t="shared" si="58"/>
        <v/>
      </c>
      <c r="VD5" s="12" t="str">
        <f t="shared" si="58"/>
        <v/>
      </c>
      <c r="VE5" s="12" t="str">
        <f t="shared" si="58"/>
        <v/>
      </c>
      <c r="VF5" s="12" t="str">
        <f t="shared" si="58"/>
        <v/>
      </c>
      <c r="VG5" s="12" t="str">
        <f t="shared" si="58"/>
        <v/>
      </c>
      <c r="VH5" s="12" t="str">
        <f t="shared" si="58"/>
        <v/>
      </c>
      <c r="VI5" s="12" t="str">
        <f t="shared" si="58"/>
        <v/>
      </c>
      <c r="VJ5" s="12" t="str">
        <f t="shared" si="58"/>
        <v/>
      </c>
      <c r="VK5" s="12" t="str">
        <f t="shared" si="58"/>
        <v/>
      </c>
      <c r="VL5" s="12" t="str">
        <f t="shared" si="58"/>
        <v/>
      </c>
      <c r="VM5" s="12" t="str">
        <f t="shared" si="58"/>
        <v/>
      </c>
      <c r="VN5" s="12" t="str">
        <f t="shared" ref="VN5:XY5" si="59">IF(OR(ISBLANK(VN1),VN1=""),"",VN3-VN4)</f>
        <v/>
      </c>
      <c r="VO5" s="12" t="str">
        <f t="shared" si="59"/>
        <v/>
      </c>
      <c r="VP5" s="12" t="str">
        <f t="shared" si="59"/>
        <v/>
      </c>
      <c r="VQ5" s="12" t="str">
        <f t="shared" si="59"/>
        <v/>
      </c>
      <c r="VR5" s="12" t="str">
        <f t="shared" si="59"/>
        <v/>
      </c>
      <c r="VS5" s="12" t="str">
        <f t="shared" si="59"/>
        <v/>
      </c>
      <c r="VT5" s="12" t="str">
        <f t="shared" si="59"/>
        <v/>
      </c>
      <c r="VU5" s="12" t="str">
        <f t="shared" si="59"/>
        <v/>
      </c>
      <c r="VV5" s="12" t="str">
        <f t="shared" si="59"/>
        <v/>
      </c>
      <c r="VW5" s="12" t="str">
        <f t="shared" si="59"/>
        <v/>
      </c>
      <c r="VX5" s="12" t="str">
        <f t="shared" si="59"/>
        <v/>
      </c>
      <c r="VY5" s="12" t="str">
        <f t="shared" si="59"/>
        <v/>
      </c>
      <c r="VZ5" s="12" t="str">
        <f t="shared" si="59"/>
        <v/>
      </c>
      <c r="WA5" s="12" t="str">
        <f t="shared" si="59"/>
        <v/>
      </c>
      <c r="WB5" s="12" t="str">
        <f t="shared" si="59"/>
        <v/>
      </c>
      <c r="WC5" s="12" t="str">
        <f t="shared" si="59"/>
        <v/>
      </c>
      <c r="WD5" s="12" t="str">
        <f t="shared" si="59"/>
        <v/>
      </c>
      <c r="WE5" s="12" t="str">
        <f t="shared" si="59"/>
        <v/>
      </c>
      <c r="WF5" s="12" t="str">
        <f t="shared" si="59"/>
        <v/>
      </c>
      <c r="WG5" s="12" t="str">
        <f t="shared" si="59"/>
        <v/>
      </c>
      <c r="WH5" s="12" t="str">
        <f t="shared" si="59"/>
        <v/>
      </c>
      <c r="WI5" s="12" t="str">
        <f t="shared" si="59"/>
        <v/>
      </c>
      <c r="WJ5" s="12" t="str">
        <f t="shared" si="59"/>
        <v/>
      </c>
      <c r="WK5" s="12" t="str">
        <f t="shared" si="59"/>
        <v/>
      </c>
      <c r="WL5" s="12" t="str">
        <f t="shared" si="59"/>
        <v/>
      </c>
      <c r="WM5" s="12" t="str">
        <f t="shared" si="59"/>
        <v/>
      </c>
      <c r="WN5" s="12" t="str">
        <f t="shared" si="59"/>
        <v/>
      </c>
      <c r="WO5" s="12" t="str">
        <f t="shared" si="59"/>
        <v/>
      </c>
      <c r="WP5" s="12" t="str">
        <f t="shared" si="59"/>
        <v/>
      </c>
      <c r="WQ5" s="12" t="str">
        <f t="shared" si="59"/>
        <v/>
      </c>
      <c r="WR5" s="12" t="str">
        <f t="shared" si="59"/>
        <v/>
      </c>
      <c r="WS5" s="12" t="str">
        <f t="shared" si="59"/>
        <v/>
      </c>
      <c r="WT5" s="12" t="str">
        <f t="shared" si="59"/>
        <v/>
      </c>
      <c r="WU5" s="12" t="str">
        <f t="shared" si="59"/>
        <v/>
      </c>
      <c r="WV5" s="12" t="str">
        <f t="shared" si="59"/>
        <v/>
      </c>
      <c r="WW5" s="12" t="str">
        <f t="shared" si="59"/>
        <v/>
      </c>
      <c r="WX5" s="12" t="str">
        <f t="shared" si="59"/>
        <v/>
      </c>
      <c r="WY5" s="12" t="str">
        <f t="shared" si="59"/>
        <v/>
      </c>
      <c r="WZ5" s="12" t="str">
        <f t="shared" si="59"/>
        <v/>
      </c>
      <c r="XA5" s="12" t="str">
        <f t="shared" si="59"/>
        <v/>
      </c>
      <c r="XB5" s="12" t="str">
        <f t="shared" si="59"/>
        <v/>
      </c>
      <c r="XC5" s="12" t="str">
        <f t="shared" si="59"/>
        <v/>
      </c>
      <c r="XD5" s="12" t="str">
        <f t="shared" si="59"/>
        <v/>
      </c>
      <c r="XE5" s="12" t="str">
        <f t="shared" si="59"/>
        <v/>
      </c>
      <c r="XF5" s="12" t="str">
        <f t="shared" si="59"/>
        <v/>
      </c>
      <c r="XG5" s="12" t="str">
        <f t="shared" si="59"/>
        <v/>
      </c>
      <c r="XH5" s="12" t="str">
        <f t="shared" si="59"/>
        <v/>
      </c>
      <c r="XI5" s="12" t="str">
        <f t="shared" si="59"/>
        <v/>
      </c>
      <c r="XJ5" s="12" t="str">
        <f t="shared" si="59"/>
        <v/>
      </c>
      <c r="XK5" s="12" t="str">
        <f t="shared" si="59"/>
        <v/>
      </c>
      <c r="XL5" s="12" t="str">
        <f t="shared" si="59"/>
        <v/>
      </c>
      <c r="XM5" s="12" t="str">
        <f t="shared" si="59"/>
        <v/>
      </c>
      <c r="XN5" s="12" t="str">
        <f t="shared" si="59"/>
        <v/>
      </c>
      <c r="XO5" s="12" t="str">
        <f t="shared" si="59"/>
        <v/>
      </c>
      <c r="XP5" s="12" t="str">
        <f t="shared" si="59"/>
        <v/>
      </c>
      <c r="XQ5" s="12" t="str">
        <f t="shared" si="59"/>
        <v/>
      </c>
      <c r="XR5" s="12" t="str">
        <f t="shared" si="59"/>
        <v/>
      </c>
      <c r="XS5" s="12" t="str">
        <f t="shared" si="59"/>
        <v/>
      </c>
      <c r="XT5" s="12" t="str">
        <f t="shared" si="59"/>
        <v/>
      </c>
      <c r="XU5" s="12" t="str">
        <f t="shared" si="59"/>
        <v/>
      </c>
      <c r="XV5" s="12" t="str">
        <f t="shared" si="59"/>
        <v/>
      </c>
      <c r="XW5" s="12" t="str">
        <f t="shared" si="59"/>
        <v/>
      </c>
      <c r="XX5" s="12" t="str">
        <f t="shared" si="59"/>
        <v/>
      </c>
      <c r="XY5" s="12" t="str">
        <f t="shared" si="59"/>
        <v/>
      </c>
      <c r="XZ5" s="12" t="str">
        <f t="shared" ref="XZ5:AAK5" si="60">IF(OR(ISBLANK(XZ1),XZ1=""),"",XZ3-XZ4)</f>
        <v/>
      </c>
      <c r="YA5" s="12" t="str">
        <f t="shared" si="60"/>
        <v/>
      </c>
      <c r="YB5" s="12" t="str">
        <f t="shared" si="60"/>
        <v/>
      </c>
      <c r="YC5" s="12" t="str">
        <f t="shared" si="60"/>
        <v/>
      </c>
      <c r="YD5" s="12" t="str">
        <f t="shared" si="60"/>
        <v/>
      </c>
      <c r="YE5" s="12" t="str">
        <f t="shared" si="60"/>
        <v/>
      </c>
      <c r="YF5" s="12" t="str">
        <f t="shared" si="60"/>
        <v/>
      </c>
      <c r="YG5" s="12" t="str">
        <f t="shared" si="60"/>
        <v/>
      </c>
      <c r="YH5" s="12" t="str">
        <f t="shared" si="60"/>
        <v/>
      </c>
      <c r="YI5" s="12" t="str">
        <f t="shared" si="60"/>
        <v/>
      </c>
      <c r="YJ5" s="12" t="str">
        <f t="shared" si="60"/>
        <v/>
      </c>
      <c r="YK5" s="12" t="str">
        <f t="shared" si="60"/>
        <v/>
      </c>
      <c r="YL5" s="12" t="str">
        <f t="shared" si="60"/>
        <v/>
      </c>
      <c r="YM5" s="12" t="str">
        <f t="shared" si="60"/>
        <v/>
      </c>
      <c r="YN5" s="12" t="str">
        <f t="shared" si="60"/>
        <v/>
      </c>
      <c r="YO5" s="12" t="str">
        <f t="shared" si="60"/>
        <v/>
      </c>
      <c r="YP5" s="12" t="str">
        <f t="shared" si="60"/>
        <v/>
      </c>
      <c r="YQ5" s="12" t="str">
        <f t="shared" si="60"/>
        <v/>
      </c>
      <c r="YR5" s="12" t="str">
        <f t="shared" si="60"/>
        <v/>
      </c>
      <c r="YS5" s="12" t="str">
        <f t="shared" si="60"/>
        <v/>
      </c>
      <c r="YT5" s="12" t="str">
        <f t="shared" si="60"/>
        <v/>
      </c>
      <c r="YU5" s="12" t="str">
        <f t="shared" si="60"/>
        <v/>
      </c>
      <c r="YV5" s="12" t="str">
        <f t="shared" si="60"/>
        <v/>
      </c>
      <c r="YW5" s="12" t="str">
        <f t="shared" si="60"/>
        <v/>
      </c>
      <c r="YX5" s="12" t="str">
        <f t="shared" si="60"/>
        <v/>
      </c>
      <c r="YY5" s="12" t="str">
        <f t="shared" si="60"/>
        <v/>
      </c>
      <c r="YZ5" s="12" t="str">
        <f t="shared" si="60"/>
        <v/>
      </c>
      <c r="ZA5" s="12" t="str">
        <f t="shared" si="60"/>
        <v/>
      </c>
      <c r="ZB5" s="12" t="str">
        <f t="shared" si="60"/>
        <v/>
      </c>
      <c r="ZC5" s="12" t="str">
        <f t="shared" si="60"/>
        <v/>
      </c>
      <c r="ZD5" s="12" t="str">
        <f t="shared" si="60"/>
        <v/>
      </c>
      <c r="ZE5" s="12" t="str">
        <f t="shared" si="60"/>
        <v/>
      </c>
      <c r="ZF5" s="12" t="str">
        <f t="shared" si="60"/>
        <v/>
      </c>
      <c r="ZG5" s="12" t="str">
        <f t="shared" si="60"/>
        <v/>
      </c>
      <c r="ZH5" s="12" t="str">
        <f t="shared" si="60"/>
        <v/>
      </c>
      <c r="ZI5" s="12" t="str">
        <f t="shared" si="60"/>
        <v/>
      </c>
      <c r="ZJ5" s="12" t="str">
        <f t="shared" si="60"/>
        <v/>
      </c>
      <c r="ZK5" s="12" t="str">
        <f t="shared" si="60"/>
        <v/>
      </c>
      <c r="ZL5" s="12" t="str">
        <f t="shared" si="60"/>
        <v/>
      </c>
      <c r="ZM5" s="12" t="str">
        <f t="shared" si="60"/>
        <v/>
      </c>
      <c r="ZN5" s="12" t="str">
        <f t="shared" si="60"/>
        <v/>
      </c>
      <c r="ZO5" s="12" t="str">
        <f t="shared" si="60"/>
        <v/>
      </c>
      <c r="ZP5" s="12" t="str">
        <f t="shared" si="60"/>
        <v/>
      </c>
      <c r="ZQ5" s="12" t="str">
        <f t="shared" si="60"/>
        <v/>
      </c>
      <c r="ZR5" s="12" t="str">
        <f t="shared" si="60"/>
        <v/>
      </c>
      <c r="ZS5" s="12" t="str">
        <f t="shared" si="60"/>
        <v/>
      </c>
      <c r="ZT5" s="12" t="str">
        <f t="shared" si="60"/>
        <v/>
      </c>
      <c r="ZU5" s="12" t="str">
        <f t="shared" si="60"/>
        <v/>
      </c>
      <c r="ZV5" s="12" t="str">
        <f t="shared" si="60"/>
        <v/>
      </c>
      <c r="ZW5" s="12" t="str">
        <f t="shared" si="60"/>
        <v/>
      </c>
      <c r="ZX5" s="12" t="str">
        <f t="shared" si="60"/>
        <v/>
      </c>
      <c r="ZY5" s="12" t="str">
        <f t="shared" si="60"/>
        <v/>
      </c>
      <c r="ZZ5" s="12" t="str">
        <f t="shared" si="60"/>
        <v/>
      </c>
      <c r="AAA5" s="12" t="str">
        <f t="shared" si="60"/>
        <v/>
      </c>
      <c r="AAB5" s="12" t="str">
        <f t="shared" si="60"/>
        <v/>
      </c>
      <c r="AAC5" s="12" t="str">
        <f t="shared" si="60"/>
        <v/>
      </c>
      <c r="AAD5" s="12" t="str">
        <f t="shared" si="60"/>
        <v/>
      </c>
      <c r="AAE5" s="12" t="str">
        <f t="shared" si="60"/>
        <v/>
      </c>
      <c r="AAF5" s="12" t="str">
        <f t="shared" si="60"/>
        <v/>
      </c>
      <c r="AAG5" s="12" t="str">
        <f t="shared" si="60"/>
        <v/>
      </c>
      <c r="AAH5" s="12" t="str">
        <f t="shared" si="60"/>
        <v/>
      </c>
      <c r="AAI5" s="12" t="str">
        <f t="shared" si="60"/>
        <v/>
      </c>
      <c r="AAJ5" s="12" t="str">
        <f t="shared" si="60"/>
        <v/>
      </c>
      <c r="AAK5" s="12" t="str">
        <f t="shared" si="60"/>
        <v/>
      </c>
      <c r="AAL5" s="12" t="str">
        <f t="shared" ref="AAL5:ACW5" si="61">IF(OR(ISBLANK(AAL1),AAL1=""),"",AAL3-AAL4)</f>
        <v/>
      </c>
      <c r="AAM5" s="12" t="str">
        <f t="shared" si="61"/>
        <v/>
      </c>
      <c r="AAN5" s="12" t="str">
        <f t="shared" si="61"/>
        <v/>
      </c>
      <c r="AAO5" s="12" t="str">
        <f t="shared" si="61"/>
        <v/>
      </c>
      <c r="AAP5" s="12" t="str">
        <f t="shared" si="61"/>
        <v/>
      </c>
      <c r="AAQ5" s="12" t="str">
        <f t="shared" si="61"/>
        <v/>
      </c>
      <c r="AAR5" s="12" t="str">
        <f t="shared" si="61"/>
        <v/>
      </c>
      <c r="AAS5" s="12" t="str">
        <f t="shared" si="61"/>
        <v/>
      </c>
      <c r="AAT5" s="12" t="str">
        <f t="shared" si="61"/>
        <v/>
      </c>
      <c r="AAU5" s="12" t="str">
        <f t="shared" si="61"/>
        <v/>
      </c>
      <c r="AAV5" s="12" t="str">
        <f t="shared" si="61"/>
        <v/>
      </c>
      <c r="AAW5" s="12" t="str">
        <f t="shared" si="61"/>
        <v/>
      </c>
      <c r="AAX5" s="12" t="str">
        <f t="shared" si="61"/>
        <v/>
      </c>
      <c r="AAY5" s="12" t="str">
        <f t="shared" si="61"/>
        <v/>
      </c>
      <c r="AAZ5" s="12" t="str">
        <f t="shared" si="61"/>
        <v/>
      </c>
      <c r="ABA5" s="12" t="str">
        <f t="shared" si="61"/>
        <v/>
      </c>
      <c r="ABB5" s="12" t="str">
        <f t="shared" si="61"/>
        <v/>
      </c>
      <c r="ABC5" s="12" t="str">
        <f t="shared" si="61"/>
        <v/>
      </c>
      <c r="ABD5" s="12" t="str">
        <f t="shared" si="61"/>
        <v/>
      </c>
      <c r="ABE5" s="12" t="str">
        <f t="shared" si="61"/>
        <v/>
      </c>
      <c r="ABF5" s="12" t="str">
        <f t="shared" si="61"/>
        <v/>
      </c>
      <c r="ABG5" s="12" t="str">
        <f t="shared" si="61"/>
        <v/>
      </c>
      <c r="ABH5" s="12" t="str">
        <f t="shared" si="61"/>
        <v/>
      </c>
      <c r="ABI5" s="12" t="str">
        <f t="shared" si="61"/>
        <v/>
      </c>
      <c r="ABJ5" s="12" t="str">
        <f t="shared" si="61"/>
        <v/>
      </c>
      <c r="ABK5" s="12" t="str">
        <f t="shared" si="61"/>
        <v/>
      </c>
      <c r="ABL5" s="12" t="str">
        <f t="shared" si="61"/>
        <v/>
      </c>
      <c r="ABM5" s="12" t="str">
        <f t="shared" si="61"/>
        <v/>
      </c>
      <c r="ABN5" s="12" t="str">
        <f t="shared" si="61"/>
        <v/>
      </c>
      <c r="ABO5" s="12" t="str">
        <f t="shared" si="61"/>
        <v/>
      </c>
      <c r="ABP5" s="12" t="str">
        <f t="shared" si="61"/>
        <v/>
      </c>
      <c r="ABQ5" s="12" t="str">
        <f t="shared" si="61"/>
        <v/>
      </c>
      <c r="ABR5" s="12" t="str">
        <f t="shared" si="61"/>
        <v/>
      </c>
      <c r="ABS5" s="12" t="str">
        <f t="shared" si="61"/>
        <v/>
      </c>
      <c r="ABT5" s="12" t="str">
        <f t="shared" si="61"/>
        <v/>
      </c>
      <c r="ABU5" s="12" t="str">
        <f t="shared" si="61"/>
        <v/>
      </c>
      <c r="ABV5" s="12" t="str">
        <f t="shared" si="61"/>
        <v/>
      </c>
      <c r="ABW5" s="12" t="str">
        <f t="shared" si="61"/>
        <v/>
      </c>
      <c r="ABX5" s="12" t="str">
        <f t="shared" si="61"/>
        <v/>
      </c>
      <c r="ABY5" s="12" t="str">
        <f t="shared" si="61"/>
        <v/>
      </c>
      <c r="ABZ5" s="12" t="str">
        <f t="shared" si="61"/>
        <v/>
      </c>
      <c r="ACA5" s="12" t="str">
        <f t="shared" si="61"/>
        <v/>
      </c>
      <c r="ACB5" s="12" t="str">
        <f t="shared" si="61"/>
        <v/>
      </c>
      <c r="ACC5" s="12" t="str">
        <f t="shared" si="61"/>
        <v/>
      </c>
      <c r="ACD5" s="12" t="str">
        <f t="shared" si="61"/>
        <v/>
      </c>
      <c r="ACE5" s="12" t="str">
        <f t="shared" si="61"/>
        <v/>
      </c>
      <c r="ACF5" s="12" t="str">
        <f t="shared" si="61"/>
        <v/>
      </c>
      <c r="ACG5" s="12" t="str">
        <f t="shared" si="61"/>
        <v/>
      </c>
      <c r="ACH5" s="12" t="str">
        <f t="shared" si="61"/>
        <v/>
      </c>
      <c r="ACI5" s="12" t="str">
        <f t="shared" si="61"/>
        <v/>
      </c>
      <c r="ACJ5" s="12" t="str">
        <f t="shared" si="61"/>
        <v/>
      </c>
      <c r="ACK5" s="12" t="str">
        <f t="shared" si="61"/>
        <v/>
      </c>
      <c r="ACL5" s="12" t="str">
        <f t="shared" si="61"/>
        <v/>
      </c>
      <c r="ACM5" s="12" t="str">
        <f t="shared" si="61"/>
        <v/>
      </c>
      <c r="ACN5" s="12" t="str">
        <f t="shared" si="61"/>
        <v/>
      </c>
      <c r="ACO5" s="12" t="str">
        <f t="shared" si="61"/>
        <v/>
      </c>
      <c r="ACP5" s="12" t="str">
        <f t="shared" si="61"/>
        <v/>
      </c>
      <c r="ACQ5" s="12" t="str">
        <f t="shared" si="61"/>
        <v/>
      </c>
      <c r="ACR5" s="12" t="str">
        <f t="shared" si="61"/>
        <v/>
      </c>
      <c r="ACS5" s="12" t="str">
        <f t="shared" si="61"/>
        <v/>
      </c>
      <c r="ACT5" s="12" t="str">
        <f t="shared" si="61"/>
        <v/>
      </c>
      <c r="ACU5" s="12" t="str">
        <f t="shared" si="61"/>
        <v/>
      </c>
      <c r="ACV5" s="12" t="str">
        <f t="shared" si="61"/>
        <v/>
      </c>
      <c r="ACW5" s="12" t="str">
        <f t="shared" si="61"/>
        <v/>
      </c>
      <c r="ACX5" s="12" t="str">
        <f t="shared" ref="ACX5:ADC5" si="62">IF(OR(ISBLANK(ACX1),ACX1=""),"",ACX3-ACX4)</f>
        <v/>
      </c>
      <c r="ACY5" s="12" t="str">
        <f t="shared" si="62"/>
        <v/>
      </c>
      <c r="ACZ5" s="12" t="str">
        <f t="shared" si="62"/>
        <v/>
      </c>
      <c r="ADA5" s="12" t="str">
        <f t="shared" si="62"/>
        <v/>
      </c>
      <c r="ADB5" s="12" t="str">
        <f t="shared" si="62"/>
        <v/>
      </c>
      <c r="ADC5" s="12" t="str">
        <f t="shared" si="62"/>
        <v/>
      </c>
    </row>
    <row r="6" spans="1:783">
      <c r="A6" t="s">
        <v>3</v>
      </c>
      <c r="B6" s="16">
        <f>'Caracs du projet'!E76*12</f>
        <v>180</v>
      </c>
      <c r="H6" s="5" t="s">
        <v>16</v>
      </c>
      <c r="I6" s="2">
        <f>SUM(I4:IM4)</f>
        <v>3341.2729429114634</v>
      </c>
    </row>
    <row r="8" spans="1:783">
      <c r="A8" t="s">
        <v>4</v>
      </c>
      <c r="B8" s="7">
        <f>-PMT(B5,B6,B3)</f>
        <v>224.11818301617478</v>
      </c>
      <c r="U8" s="7">
        <f>SUM(U4:AF4)</f>
        <v>391.9386385220954</v>
      </c>
    </row>
    <row r="11" spans="1:783">
      <c r="A11" s="5" t="s">
        <v>5</v>
      </c>
      <c r="B11" s="5" t="s">
        <v>8</v>
      </c>
      <c r="C11" s="5" t="s">
        <v>4</v>
      </c>
      <c r="D11" s="5" t="s">
        <v>6</v>
      </c>
      <c r="E11" s="5" t="s">
        <v>7</v>
      </c>
      <c r="F11" s="5" t="s">
        <v>16</v>
      </c>
      <c r="H11" s="2"/>
    </row>
    <row r="12" spans="1:783">
      <c r="A12" s="10">
        <f>B2</f>
        <v>43466</v>
      </c>
      <c r="B12" s="11">
        <f>IF(OR(ISBLANK(A12),A12=""),"",B3)</f>
        <v>37000</v>
      </c>
      <c r="C12" s="12">
        <f>IF(OR(ISBLANK(A12),A12=""),"",$B$8)</f>
        <v>224.11818301617478</v>
      </c>
      <c r="D12" s="13">
        <f>IF(OR(ISBLANK(A12),A12=""),"",B12*$B$5)</f>
        <v>35.882981642938901</v>
      </c>
      <c r="E12" s="12">
        <f>IF(OR(ISBLANK(A12),A12=""),"",C12-D12)</f>
        <v>188.2352013732359</v>
      </c>
      <c r="F12" s="2">
        <f>SUM(D12:D250)</f>
        <v>3341.2729429114634</v>
      </c>
    </row>
    <row r="13" spans="1:783">
      <c r="A13" s="10">
        <f>IF($B$6&gt;=(ROW()-11),EDATE(A12,1),"")</f>
        <v>43497</v>
      </c>
      <c r="B13" s="13">
        <f>IF(OR(ISBLANK(A13),A13=""),"",B12-E12)</f>
        <v>36811.764798626762</v>
      </c>
      <c r="C13" s="12">
        <f>IF(OR(ISBLANK(A13),A13=""),"",$B$8)</f>
        <v>224.11818301617478</v>
      </c>
      <c r="D13" s="13">
        <f>IF(OR(ISBLANK(A13),A13=""),"",B13*$B$5)</f>
        <v>35.700429203062399</v>
      </c>
      <c r="E13" s="12">
        <f>IF(OR(ISBLANK(A13),A13=""),"",C13-D13)</f>
        <v>188.41775381311237</v>
      </c>
    </row>
    <row r="14" spans="1:783">
      <c r="A14" s="10">
        <f t="shared" ref="A14:A77" si="63">IF($B$6&gt;=(ROW()-11),EDATE(A13,1),"")</f>
        <v>43525</v>
      </c>
      <c r="B14" s="13">
        <f t="shared" ref="B14:B77" si="64">IF(OR(ISBLANK(A14),A14=""),"",B13-E13)</f>
        <v>36623.34704481365</v>
      </c>
      <c r="C14" s="12">
        <f t="shared" ref="C14:C77" si="65">IF(OR(ISBLANK(A14),A14=""),"",$B$8)</f>
        <v>224.11818301617478</v>
      </c>
      <c r="D14" s="13">
        <f t="shared" ref="D14:D77" si="66">IF(OR(ISBLANK(A14),A14=""),"",B14*$B$5)</f>
        <v>35.517699721946727</v>
      </c>
      <c r="E14" s="12">
        <f t="shared" ref="E14:E77" si="67">IF(OR(ISBLANK(A14),A14=""),"",C14-D14)</f>
        <v>188.60048329422807</v>
      </c>
    </row>
    <row r="15" spans="1:783">
      <c r="A15" s="10">
        <f t="shared" si="63"/>
        <v>43556</v>
      </c>
      <c r="B15" s="13">
        <f t="shared" si="64"/>
        <v>36434.746561519423</v>
      </c>
      <c r="C15" s="12">
        <f t="shared" si="65"/>
        <v>224.11818301617478</v>
      </c>
      <c r="D15" s="13">
        <f t="shared" si="66"/>
        <v>35.334793027895479</v>
      </c>
      <c r="E15" s="12">
        <f t="shared" si="67"/>
        <v>188.78338998827931</v>
      </c>
    </row>
    <row r="16" spans="1:783">
      <c r="A16" s="10">
        <f t="shared" si="63"/>
        <v>43586</v>
      </c>
      <c r="B16" s="13">
        <f t="shared" si="64"/>
        <v>36245.963171531141</v>
      </c>
      <c r="C16" s="12">
        <f t="shared" si="65"/>
        <v>224.11818301617478</v>
      </c>
      <c r="D16" s="13">
        <f t="shared" si="66"/>
        <v>35.15170894904572</v>
      </c>
      <c r="E16" s="12">
        <f t="shared" si="67"/>
        <v>188.96647406712907</v>
      </c>
    </row>
    <row r="17" spans="1:5">
      <c r="A17" s="10">
        <f t="shared" si="63"/>
        <v>43617</v>
      </c>
      <c r="B17" s="13">
        <f t="shared" si="64"/>
        <v>36056.996697464012</v>
      </c>
      <c r="C17" s="12">
        <f t="shared" si="65"/>
        <v>224.11818301617478</v>
      </c>
      <c r="D17" s="13">
        <f t="shared" si="66"/>
        <v>34.968447313367832</v>
      </c>
      <c r="E17" s="12">
        <f t="shared" si="67"/>
        <v>189.14973570280694</v>
      </c>
    </row>
    <row r="18" spans="1:5">
      <c r="A18" s="10">
        <f t="shared" si="63"/>
        <v>43647</v>
      </c>
      <c r="B18" s="13">
        <f t="shared" si="64"/>
        <v>35867.846961761206</v>
      </c>
      <c r="C18" s="12">
        <f t="shared" si="65"/>
        <v>224.11818301617478</v>
      </c>
      <c r="D18" s="13">
        <f t="shared" si="66"/>
        <v>34.785007948665388</v>
      </c>
      <c r="E18" s="12">
        <f t="shared" si="67"/>
        <v>189.33317506750939</v>
      </c>
    </row>
    <row r="19" spans="1:5">
      <c r="A19" s="10">
        <f t="shared" si="63"/>
        <v>43678</v>
      </c>
      <c r="B19" s="13">
        <f t="shared" si="64"/>
        <v>35678.5137866937</v>
      </c>
      <c r="C19" s="12">
        <f t="shared" si="65"/>
        <v>224.11818301617478</v>
      </c>
      <c r="D19" s="13">
        <f t="shared" si="66"/>
        <v>34.601390682574937</v>
      </c>
      <c r="E19" s="12">
        <f t="shared" si="67"/>
        <v>189.51679233359985</v>
      </c>
    </row>
    <row r="20" spans="1:5">
      <c r="A20" s="10">
        <f t="shared" si="63"/>
        <v>43709</v>
      </c>
      <c r="B20" s="13">
        <f t="shared" si="64"/>
        <v>35488.996994360103</v>
      </c>
      <c r="C20" s="12">
        <f t="shared" si="65"/>
        <v>224.11818301617478</v>
      </c>
      <c r="D20" s="13">
        <f t="shared" si="66"/>
        <v>34.417595342565882</v>
      </c>
      <c r="E20" s="12">
        <f t="shared" si="67"/>
        <v>189.70058767360891</v>
      </c>
    </row>
    <row r="21" spans="1:5">
      <c r="A21" s="10">
        <f t="shared" si="63"/>
        <v>43739</v>
      </c>
      <c r="B21" s="13">
        <f t="shared" si="64"/>
        <v>35299.296406686495</v>
      </c>
      <c r="C21" s="12">
        <f t="shared" si="65"/>
        <v>224.11818301617478</v>
      </c>
      <c r="D21" s="13">
        <f t="shared" si="66"/>
        <v>34.233621755940291</v>
      </c>
      <c r="E21" s="12">
        <f t="shared" si="67"/>
        <v>189.88456126023448</v>
      </c>
    </row>
    <row r="22" spans="1:5">
      <c r="A22" s="10">
        <f t="shared" si="63"/>
        <v>43770</v>
      </c>
      <c r="B22" s="13">
        <f t="shared" si="64"/>
        <v>35109.411845426264</v>
      </c>
      <c r="C22" s="12">
        <f t="shared" si="65"/>
        <v>224.11818301617478</v>
      </c>
      <c r="D22" s="13">
        <f t="shared" si="66"/>
        <v>34.049469749832767</v>
      </c>
      <c r="E22" s="12">
        <f t="shared" si="67"/>
        <v>190.068713266342</v>
      </c>
    </row>
    <row r="23" spans="1:5">
      <c r="A23" s="10">
        <f t="shared" si="63"/>
        <v>43800</v>
      </c>
      <c r="B23" s="13">
        <f t="shared" si="64"/>
        <v>34919.34313215992</v>
      </c>
      <c r="C23" s="12">
        <f t="shared" si="65"/>
        <v>224.11818301617478</v>
      </c>
      <c r="D23" s="13">
        <f t="shared" si="66"/>
        <v>33.865139151210244</v>
      </c>
      <c r="E23" s="12">
        <f t="shared" si="67"/>
        <v>190.25304386496452</v>
      </c>
    </row>
    <row r="24" spans="1:5">
      <c r="A24" s="10">
        <f t="shared" si="63"/>
        <v>43831</v>
      </c>
      <c r="B24" s="13">
        <f t="shared" si="64"/>
        <v>34729.090088294957</v>
      </c>
      <c r="C24" s="12">
        <f t="shared" si="65"/>
        <v>224.11818301617478</v>
      </c>
      <c r="D24" s="13">
        <f t="shared" si="66"/>
        <v>33.680629786871876</v>
      </c>
      <c r="E24" s="12">
        <f t="shared" si="67"/>
        <v>190.43755322930292</v>
      </c>
    </row>
    <row r="25" spans="1:5">
      <c r="A25" s="10">
        <f t="shared" si="63"/>
        <v>43862</v>
      </c>
      <c r="B25" s="13">
        <f t="shared" si="64"/>
        <v>34538.652535065652</v>
      </c>
      <c r="C25" s="12">
        <f t="shared" si="65"/>
        <v>224.11818301617478</v>
      </c>
      <c r="D25" s="13">
        <f t="shared" si="66"/>
        <v>33.49594148344881</v>
      </c>
      <c r="E25" s="12">
        <f t="shared" si="67"/>
        <v>190.62224153272598</v>
      </c>
    </row>
    <row r="26" spans="1:5">
      <c r="A26" s="10">
        <f t="shared" si="63"/>
        <v>43891</v>
      </c>
      <c r="B26" s="13">
        <f t="shared" si="64"/>
        <v>34348.030293532924</v>
      </c>
      <c r="C26" s="12">
        <f t="shared" si="65"/>
        <v>224.11818301617478</v>
      </c>
      <c r="D26" s="13">
        <f t="shared" si="66"/>
        <v>33.311074067404093</v>
      </c>
      <c r="E26" s="12">
        <f t="shared" si="67"/>
        <v>190.80710894877069</v>
      </c>
    </row>
    <row r="27" spans="1:5">
      <c r="A27" s="10">
        <f t="shared" si="63"/>
        <v>43922</v>
      </c>
      <c r="B27" s="13">
        <f t="shared" si="64"/>
        <v>34157.223184584152</v>
      </c>
      <c r="C27" s="12">
        <f t="shared" si="65"/>
        <v>224.11818301617478</v>
      </c>
      <c r="D27" s="13">
        <f t="shared" si="66"/>
        <v>33.126027365032442</v>
      </c>
      <c r="E27" s="12">
        <f t="shared" si="67"/>
        <v>190.99215565114235</v>
      </c>
    </row>
    <row r="28" spans="1:5">
      <c r="A28" s="10">
        <f t="shared" si="63"/>
        <v>43952</v>
      </c>
      <c r="B28" s="13">
        <f t="shared" si="64"/>
        <v>33966.231028933013</v>
      </c>
      <c r="C28" s="12">
        <f t="shared" si="65"/>
        <v>224.11818301617478</v>
      </c>
      <c r="D28" s="13">
        <f t="shared" si="66"/>
        <v>32.940801202460136</v>
      </c>
      <c r="E28" s="12">
        <f t="shared" si="67"/>
        <v>191.17738181371465</v>
      </c>
    </row>
    <row r="29" spans="1:5">
      <c r="A29" s="10">
        <f t="shared" si="63"/>
        <v>43983</v>
      </c>
      <c r="B29" s="13">
        <f t="shared" si="64"/>
        <v>33775.053647119297</v>
      </c>
      <c r="C29" s="12">
        <f t="shared" si="65"/>
        <v>224.11818301617478</v>
      </c>
      <c r="D29" s="13">
        <f t="shared" si="66"/>
        <v>32.755395405644826</v>
      </c>
      <c r="E29" s="12">
        <f t="shared" si="67"/>
        <v>191.36278761052995</v>
      </c>
    </row>
    <row r="30" spans="1:5">
      <c r="A30" s="10">
        <f t="shared" si="63"/>
        <v>44013</v>
      </c>
      <c r="B30" s="13">
        <f t="shared" si="64"/>
        <v>33583.690859508766</v>
      </c>
      <c r="C30" s="12">
        <f t="shared" si="65"/>
        <v>224.11818301617478</v>
      </c>
      <c r="D30" s="13">
        <f t="shared" si="66"/>
        <v>32.569809800375353</v>
      </c>
      <c r="E30" s="12">
        <f t="shared" si="67"/>
        <v>191.54837321579942</v>
      </c>
    </row>
    <row r="31" spans="1:5">
      <c r="A31" s="10">
        <f t="shared" si="63"/>
        <v>44044</v>
      </c>
      <c r="B31" s="13">
        <f t="shared" si="64"/>
        <v>33392.142486292963</v>
      </c>
      <c r="C31" s="12">
        <f t="shared" si="65"/>
        <v>224.11818301617478</v>
      </c>
      <c r="D31" s="13">
        <f t="shared" si="66"/>
        <v>32.38404421227164</v>
      </c>
      <c r="E31" s="12">
        <f t="shared" si="67"/>
        <v>191.73413880390314</v>
      </c>
    </row>
    <row r="32" spans="1:5">
      <c r="A32" s="10">
        <f t="shared" si="63"/>
        <v>44075</v>
      </c>
      <c r="B32" s="13">
        <f t="shared" si="64"/>
        <v>33200.408347489058</v>
      </c>
      <c r="C32" s="12">
        <f t="shared" si="65"/>
        <v>224.11818301617478</v>
      </c>
      <c r="D32" s="13">
        <f t="shared" si="66"/>
        <v>32.198098466784472</v>
      </c>
      <c r="E32" s="12">
        <f t="shared" si="67"/>
        <v>191.92008454939031</v>
      </c>
    </row>
    <row r="33" spans="1:5">
      <c r="A33" s="10">
        <f t="shared" si="63"/>
        <v>44105</v>
      </c>
      <c r="B33" s="13">
        <f t="shared" si="64"/>
        <v>33008.488262939667</v>
      </c>
      <c r="C33" s="12">
        <f t="shared" si="65"/>
        <v>224.11818301617478</v>
      </c>
      <c r="D33" s="13">
        <f t="shared" si="66"/>
        <v>32.011972389195364</v>
      </c>
      <c r="E33" s="12">
        <f t="shared" si="67"/>
        <v>192.10621062697942</v>
      </c>
    </row>
    <row r="34" spans="1:5">
      <c r="A34" s="10">
        <f t="shared" si="63"/>
        <v>44136</v>
      </c>
      <c r="B34" s="13">
        <f t="shared" si="64"/>
        <v>32816.382052312685</v>
      </c>
      <c r="C34" s="12">
        <f t="shared" si="65"/>
        <v>224.11818301617478</v>
      </c>
      <c r="D34" s="13">
        <f t="shared" si="66"/>
        <v>31.825665804616374</v>
      </c>
      <c r="E34" s="12">
        <f t="shared" si="67"/>
        <v>192.29251721155842</v>
      </c>
    </row>
    <row r="35" spans="1:5">
      <c r="A35" s="10">
        <f t="shared" si="63"/>
        <v>44166</v>
      </c>
      <c r="B35" s="13">
        <f t="shared" si="64"/>
        <v>32624.089535101128</v>
      </c>
      <c r="C35" s="12">
        <f t="shared" si="65"/>
        <v>224.11818301617478</v>
      </c>
      <c r="D35" s="13">
        <f t="shared" si="66"/>
        <v>31.639178537989974</v>
      </c>
      <c r="E35" s="12">
        <f t="shared" si="67"/>
        <v>192.47900447818481</v>
      </c>
    </row>
    <row r="36" spans="1:5">
      <c r="A36" s="10">
        <f t="shared" si="63"/>
        <v>44197</v>
      </c>
      <c r="B36" s="13">
        <f t="shared" si="64"/>
        <v>32431.610530622944</v>
      </c>
      <c r="C36" s="12">
        <f t="shared" si="65"/>
        <v>224.11818301617478</v>
      </c>
      <c r="D36" s="13">
        <f t="shared" si="66"/>
        <v>31.452510414088842</v>
      </c>
      <c r="E36" s="12">
        <f t="shared" si="67"/>
        <v>192.66567260208595</v>
      </c>
    </row>
    <row r="37" spans="1:5">
      <c r="A37" s="10">
        <f t="shared" si="63"/>
        <v>44228</v>
      </c>
      <c r="B37" s="13">
        <f t="shared" si="64"/>
        <v>32238.944858020859</v>
      </c>
      <c r="C37" s="12">
        <f t="shared" si="65"/>
        <v>224.11818301617478</v>
      </c>
      <c r="D37" s="13">
        <f t="shared" si="66"/>
        <v>31.265661257515731</v>
      </c>
      <c r="E37" s="12">
        <f t="shared" si="67"/>
        <v>192.85252175865907</v>
      </c>
    </row>
    <row r="38" spans="1:5">
      <c r="A38" s="10">
        <f t="shared" si="63"/>
        <v>44256</v>
      </c>
      <c r="B38" s="13">
        <f t="shared" si="64"/>
        <v>32046.092336262202</v>
      </c>
      <c r="C38" s="12">
        <f t="shared" si="65"/>
        <v>224.11818301617478</v>
      </c>
      <c r="D38" s="13">
        <f t="shared" si="66"/>
        <v>31.078630892703288</v>
      </c>
      <c r="E38" s="12">
        <f t="shared" si="67"/>
        <v>193.03955212347148</v>
      </c>
    </row>
    <row r="39" spans="1:5">
      <c r="A39" s="10">
        <f t="shared" si="63"/>
        <v>44287</v>
      </c>
      <c r="B39" s="13">
        <f t="shared" si="64"/>
        <v>31853.05278413873</v>
      </c>
      <c r="C39" s="12">
        <f t="shared" si="65"/>
        <v>224.11818301617478</v>
      </c>
      <c r="D39" s="13">
        <f t="shared" si="66"/>
        <v>30.891419143913893</v>
      </c>
      <c r="E39" s="12">
        <f t="shared" si="67"/>
        <v>193.2267638722609</v>
      </c>
    </row>
    <row r="40" spans="1:5">
      <c r="A40" s="10">
        <f t="shared" si="63"/>
        <v>44317</v>
      </c>
      <c r="B40" s="13">
        <f t="shared" si="64"/>
        <v>31659.826020266468</v>
      </c>
      <c r="C40" s="12">
        <f t="shared" si="65"/>
        <v>224.11818301617478</v>
      </c>
      <c r="D40" s="13">
        <f t="shared" si="66"/>
        <v>30.704025835239491</v>
      </c>
      <c r="E40" s="12">
        <f t="shared" si="67"/>
        <v>193.41415718093529</v>
      </c>
    </row>
    <row r="41" spans="1:5">
      <c r="A41" s="10">
        <f t="shared" si="63"/>
        <v>44348</v>
      </c>
      <c r="B41" s="13">
        <f t="shared" si="64"/>
        <v>31466.411863085534</v>
      </c>
      <c r="C41" s="12">
        <f t="shared" si="65"/>
        <v>224.11818301617478</v>
      </c>
      <c r="D41" s="13">
        <f t="shared" si="66"/>
        <v>30.516450790601439</v>
      </c>
      <c r="E41" s="12">
        <f t="shared" si="67"/>
        <v>193.60173222557336</v>
      </c>
    </row>
    <row r="42" spans="1:5">
      <c r="A42" s="10">
        <f t="shared" si="63"/>
        <v>44378</v>
      </c>
      <c r="B42" s="13">
        <f t="shared" si="64"/>
        <v>31272.810130859962</v>
      </c>
      <c r="C42" s="12">
        <f t="shared" si="65"/>
        <v>224.11818301617478</v>
      </c>
      <c r="D42" s="13">
        <f t="shared" si="66"/>
        <v>30.328693833750318</v>
      </c>
      <c r="E42" s="12">
        <f t="shared" si="67"/>
        <v>193.78948918242446</v>
      </c>
    </row>
    <row r="43" spans="1:5">
      <c r="A43" s="10">
        <f t="shared" si="63"/>
        <v>44409</v>
      </c>
      <c r="B43" s="13">
        <f t="shared" si="64"/>
        <v>31079.020641677536</v>
      </c>
      <c r="C43" s="12">
        <f t="shared" si="65"/>
        <v>224.11818301617478</v>
      </c>
      <c r="D43" s="13">
        <f t="shared" si="66"/>
        <v>30.140754788265792</v>
      </c>
      <c r="E43" s="12">
        <f t="shared" si="67"/>
        <v>193.977428227909</v>
      </c>
    </row>
    <row r="44" spans="1:5">
      <c r="A44" s="10">
        <f t="shared" si="63"/>
        <v>44440</v>
      </c>
      <c r="B44" s="13">
        <f t="shared" si="64"/>
        <v>30885.043213449626</v>
      </c>
      <c r="C44" s="12">
        <f t="shared" si="65"/>
        <v>224.11818301617478</v>
      </c>
      <c r="D44" s="13">
        <f t="shared" si="66"/>
        <v>29.952633477556425</v>
      </c>
      <c r="E44" s="12">
        <f t="shared" si="67"/>
        <v>194.16554953861836</v>
      </c>
    </row>
    <row r="45" spans="1:5">
      <c r="A45" s="10">
        <f t="shared" si="63"/>
        <v>44470</v>
      </c>
      <c r="B45" s="13">
        <f t="shared" si="64"/>
        <v>30690.877663911007</v>
      </c>
      <c r="C45" s="12">
        <f t="shared" si="65"/>
        <v>224.11818301617478</v>
      </c>
      <c r="D45" s="13">
        <f t="shared" si="66"/>
        <v>29.764329724859522</v>
      </c>
      <c r="E45" s="12">
        <f t="shared" si="67"/>
        <v>194.35385329131526</v>
      </c>
    </row>
    <row r="46" spans="1:5">
      <c r="A46" s="10">
        <f t="shared" si="63"/>
        <v>44501</v>
      </c>
      <c r="B46" s="13">
        <f t="shared" si="64"/>
        <v>30496.523810619692</v>
      </c>
      <c r="C46" s="12">
        <f t="shared" si="65"/>
        <v>224.11818301617478</v>
      </c>
      <c r="D46" s="13">
        <f t="shared" si="66"/>
        <v>29.575843353240963</v>
      </c>
      <c r="E46" s="12">
        <f t="shared" si="67"/>
        <v>194.54233966293381</v>
      </c>
    </row>
    <row r="47" spans="1:5">
      <c r="A47" s="10">
        <f t="shared" si="63"/>
        <v>44531</v>
      </c>
      <c r="B47" s="13">
        <f t="shared" si="64"/>
        <v>30301.981470956758</v>
      </c>
      <c r="C47" s="12">
        <f t="shared" si="65"/>
        <v>224.11818301617478</v>
      </c>
      <c r="D47" s="13">
        <f t="shared" si="66"/>
        <v>29.387174185595033</v>
      </c>
      <c r="E47" s="12">
        <f t="shared" si="67"/>
        <v>194.73100883057975</v>
      </c>
    </row>
    <row r="48" spans="1:5">
      <c r="A48" s="10">
        <f t="shared" si="63"/>
        <v>44562</v>
      </c>
      <c r="B48" s="13">
        <f t="shared" si="64"/>
        <v>30107.25046212618</v>
      </c>
      <c r="C48" s="12">
        <f t="shared" si="65"/>
        <v>224.11818301617478</v>
      </c>
      <c r="D48" s="13">
        <f t="shared" si="66"/>
        <v>29.198322044644257</v>
      </c>
      <c r="E48" s="12">
        <f t="shared" si="67"/>
        <v>194.91986097153051</v>
      </c>
    </row>
    <row r="49" spans="1:5">
      <c r="A49" s="10">
        <f t="shared" si="63"/>
        <v>44593</v>
      </c>
      <c r="B49" s="13">
        <f t="shared" si="64"/>
        <v>29912.330601154648</v>
      </c>
      <c r="C49" s="12">
        <f t="shared" si="65"/>
        <v>224.11818301617478</v>
      </c>
      <c r="D49" s="13">
        <f t="shared" si="66"/>
        <v>29.009286752939239</v>
      </c>
      <c r="E49" s="12">
        <f t="shared" si="67"/>
        <v>195.10889626323555</v>
      </c>
    </row>
    <row r="50" spans="1:5">
      <c r="A50" s="10">
        <f t="shared" si="63"/>
        <v>44621</v>
      </c>
      <c r="B50" s="13">
        <f t="shared" si="64"/>
        <v>29717.221704891414</v>
      </c>
      <c r="C50" s="12">
        <f t="shared" si="65"/>
        <v>224.11818301617478</v>
      </c>
      <c r="D50" s="13">
        <f t="shared" si="66"/>
        <v>28.820068132858491</v>
      </c>
      <c r="E50" s="12">
        <f t="shared" si="67"/>
        <v>195.29811488331629</v>
      </c>
    </row>
    <row r="51" spans="1:5">
      <c r="A51" s="10">
        <f t="shared" si="63"/>
        <v>44652</v>
      </c>
      <c r="B51" s="13">
        <f t="shared" si="64"/>
        <v>29521.923590008097</v>
      </c>
      <c r="C51" s="12">
        <f t="shared" si="65"/>
        <v>224.11818301617478</v>
      </c>
      <c r="D51" s="13">
        <f t="shared" si="66"/>
        <v>28.630666006608259</v>
      </c>
      <c r="E51" s="12">
        <f t="shared" si="67"/>
        <v>195.48751700956652</v>
      </c>
    </row>
    <row r="52" spans="1:5">
      <c r="A52" s="10">
        <f t="shared" si="63"/>
        <v>44682</v>
      </c>
      <c r="B52" s="13">
        <f t="shared" si="64"/>
        <v>29326.436072998531</v>
      </c>
      <c r="C52" s="12">
        <f t="shared" si="65"/>
        <v>224.11818301617478</v>
      </c>
      <c r="D52" s="13">
        <f t="shared" si="66"/>
        <v>28.441080196222366</v>
      </c>
      <c r="E52" s="12">
        <f t="shared" si="67"/>
        <v>195.67710281995241</v>
      </c>
    </row>
    <row r="53" spans="1:5">
      <c r="A53" s="10">
        <f t="shared" si="63"/>
        <v>44713</v>
      </c>
      <c r="B53" s="13">
        <f t="shared" si="64"/>
        <v>29130.75897017858</v>
      </c>
      <c r="C53" s="12">
        <f t="shared" si="65"/>
        <v>224.11818301617478</v>
      </c>
      <c r="D53" s="13">
        <f t="shared" si="66"/>
        <v>28.251310523562051</v>
      </c>
      <c r="E53" s="12">
        <f t="shared" si="67"/>
        <v>195.86687249261274</v>
      </c>
    </row>
    <row r="54" spans="1:5">
      <c r="A54" s="10">
        <f t="shared" si="63"/>
        <v>44743</v>
      </c>
      <c r="B54" s="13">
        <f t="shared" si="64"/>
        <v>28934.892097685966</v>
      </c>
      <c r="C54" s="12">
        <f t="shared" si="65"/>
        <v>224.11818301617478</v>
      </c>
      <c r="D54" s="13">
        <f t="shared" si="66"/>
        <v>28.061356810315772</v>
      </c>
      <c r="E54" s="12">
        <f t="shared" si="67"/>
        <v>196.05682620585901</v>
      </c>
    </row>
    <row r="55" spans="1:5">
      <c r="A55" s="10">
        <f t="shared" si="63"/>
        <v>44774</v>
      </c>
      <c r="B55" s="13">
        <f t="shared" si="64"/>
        <v>28738.835271480108</v>
      </c>
      <c r="C55" s="12">
        <f t="shared" si="65"/>
        <v>224.11818301617478</v>
      </c>
      <c r="D55" s="13">
        <f t="shared" si="66"/>
        <v>27.871218877999077</v>
      </c>
      <c r="E55" s="12">
        <f t="shared" si="67"/>
        <v>196.24696413817571</v>
      </c>
    </row>
    <row r="56" spans="1:5">
      <c r="A56" s="10">
        <f t="shared" si="63"/>
        <v>44805</v>
      </c>
      <c r="B56" s="13">
        <f t="shared" si="64"/>
        <v>28542.588307341932</v>
      </c>
      <c r="C56" s="12">
        <f t="shared" si="65"/>
        <v>224.11818301617478</v>
      </c>
      <c r="D56" s="13">
        <f t="shared" si="66"/>
        <v>27.680896547954411</v>
      </c>
      <c r="E56" s="12">
        <f t="shared" si="67"/>
        <v>196.43728646822038</v>
      </c>
    </row>
    <row r="57" spans="1:5">
      <c r="A57" s="10">
        <f t="shared" si="63"/>
        <v>44835</v>
      </c>
      <c r="B57" s="13">
        <f t="shared" si="64"/>
        <v>28346.151020873713</v>
      </c>
      <c r="C57" s="12">
        <f t="shared" si="65"/>
        <v>224.11818301617478</v>
      </c>
      <c r="D57" s="13">
        <f t="shared" si="66"/>
        <v>27.490389641350955</v>
      </c>
      <c r="E57" s="12">
        <f t="shared" si="67"/>
        <v>196.62779337482382</v>
      </c>
    </row>
    <row r="58" spans="1:5">
      <c r="A58" s="10">
        <f t="shared" si="63"/>
        <v>44866</v>
      </c>
      <c r="B58" s="13">
        <f t="shared" si="64"/>
        <v>28149.523227498888</v>
      </c>
      <c r="C58" s="12">
        <f t="shared" si="65"/>
        <v>224.11818301617478</v>
      </c>
      <c r="D58" s="13">
        <f t="shared" si="66"/>
        <v>27.299697979184458</v>
      </c>
      <c r="E58" s="12">
        <f t="shared" si="67"/>
        <v>196.81848503699032</v>
      </c>
    </row>
    <row r="59" spans="1:5">
      <c r="A59" s="10">
        <f t="shared" si="63"/>
        <v>44896</v>
      </c>
      <c r="B59" s="13">
        <f t="shared" si="64"/>
        <v>27952.704742461898</v>
      </c>
      <c r="C59" s="12">
        <f t="shared" si="65"/>
        <v>224.11818301617478</v>
      </c>
      <c r="D59" s="13">
        <f t="shared" si="66"/>
        <v>27.108821382277068</v>
      </c>
      <c r="E59" s="12">
        <f t="shared" si="67"/>
        <v>197.00936163389773</v>
      </c>
    </row>
    <row r="60" spans="1:5">
      <c r="A60" s="10">
        <f t="shared" si="63"/>
        <v>44927</v>
      </c>
      <c r="B60" s="13">
        <f t="shared" si="64"/>
        <v>27755.695380828001</v>
      </c>
      <c r="C60" s="12">
        <f t="shared" si="65"/>
        <v>224.11818301617478</v>
      </c>
      <c r="D60" s="13">
        <f t="shared" si="66"/>
        <v>26.917759671277171</v>
      </c>
      <c r="E60" s="12">
        <f t="shared" si="67"/>
        <v>197.20042334489762</v>
      </c>
    </row>
    <row r="61" spans="1:5">
      <c r="A61" s="10">
        <f t="shared" si="63"/>
        <v>44958</v>
      </c>
      <c r="B61" s="13">
        <f t="shared" si="64"/>
        <v>27558.494957483104</v>
      </c>
      <c r="C61" s="12">
        <f t="shared" si="65"/>
        <v>224.11818301617478</v>
      </c>
      <c r="D61" s="13">
        <f t="shared" si="66"/>
        <v>26.726512666659204</v>
      </c>
      <c r="E61" s="12">
        <f t="shared" si="67"/>
        <v>197.39167034951558</v>
      </c>
    </row>
    <row r="62" spans="1:5">
      <c r="A62" s="10">
        <f t="shared" si="63"/>
        <v>44986</v>
      </c>
      <c r="B62" s="13">
        <f t="shared" si="64"/>
        <v>27361.103287133588</v>
      </c>
      <c r="C62" s="12">
        <f t="shared" si="65"/>
        <v>224.11818301617478</v>
      </c>
      <c r="D62" s="13">
        <f t="shared" si="66"/>
        <v>26.535080188723509</v>
      </c>
      <c r="E62" s="12">
        <f t="shared" si="67"/>
        <v>197.58310282745128</v>
      </c>
    </row>
    <row r="63" spans="1:5">
      <c r="A63" s="10">
        <f t="shared" si="63"/>
        <v>45017</v>
      </c>
      <c r="B63" s="13">
        <f t="shared" si="64"/>
        <v>27163.520184306137</v>
      </c>
      <c r="C63" s="12">
        <f t="shared" si="65"/>
        <v>224.11818301617478</v>
      </c>
      <c r="D63" s="13">
        <f t="shared" si="66"/>
        <v>26.343462057596149</v>
      </c>
      <c r="E63" s="12">
        <f t="shared" si="67"/>
        <v>197.77472095857863</v>
      </c>
    </row>
    <row r="64" spans="1:5">
      <c r="A64" s="10">
        <f t="shared" si="63"/>
        <v>45047</v>
      </c>
      <c r="B64" s="13">
        <f t="shared" si="64"/>
        <v>26965.745463347557</v>
      </c>
      <c r="C64" s="12">
        <f t="shared" si="65"/>
        <v>224.11818301617478</v>
      </c>
      <c r="D64" s="13">
        <f t="shared" si="66"/>
        <v>26.151658093228743</v>
      </c>
      <c r="E64" s="12">
        <f t="shared" si="67"/>
        <v>197.96652492294604</v>
      </c>
    </row>
    <row r="65" spans="1:5">
      <c r="A65" s="10">
        <f t="shared" si="63"/>
        <v>45078</v>
      </c>
      <c r="B65" s="13">
        <f t="shared" si="64"/>
        <v>26767.77893842461</v>
      </c>
      <c r="C65" s="12">
        <f t="shared" si="65"/>
        <v>224.11818301617478</v>
      </c>
      <c r="D65" s="13">
        <f t="shared" si="66"/>
        <v>25.959668115398294</v>
      </c>
      <c r="E65" s="12">
        <f t="shared" si="67"/>
        <v>198.15851490077648</v>
      </c>
    </row>
    <row r="66" spans="1:5">
      <c r="A66" s="10">
        <f t="shared" si="63"/>
        <v>45108</v>
      </c>
      <c r="B66" s="13">
        <f t="shared" si="64"/>
        <v>26569.620423523833</v>
      </c>
      <c r="C66" s="12">
        <f t="shared" si="65"/>
        <v>224.11818301617478</v>
      </c>
      <c r="D66" s="13">
        <f t="shared" si="66"/>
        <v>25.767491943707036</v>
      </c>
      <c r="E66" s="12">
        <f t="shared" si="67"/>
        <v>198.35069107246775</v>
      </c>
    </row>
    <row r="67" spans="1:5">
      <c r="A67" s="10">
        <f t="shared" si="63"/>
        <v>45139</v>
      </c>
      <c r="B67" s="13">
        <f t="shared" si="64"/>
        <v>26371.269732451365</v>
      </c>
      <c r="C67" s="12">
        <f t="shared" si="65"/>
        <v>224.11818301617478</v>
      </c>
      <c r="D67" s="13">
        <f t="shared" si="66"/>
        <v>25.575129397582234</v>
      </c>
      <c r="E67" s="12">
        <f t="shared" si="67"/>
        <v>198.54305361859255</v>
      </c>
    </row>
    <row r="68" spans="1:5">
      <c r="A68" s="10">
        <f t="shared" si="63"/>
        <v>45170</v>
      </c>
      <c r="B68" s="13">
        <f t="shared" si="64"/>
        <v>26172.726678832772</v>
      </c>
      <c r="C68" s="12">
        <f t="shared" si="65"/>
        <v>224.11818301617478</v>
      </c>
      <c r="D68" s="13">
        <f t="shared" si="66"/>
        <v>25.382580296276046</v>
      </c>
      <c r="E68" s="12">
        <f t="shared" si="67"/>
        <v>198.73560271989874</v>
      </c>
    </row>
    <row r="69" spans="1:5">
      <c r="A69" s="10">
        <f t="shared" si="63"/>
        <v>45200</v>
      </c>
      <c r="B69" s="13">
        <f t="shared" si="64"/>
        <v>25973.991076112874</v>
      </c>
      <c r="C69" s="12">
        <f t="shared" si="65"/>
        <v>224.11818301617478</v>
      </c>
      <c r="D69" s="13">
        <f t="shared" si="66"/>
        <v>25.189844458865331</v>
      </c>
      <c r="E69" s="12">
        <f t="shared" si="67"/>
        <v>198.92833855730944</v>
      </c>
    </row>
    <row r="70" spans="1:5">
      <c r="A70" s="10">
        <f t="shared" si="63"/>
        <v>45231</v>
      </c>
      <c r="B70" s="13">
        <f t="shared" si="64"/>
        <v>25775.062737555563</v>
      </c>
      <c r="C70" s="12">
        <f t="shared" si="65"/>
        <v>224.11818301617478</v>
      </c>
      <c r="D70" s="13">
        <f t="shared" si="66"/>
        <v>24.996921704251484</v>
      </c>
      <c r="E70" s="12">
        <f t="shared" si="67"/>
        <v>199.12126131192329</v>
      </c>
    </row>
    <row r="71" spans="1:5">
      <c r="A71" s="10">
        <f t="shared" si="63"/>
        <v>45261</v>
      </c>
      <c r="B71" s="13">
        <f t="shared" si="64"/>
        <v>25575.941476243639</v>
      </c>
      <c r="C71" s="12">
        <f t="shared" si="65"/>
        <v>224.11818301617478</v>
      </c>
      <c r="D71" s="13">
        <f t="shared" si="66"/>
        <v>24.803811851160276</v>
      </c>
      <c r="E71" s="12">
        <f t="shared" si="67"/>
        <v>199.31437116501451</v>
      </c>
    </row>
    <row r="72" spans="1:5">
      <c r="A72" s="10">
        <f t="shared" si="63"/>
        <v>45292</v>
      </c>
      <c r="B72" s="13">
        <f t="shared" si="64"/>
        <v>25376.627105078624</v>
      </c>
      <c r="C72" s="12">
        <f t="shared" si="65"/>
        <v>224.11818301617478</v>
      </c>
      <c r="D72" s="13">
        <f t="shared" si="66"/>
        <v>24.61051471814168</v>
      </c>
      <c r="E72" s="12">
        <f t="shared" si="67"/>
        <v>199.50766829803311</v>
      </c>
    </row>
    <row r="73" spans="1:5">
      <c r="A73" s="10">
        <f t="shared" si="63"/>
        <v>45323</v>
      </c>
      <c r="B73" s="13">
        <f t="shared" si="64"/>
        <v>25177.119436780591</v>
      </c>
      <c r="C73" s="12">
        <f t="shared" si="65"/>
        <v>224.11818301617478</v>
      </c>
      <c r="D73" s="13">
        <f t="shared" si="66"/>
        <v>24.417030123569681</v>
      </c>
      <c r="E73" s="12">
        <f t="shared" si="67"/>
        <v>199.70115289260511</v>
      </c>
    </row>
    <row r="74" spans="1:5">
      <c r="A74" s="10">
        <f t="shared" si="63"/>
        <v>45352</v>
      </c>
      <c r="B74" s="13">
        <f t="shared" si="64"/>
        <v>24977.418283887986</v>
      </c>
      <c r="C74" s="12">
        <f t="shared" si="65"/>
        <v>224.11818301617478</v>
      </c>
      <c r="D74" s="13">
        <f t="shared" si="66"/>
        <v>24.223357885642141</v>
      </c>
      <c r="E74" s="12">
        <f t="shared" si="67"/>
        <v>199.89482513053264</v>
      </c>
    </row>
    <row r="75" spans="1:5">
      <c r="A75" s="10">
        <f t="shared" si="63"/>
        <v>45383</v>
      </c>
      <c r="B75" s="13">
        <f t="shared" si="64"/>
        <v>24777.523458757452</v>
      </c>
      <c r="C75" s="12">
        <f t="shared" si="65"/>
        <v>224.11818301617478</v>
      </c>
      <c r="D75" s="13">
        <f t="shared" si="66"/>
        <v>24.029497822380588</v>
      </c>
      <c r="E75" s="12">
        <f t="shared" si="67"/>
        <v>200.08868519379419</v>
      </c>
    </row>
    <row r="76" spans="1:5">
      <c r="A76" s="10">
        <f t="shared" si="63"/>
        <v>45413</v>
      </c>
      <c r="B76" s="13">
        <f t="shared" si="64"/>
        <v>24577.434773563658</v>
      </c>
      <c r="C76" s="12">
        <f t="shared" si="65"/>
        <v>224.11818301617478</v>
      </c>
      <c r="D76" s="13">
        <f t="shared" si="66"/>
        <v>23.835449751630083</v>
      </c>
      <c r="E76" s="12">
        <f t="shared" si="67"/>
        <v>200.2827332645447</v>
      </c>
    </row>
    <row r="77" spans="1:5">
      <c r="A77" s="10">
        <f t="shared" si="63"/>
        <v>45444</v>
      </c>
      <c r="B77" s="13">
        <f t="shared" si="64"/>
        <v>24377.152040299115</v>
      </c>
      <c r="C77" s="12">
        <f t="shared" si="65"/>
        <v>224.11818301617478</v>
      </c>
      <c r="D77" s="13">
        <f t="shared" si="66"/>
        <v>23.641213491059023</v>
      </c>
      <c r="E77" s="12">
        <f t="shared" si="67"/>
        <v>200.47696952511575</v>
      </c>
    </row>
    <row r="78" spans="1:5">
      <c r="A78" s="10">
        <f t="shared" ref="A78:A141" si="68">IF($B$6&gt;=(ROW()-11),EDATE(A77,1),"")</f>
        <v>45474</v>
      </c>
      <c r="B78" s="13">
        <f t="shared" ref="B78:B141" si="69">IF(OR(ISBLANK(A78),A78=""),"",B77-E77)</f>
        <v>24176.675070773999</v>
      </c>
      <c r="C78" s="12">
        <f t="shared" ref="C78:C141" si="70">IF(OR(ISBLANK(A78),A78=""),"",$B$8)</f>
        <v>224.11818301617478</v>
      </c>
      <c r="D78" s="13">
        <f t="shared" ref="D78:D141" si="71">IF(OR(ISBLANK(A78),A78=""),"",B78*$B$5)</f>
        <v>23.446788858158975</v>
      </c>
      <c r="E78" s="12">
        <f t="shared" ref="E78:E141" si="72">IF(OR(ISBLANK(A78),A78=""),"",C78-D78)</f>
        <v>200.6713941580158</v>
      </c>
    </row>
    <row r="79" spans="1:5">
      <c r="A79" s="10">
        <f t="shared" si="68"/>
        <v>45505</v>
      </c>
      <c r="B79" s="13">
        <f t="shared" si="69"/>
        <v>23976.003676615983</v>
      </c>
      <c r="C79" s="12">
        <f t="shared" si="70"/>
        <v>224.11818301617478</v>
      </c>
      <c r="D79" s="13">
        <f t="shared" si="71"/>
        <v>23.252175670244515</v>
      </c>
      <c r="E79" s="12">
        <f t="shared" si="72"/>
        <v>200.86600734593026</v>
      </c>
    </row>
    <row r="80" spans="1:5">
      <c r="A80" s="10">
        <f t="shared" si="68"/>
        <v>45536</v>
      </c>
      <c r="B80" s="13">
        <f t="shared" si="69"/>
        <v>23775.137669270054</v>
      </c>
      <c r="C80" s="12">
        <f t="shared" si="70"/>
        <v>224.11818301617478</v>
      </c>
      <c r="D80" s="13">
        <f t="shared" si="71"/>
        <v>23.057373744453045</v>
      </c>
      <c r="E80" s="12">
        <f t="shared" si="72"/>
        <v>201.06080927172172</v>
      </c>
    </row>
    <row r="81" spans="1:5">
      <c r="A81" s="10">
        <f t="shared" si="68"/>
        <v>45566</v>
      </c>
      <c r="B81" s="13">
        <f t="shared" si="69"/>
        <v>23574.076859998331</v>
      </c>
      <c r="C81" s="12">
        <f t="shared" si="70"/>
        <v>224.11818301617478</v>
      </c>
      <c r="D81" s="13">
        <f t="shared" si="71"/>
        <v>22.86238289774462</v>
      </c>
      <c r="E81" s="12">
        <f t="shared" si="72"/>
        <v>201.25580011843016</v>
      </c>
    </row>
    <row r="82" spans="1:5">
      <c r="A82" s="10">
        <f t="shared" si="68"/>
        <v>45597</v>
      </c>
      <c r="B82" s="13">
        <f t="shared" si="69"/>
        <v>23372.821059879901</v>
      </c>
      <c r="C82" s="12">
        <f t="shared" si="70"/>
        <v>224.11818301617478</v>
      </c>
      <c r="D82" s="13">
        <f t="shared" si="71"/>
        <v>22.667202946901792</v>
      </c>
      <c r="E82" s="12">
        <f t="shared" si="72"/>
        <v>201.45098006927299</v>
      </c>
    </row>
    <row r="83" spans="1:5">
      <c r="A83" s="10">
        <f t="shared" si="68"/>
        <v>45627</v>
      </c>
      <c r="B83" s="13">
        <f t="shared" si="69"/>
        <v>23171.370079810629</v>
      </c>
      <c r="C83" s="12">
        <f t="shared" si="70"/>
        <v>224.11818301617478</v>
      </c>
      <c r="D83" s="13">
        <f t="shared" si="71"/>
        <v>22.47183370852942</v>
      </c>
      <c r="E83" s="12">
        <f t="shared" si="72"/>
        <v>201.64634930764535</v>
      </c>
    </row>
    <row r="84" spans="1:5">
      <c r="A84" s="10">
        <f t="shared" si="68"/>
        <v>45658</v>
      </c>
      <c r="B84" s="13">
        <f t="shared" si="69"/>
        <v>22969.723730502985</v>
      </c>
      <c r="C84" s="12">
        <f t="shared" si="70"/>
        <v>224.11818301617478</v>
      </c>
      <c r="D84" s="13">
        <f t="shared" si="71"/>
        <v>22.276274999054507</v>
      </c>
      <c r="E84" s="12">
        <f t="shared" si="72"/>
        <v>201.84190801712026</v>
      </c>
    </row>
    <row r="85" spans="1:5">
      <c r="A85" s="10">
        <f t="shared" si="68"/>
        <v>45689</v>
      </c>
      <c r="B85" s="13">
        <f t="shared" si="69"/>
        <v>22767.881822485866</v>
      </c>
      <c r="C85" s="12">
        <f t="shared" si="70"/>
        <v>224.11818301617478</v>
      </c>
      <c r="D85" s="13">
        <f t="shared" si="71"/>
        <v>22.08052663472602</v>
      </c>
      <c r="E85" s="12">
        <f t="shared" si="72"/>
        <v>202.03765638144876</v>
      </c>
    </row>
    <row r="86" spans="1:5">
      <c r="A86" s="10">
        <f t="shared" si="68"/>
        <v>45717</v>
      </c>
      <c r="B86" s="13">
        <f t="shared" si="69"/>
        <v>22565.844166104416</v>
      </c>
      <c r="C86" s="12">
        <f t="shared" si="70"/>
        <v>224.11818301617478</v>
      </c>
      <c r="D86" s="13">
        <f t="shared" si="71"/>
        <v>21.884588431614723</v>
      </c>
      <c r="E86" s="12">
        <f t="shared" si="72"/>
        <v>202.23359458456005</v>
      </c>
    </row>
    <row r="87" spans="1:5">
      <c r="A87" s="10">
        <f t="shared" si="68"/>
        <v>45748</v>
      </c>
      <c r="B87" s="13">
        <f t="shared" si="69"/>
        <v>22363.610571519857</v>
      </c>
      <c r="C87" s="12">
        <f t="shared" si="70"/>
        <v>224.11818301617478</v>
      </c>
      <c r="D87" s="13">
        <f t="shared" si="71"/>
        <v>21.688460205613012</v>
      </c>
      <c r="E87" s="12">
        <f t="shared" si="72"/>
        <v>202.42972281056177</v>
      </c>
    </row>
    <row r="88" spans="1:5">
      <c r="A88" s="10">
        <f t="shared" si="68"/>
        <v>45778</v>
      </c>
      <c r="B88" s="13">
        <f t="shared" si="69"/>
        <v>22161.180848709297</v>
      </c>
      <c r="C88" s="12">
        <f t="shared" si="70"/>
        <v>224.11818301617478</v>
      </c>
      <c r="D88" s="13">
        <f t="shared" si="71"/>
        <v>21.492141772434728</v>
      </c>
      <c r="E88" s="12">
        <f t="shared" si="72"/>
        <v>202.62604124374005</v>
      </c>
    </row>
    <row r="89" spans="1:5">
      <c r="A89" s="10">
        <f t="shared" si="68"/>
        <v>45809</v>
      </c>
      <c r="B89" s="13">
        <f t="shared" si="69"/>
        <v>21958.554807465556</v>
      </c>
      <c r="C89" s="12">
        <f t="shared" si="70"/>
        <v>224.11818301617478</v>
      </c>
      <c r="D89" s="13">
        <f t="shared" si="71"/>
        <v>21.295632947614983</v>
      </c>
      <c r="E89" s="12">
        <f t="shared" si="72"/>
        <v>202.82255006855979</v>
      </c>
    </row>
    <row r="90" spans="1:5">
      <c r="A90" s="10">
        <f t="shared" si="68"/>
        <v>45839</v>
      </c>
      <c r="B90" s="13">
        <f t="shared" si="69"/>
        <v>21755.732257396998</v>
      </c>
      <c r="C90" s="12">
        <f t="shared" si="70"/>
        <v>224.11818301617478</v>
      </c>
      <c r="D90" s="13">
        <f t="shared" si="71"/>
        <v>21.098933546510008</v>
      </c>
      <c r="E90" s="12">
        <f t="shared" si="72"/>
        <v>203.01924946966477</v>
      </c>
    </row>
    <row r="91" spans="1:5">
      <c r="A91" s="10">
        <f t="shared" si="68"/>
        <v>45870</v>
      </c>
      <c r="B91" s="13">
        <f t="shared" si="69"/>
        <v>21552.713007927334</v>
      </c>
      <c r="C91" s="12">
        <f t="shared" si="70"/>
        <v>224.11818301617478</v>
      </c>
      <c r="D91" s="13">
        <f t="shared" si="71"/>
        <v>20.902043384296949</v>
      </c>
      <c r="E91" s="12">
        <f t="shared" si="72"/>
        <v>203.21613963187784</v>
      </c>
    </row>
    <row r="92" spans="1:5">
      <c r="A92" s="10">
        <f t="shared" si="68"/>
        <v>45901</v>
      </c>
      <c r="B92" s="13">
        <f t="shared" si="69"/>
        <v>21349.496868295457</v>
      </c>
      <c r="C92" s="12">
        <f t="shared" si="70"/>
        <v>224.11818301617478</v>
      </c>
      <c r="D92" s="13">
        <f t="shared" si="71"/>
        <v>20.704962275973717</v>
      </c>
      <c r="E92" s="12">
        <f t="shared" si="72"/>
        <v>203.41322074020107</v>
      </c>
    </row>
    <row r="93" spans="1:5">
      <c r="A93" s="10">
        <f t="shared" si="68"/>
        <v>45931</v>
      </c>
      <c r="B93" s="13">
        <f t="shared" si="69"/>
        <v>21146.083647555257</v>
      </c>
      <c r="C93" s="12">
        <f t="shared" si="70"/>
        <v>224.11818301617478</v>
      </c>
      <c r="D93" s="13">
        <f t="shared" si="71"/>
        <v>20.507690036358806</v>
      </c>
      <c r="E93" s="12">
        <f t="shared" si="72"/>
        <v>203.61049297981597</v>
      </c>
    </row>
    <row r="94" spans="1:5">
      <c r="A94" s="10">
        <f t="shared" si="68"/>
        <v>45962</v>
      </c>
      <c r="B94" s="13">
        <f t="shared" si="69"/>
        <v>20942.47315457544</v>
      </c>
      <c r="C94" s="12">
        <f t="shared" si="70"/>
        <v>224.11818301617478</v>
      </c>
      <c r="D94" s="13">
        <f t="shared" si="71"/>
        <v>20.310226480091117</v>
      </c>
      <c r="E94" s="12">
        <f t="shared" si="72"/>
        <v>203.80795653608368</v>
      </c>
    </row>
    <row r="95" spans="1:5">
      <c r="A95" s="10">
        <f t="shared" si="68"/>
        <v>45992</v>
      </c>
      <c r="B95" s="13">
        <f t="shared" si="69"/>
        <v>20738.665198039358</v>
      </c>
      <c r="C95" s="12">
        <f t="shared" si="70"/>
        <v>224.11818301617478</v>
      </c>
      <c r="D95" s="13">
        <f t="shared" si="71"/>
        <v>20.112571421629788</v>
      </c>
      <c r="E95" s="12">
        <f t="shared" si="72"/>
        <v>204.005611594545</v>
      </c>
    </row>
    <row r="96" spans="1:5">
      <c r="A96" s="10">
        <f t="shared" si="68"/>
        <v>46023</v>
      </c>
      <c r="B96" s="13">
        <f t="shared" si="69"/>
        <v>20534.659586444814</v>
      </c>
      <c r="C96" s="12">
        <f t="shared" si="70"/>
        <v>224.11818301617478</v>
      </c>
      <c r="D96" s="13">
        <f t="shared" si="71"/>
        <v>19.914724675254018</v>
      </c>
      <c r="E96" s="12">
        <f t="shared" si="72"/>
        <v>204.20345834092078</v>
      </c>
    </row>
    <row r="97" spans="1:5">
      <c r="A97" s="10">
        <f t="shared" si="68"/>
        <v>46054</v>
      </c>
      <c r="B97" s="13">
        <f t="shared" si="69"/>
        <v>20330.456128103891</v>
      </c>
      <c r="C97" s="12">
        <f t="shared" si="70"/>
        <v>224.11818301617478</v>
      </c>
      <c r="D97" s="13">
        <f t="shared" si="71"/>
        <v>19.716686055062883</v>
      </c>
      <c r="E97" s="12">
        <f t="shared" si="72"/>
        <v>204.40149696111189</v>
      </c>
    </row>
    <row r="98" spans="1:5">
      <c r="A98" s="10">
        <f t="shared" si="68"/>
        <v>46082</v>
      </c>
      <c r="B98" s="13">
        <f t="shared" si="69"/>
        <v>20126.054631142779</v>
      </c>
      <c r="C98" s="12">
        <f t="shared" si="70"/>
        <v>224.11818301617478</v>
      </c>
      <c r="D98" s="13">
        <f t="shared" si="71"/>
        <v>19.518455374975186</v>
      </c>
      <c r="E98" s="12">
        <f t="shared" si="72"/>
        <v>204.59972764119959</v>
      </c>
    </row>
    <row r="99" spans="1:5">
      <c r="A99" s="10">
        <f t="shared" si="68"/>
        <v>46113</v>
      </c>
      <c r="B99" s="13">
        <f t="shared" si="69"/>
        <v>19921.454903501581</v>
      </c>
      <c r="C99" s="12">
        <f t="shared" si="70"/>
        <v>224.11818301617478</v>
      </c>
      <c r="D99" s="13">
        <f t="shared" si="71"/>
        <v>19.320032448729254</v>
      </c>
      <c r="E99" s="12">
        <f t="shared" si="72"/>
        <v>204.79815056744553</v>
      </c>
    </row>
    <row r="100" spans="1:5">
      <c r="A100" s="10">
        <f t="shared" si="68"/>
        <v>46143</v>
      </c>
      <c r="B100" s="13">
        <f t="shared" si="69"/>
        <v>19716.656752934134</v>
      </c>
      <c r="C100" s="12">
        <f t="shared" si="70"/>
        <v>224.11818301617478</v>
      </c>
      <c r="D100" s="13">
        <f t="shared" si="71"/>
        <v>19.121417089882783</v>
      </c>
      <c r="E100" s="12">
        <f t="shared" si="72"/>
        <v>204.996765926292</v>
      </c>
    </row>
    <row r="101" spans="1:5">
      <c r="A101" s="10">
        <f t="shared" si="68"/>
        <v>46174</v>
      </c>
      <c r="B101" s="13">
        <f t="shared" si="69"/>
        <v>19511.659987007843</v>
      </c>
      <c r="C101" s="12">
        <f t="shared" si="70"/>
        <v>224.11818301617478</v>
      </c>
      <c r="D101" s="13">
        <f t="shared" si="71"/>
        <v>18.922609111812648</v>
      </c>
      <c r="E101" s="12">
        <f t="shared" si="72"/>
        <v>205.19557390436213</v>
      </c>
    </row>
    <row r="102" spans="1:5">
      <c r="A102" s="10">
        <f t="shared" si="68"/>
        <v>46204</v>
      </c>
      <c r="B102" s="13">
        <f t="shared" si="69"/>
        <v>19306.46441310348</v>
      </c>
      <c r="C102" s="12">
        <f t="shared" si="70"/>
        <v>224.11818301617478</v>
      </c>
      <c r="D102" s="13">
        <f t="shared" si="71"/>
        <v>18.723608327714739</v>
      </c>
      <c r="E102" s="12">
        <f t="shared" si="72"/>
        <v>205.39457468846004</v>
      </c>
    </row>
    <row r="103" spans="1:5">
      <c r="A103" s="10">
        <f t="shared" si="68"/>
        <v>46235</v>
      </c>
      <c r="B103" s="13">
        <f t="shared" si="69"/>
        <v>19101.06983841502</v>
      </c>
      <c r="C103" s="12">
        <f t="shared" si="70"/>
        <v>224.11818301617478</v>
      </c>
      <c r="D103" s="13">
        <f t="shared" si="71"/>
        <v>18.524414550603787</v>
      </c>
      <c r="E103" s="12">
        <f t="shared" si="72"/>
        <v>205.593768465571</v>
      </c>
    </row>
    <row r="104" spans="1:5">
      <c r="A104" s="10">
        <f t="shared" si="68"/>
        <v>46266</v>
      </c>
      <c r="B104" s="13">
        <f t="shared" si="69"/>
        <v>18895.476069949447</v>
      </c>
      <c r="C104" s="12">
        <f t="shared" si="70"/>
        <v>224.11818301617478</v>
      </c>
      <c r="D104" s="13">
        <f t="shared" si="71"/>
        <v>18.325027593313173</v>
      </c>
      <c r="E104" s="12">
        <f t="shared" si="72"/>
        <v>205.79315542286162</v>
      </c>
    </row>
    <row r="105" spans="1:5">
      <c r="A105" s="10">
        <f t="shared" si="68"/>
        <v>46296</v>
      </c>
      <c r="B105" s="13">
        <f t="shared" si="69"/>
        <v>18689.682914526587</v>
      </c>
      <c r="C105" s="12">
        <f t="shared" si="70"/>
        <v>224.11818301617478</v>
      </c>
      <c r="D105" s="13">
        <f t="shared" si="71"/>
        <v>18.125447268494767</v>
      </c>
      <c r="E105" s="12">
        <f t="shared" si="72"/>
        <v>205.99273574768</v>
      </c>
    </row>
    <row r="106" spans="1:5">
      <c r="A106" s="10">
        <f t="shared" si="68"/>
        <v>46327</v>
      </c>
      <c r="B106" s="13">
        <f t="shared" si="69"/>
        <v>18483.690178778907</v>
      </c>
      <c r="C106" s="12">
        <f t="shared" si="70"/>
        <v>224.11818301617478</v>
      </c>
      <c r="D106" s="13">
        <f t="shared" si="71"/>
        <v>17.925673388618748</v>
      </c>
      <c r="E106" s="12">
        <f t="shared" si="72"/>
        <v>206.19250962755603</v>
      </c>
    </row>
    <row r="107" spans="1:5">
      <c r="A107" s="10">
        <f t="shared" si="68"/>
        <v>46357</v>
      </c>
      <c r="B107" s="13">
        <f t="shared" si="69"/>
        <v>18277.497669151351</v>
      </c>
      <c r="C107" s="12">
        <f t="shared" si="70"/>
        <v>224.11818301617478</v>
      </c>
      <c r="D107" s="13">
        <f t="shared" si="71"/>
        <v>17.725705765973419</v>
      </c>
      <c r="E107" s="12">
        <f t="shared" si="72"/>
        <v>206.39247725020135</v>
      </c>
    </row>
    <row r="108" spans="1:5">
      <c r="A108" s="10">
        <f t="shared" si="68"/>
        <v>46388</v>
      </c>
      <c r="B108" s="13">
        <f t="shared" si="69"/>
        <v>18071.105191901152</v>
      </c>
      <c r="C108" s="12">
        <f t="shared" si="70"/>
        <v>224.11818301617478</v>
      </c>
      <c r="D108" s="13">
        <f t="shared" si="71"/>
        <v>17.525544212665054</v>
      </c>
      <c r="E108" s="12">
        <f t="shared" si="72"/>
        <v>206.59263880350971</v>
      </c>
    </row>
    <row r="109" spans="1:5">
      <c r="A109" s="10">
        <f t="shared" si="68"/>
        <v>46419</v>
      </c>
      <c r="B109" s="13">
        <f t="shared" si="69"/>
        <v>17864.51255309764</v>
      </c>
      <c r="C109" s="12">
        <f t="shared" si="70"/>
        <v>224.11818301617478</v>
      </c>
      <c r="D109" s="13">
        <f t="shared" si="71"/>
        <v>17.325188540617681</v>
      </c>
      <c r="E109" s="12">
        <f t="shared" si="72"/>
        <v>206.79299447555709</v>
      </c>
    </row>
    <row r="110" spans="1:5">
      <c r="A110" s="10">
        <f t="shared" si="68"/>
        <v>46447</v>
      </c>
      <c r="B110" s="13">
        <f t="shared" si="69"/>
        <v>17657.719558622084</v>
      </c>
      <c r="C110" s="12">
        <f t="shared" si="70"/>
        <v>224.11818301617478</v>
      </c>
      <c r="D110" s="13">
        <f t="shared" si="71"/>
        <v>17.124638561572958</v>
      </c>
      <c r="E110" s="12">
        <f t="shared" si="72"/>
        <v>206.99354445460182</v>
      </c>
    </row>
    <row r="111" spans="1:5">
      <c r="A111" s="10">
        <f t="shared" si="68"/>
        <v>46478</v>
      </c>
      <c r="B111" s="13">
        <f t="shared" si="69"/>
        <v>17450.726014167481</v>
      </c>
      <c r="C111" s="12">
        <f t="shared" si="70"/>
        <v>224.11818301617478</v>
      </c>
      <c r="D111" s="13">
        <f t="shared" si="71"/>
        <v>16.923894087089948</v>
      </c>
      <c r="E111" s="12">
        <f t="shared" si="72"/>
        <v>207.19428892908485</v>
      </c>
    </row>
    <row r="112" spans="1:5">
      <c r="A112" s="10">
        <f t="shared" si="68"/>
        <v>46508</v>
      </c>
      <c r="B112" s="13">
        <f t="shared" si="69"/>
        <v>17243.531725238397</v>
      </c>
      <c r="C112" s="12">
        <f t="shared" si="70"/>
        <v>224.11818301617478</v>
      </c>
      <c r="D112" s="13">
        <f t="shared" si="71"/>
        <v>16.722954928544976</v>
      </c>
      <c r="E112" s="12">
        <f t="shared" si="72"/>
        <v>207.39522808762982</v>
      </c>
    </row>
    <row r="113" spans="1:5">
      <c r="A113" s="10">
        <f t="shared" si="68"/>
        <v>46539</v>
      </c>
      <c r="B113" s="13">
        <f t="shared" si="69"/>
        <v>17036.136497150768</v>
      </c>
      <c r="C113" s="12">
        <f t="shared" si="70"/>
        <v>224.11818301617478</v>
      </c>
      <c r="D113" s="13">
        <f t="shared" si="71"/>
        <v>16.52182089713142</v>
      </c>
      <c r="E113" s="12">
        <f t="shared" si="72"/>
        <v>207.59636211904336</v>
      </c>
    </row>
    <row r="114" spans="1:5">
      <c r="A114" s="10">
        <f t="shared" si="68"/>
        <v>46569</v>
      </c>
      <c r="B114" s="13">
        <f t="shared" si="69"/>
        <v>16828.540135031726</v>
      </c>
      <c r="C114" s="12">
        <f t="shared" si="70"/>
        <v>224.11818301617478</v>
      </c>
      <c r="D114" s="13">
        <f t="shared" si="71"/>
        <v>16.320491803859568</v>
      </c>
      <c r="E114" s="12">
        <f t="shared" si="72"/>
        <v>207.79769121231521</v>
      </c>
    </row>
    <row r="115" spans="1:5">
      <c r="A115" s="10">
        <f t="shared" si="68"/>
        <v>46600</v>
      </c>
      <c r="B115" s="13">
        <f t="shared" si="69"/>
        <v>16620.74244381941</v>
      </c>
      <c r="C115" s="12">
        <f t="shared" si="70"/>
        <v>224.11818301617478</v>
      </c>
      <c r="D115" s="13">
        <f t="shared" si="71"/>
        <v>16.118967459556416</v>
      </c>
      <c r="E115" s="12">
        <f t="shared" si="72"/>
        <v>207.99921555661837</v>
      </c>
    </row>
    <row r="116" spans="1:5">
      <c r="A116" s="10">
        <f t="shared" si="68"/>
        <v>46631</v>
      </c>
      <c r="B116" s="13">
        <f t="shared" si="69"/>
        <v>16412.743228262792</v>
      </c>
      <c r="C116" s="12">
        <f t="shared" si="70"/>
        <v>224.11818301617478</v>
      </c>
      <c r="D116" s="13">
        <f t="shared" si="71"/>
        <v>15.917247674865502</v>
      </c>
      <c r="E116" s="12">
        <f t="shared" si="72"/>
        <v>208.20093534130928</v>
      </c>
    </row>
    <row r="117" spans="1:5">
      <c r="A117" s="10">
        <f t="shared" si="68"/>
        <v>46661</v>
      </c>
      <c r="B117" s="13">
        <f t="shared" si="69"/>
        <v>16204.542292921484</v>
      </c>
      <c r="C117" s="12">
        <f t="shared" si="70"/>
        <v>224.11818301617478</v>
      </c>
      <c r="D117" s="13">
        <f t="shared" si="71"/>
        <v>15.715332260246722</v>
      </c>
      <c r="E117" s="12">
        <f t="shared" si="72"/>
        <v>208.40285075592806</v>
      </c>
    </row>
    <row r="118" spans="1:5">
      <c r="A118" s="10">
        <f t="shared" si="68"/>
        <v>46692</v>
      </c>
      <c r="B118" s="13">
        <f t="shared" si="69"/>
        <v>15996.139442165555</v>
      </c>
      <c r="C118" s="12">
        <f t="shared" si="70"/>
        <v>224.11818301617478</v>
      </c>
      <c r="D118" s="13">
        <f t="shared" si="71"/>
        <v>15.513221025976151</v>
      </c>
      <c r="E118" s="12">
        <f t="shared" si="72"/>
        <v>208.60496199019863</v>
      </c>
    </row>
    <row r="119" spans="1:5">
      <c r="A119" s="10">
        <f t="shared" si="68"/>
        <v>46722</v>
      </c>
      <c r="B119" s="13">
        <f t="shared" si="69"/>
        <v>15787.534480175356</v>
      </c>
      <c r="C119" s="12">
        <f t="shared" si="70"/>
        <v>224.11818301617478</v>
      </c>
      <c r="D119" s="13">
        <f t="shared" si="71"/>
        <v>15.310913782145873</v>
      </c>
      <c r="E119" s="12">
        <f t="shared" si="72"/>
        <v>208.80726923402892</v>
      </c>
    </row>
    <row r="120" spans="1:5">
      <c r="A120" s="10">
        <f t="shared" si="68"/>
        <v>46753</v>
      </c>
      <c r="B120" s="13">
        <f t="shared" si="69"/>
        <v>15578.727210941328</v>
      </c>
      <c r="C120" s="12">
        <f t="shared" si="70"/>
        <v>224.11818301617478</v>
      </c>
      <c r="D120" s="13">
        <f t="shared" si="71"/>
        <v>15.108410338663797</v>
      </c>
      <c r="E120" s="12">
        <f t="shared" si="72"/>
        <v>209.00977267751099</v>
      </c>
    </row>
    <row r="121" spans="1:5">
      <c r="A121" s="10">
        <f t="shared" si="68"/>
        <v>46784</v>
      </c>
      <c r="B121" s="13">
        <f t="shared" si="69"/>
        <v>15369.717438263817</v>
      </c>
      <c r="C121" s="12">
        <f t="shared" si="70"/>
        <v>224.11818301617478</v>
      </c>
      <c r="D121" s="13">
        <f t="shared" si="71"/>
        <v>14.905710505253474</v>
      </c>
      <c r="E121" s="12">
        <f t="shared" si="72"/>
        <v>209.21247251092132</v>
      </c>
    </row>
    <row r="122" spans="1:5">
      <c r="A122" s="10">
        <f t="shared" si="68"/>
        <v>46813</v>
      </c>
      <c r="B122" s="13">
        <f t="shared" si="69"/>
        <v>15160.504965752896</v>
      </c>
      <c r="C122" s="12">
        <f t="shared" si="70"/>
        <v>224.11818301617478</v>
      </c>
      <c r="D122" s="13">
        <f t="shared" si="71"/>
        <v>14.702814091453927</v>
      </c>
      <c r="E122" s="12">
        <f t="shared" si="72"/>
        <v>209.41536892472087</v>
      </c>
    </row>
    <row r="123" spans="1:5">
      <c r="A123" s="10">
        <f t="shared" si="68"/>
        <v>46844</v>
      </c>
      <c r="B123" s="13">
        <f t="shared" si="69"/>
        <v>14951.089596828175</v>
      </c>
      <c r="C123" s="12">
        <f t="shared" si="70"/>
        <v>224.11818301617478</v>
      </c>
      <c r="D123" s="13">
        <f t="shared" si="71"/>
        <v>14.499720906619466</v>
      </c>
      <c r="E123" s="12">
        <f t="shared" si="72"/>
        <v>209.61846210955531</v>
      </c>
    </row>
    <row r="124" spans="1:5">
      <c r="A124" s="10">
        <f t="shared" si="68"/>
        <v>46874</v>
      </c>
      <c r="B124" s="13">
        <f t="shared" si="69"/>
        <v>14741.47113471862</v>
      </c>
      <c r="C124" s="12">
        <f t="shared" si="70"/>
        <v>224.11818301617478</v>
      </c>
      <c r="D124" s="13">
        <f t="shared" si="71"/>
        <v>14.296430759919513</v>
      </c>
      <c r="E124" s="12">
        <f t="shared" si="72"/>
        <v>209.82175225625528</v>
      </c>
    </row>
    <row r="125" spans="1:5">
      <c r="A125" s="10">
        <f t="shared" si="68"/>
        <v>46905</v>
      </c>
      <c r="B125" s="13">
        <f t="shared" si="69"/>
        <v>14531.649382462365</v>
      </c>
      <c r="C125" s="12">
        <f t="shared" si="70"/>
        <v>224.11818301617478</v>
      </c>
      <c r="D125" s="13">
        <f t="shared" si="71"/>
        <v>14.09294346033842</v>
      </c>
      <c r="E125" s="12">
        <f t="shared" si="72"/>
        <v>210.02523955583635</v>
      </c>
    </row>
    <row r="126" spans="1:5">
      <c r="A126" s="10">
        <f t="shared" si="68"/>
        <v>46935</v>
      </c>
      <c r="B126" s="13">
        <f t="shared" si="69"/>
        <v>14321.624142906529</v>
      </c>
      <c r="C126" s="12">
        <f t="shared" si="70"/>
        <v>224.11818301617478</v>
      </c>
      <c r="D126" s="13">
        <f t="shared" si="71"/>
        <v>13.889258816675286</v>
      </c>
      <c r="E126" s="12">
        <f t="shared" si="72"/>
        <v>210.22892419949949</v>
      </c>
    </row>
    <row r="127" spans="1:5">
      <c r="A127" s="10">
        <f t="shared" si="68"/>
        <v>46966</v>
      </c>
      <c r="B127" s="13">
        <f t="shared" si="69"/>
        <v>14111.395218707028</v>
      </c>
      <c r="C127" s="12">
        <f t="shared" si="70"/>
        <v>224.11818301617478</v>
      </c>
      <c r="D127" s="13">
        <f t="shared" si="71"/>
        <v>13.685376637543786</v>
      </c>
      <c r="E127" s="12">
        <f t="shared" si="72"/>
        <v>210.432806378631</v>
      </c>
    </row>
    <row r="128" spans="1:5">
      <c r="A128" s="10">
        <f t="shared" si="68"/>
        <v>46997</v>
      </c>
      <c r="B128" s="13">
        <f t="shared" si="69"/>
        <v>13900.962412328397</v>
      </c>
      <c r="C128" s="12">
        <f t="shared" si="70"/>
        <v>224.11818301617478</v>
      </c>
      <c r="D128" s="13">
        <f t="shared" si="71"/>
        <v>13.481296731371989</v>
      </c>
      <c r="E128" s="12">
        <f t="shared" si="72"/>
        <v>210.63688628480278</v>
      </c>
    </row>
    <row r="129" spans="1:5">
      <c r="A129" s="10">
        <f t="shared" si="68"/>
        <v>47027</v>
      </c>
      <c r="B129" s="13">
        <f t="shared" si="69"/>
        <v>13690.325526043594</v>
      </c>
      <c r="C129" s="12">
        <f t="shared" si="70"/>
        <v>224.11818301617478</v>
      </c>
      <c r="D129" s="13">
        <f t="shared" si="71"/>
        <v>13.277018906402168</v>
      </c>
      <c r="E129" s="12">
        <f t="shared" si="72"/>
        <v>210.84116410977262</v>
      </c>
    </row>
    <row r="130" spans="1:5">
      <c r="A130" s="10">
        <f t="shared" si="68"/>
        <v>47058</v>
      </c>
      <c r="B130" s="13">
        <f t="shared" si="69"/>
        <v>13479.484361933823</v>
      </c>
      <c r="C130" s="12">
        <f t="shared" si="70"/>
        <v>224.11818301617478</v>
      </c>
      <c r="D130" s="13">
        <f t="shared" si="71"/>
        <v>13.072542970690632</v>
      </c>
      <c r="E130" s="12">
        <f t="shared" si="72"/>
        <v>211.04564004548416</v>
      </c>
    </row>
    <row r="131" spans="1:5">
      <c r="A131" s="10">
        <f t="shared" si="68"/>
        <v>47088</v>
      </c>
      <c r="B131" s="13">
        <f t="shared" si="69"/>
        <v>13268.438721888338</v>
      </c>
      <c r="C131" s="12">
        <f t="shared" si="70"/>
        <v>224.11818301617478</v>
      </c>
      <c r="D131" s="13">
        <f t="shared" si="71"/>
        <v>12.86786873210754</v>
      </c>
      <c r="E131" s="12">
        <f t="shared" si="72"/>
        <v>211.25031428406723</v>
      </c>
    </row>
    <row r="132" spans="1:5">
      <c r="A132" s="10">
        <f t="shared" si="68"/>
        <v>47119</v>
      </c>
      <c r="B132" s="13">
        <f t="shared" si="69"/>
        <v>13057.188407604272</v>
      </c>
      <c r="C132" s="12">
        <f t="shared" si="70"/>
        <v>224.11818301617478</v>
      </c>
      <c r="D132" s="13">
        <f t="shared" si="71"/>
        <v>12.662995998336722</v>
      </c>
      <c r="E132" s="12">
        <f t="shared" si="72"/>
        <v>211.45518701783806</v>
      </c>
    </row>
    <row r="133" spans="1:5">
      <c r="A133" s="10">
        <f t="shared" si="68"/>
        <v>47150</v>
      </c>
      <c r="B133" s="13">
        <f t="shared" si="69"/>
        <v>12845.733220586433</v>
      </c>
      <c r="C133" s="12">
        <f t="shared" si="70"/>
        <v>224.11818301617478</v>
      </c>
      <c r="D133" s="13">
        <f t="shared" si="71"/>
        <v>12.457924576875499</v>
      </c>
      <c r="E133" s="12">
        <f t="shared" si="72"/>
        <v>211.6602584392993</v>
      </c>
    </row>
    <row r="134" spans="1:5">
      <c r="A134" s="10">
        <f t="shared" si="68"/>
        <v>47178</v>
      </c>
      <c r="B134" s="13">
        <f t="shared" si="69"/>
        <v>12634.072962147135</v>
      </c>
      <c r="C134" s="12">
        <f t="shared" si="70"/>
        <v>224.11818301617478</v>
      </c>
      <c r="D134" s="13">
        <f t="shared" si="71"/>
        <v>12.252654275034496</v>
      </c>
      <c r="E134" s="12">
        <f t="shared" si="72"/>
        <v>211.86552874114028</v>
      </c>
    </row>
    <row r="135" spans="1:5">
      <c r="A135" s="10">
        <f t="shared" si="68"/>
        <v>47209</v>
      </c>
      <c r="B135" s="13">
        <f t="shared" si="69"/>
        <v>12422.207433405994</v>
      </c>
      <c r="C135" s="12">
        <f t="shared" si="70"/>
        <v>224.11818301617478</v>
      </c>
      <c r="D135" s="13">
        <f t="shared" si="71"/>
        <v>12.047184899937474</v>
      </c>
      <c r="E135" s="12">
        <f t="shared" si="72"/>
        <v>212.07099811623732</v>
      </c>
    </row>
    <row r="136" spans="1:5">
      <c r="A136" s="10">
        <f t="shared" si="68"/>
        <v>47239</v>
      </c>
      <c r="B136" s="13">
        <f t="shared" si="69"/>
        <v>12210.136435289756</v>
      </c>
      <c r="C136" s="12">
        <f t="shared" si="70"/>
        <v>224.11818301617478</v>
      </c>
      <c r="D136" s="13">
        <f t="shared" si="71"/>
        <v>11.84151625852113</v>
      </c>
      <c r="E136" s="12">
        <f t="shared" si="72"/>
        <v>212.27666675765366</v>
      </c>
    </row>
    <row r="137" spans="1:5">
      <c r="A137" s="10">
        <f t="shared" si="68"/>
        <v>47270</v>
      </c>
      <c r="B137" s="13">
        <f t="shared" si="69"/>
        <v>11997.859768532102</v>
      </c>
      <c r="C137" s="12">
        <f t="shared" si="70"/>
        <v>224.11818301617478</v>
      </c>
      <c r="D137" s="13">
        <f t="shared" si="71"/>
        <v>11.635648157534936</v>
      </c>
      <c r="E137" s="12">
        <f t="shared" si="72"/>
        <v>212.48253485863984</v>
      </c>
    </row>
    <row r="138" spans="1:5">
      <c r="A138" s="10">
        <f t="shared" si="68"/>
        <v>47300</v>
      </c>
      <c r="B138" s="13">
        <f t="shared" si="69"/>
        <v>11785.377233673462</v>
      </c>
      <c r="C138" s="12">
        <f t="shared" si="70"/>
        <v>224.11818301617478</v>
      </c>
      <c r="D138" s="13">
        <f t="shared" si="71"/>
        <v>11.429580403540944</v>
      </c>
      <c r="E138" s="12">
        <f t="shared" si="72"/>
        <v>212.68860261263384</v>
      </c>
    </row>
    <row r="139" spans="1:5">
      <c r="A139" s="10">
        <f t="shared" si="68"/>
        <v>47331</v>
      </c>
      <c r="B139" s="13">
        <f t="shared" si="69"/>
        <v>11572.688631060828</v>
      </c>
      <c r="C139" s="12">
        <f t="shared" si="70"/>
        <v>224.11818301617478</v>
      </c>
      <c r="D139" s="13">
        <f t="shared" si="71"/>
        <v>11.223312802913608</v>
      </c>
      <c r="E139" s="12">
        <f t="shared" si="72"/>
        <v>212.89487021326119</v>
      </c>
    </row>
    <row r="140" spans="1:5">
      <c r="A140" s="10">
        <f t="shared" si="68"/>
        <v>47362</v>
      </c>
      <c r="B140" s="13">
        <f t="shared" si="69"/>
        <v>11359.793760847566</v>
      </c>
      <c r="C140" s="12">
        <f t="shared" si="70"/>
        <v>224.11818301617478</v>
      </c>
      <c r="D140" s="13">
        <f t="shared" si="71"/>
        <v>11.016845161839598</v>
      </c>
      <c r="E140" s="12">
        <f t="shared" si="72"/>
        <v>213.10133785433518</v>
      </c>
    </row>
    <row r="141" spans="1:5">
      <c r="A141" s="10">
        <f t="shared" si="68"/>
        <v>47392</v>
      </c>
      <c r="B141" s="13">
        <f t="shared" si="69"/>
        <v>11146.69242299323</v>
      </c>
      <c r="C141" s="12">
        <f t="shared" si="70"/>
        <v>224.11818301617478</v>
      </c>
      <c r="D141" s="13">
        <f t="shared" si="71"/>
        <v>10.810177286317629</v>
      </c>
      <c r="E141" s="12">
        <f t="shared" si="72"/>
        <v>213.30800572985714</v>
      </c>
    </row>
    <row r="142" spans="1:5">
      <c r="A142" s="10">
        <f t="shared" ref="A142:A205" si="73">IF($B$6&gt;=(ROW()-11),EDATE(A141,1),"")</f>
        <v>47423</v>
      </c>
      <c r="B142" s="13">
        <f t="shared" ref="B142:B205" si="74">IF(OR(ISBLANK(A142),A142=""),"",B141-E141)</f>
        <v>10933.384417263373</v>
      </c>
      <c r="C142" s="12">
        <f t="shared" ref="C142:C205" si="75">IF(OR(ISBLANK(A142),A142=""),"",$B$8)</f>
        <v>224.11818301617478</v>
      </c>
      <c r="D142" s="13">
        <f t="shared" ref="D142:D205" si="76">IF(OR(ISBLANK(A142),A142=""),"",B142*$B$5)</f>
        <v>10.603308982158266</v>
      </c>
      <c r="E142" s="12">
        <f t="shared" ref="E142:E205" si="77">IF(OR(ISBLANK(A142),A142=""),"",C142-D142)</f>
        <v>213.51487403401651</v>
      </c>
    </row>
    <row r="143" spans="1:5">
      <c r="A143" s="10">
        <f t="shared" si="73"/>
        <v>47453</v>
      </c>
      <c r="B143" s="13">
        <f t="shared" si="74"/>
        <v>10719.869543229355</v>
      </c>
      <c r="C143" s="12">
        <f t="shared" si="75"/>
        <v>224.11818301617478</v>
      </c>
      <c r="D143" s="13">
        <f t="shared" si="76"/>
        <v>10.396240054983751</v>
      </c>
      <c r="E143" s="12">
        <f t="shared" si="77"/>
        <v>213.72194296119102</v>
      </c>
    </row>
    <row r="144" spans="1:5">
      <c r="A144" s="10">
        <f t="shared" si="73"/>
        <v>47484</v>
      </c>
      <c r="B144" s="13">
        <f t="shared" si="74"/>
        <v>10506.147600268165</v>
      </c>
      <c r="C144" s="12">
        <f t="shared" si="75"/>
        <v>224.11818301617478</v>
      </c>
      <c r="D144" s="13">
        <f t="shared" si="76"/>
        <v>10.188970310227816</v>
      </c>
      <c r="E144" s="12">
        <f t="shared" si="77"/>
        <v>213.92921270594695</v>
      </c>
    </row>
    <row r="145" spans="1:5">
      <c r="A145" s="10">
        <f t="shared" si="73"/>
        <v>47515</v>
      </c>
      <c r="B145" s="13">
        <f t="shared" si="74"/>
        <v>10292.218387562218</v>
      </c>
      <c r="C145" s="12">
        <f t="shared" si="75"/>
        <v>224.11818301617478</v>
      </c>
      <c r="D145" s="13">
        <f t="shared" si="76"/>
        <v>9.9814995531354942</v>
      </c>
      <c r="E145" s="12">
        <f t="shared" si="77"/>
        <v>214.13668346303928</v>
      </c>
    </row>
    <row r="146" spans="1:5">
      <c r="A146" s="10">
        <f t="shared" si="73"/>
        <v>47543</v>
      </c>
      <c r="B146" s="13">
        <f t="shared" si="74"/>
        <v>10078.081704099179</v>
      </c>
      <c r="C146" s="12">
        <f t="shared" si="75"/>
        <v>224.11818301617478</v>
      </c>
      <c r="D146" s="13">
        <f t="shared" si="76"/>
        <v>9.7738275887629538</v>
      </c>
      <c r="E146" s="12">
        <f t="shared" si="77"/>
        <v>214.34435542741184</v>
      </c>
    </row>
    <row r="147" spans="1:5">
      <c r="A147" s="10">
        <f t="shared" si="73"/>
        <v>47574</v>
      </c>
      <c r="B147" s="13">
        <f t="shared" si="74"/>
        <v>9863.7373486717661</v>
      </c>
      <c r="C147" s="12">
        <f t="shared" si="75"/>
        <v>224.11818301617478</v>
      </c>
      <c r="D147" s="13">
        <f t="shared" si="76"/>
        <v>9.5659542219772931</v>
      </c>
      <c r="E147" s="12">
        <f t="shared" si="77"/>
        <v>214.5522287941975</v>
      </c>
    </row>
    <row r="148" spans="1:5">
      <c r="A148" s="10">
        <f t="shared" si="73"/>
        <v>47604</v>
      </c>
      <c r="B148" s="13">
        <f t="shared" si="74"/>
        <v>9649.1851198775694</v>
      </c>
      <c r="C148" s="12">
        <f t="shared" si="75"/>
        <v>224.11818301617478</v>
      </c>
      <c r="D148" s="13">
        <f t="shared" si="76"/>
        <v>9.3578792574563803</v>
      </c>
      <c r="E148" s="12">
        <f t="shared" si="77"/>
        <v>214.76030375871841</v>
      </c>
    </row>
    <row r="149" spans="1:5">
      <c r="A149" s="10">
        <f t="shared" si="73"/>
        <v>47635</v>
      </c>
      <c r="B149" s="13">
        <f t="shared" si="74"/>
        <v>9434.4248161188516</v>
      </c>
      <c r="C149" s="12">
        <f t="shared" si="75"/>
        <v>224.11818301617478</v>
      </c>
      <c r="D149" s="13">
        <f t="shared" si="76"/>
        <v>9.1496024996886494</v>
      </c>
      <c r="E149" s="12">
        <f t="shared" si="77"/>
        <v>214.96858051648613</v>
      </c>
    </row>
    <row r="150" spans="1:5">
      <c r="A150" s="10">
        <f t="shared" si="73"/>
        <v>47665</v>
      </c>
      <c r="B150" s="13">
        <f t="shared" si="74"/>
        <v>9219.4562356023653</v>
      </c>
      <c r="C150" s="12">
        <f t="shared" si="75"/>
        <v>224.11818301617478</v>
      </c>
      <c r="D150" s="13">
        <f t="shared" si="76"/>
        <v>8.9411237529729259</v>
      </c>
      <c r="E150" s="12">
        <f t="shared" si="77"/>
        <v>215.17705926320187</v>
      </c>
    </row>
    <row r="151" spans="1:5">
      <c r="A151" s="10">
        <f t="shared" si="73"/>
        <v>47696</v>
      </c>
      <c r="B151" s="13">
        <f t="shared" si="74"/>
        <v>9004.2791763391633</v>
      </c>
      <c r="C151" s="12">
        <f t="shared" si="75"/>
        <v>224.11818301617478</v>
      </c>
      <c r="D151" s="13">
        <f t="shared" si="76"/>
        <v>8.7324428214182497</v>
      </c>
      <c r="E151" s="12">
        <f t="shared" si="77"/>
        <v>215.38574019475652</v>
      </c>
    </row>
    <row r="152" spans="1:5">
      <c r="A152" s="10">
        <f t="shared" si="73"/>
        <v>47727</v>
      </c>
      <c r="B152" s="13">
        <f t="shared" si="74"/>
        <v>8788.8934361444062</v>
      </c>
      <c r="C152" s="12">
        <f t="shared" si="75"/>
        <v>224.11818301617478</v>
      </c>
      <c r="D152" s="13">
        <f t="shared" si="76"/>
        <v>8.5235595089436753</v>
      </c>
      <c r="E152" s="12">
        <f t="shared" si="77"/>
        <v>215.59462350723112</v>
      </c>
    </row>
    <row r="153" spans="1:5">
      <c r="A153" s="10">
        <f t="shared" si="73"/>
        <v>47757</v>
      </c>
      <c r="B153" s="13">
        <f t="shared" si="74"/>
        <v>8573.2988126371747</v>
      </c>
      <c r="C153" s="12">
        <f t="shared" si="75"/>
        <v>224.11818301617478</v>
      </c>
      <c r="D153" s="13">
        <f t="shared" si="76"/>
        <v>8.3144736192780986</v>
      </c>
      <c r="E153" s="12">
        <f t="shared" si="77"/>
        <v>215.80370939689669</v>
      </c>
    </row>
    <row r="154" spans="1:5">
      <c r="A154" s="10">
        <f t="shared" si="73"/>
        <v>47788</v>
      </c>
      <c r="B154" s="13">
        <f t="shared" si="74"/>
        <v>8357.4951032402787</v>
      </c>
      <c r="C154" s="12">
        <f t="shared" si="75"/>
        <v>224.11818301617478</v>
      </c>
      <c r="D154" s="13">
        <f t="shared" si="76"/>
        <v>8.1051849559600733</v>
      </c>
      <c r="E154" s="12">
        <f t="shared" si="77"/>
        <v>216.0129980602147</v>
      </c>
    </row>
    <row r="155" spans="1:5">
      <c r="A155" s="10">
        <f t="shared" si="73"/>
        <v>47818</v>
      </c>
      <c r="B155" s="13">
        <f t="shared" si="74"/>
        <v>8141.4821051800636</v>
      </c>
      <c r="C155" s="12">
        <f t="shared" si="75"/>
        <v>224.11818301617478</v>
      </c>
      <c r="D155" s="13">
        <f t="shared" si="76"/>
        <v>7.8956933223376167</v>
      </c>
      <c r="E155" s="12">
        <f t="shared" si="77"/>
        <v>216.22248969383716</v>
      </c>
    </row>
    <row r="156" spans="1:5">
      <c r="A156" s="10">
        <f t="shared" si="73"/>
        <v>47849</v>
      </c>
      <c r="B156" s="13">
        <f t="shared" si="74"/>
        <v>7925.2596154862267</v>
      </c>
      <c r="C156" s="12">
        <f t="shared" si="75"/>
        <v>224.11818301617478</v>
      </c>
      <c r="D156" s="13">
        <f t="shared" si="76"/>
        <v>7.6859985215680355</v>
      </c>
      <c r="E156" s="12">
        <f t="shared" si="77"/>
        <v>216.43218449460676</v>
      </c>
    </row>
    <row r="157" spans="1:5">
      <c r="A157" s="10">
        <f t="shared" si="73"/>
        <v>47880</v>
      </c>
      <c r="B157" s="13">
        <f t="shared" si="74"/>
        <v>7708.8274309916196</v>
      </c>
      <c r="C157" s="12">
        <f t="shared" si="75"/>
        <v>224.11818301617478</v>
      </c>
      <c r="D157" s="13">
        <f t="shared" si="76"/>
        <v>7.4761003566177342</v>
      </c>
      <c r="E157" s="12">
        <f t="shared" si="77"/>
        <v>216.64208265955705</v>
      </c>
    </row>
    <row r="158" spans="1:5">
      <c r="A158" s="10">
        <f t="shared" si="73"/>
        <v>47908</v>
      </c>
      <c r="B158" s="13">
        <f t="shared" si="74"/>
        <v>7492.1853483320629</v>
      </c>
      <c r="C158" s="12">
        <f t="shared" si="75"/>
        <v>224.11818301617478</v>
      </c>
      <c r="D158" s="13">
        <f t="shared" si="76"/>
        <v>7.2659986302620334</v>
      </c>
      <c r="E158" s="12">
        <f t="shared" si="77"/>
        <v>216.85218438591275</v>
      </c>
    </row>
    <row r="159" spans="1:5">
      <c r="A159" s="10">
        <f t="shared" si="73"/>
        <v>47939</v>
      </c>
      <c r="B159" s="13">
        <f t="shared" si="74"/>
        <v>7275.3331639461503</v>
      </c>
      <c r="C159" s="12">
        <f t="shared" si="75"/>
        <v>224.11818301617478</v>
      </c>
      <c r="D159" s="13">
        <f t="shared" si="76"/>
        <v>7.055693145084982</v>
      </c>
      <c r="E159" s="12">
        <f t="shared" si="77"/>
        <v>217.06248987108981</v>
      </c>
    </row>
    <row r="160" spans="1:5">
      <c r="A160" s="10">
        <f t="shared" si="73"/>
        <v>47969</v>
      </c>
      <c r="B160" s="13">
        <f t="shared" si="74"/>
        <v>7058.2706740750609</v>
      </c>
      <c r="C160" s="12">
        <f t="shared" si="75"/>
        <v>224.11818301617478</v>
      </c>
      <c r="D160" s="13">
        <f t="shared" si="76"/>
        <v>6.8451837034791732</v>
      </c>
      <c r="E160" s="12">
        <f t="shared" si="77"/>
        <v>217.27299931269562</v>
      </c>
    </row>
    <row r="161" spans="1:5">
      <c r="A161" s="10">
        <f t="shared" si="73"/>
        <v>48000</v>
      </c>
      <c r="B161" s="13">
        <f t="shared" si="74"/>
        <v>6840.997674762365</v>
      </c>
      <c r="C161" s="12">
        <f t="shared" si="75"/>
        <v>224.11818301617478</v>
      </c>
      <c r="D161" s="13">
        <f t="shared" si="76"/>
        <v>6.6344701076455586</v>
      </c>
      <c r="E161" s="12">
        <f t="shared" si="77"/>
        <v>217.48371290852921</v>
      </c>
    </row>
    <row r="162" spans="1:5">
      <c r="A162" s="10">
        <f t="shared" si="73"/>
        <v>48030</v>
      </c>
      <c r="B162" s="13">
        <f t="shared" si="74"/>
        <v>6623.513961853836</v>
      </c>
      <c r="C162" s="12">
        <f t="shared" si="75"/>
        <v>224.11818301617478</v>
      </c>
      <c r="D162" s="13">
        <f t="shared" si="76"/>
        <v>6.423552159593263</v>
      </c>
      <c r="E162" s="12">
        <f t="shared" si="77"/>
        <v>217.69463085658151</v>
      </c>
    </row>
    <row r="163" spans="1:5">
      <c r="A163" s="10">
        <f t="shared" si="73"/>
        <v>48061</v>
      </c>
      <c r="B163" s="13">
        <f t="shared" si="74"/>
        <v>6405.8193309972548</v>
      </c>
      <c r="C163" s="12">
        <f t="shared" si="75"/>
        <v>224.11818301617478</v>
      </c>
      <c r="D163" s="13">
        <f t="shared" si="76"/>
        <v>6.2124296611393968</v>
      </c>
      <c r="E163" s="12">
        <f t="shared" si="77"/>
        <v>217.90575335503539</v>
      </c>
    </row>
    <row r="164" spans="1:5">
      <c r="A164" s="10">
        <f t="shared" si="73"/>
        <v>48092</v>
      </c>
      <c r="B164" s="13">
        <f t="shared" si="74"/>
        <v>6187.913577642219</v>
      </c>
      <c r="C164" s="12">
        <f t="shared" si="75"/>
        <v>224.11818301617478</v>
      </c>
      <c r="D164" s="13">
        <f t="shared" si="76"/>
        <v>6.0011024139088684</v>
      </c>
      <c r="E164" s="12">
        <f t="shared" si="77"/>
        <v>218.1170806022659</v>
      </c>
    </row>
    <row r="165" spans="1:5">
      <c r="A165" s="10">
        <f t="shared" si="73"/>
        <v>48122</v>
      </c>
      <c r="B165" s="13">
        <f t="shared" si="74"/>
        <v>5969.7964970399535</v>
      </c>
      <c r="C165" s="12">
        <f t="shared" si="75"/>
        <v>224.11818301617478</v>
      </c>
      <c r="D165" s="13">
        <f t="shared" si="76"/>
        <v>5.7895702193342062</v>
      </c>
      <c r="E165" s="12">
        <f t="shared" si="77"/>
        <v>218.32861279684059</v>
      </c>
    </row>
    <row r="166" spans="1:5">
      <c r="A166" s="10">
        <f t="shared" si="73"/>
        <v>48153</v>
      </c>
      <c r="B166" s="13">
        <f t="shared" si="74"/>
        <v>5751.4678842431131</v>
      </c>
      <c r="C166" s="12">
        <f t="shared" si="75"/>
        <v>224.11818301617478</v>
      </c>
      <c r="D166" s="13">
        <f t="shared" si="76"/>
        <v>5.577832878655359</v>
      </c>
      <c r="E166" s="12">
        <f t="shared" si="77"/>
        <v>218.54035013751943</v>
      </c>
    </row>
    <row r="167" spans="1:5">
      <c r="A167" s="10">
        <f t="shared" si="73"/>
        <v>48183</v>
      </c>
      <c r="B167" s="13">
        <f t="shared" si="74"/>
        <v>5532.9275341055936</v>
      </c>
      <c r="C167" s="12">
        <f t="shared" si="75"/>
        <v>224.11818301617478</v>
      </c>
      <c r="D167" s="13">
        <f t="shared" si="76"/>
        <v>5.3658901929195197</v>
      </c>
      <c r="E167" s="12">
        <f t="shared" si="77"/>
        <v>218.75229282325526</v>
      </c>
    </row>
    <row r="168" spans="1:5">
      <c r="A168" s="10">
        <f t="shared" si="73"/>
        <v>48214</v>
      </c>
      <c r="B168" s="13">
        <f t="shared" si="74"/>
        <v>5314.175241282338</v>
      </c>
      <c r="C168" s="12">
        <f t="shared" si="75"/>
        <v>224.11818301617478</v>
      </c>
      <c r="D168" s="13">
        <f t="shared" si="76"/>
        <v>5.1537419629809342</v>
      </c>
      <c r="E168" s="12">
        <f t="shared" si="77"/>
        <v>218.96444105319384</v>
      </c>
    </row>
    <row r="169" spans="1:5">
      <c r="A169" s="10">
        <f t="shared" si="73"/>
        <v>48245</v>
      </c>
      <c r="B169" s="13">
        <f t="shared" si="74"/>
        <v>5095.2108002291443</v>
      </c>
      <c r="C169" s="12">
        <f t="shared" si="75"/>
        <v>224.11818301617478</v>
      </c>
      <c r="D169" s="13">
        <f t="shared" si="76"/>
        <v>4.941387989500714</v>
      </c>
      <c r="E169" s="12">
        <f t="shared" si="77"/>
        <v>219.17679502667406</v>
      </c>
    </row>
    <row r="170" spans="1:5">
      <c r="A170" s="10">
        <f t="shared" si="73"/>
        <v>48274</v>
      </c>
      <c r="B170" s="13">
        <f t="shared" si="74"/>
        <v>4876.0340052024703</v>
      </c>
      <c r="C170" s="12">
        <f t="shared" si="75"/>
        <v>224.11818301617478</v>
      </c>
      <c r="D170" s="13">
        <f t="shared" si="76"/>
        <v>4.7288280729466514</v>
      </c>
      <c r="E170" s="12">
        <f t="shared" si="77"/>
        <v>219.38935494322814</v>
      </c>
    </row>
    <row r="171" spans="1:5">
      <c r="A171" s="10">
        <f t="shared" si="73"/>
        <v>48305</v>
      </c>
      <c r="B171" s="13">
        <f t="shared" si="74"/>
        <v>4656.6446502592426</v>
      </c>
      <c r="C171" s="12">
        <f t="shared" si="75"/>
        <v>224.11818301617478</v>
      </c>
      <c r="D171" s="13">
        <f t="shared" si="76"/>
        <v>4.5160620135930287</v>
      </c>
      <c r="E171" s="12">
        <f t="shared" si="77"/>
        <v>219.60212100258175</v>
      </c>
    </row>
    <row r="172" spans="1:5">
      <c r="A172" s="10">
        <f t="shared" si="73"/>
        <v>48335</v>
      </c>
      <c r="B172" s="13">
        <f t="shared" si="74"/>
        <v>4437.0425292566606</v>
      </c>
      <c r="C172" s="12">
        <f t="shared" si="75"/>
        <v>224.11818301617478</v>
      </c>
      <c r="D172" s="13">
        <f t="shared" si="76"/>
        <v>4.3030896115204316</v>
      </c>
      <c r="E172" s="12">
        <f t="shared" si="77"/>
        <v>219.81509340465436</v>
      </c>
    </row>
    <row r="173" spans="1:5">
      <c r="A173" s="10">
        <f t="shared" si="73"/>
        <v>48366</v>
      </c>
      <c r="B173" s="13">
        <f t="shared" si="74"/>
        <v>4217.2274358520062</v>
      </c>
      <c r="C173" s="12">
        <f t="shared" si="75"/>
        <v>224.11818301617478</v>
      </c>
      <c r="D173" s="13">
        <f t="shared" si="76"/>
        <v>4.0899106666155634</v>
      </c>
      <c r="E173" s="12">
        <f t="shared" si="77"/>
        <v>220.02827234955922</v>
      </c>
    </row>
    <row r="174" spans="1:5">
      <c r="A174" s="10">
        <f t="shared" si="73"/>
        <v>48396</v>
      </c>
      <c r="B174" s="13">
        <f t="shared" si="74"/>
        <v>3997.1991635024469</v>
      </c>
      <c r="C174" s="12">
        <f t="shared" si="75"/>
        <v>224.11818301617478</v>
      </c>
      <c r="D174" s="13">
        <f t="shared" si="76"/>
        <v>3.8765249785710556</v>
      </c>
      <c r="E174" s="12">
        <f t="shared" si="77"/>
        <v>220.24165803760371</v>
      </c>
    </row>
    <row r="175" spans="1:5">
      <c r="A175" s="10">
        <f t="shared" si="73"/>
        <v>48427</v>
      </c>
      <c r="B175" s="13">
        <f t="shared" si="74"/>
        <v>3776.9575054648431</v>
      </c>
      <c r="C175" s="12">
        <f t="shared" si="75"/>
        <v>224.11818301617478</v>
      </c>
      <c r="D175" s="13">
        <f t="shared" si="76"/>
        <v>3.6629323468852779</v>
      </c>
      <c r="E175" s="12">
        <f t="shared" si="77"/>
        <v>220.45525066928951</v>
      </c>
    </row>
    <row r="176" spans="1:5">
      <c r="A176" s="10">
        <f t="shared" si="73"/>
        <v>48458</v>
      </c>
      <c r="B176" s="13">
        <f t="shared" si="74"/>
        <v>3556.5022547955537</v>
      </c>
      <c r="C176" s="12">
        <f t="shared" si="75"/>
        <v>224.11818301617478</v>
      </c>
      <c r="D176" s="13">
        <f t="shared" si="76"/>
        <v>3.4491325708621532</v>
      </c>
      <c r="E176" s="12">
        <f t="shared" si="77"/>
        <v>220.66905044531262</v>
      </c>
    </row>
    <row r="177" spans="1:5">
      <c r="A177" s="10">
        <f t="shared" si="73"/>
        <v>48488</v>
      </c>
      <c r="B177" s="13">
        <f t="shared" si="74"/>
        <v>3335.833204350241</v>
      </c>
      <c r="C177" s="12">
        <f t="shared" si="75"/>
        <v>224.11818301617478</v>
      </c>
      <c r="D177" s="13">
        <f t="shared" si="76"/>
        <v>3.2351254496109667</v>
      </c>
      <c r="E177" s="12">
        <f t="shared" si="77"/>
        <v>220.88305756656382</v>
      </c>
    </row>
    <row r="178" spans="1:5">
      <c r="A178" s="10">
        <f t="shared" si="73"/>
        <v>48519</v>
      </c>
      <c r="B178" s="13">
        <f t="shared" si="74"/>
        <v>3114.9501467836772</v>
      </c>
      <c r="C178" s="12">
        <f t="shared" si="75"/>
        <v>224.11818301617478</v>
      </c>
      <c r="D178" s="13">
        <f t="shared" si="76"/>
        <v>3.0209107820461765</v>
      </c>
      <c r="E178" s="12">
        <f t="shared" si="77"/>
        <v>221.09727223412861</v>
      </c>
    </row>
    <row r="179" spans="1:5">
      <c r="A179" s="10">
        <f t="shared" si="73"/>
        <v>48549</v>
      </c>
      <c r="B179" s="13">
        <f t="shared" si="74"/>
        <v>2893.8528745495487</v>
      </c>
      <c r="C179" s="12">
        <f t="shared" si="75"/>
        <v>224.11818301617478</v>
      </c>
      <c r="D179" s="13">
        <f t="shared" si="76"/>
        <v>2.806488366887228</v>
      </c>
      <c r="E179" s="12">
        <f t="shared" si="77"/>
        <v>221.31169464928755</v>
      </c>
    </row>
    <row r="180" spans="1:5">
      <c r="A180" s="10">
        <f t="shared" si="73"/>
        <v>48580</v>
      </c>
      <c r="B180" s="13">
        <f t="shared" si="74"/>
        <v>2672.5411799002613</v>
      </c>
      <c r="C180" s="12">
        <f t="shared" si="75"/>
        <v>224.11818301617478</v>
      </c>
      <c r="D180" s="13">
        <f t="shared" si="76"/>
        <v>2.5918580026583609</v>
      </c>
      <c r="E180" s="12">
        <f t="shared" si="77"/>
        <v>221.52632501351641</v>
      </c>
    </row>
    <row r="181" spans="1:5">
      <c r="A181" s="10">
        <f t="shared" si="73"/>
        <v>48611</v>
      </c>
      <c r="B181" s="13">
        <f t="shared" si="74"/>
        <v>2451.0148548867451</v>
      </c>
      <c r="C181" s="12">
        <f t="shared" si="75"/>
        <v>224.11818301617478</v>
      </c>
      <c r="D181" s="13">
        <f t="shared" si="76"/>
        <v>2.3770194876884227</v>
      </c>
      <c r="E181" s="12">
        <f t="shared" si="77"/>
        <v>221.74116352848637</v>
      </c>
    </row>
    <row r="182" spans="1:5">
      <c r="A182" s="10">
        <f t="shared" si="73"/>
        <v>48639</v>
      </c>
      <c r="B182" s="13">
        <f t="shared" si="74"/>
        <v>2229.2736913582585</v>
      </c>
      <c r="C182" s="12">
        <f t="shared" si="75"/>
        <v>224.11818301617478</v>
      </c>
      <c r="D182" s="13">
        <f t="shared" si="76"/>
        <v>2.1619726201106766</v>
      </c>
      <c r="E182" s="12">
        <f t="shared" si="77"/>
        <v>221.95621039606411</v>
      </c>
    </row>
    <row r="183" spans="1:5">
      <c r="A183" s="10">
        <f t="shared" si="73"/>
        <v>48670</v>
      </c>
      <c r="B183" s="13">
        <f t="shared" si="74"/>
        <v>2007.3174809621944</v>
      </c>
      <c r="C183" s="12">
        <f t="shared" si="75"/>
        <v>224.11818301617478</v>
      </c>
      <c r="D183" s="13">
        <f t="shared" si="76"/>
        <v>1.9467171978626159</v>
      </c>
      <c r="E183" s="12">
        <f t="shared" si="77"/>
        <v>222.17146581831216</v>
      </c>
    </row>
    <row r="184" spans="1:5">
      <c r="A184" s="10">
        <f t="shared" si="73"/>
        <v>48700</v>
      </c>
      <c r="B184" s="13">
        <f t="shared" si="74"/>
        <v>1785.1460151438823</v>
      </c>
      <c r="C184" s="12">
        <f t="shared" si="75"/>
        <v>224.11818301617478</v>
      </c>
      <c r="D184" s="13">
        <f t="shared" si="76"/>
        <v>1.7312530186857693</v>
      </c>
      <c r="E184" s="12">
        <f t="shared" si="77"/>
        <v>222.38692999748901</v>
      </c>
    </row>
    <row r="185" spans="1:5">
      <c r="A185" s="10">
        <f t="shared" si="73"/>
        <v>48731</v>
      </c>
      <c r="B185" s="13">
        <f t="shared" si="74"/>
        <v>1562.7590851463933</v>
      </c>
      <c r="C185" s="12">
        <f t="shared" si="75"/>
        <v>224.11818301617478</v>
      </c>
      <c r="D185" s="13">
        <f t="shared" si="76"/>
        <v>1.5155798801255143</v>
      </c>
      <c r="E185" s="12">
        <f t="shared" si="77"/>
        <v>222.60260313604928</v>
      </c>
    </row>
    <row r="186" spans="1:5">
      <c r="A186" s="10">
        <f t="shared" si="73"/>
        <v>48761</v>
      </c>
      <c r="B186" s="13">
        <f t="shared" si="74"/>
        <v>1340.156482010344</v>
      </c>
      <c r="C186" s="12">
        <f t="shared" si="75"/>
        <v>224.11818301617478</v>
      </c>
      <c r="D186" s="13">
        <f t="shared" si="76"/>
        <v>1.2996975795308854</v>
      </c>
      <c r="E186" s="12">
        <f t="shared" si="77"/>
        <v>222.8184854366439</v>
      </c>
    </row>
    <row r="187" spans="1:5">
      <c r="A187" s="10">
        <f t="shared" si="73"/>
        <v>48792</v>
      </c>
      <c r="B187" s="13">
        <f t="shared" si="74"/>
        <v>1117.3379965737001</v>
      </c>
      <c r="C187" s="12">
        <f t="shared" si="75"/>
        <v>224.11818301617478</v>
      </c>
      <c r="D187" s="13">
        <f t="shared" si="76"/>
        <v>1.0836059140543841</v>
      </c>
      <c r="E187" s="12">
        <f t="shared" si="77"/>
        <v>223.03457710212041</v>
      </c>
    </row>
    <row r="188" spans="1:5">
      <c r="A188" s="10">
        <f t="shared" si="73"/>
        <v>48823</v>
      </c>
      <c r="B188" s="13">
        <f t="shared" si="74"/>
        <v>894.30341947157967</v>
      </c>
      <c r="C188" s="12">
        <f t="shared" si="75"/>
        <v>224.11818301617478</v>
      </c>
      <c r="D188" s="13">
        <f t="shared" si="76"/>
        <v>0.86730468065178878</v>
      </c>
      <c r="E188" s="12">
        <f t="shared" si="77"/>
        <v>223.250878335523</v>
      </c>
    </row>
    <row r="189" spans="1:5">
      <c r="A189" s="10">
        <f t="shared" si="73"/>
        <v>48853</v>
      </c>
      <c r="B189" s="13">
        <f t="shared" si="74"/>
        <v>671.05254113605667</v>
      </c>
      <c r="C189" s="12">
        <f t="shared" si="75"/>
        <v>224.11818301617478</v>
      </c>
      <c r="D189" s="13">
        <f t="shared" si="76"/>
        <v>0.65079367608196281</v>
      </c>
      <c r="E189" s="12">
        <f t="shared" si="77"/>
        <v>223.46738934009281</v>
      </c>
    </row>
    <row r="190" spans="1:5">
      <c r="A190" s="10">
        <f t="shared" si="73"/>
        <v>48884</v>
      </c>
      <c r="B190" s="13">
        <f t="shared" si="74"/>
        <v>447.58515179596384</v>
      </c>
      <c r="C190" s="12">
        <f t="shared" si="75"/>
        <v>224.11818301617478</v>
      </c>
      <c r="D190" s="13">
        <f t="shared" si="76"/>
        <v>0.43407269690666467</v>
      </c>
      <c r="E190" s="12">
        <f t="shared" si="77"/>
        <v>223.68411031926811</v>
      </c>
    </row>
    <row r="191" spans="1:5">
      <c r="A191" s="10">
        <f t="shared" si="73"/>
        <v>48914</v>
      </c>
      <c r="B191" s="13">
        <f t="shared" si="74"/>
        <v>223.90104147669572</v>
      </c>
      <c r="C191" s="12">
        <f t="shared" si="75"/>
        <v>224.11818301617478</v>
      </c>
      <c r="D191" s="13">
        <f t="shared" si="76"/>
        <v>0.21714153949035608</v>
      </c>
      <c r="E191" s="12">
        <f t="shared" si="77"/>
        <v>223.90104147668444</v>
      </c>
    </row>
    <row r="192" spans="1:5">
      <c r="A192" s="10" t="str">
        <f t="shared" si="73"/>
        <v/>
      </c>
      <c r="B192" s="13" t="str">
        <f t="shared" si="74"/>
        <v/>
      </c>
      <c r="C192" s="12" t="str">
        <f t="shared" si="75"/>
        <v/>
      </c>
      <c r="D192" s="13" t="str">
        <f t="shared" si="76"/>
        <v/>
      </c>
      <c r="E192" s="12" t="str">
        <f t="shared" si="77"/>
        <v/>
      </c>
    </row>
    <row r="193" spans="1:5">
      <c r="A193" s="10" t="str">
        <f t="shared" si="73"/>
        <v/>
      </c>
      <c r="B193" s="13" t="str">
        <f t="shared" si="74"/>
        <v/>
      </c>
      <c r="C193" s="12" t="str">
        <f t="shared" si="75"/>
        <v/>
      </c>
      <c r="D193" s="13" t="str">
        <f t="shared" si="76"/>
        <v/>
      </c>
      <c r="E193" s="12" t="str">
        <f t="shared" si="77"/>
        <v/>
      </c>
    </row>
    <row r="194" spans="1:5">
      <c r="A194" s="10" t="str">
        <f t="shared" si="73"/>
        <v/>
      </c>
      <c r="B194" s="13" t="str">
        <f t="shared" si="74"/>
        <v/>
      </c>
      <c r="C194" s="12" t="str">
        <f t="shared" si="75"/>
        <v/>
      </c>
      <c r="D194" s="13" t="str">
        <f t="shared" si="76"/>
        <v/>
      </c>
      <c r="E194" s="12" t="str">
        <f t="shared" si="77"/>
        <v/>
      </c>
    </row>
    <row r="195" spans="1:5">
      <c r="A195" s="10" t="str">
        <f t="shared" si="73"/>
        <v/>
      </c>
      <c r="B195" s="13" t="str">
        <f t="shared" si="74"/>
        <v/>
      </c>
      <c r="C195" s="12" t="str">
        <f t="shared" si="75"/>
        <v/>
      </c>
      <c r="D195" s="13" t="str">
        <f t="shared" si="76"/>
        <v/>
      </c>
      <c r="E195" s="12" t="str">
        <f t="shared" si="77"/>
        <v/>
      </c>
    </row>
    <row r="196" spans="1:5">
      <c r="A196" s="10" t="str">
        <f t="shared" si="73"/>
        <v/>
      </c>
      <c r="B196" s="13" t="str">
        <f t="shared" si="74"/>
        <v/>
      </c>
      <c r="C196" s="12" t="str">
        <f t="shared" si="75"/>
        <v/>
      </c>
      <c r="D196" s="13" t="str">
        <f t="shared" si="76"/>
        <v/>
      </c>
      <c r="E196" s="12" t="str">
        <f t="shared" si="77"/>
        <v/>
      </c>
    </row>
    <row r="197" spans="1:5">
      <c r="A197" s="10" t="str">
        <f t="shared" si="73"/>
        <v/>
      </c>
      <c r="B197" s="13" t="str">
        <f t="shared" si="74"/>
        <v/>
      </c>
      <c r="C197" s="12" t="str">
        <f t="shared" si="75"/>
        <v/>
      </c>
      <c r="D197" s="13" t="str">
        <f t="shared" si="76"/>
        <v/>
      </c>
      <c r="E197" s="12" t="str">
        <f t="shared" si="77"/>
        <v/>
      </c>
    </row>
    <row r="198" spans="1:5">
      <c r="A198" s="10" t="str">
        <f t="shared" si="73"/>
        <v/>
      </c>
      <c r="B198" s="13" t="str">
        <f t="shared" si="74"/>
        <v/>
      </c>
      <c r="C198" s="12" t="str">
        <f t="shared" si="75"/>
        <v/>
      </c>
      <c r="D198" s="13" t="str">
        <f t="shared" si="76"/>
        <v/>
      </c>
      <c r="E198" s="12" t="str">
        <f t="shared" si="77"/>
        <v/>
      </c>
    </row>
    <row r="199" spans="1:5">
      <c r="A199" s="10" t="str">
        <f t="shared" si="73"/>
        <v/>
      </c>
      <c r="B199" s="13" t="str">
        <f t="shared" si="74"/>
        <v/>
      </c>
      <c r="C199" s="12" t="str">
        <f t="shared" si="75"/>
        <v/>
      </c>
      <c r="D199" s="13" t="str">
        <f t="shared" si="76"/>
        <v/>
      </c>
      <c r="E199" s="12" t="str">
        <f t="shared" si="77"/>
        <v/>
      </c>
    </row>
    <row r="200" spans="1:5">
      <c r="A200" s="10" t="str">
        <f t="shared" si="73"/>
        <v/>
      </c>
      <c r="B200" s="13" t="str">
        <f t="shared" si="74"/>
        <v/>
      </c>
      <c r="C200" s="12" t="str">
        <f t="shared" si="75"/>
        <v/>
      </c>
      <c r="D200" s="13" t="str">
        <f t="shared" si="76"/>
        <v/>
      </c>
      <c r="E200" s="12" t="str">
        <f t="shared" si="77"/>
        <v/>
      </c>
    </row>
    <row r="201" spans="1:5">
      <c r="A201" s="10" t="str">
        <f t="shared" si="73"/>
        <v/>
      </c>
      <c r="B201" s="13" t="str">
        <f t="shared" si="74"/>
        <v/>
      </c>
      <c r="C201" s="12" t="str">
        <f t="shared" si="75"/>
        <v/>
      </c>
      <c r="D201" s="13" t="str">
        <f t="shared" si="76"/>
        <v/>
      </c>
      <c r="E201" s="12" t="str">
        <f t="shared" si="77"/>
        <v/>
      </c>
    </row>
    <row r="202" spans="1:5">
      <c r="A202" s="10" t="str">
        <f t="shared" si="73"/>
        <v/>
      </c>
      <c r="B202" s="13" t="str">
        <f t="shared" si="74"/>
        <v/>
      </c>
      <c r="C202" s="12" t="str">
        <f t="shared" si="75"/>
        <v/>
      </c>
      <c r="D202" s="13" t="str">
        <f t="shared" si="76"/>
        <v/>
      </c>
      <c r="E202" s="12" t="str">
        <f t="shared" si="77"/>
        <v/>
      </c>
    </row>
    <row r="203" spans="1:5">
      <c r="A203" s="10" t="str">
        <f t="shared" si="73"/>
        <v/>
      </c>
      <c r="B203" s="13" t="str">
        <f t="shared" si="74"/>
        <v/>
      </c>
      <c r="C203" s="12" t="str">
        <f t="shared" si="75"/>
        <v/>
      </c>
      <c r="D203" s="13" t="str">
        <f t="shared" si="76"/>
        <v/>
      </c>
      <c r="E203" s="12" t="str">
        <f t="shared" si="77"/>
        <v/>
      </c>
    </row>
    <row r="204" spans="1:5">
      <c r="A204" s="10" t="str">
        <f t="shared" si="73"/>
        <v/>
      </c>
      <c r="B204" s="13" t="str">
        <f t="shared" si="74"/>
        <v/>
      </c>
      <c r="C204" s="12" t="str">
        <f t="shared" si="75"/>
        <v/>
      </c>
      <c r="D204" s="13" t="str">
        <f t="shared" si="76"/>
        <v/>
      </c>
      <c r="E204" s="12" t="str">
        <f t="shared" si="77"/>
        <v/>
      </c>
    </row>
    <row r="205" spans="1:5">
      <c r="A205" s="10" t="str">
        <f t="shared" si="73"/>
        <v/>
      </c>
      <c r="B205" s="13" t="str">
        <f t="shared" si="74"/>
        <v/>
      </c>
      <c r="C205" s="12" t="str">
        <f t="shared" si="75"/>
        <v/>
      </c>
      <c r="D205" s="13" t="str">
        <f t="shared" si="76"/>
        <v/>
      </c>
      <c r="E205" s="12" t="str">
        <f t="shared" si="77"/>
        <v/>
      </c>
    </row>
    <row r="206" spans="1:5">
      <c r="A206" s="10" t="str">
        <f t="shared" ref="A206:A269" si="78">IF($B$6&gt;=(ROW()-11),EDATE(A205,1),"")</f>
        <v/>
      </c>
      <c r="B206" s="13" t="str">
        <f t="shared" ref="B206:B269" si="79">IF(OR(ISBLANK(A206),A206=""),"",B205-E205)</f>
        <v/>
      </c>
      <c r="C206" s="12" t="str">
        <f t="shared" ref="C206:C269" si="80">IF(OR(ISBLANK(A206),A206=""),"",$B$8)</f>
        <v/>
      </c>
      <c r="D206" s="13" t="str">
        <f t="shared" ref="D206:D269" si="81">IF(OR(ISBLANK(A206),A206=""),"",B206*$B$5)</f>
        <v/>
      </c>
      <c r="E206" s="12" t="str">
        <f t="shared" ref="E206:E269" si="82">IF(OR(ISBLANK(A206),A206=""),"",C206-D206)</f>
        <v/>
      </c>
    </row>
    <row r="207" spans="1:5">
      <c r="A207" s="10" t="str">
        <f t="shared" si="78"/>
        <v/>
      </c>
      <c r="B207" s="13" t="str">
        <f t="shared" si="79"/>
        <v/>
      </c>
      <c r="C207" s="12" t="str">
        <f t="shared" si="80"/>
        <v/>
      </c>
      <c r="D207" s="13" t="str">
        <f t="shared" si="81"/>
        <v/>
      </c>
      <c r="E207" s="12" t="str">
        <f t="shared" si="82"/>
        <v/>
      </c>
    </row>
    <row r="208" spans="1:5">
      <c r="A208" s="10" t="str">
        <f t="shared" si="78"/>
        <v/>
      </c>
      <c r="B208" s="13" t="str">
        <f t="shared" si="79"/>
        <v/>
      </c>
      <c r="C208" s="12" t="str">
        <f t="shared" si="80"/>
        <v/>
      </c>
      <c r="D208" s="13" t="str">
        <f t="shared" si="81"/>
        <v/>
      </c>
      <c r="E208" s="12" t="str">
        <f t="shared" si="82"/>
        <v/>
      </c>
    </row>
    <row r="209" spans="1:5">
      <c r="A209" s="10" t="str">
        <f t="shared" si="78"/>
        <v/>
      </c>
      <c r="B209" s="13" t="str">
        <f t="shared" si="79"/>
        <v/>
      </c>
      <c r="C209" s="12" t="str">
        <f t="shared" si="80"/>
        <v/>
      </c>
      <c r="D209" s="13" t="str">
        <f t="shared" si="81"/>
        <v/>
      </c>
      <c r="E209" s="12" t="str">
        <f t="shared" si="82"/>
        <v/>
      </c>
    </row>
    <row r="210" spans="1:5">
      <c r="A210" s="10" t="str">
        <f t="shared" si="78"/>
        <v/>
      </c>
      <c r="B210" s="13" t="str">
        <f t="shared" si="79"/>
        <v/>
      </c>
      <c r="C210" s="12" t="str">
        <f t="shared" si="80"/>
        <v/>
      </c>
      <c r="D210" s="13" t="str">
        <f t="shared" si="81"/>
        <v/>
      </c>
      <c r="E210" s="12" t="str">
        <f t="shared" si="82"/>
        <v/>
      </c>
    </row>
    <row r="211" spans="1:5">
      <c r="A211" s="10" t="str">
        <f t="shared" si="78"/>
        <v/>
      </c>
      <c r="B211" s="13" t="str">
        <f t="shared" si="79"/>
        <v/>
      </c>
      <c r="C211" s="12" t="str">
        <f t="shared" si="80"/>
        <v/>
      </c>
      <c r="D211" s="13" t="str">
        <f t="shared" si="81"/>
        <v/>
      </c>
      <c r="E211" s="12" t="str">
        <f t="shared" si="82"/>
        <v/>
      </c>
    </row>
    <row r="212" spans="1:5">
      <c r="A212" s="10" t="str">
        <f t="shared" si="78"/>
        <v/>
      </c>
      <c r="B212" s="13" t="str">
        <f t="shared" si="79"/>
        <v/>
      </c>
      <c r="C212" s="12" t="str">
        <f t="shared" si="80"/>
        <v/>
      </c>
      <c r="D212" s="13" t="str">
        <f t="shared" si="81"/>
        <v/>
      </c>
      <c r="E212" s="12" t="str">
        <f t="shared" si="82"/>
        <v/>
      </c>
    </row>
    <row r="213" spans="1:5">
      <c r="A213" s="10" t="str">
        <f t="shared" si="78"/>
        <v/>
      </c>
      <c r="B213" s="13" t="str">
        <f t="shared" si="79"/>
        <v/>
      </c>
      <c r="C213" s="12" t="str">
        <f t="shared" si="80"/>
        <v/>
      </c>
      <c r="D213" s="13" t="str">
        <f t="shared" si="81"/>
        <v/>
      </c>
      <c r="E213" s="12" t="str">
        <f t="shared" si="82"/>
        <v/>
      </c>
    </row>
    <row r="214" spans="1:5">
      <c r="A214" s="10" t="str">
        <f t="shared" si="78"/>
        <v/>
      </c>
      <c r="B214" s="13" t="str">
        <f t="shared" si="79"/>
        <v/>
      </c>
      <c r="C214" s="12" t="str">
        <f t="shared" si="80"/>
        <v/>
      </c>
      <c r="D214" s="13" t="str">
        <f t="shared" si="81"/>
        <v/>
      </c>
      <c r="E214" s="12" t="str">
        <f t="shared" si="82"/>
        <v/>
      </c>
    </row>
    <row r="215" spans="1:5">
      <c r="A215" s="10" t="str">
        <f t="shared" si="78"/>
        <v/>
      </c>
      <c r="B215" s="13" t="str">
        <f t="shared" si="79"/>
        <v/>
      </c>
      <c r="C215" s="12" t="str">
        <f t="shared" si="80"/>
        <v/>
      </c>
      <c r="D215" s="13" t="str">
        <f t="shared" si="81"/>
        <v/>
      </c>
      <c r="E215" s="12" t="str">
        <f t="shared" si="82"/>
        <v/>
      </c>
    </row>
    <row r="216" spans="1:5">
      <c r="A216" s="10" t="str">
        <f t="shared" si="78"/>
        <v/>
      </c>
      <c r="B216" s="13" t="str">
        <f t="shared" si="79"/>
        <v/>
      </c>
      <c r="C216" s="12" t="str">
        <f t="shared" si="80"/>
        <v/>
      </c>
      <c r="D216" s="13" t="str">
        <f t="shared" si="81"/>
        <v/>
      </c>
      <c r="E216" s="12" t="str">
        <f t="shared" si="82"/>
        <v/>
      </c>
    </row>
    <row r="217" spans="1:5">
      <c r="A217" s="10" t="str">
        <f t="shared" si="78"/>
        <v/>
      </c>
      <c r="B217" s="13" t="str">
        <f t="shared" si="79"/>
        <v/>
      </c>
      <c r="C217" s="12" t="str">
        <f t="shared" si="80"/>
        <v/>
      </c>
      <c r="D217" s="13" t="str">
        <f t="shared" si="81"/>
        <v/>
      </c>
      <c r="E217" s="12" t="str">
        <f t="shared" si="82"/>
        <v/>
      </c>
    </row>
    <row r="218" spans="1:5">
      <c r="A218" s="10" t="str">
        <f t="shared" si="78"/>
        <v/>
      </c>
      <c r="B218" s="13" t="str">
        <f t="shared" si="79"/>
        <v/>
      </c>
      <c r="C218" s="12" t="str">
        <f t="shared" si="80"/>
        <v/>
      </c>
      <c r="D218" s="13" t="str">
        <f t="shared" si="81"/>
        <v/>
      </c>
      <c r="E218" s="12" t="str">
        <f t="shared" si="82"/>
        <v/>
      </c>
    </row>
    <row r="219" spans="1:5">
      <c r="A219" s="10" t="str">
        <f t="shared" si="78"/>
        <v/>
      </c>
      <c r="B219" s="13" t="str">
        <f t="shared" si="79"/>
        <v/>
      </c>
      <c r="C219" s="12" t="str">
        <f t="shared" si="80"/>
        <v/>
      </c>
      <c r="D219" s="13" t="str">
        <f t="shared" si="81"/>
        <v/>
      </c>
      <c r="E219" s="12" t="str">
        <f t="shared" si="82"/>
        <v/>
      </c>
    </row>
    <row r="220" spans="1:5">
      <c r="A220" s="10" t="str">
        <f t="shared" si="78"/>
        <v/>
      </c>
      <c r="B220" s="13" t="str">
        <f t="shared" si="79"/>
        <v/>
      </c>
      <c r="C220" s="12" t="str">
        <f t="shared" si="80"/>
        <v/>
      </c>
      <c r="D220" s="13" t="str">
        <f t="shared" si="81"/>
        <v/>
      </c>
      <c r="E220" s="12" t="str">
        <f t="shared" si="82"/>
        <v/>
      </c>
    </row>
    <row r="221" spans="1:5">
      <c r="A221" s="10" t="str">
        <f t="shared" si="78"/>
        <v/>
      </c>
      <c r="B221" s="13" t="str">
        <f t="shared" si="79"/>
        <v/>
      </c>
      <c r="C221" s="12" t="str">
        <f t="shared" si="80"/>
        <v/>
      </c>
      <c r="D221" s="13" t="str">
        <f t="shared" si="81"/>
        <v/>
      </c>
      <c r="E221" s="12" t="str">
        <f t="shared" si="82"/>
        <v/>
      </c>
    </row>
    <row r="222" spans="1:5">
      <c r="A222" s="10" t="str">
        <f t="shared" si="78"/>
        <v/>
      </c>
      <c r="B222" s="13" t="str">
        <f t="shared" si="79"/>
        <v/>
      </c>
      <c r="C222" s="12" t="str">
        <f t="shared" si="80"/>
        <v/>
      </c>
      <c r="D222" s="13" t="str">
        <f t="shared" si="81"/>
        <v/>
      </c>
      <c r="E222" s="12" t="str">
        <f t="shared" si="82"/>
        <v/>
      </c>
    </row>
    <row r="223" spans="1:5">
      <c r="A223" s="10" t="str">
        <f t="shared" si="78"/>
        <v/>
      </c>
      <c r="B223" s="13" t="str">
        <f t="shared" si="79"/>
        <v/>
      </c>
      <c r="C223" s="12" t="str">
        <f t="shared" si="80"/>
        <v/>
      </c>
      <c r="D223" s="13" t="str">
        <f t="shared" si="81"/>
        <v/>
      </c>
      <c r="E223" s="12" t="str">
        <f t="shared" si="82"/>
        <v/>
      </c>
    </row>
    <row r="224" spans="1:5">
      <c r="A224" s="10" t="str">
        <f t="shared" si="78"/>
        <v/>
      </c>
      <c r="B224" s="13" t="str">
        <f t="shared" si="79"/>
        <v/>
      </c>
      <c r="C224" s="12" t="str">
        <f t="shared" si="80"/>
        <v/>
      </c>
      <c r="D224" s="13" t="str">
        <f t="shared" si="81"/>
        <v/>
      </c>
      <c r="E224" s="12" t="str">
        <f t="shared" si="82"/>
        <v/>
      </c>
    </row>
    <row r="225" spans="1:5">
      <c r="A225" s="10" t="str">
        <f t="shared" si="78"/>
        <v/>
      </c>
      <c r="B225" s="13" t="str">
        <f t="shared" si="79"/>
        <v/>
      </c>
      <c r="C225" s="12" t="str">
        <f t="shared" si="80"/>
        <v/>
      </c>
      <c r="D225" s="13" t="str">
        <f t="shared" si="81"/>
        <v/>
      </c>
      <c r="E225" s="12" t="str">
        <f t="shared" si="82"/>
        <v/>
      </c>
    </row>
    <row r="226" spans="1:5">
      <c r="A226" s="10" t="str">
        <f t="shared" si="78"/>
        <v/>
      </c>
      <c r="B226" s="13" t="str">
        <f t="shared" si="79"/>
        <v/>
      </c>
      <c r="C226" s="12" t="str">
        <f t="shared" si="80"/>
        <v/>
      </c>
      <c r="D226" s="13" t="str">
        <f t="shared" si="81"/>
        <v/>
      </c>
      <c r="E226" s="12" t="str">
        <f t="shared" si="82"/>
        <v/>
      </c>
    </row>
    <row r="227" spans="1:5">
      <c r="A227" s="10" t="str">
        <f t="shared" si="78"/>
        <v/>
      </c>
      <c r="B227" s="13" t="str">
        <f t="shared" si="79"/>
        <v/>
      </c>
      <c r="C227" s="12" t="str">
        <f t="shared" si="80"/>
        <v/>
      </c>
      <c r="D227" s="13" t="str">
        <f t="shared" si="81"/>
        <v/>
      </c>
      <c r="E227" s="12" t="str">
        <f t="shared" si="82"/>
        <v/>
      </c>
    </row>
    <row r="228" spans="1:5">
      <c r="A228" s="10" t="str">
        <f t="shared" si="78"/>
        <v/>
      </c>
      <c r="B228" s="13" t="str">
        <f t="shared" si="79"/>
        <v/>
      </c>
      <c r="C228" s="12" t="str">
        <f t="shared" si="80"/>
        <v/>
      </c>
      <c r="D228" s="13" t="str">
        <f t="shared" si="81"/>
        <v/>
      </c>
      <c r="E228" s="12" t="str">
        <f t="shared" si="82"/>
        <v/>
      </c>
    </row>
    <row r="229" spans="1:5">
      <c r="A229" s="10" t="str">
        <f t="shared" si="78"/>
        <v/>
      </c>
      <c r="B229" s="13" t="str">
        <f t="shared" si="79"/>
        <v/>
      </c>
      <c r="C229" s="12" t="str">
        <f t="shared" si="80"/>
        <v/>
      </c>
      <c r="D229" s="13" t="str">
        <f t="shared" si="81"/>
        <v/>
      </c>
      <c r="E229" s="12" t="str">
        <f t="shared" si="82"/>
        <v/>
      </c>
    </row>
    <row r="230" spans="1:5">
      <c r="A230" s="10" t="str">
        <f t="shared" si="78"/>
        <v/>
      </c>
      <c r="B230" s="13" t="str">
        <f t="shared" si="79"/>
        <v/>
      </c>
      <c r="C230" s="12" t="str">
        <f t="shared" si="80"/>
        <v/>
      </c>
      <c r="D230" s="13" t="str">
        <f t="shared" si="81"/>
        <v/>
      </c>
      <c r="E230" s="12" t="str">
        <f t="shared" si="82"/>
        <v/>
      </c>
    </row>
    <row r="231" spans="1:5">
      <c r="A231" s="10" t="str">
        <f t="shared" si="78"/>
        <v/>
      </c>
      <c r="B231" s="13" t="str">
        <f t="shared" si="79"/>
        <v/>
      </c>
      <c r="C231" s="12" t="str">
        <f t="shared" si="80"/>
        <v/>
      </c>
      <c r="D231" s="13" t="str">
        <f t="shared" si="81"/>
        <v/>
      </c>
      <c r="E231" s="12" t="str">
        <f t="shared" si="82"/>
        <v/>
      </c>
    </row>
    <row r="232" spans="1:5">
      <c r="A232" s="10" t="str">
        <f t="shared" si="78"/>
        <v/>
      </c>
      <c r="B232" s="13" t="str">
        <f t="shared" si="79"/>
        <v/>
      </c>
      <c r="C232" s="12" t="str">
        <f t="shared" si="80"/>
        <v/>
      </c>
      <c r="D232" s="13" t="str">
        <f t="shared" si="81"/>
        <v/>
      </c>
      <c r="E232" s="12" t="str">
        <f t="shared" si="82"/>
        <v/>
      </c>
    </row>
    <row r="233" spans="1:5">
      <c r="A233" s="10" t="str">
        <f t="shared" si="78"/>
        <v/>
      </c>
      <c r="B233" s="13" t="str">
        <f t="shared" si="79"/>
        <v/>
      </c>
      <c r="C233" s="12" t="str">
        <f t="shared" si="80"/>
        <v/>
      </c>
      <c r="D233" s="13" t="str">
        <f t="shared" si="81"/>
        <v/>
      </c>
      <c r="E233" s="12" t="str">
        <f t="shared" si="82"/>
        <v/>
      </c>
    </row>
    <row r="234" spans="1:5">
      <c r="A234" s="10" t="str">
        <f t="shared" si="78"/>
        <v/>
      </c>
      <c r="B234" s="13" t="str">
        <f t="shared" si="79"/>
        <v/>
      </c>
      <c r="C234" s="12" t="str">
        <f t="shared" si="80"/>
        <v/>
      </c>
      <c r="D234" s="13" t="str">
        <f t="shared" si="81"/>
        <v/>
      </c>
      <c r="E234" s="12" t="str">
        <f t="shared" si="82"/>
        <v/>
      </c>
    </row>
    <row r="235" spans="1:5">
      <c r="A235" s="10" t="str">
        <f t="shared" si="78"/>
        <v/>
      </c>
      <c r="B235" s="13" t="str">
        <f t="shared" si="79"/>
        <v/>
      </c>
      <c r="C235" s="12" t="str">
        <f t="shared" si="80"/>
        <v/>
      </c>
      <c r="D235" s="13" t="str">
        <f t="shared" si="81"/>
        <v/>
      </c>
      <c r="E235" s="12" t="str">
        <f t="shared" si="82"/>
        <v/>
      </c>
    </row>
    <row r="236" spans="1:5">
      <c r="A236" s="10" t="str">
        <f t="shared" si="78"/>
        <v/>
      </c>
      <c r="B236" s="13" t="str">
        <f t="shared" si="79"/>
        <v/>
      </c>
      <c r="C236" s="12" t="str">
        <f t="shared" si="80"/>
        <v/>
      </c>
      <c r="D236" s="13" t="str">
        <f t="shared" si="81"/>
        <v/>
      </c>
      <c r="E236" s="12" t="str">
        <f t="shared" si="82"/>
        <v/>
      </c>
    </row>
    <row r="237" spans="1:5">
      <c r="A237" s="10" t="str">
        <f t="shared" si="78"/>
        <v/>
      </c>
      <c r="B237" s="13" t="str">
        <f t="shared" si="79"/>
        <v/>
      </c>
      <c r="C237" s="12" t="str">
        <f t="shared" si="80"/>
        <v/>
      </c>
      <c r="D237" s="13" t="str">
        <f t="shared" si="81"/>
        <v/>
      </c>
      <c r="E237" s="12" t="str">
        <f t="shared" si="82"/>
        <v/>
      </c>
    </row>
    <row r="238" spans="1:5">
      <c r="A238" s="10" t="str">
        <f t="shared" si="78"/>
        <v/>
      </c>
      <c r="B238" s="13" t="str">
        <f t="shared" si="79"/>
        <v/>
      </c>
      <c r="C238" s="12" t="str">
        <f t="shared" si="80"/>
        <v/>
      </c>
      <c r="D238" s="13" t="str">
        <f t="shared" si="81"/>
        <v/>
      </c>
      <c r="E238" s="12" t="str">
        <f t="shared" si="82"/>
        <v/>
      </c>
    </row>
    <row r="239" spans="1:5">
      <c r="A239" s="10" t="str">
        <f t="shared" si="78"/>
        <v/>
      </c>
      <c r="B239" s="13" t="str">
        <f t="shared" si="79"/>
        <v/>
      </c>
      <c r="C239" s="12" t="str">
        <f t="shared" si="80"/>
        <v/>
      </c>
      <c r="D239" s="13" t="str">
        <f t="shared" si="81"/>
        <v/>
      </c>
      <c r="E239" s="12" t="str">
        <f t="shared" si="82"/>
        <v/>
      </c>
    </row>
    <row r="240" spans="1:5">
      <c r="A240" s="10" t="str">
        <f t="shared" si="78"/>
        <v/>
      </c>
      <c r="B240" s="13" t="str">
        <f t="shared" si="79"/>
        <v/>
      </c>
      <c r="C240" s="12" t="str">
        <f t="shared" si="80"/>
        <v/>
      </c>
      <c r="D240" s="13" t="str">
        <f t="shared" si="81"/>
        <v/>
      </c>
      <c r="E240" s="12" t="str">
        <f t="shared" si="82"/>
        <v/>
      </c>
    </row>
    <row r="241" spans="1:5">
      <c r="A241" s="10" t="str">
        <f t="shared" si="78"/>
        <v/>
      </c>
      <c r="B241" s="13" t="str">
        <f t="shared" si="79"/>
        <v/>
      </c>
      <c r="C241" s="12" t="str">
        <f t="shared" si="80"/>
        <v/>
      </c>
      <c r="D241" s="13" t="str">
        <f t="shared" si="81"/>
        <v/>
      </c>
      <c r="E241" s="12" t="str">
        <f t="shared" si="82"/>
        <v/>
      </c>
    </row>
    <row r="242" spans="1:5">
      <c r="A242" s="10" t="str">
        <f t="shared" si="78"/>
        <v/>
      </c>
      <c r="B242" s="13" t="str">
        <f t="shared" si="79"/>
        <v/>
      </c>
      <c r="C242" s="12" t="str">
        <f t="shared" si="80"/>
        <v/>
      </c>
      <c r="D242" s="13" t="str">
        <f t="shared" si="81"/>
        <v/>
      </c>
      <c r="E242" s="12" t="str">
        <f t="shared" si="82"/>
        <v/>
      </c>
    </row>
    <row r="243" spans="1:5">
      <c r="A243" s="10" t="str">
        <f t="shared" si="78"/>
        <v/>
      </c>
      <c r="B243" s="13" t="str">
        <f t="shared" si="79"/>
        <v/>
      </c>
      <c r="C243" s="12" t="str">
        <f t="shared" si="80"/>
        <v/>
      </c>
      <c r="D243" s="13" t="str">
        <f t="shared" si="81"/>
        <v/>
      </c>
      <c r="E243" s="12" t="str">
        <f t="shared" si="82"/>
        <v/>
      </c>
    </row>
    <row r="244" spans="1:5">
      <c r="A244" s="10" t="str">
        <f t="shared" si="78"/>
        <v/>
      </c>
      <c r="B244" s="13" t="str">
        <f t="shared" si="79"/>
        <v/>
      </c>
      <c r="C244" s="12" t="str">
        <f t="shared" si="80"/>
        <v/>
      </c>
      <c r="D244" s="13" t="str">
        <f t="shared" si="81"/>
        <v/>
      </c>
      <c r="E244" s="12" t="str">
        <f t="shared" si="82"/>
        <v/>
      </c>
    </row>
    <row r="245" spans="1:5">
      <c r="A245" s="10" t="str">
        <f t="shared" si="78"/>
        <v/>
      </c>
      <c r="B245" s="13" t="str">
        <f t="shared" si="79"/>
        <v/>
      </c>
      <c r="C245" s="12" t="str">
        <f t="shared" si="80"/>
        <v/>
      </c>
      <c r="D245" s="13" t="str">
        <f t="shared" si="81"/>
        <v/>
      </c>
      <c r="E245" s="12" t="str">
        <f t="shared" si="82"/>
        <v/>
      </c>
    </row>
    <row r="246" spans="1:5">
      <c r="A246" s="10" t="str">
        <f t="shared" si="78"/>
        <v/>
      </c>
      <c r="B246" s="13" t="str">
        <f t="shared" si="79"/>
        <v/>
      </c>
      <c r="C246" s="12" t="str">
        <f t="shared" si="80"/>
        <v/>
      </c>
      <c r="D246" s="13" t="str">
        <f t="shared" si="81"/>
        <v/>
      </c>
      <c r="E246" s="12" t="str">
        <f t="shared" si="82"/>
        <v/>
      </c>
    </row>
    <row r="247" spans="1:5">
      <c r="A247" s="10" t="str">
        <f t="shared" si="78"/>
        <v/>
      </c>
      <c r="B247" s="13" t="str">
        <f t="shared" si="79"/>
        <v/>
      </c>
      <c r="C247" s="12" t="str">
        <f t="shared" si="80"/>
        <v/>
      </c>
      <c r="D247" s="13" t="str">
        <f t="shared" si="81"/>
        <v/>
      </c>
      <c r="E247" s="12" t="str">
        <f t="shared" si="82"/>
        <v/>
      </c>
    </row>
    <row r="248" spans="1:5">
      <c r="A248" s="10" t="str">
        <f t="shared" si="78"/>
        <v/>
      </c>
      <c r="B248" s="13" t="str">
        <f t="shared" si="79"/>
        <v/>
      </c>
      <c r="C248" s="12" t="str">
        <f t="shared" si="80"/>
        <v/>
      </c>
      <c r="D248" s="13" t="str">
        <f t="shared" si="81"/>
        <v/>
      </c>
      <c r="E248" s="12" t="str">
        <f t="shared" si="82"/>
        <v/>
      </c>
    </row>
    <row r="249" spans="1:5">
      <c r="A249" s="10" t="str">
        <f t="shared" si="78"/>
        <v/>
      </c>
      <c r="B249" s="13" t="str">
        <f t="shared" si="79"/>
        <v/>
      </c>
      <c r="C249" s="12" t="str">
        <f t="shared" si="80"/>
        <v/>
      </c>
      <c r="D249" s="13" t="str">
        <f t="shared" si="81"/>
        <v/>
      </c>
      <c r="E249" s="12" t="str">
        <f t="shared" si="82"/>
        <v/>
      </c>
    </row>
    <row r="250" spans="1:5">
      <c r="A250" s="10" t="str">
        <f t="shared" si="78"/>
        <v/>
      </c>
      <c r="B250" s="13" t="str">
        <f t="shared" si="79"/>
        <v/>
      </c>
      <c r="C250" s="12" t="str">
        <f t="shared" si="80"/>
        <v/>
      </c>
      <c r="D250" s="13" t="str">
        <f t="shared" si="81"/>
        <v/>
      </c>
      <c r="E250" s="12" t="str">
        <f t="shared" si="82"/>
        <v/>
      </c>
    </row>
    <row r="251" spans="1:5">
      <c r="A251" s="10" t="str">
        <f t="shared" si="78"/>
        <v/>
      </c>
      <c r="B251" s="13" t="str">
        <f t="shared" si="79"/>
        <v/>
      </c>
      <c r="C251" s="12" t="str">
        <f t="shared" si="80"/>
        <v/>
      </c>
      <c r="D251" s="13" t="str">
        <f t="shared" si="81"/>
        <v/>
      </c>
      <c r="E251" s="12" t="str">
        <f t="shared" si="82"/>
        <v/>
      </c>
    </row>
    <row r="252" spans="1:5">
      <c r="A252" s="10" t="str">
        <f t="shared" si="78"/>
        <v/>
      </c>
      <c r="B252" s="13" t="str">
        <f t="shared" si="79"/>
        <v/>
      </c>
      <c r="C252" s="12" t="str">
        <f t="shared" si="80"/>
        <v/>
      </c>
      <c r="D252" s="13" t="str">
        <f t="shared" si="81"/>
        <v/>
      </c>
      <c r="E252" s="12" t="str">
        <f t="shared" si="82"/>
        <v/>
      </c>
    </row>
    <row r="253" spans="1:5">
      <c r="A253" s="10" t="str">
        <f t="shared" si="78"/>
        <v/>
      </c>
      <c r="B253" s="13" t="str">
        <f t="shared" si="79"/>
        <v/>
      </c>
      <c r="C253" s="12" t="str">
        <f t="shared" si="80"/>
        <v/>
      </c>
      <c r="D253" s="13" t="str">
        <f t="shared" si="81"/>
        <v/>
      </c>
      <c r="E253" s="12" t="str">
        <f t="shared" si="82"/>
        <v/>
      </c>
    </row>
    <row r="254" spans="1:5">
      <c r="A254" s="10" t="str">
        <f t="shared" si="78"/>
        <v/>
      </c>
      <c r="B254" s="13" t="str">
        <f t="shared" si="79"/>
        <v/>
      </c>
      <c r="C254" s="12" t="str">
        <f t="shared" si="80"/>
        <v/>
      </c>
      <c r="D254" s="13" t="str">
        <f t="shared" si="81"/>
        <v/>
      </c>
      <c r="E254" s="12" t="str">
        <f t="shared" si="82"/>
        <v/>
      </c>
    </row>
    <row r="255" spans="1:5">
      <c r="A255" s="10" t="str">
        <f t="shared" si="78"/>
        <v/>
      </c>
      <c r="B255" s="13" t="str">
        <f t="shared" si="79"/>
        <v/>
      </c>
      <c r="C255" s="12" t="str">
        <f t="shared" si="80"/>
        <v/>
      </c>
      <c r="D255" s="13" t="str">
        <f t="shared" si="81"/>
        <v/>
      </c>
      <c r="E255" s="12" t="str">
        <f t="shared" si="82"/>
        <v/>
      </c>
    </row>
    <row r="256" spans="1:5">
      <c r="A256" s="10" t="str">
        <f t="shared" si="78"/>
        <v/>
      </c>
      <c r="B256" s="13" t="str">
        <f t="shared" si="79"/>
        <v/>
      </c>
      <c r="C256" s="12" t="str">
        <f t="shared" si="80"/>
        <v/>
      </c>
      <c r="D256" s="13" t="str">
        <f t="shared" si="81"/>
        <v/>
      </c>
      <c r="E256" s="12" t="str">
        <f t="shared" si="82"/>
        <v/>
      </c>
    </row>
    <row r="257" spans="1:5">
      <c r="A257" s="10" t="str">
        <f t="shared" si="78"/>
        <v/>
      </c>
      <c r="B257" s="13" t="str">
        <f t="shared" si="79"/>
        <v/>
      </c>
      <c r="C257" s="12" t="str">
        <f t="shared" si="80"/>
        <v/>
      </c>
      <c r="D257" s="13" t="str">
        <f t="shared" si="81"/>
        <v/>
      </c>
      <c r="E257" s="12" t="str">
        <f t="shared" si="82"/>
        <v/>
      </c>
    </row>
    <row r="258" spans="1:5">
      <c r="A258" s="10" t="str">
        <f t="shared" si="78"/>
        <v/>
      </c>
      <c r="B258" s="13" t="str">
        <f t="shared" si="79"/>
        <v/>
      </c>
      <c r="C258" s="12" t="str">
        <f t="shared" si="80"/>
        <v/>
      </c>
      <c r="D258" s="13" t="str">
        <f t="shared" si="81"/>
        <v/>
      </c>
      <c r="E258" s="12" t="str">
        <f t="shared" si="82"/>
        <v/>
      </c>
    </row>
    <row r="259" spans="1:5">
      <c r="A259" s="10" t="str">
        <f t="shared" si="78"/>
        <v/>
      </c>
      <c r="B259" s="13" t="str">
        <f t="shared" si="79"/>
        <v/>
      </c>
      <c r="C259" s="12" t="str">
        <f t="shared" si="80"/>
        <v/>
      </c>
      <c r="D259" s="13" t="str">
        <f t="shared" si="81"/>
        <v/>
      </c>
      <c r="E259" s="12" t="str">
        <f t="shared" si="82"/>
        <v/>
      </c>
    </row>
    <row r="260" spans="1:5">
      <c r="A260" s="10" t="str">
        <f t="shared" si="78"/>
        <v/>
      </c>
      <c r="B260" s="13" t="str">
        <f t="shared" si="79"/>
        <v/>
      </c>
      <c r="C260" s="12" t="str">
        <f t="shared" si="80"/>
        <v/>
      </c>
      <c r="D260" s="13" t="str">
        <f t="shared" si="81"/>
        <v/>
      </c>
      <c r="E260" s="12" t="str">
        <f t="shared" si="82"/>
        <v/>
      </c>
    </row>
    <row r="261" spans="1:5">
      <c r="A261" s="10" t="str">
        <f t="shared" si="78"/>
        <v/>
      </c>
      <c r="B261" s="13" t="str">
        <f t="shared" si="79"/>
        <v/>
      </c>
      <c r="C261" s="12" t="str">
        <f t="shared" si="80"/>
        <v/>
      </c>
      <c r="D261" s="13" t="str">
        <f t="shared" si="81"/>
        <v/>
      </c>
      <c r="E261" s="12" t="str">
        <f t="shared" si="82"/>
        <v/>
      </c>
    </row>
    <row r="262" spans="1:5">
      <c r="A262" s="10" t="str">
        <f t="shared" si="78"/>
        <v/>
      </c>
      <c r="B262" s="13" t="str">
        <f t="shared" si="79"/>
        <v/>
      </c>
      <c r="C262" s="12" t="str">
        <f t="shared" si="80"/>
        <v/>
      </c>
      <c r="D262" s="13" t="str">
        <f t="shared" si="81"/>
        <v/>
      </c>
      <c r="E262" s="12" t="str">
        <f t="shared" si="82"/>
        <v/>
      </c>
    </row>
    <row r="263" spans="1:5">
      <c r="A263" s="10" t="str">
        <f t="shared" si="78"/>
        <v/>
      </c>
      <c r="B263" s="13" t="str">
        <f t="shared" si="79"/>
        <v/>
      </c>
      <c r="C263" s="12" t="str">
        <f t="shared" si="80"/>
        <v/>
      </c>
      <c r="D263" s="13" t="str">
        <f t="shared" si="81"/>
        <v/>
      </c>
      <c r="E263" s="12" t="str">
        <f t="shared" si="82"/>
        <v/>
      </c>
    </row>
    <row r="264" spans="1:5">
      <c r="A264" s="10" t="str">
        <f t="shared" si="78"/>
        <v/>
      </c>
      <c r="B264" s="13" t="str">
        <f t="shared" si="79"/>
        <v/>
      </c>
      <c r="C264" s="12" t="str">
        <f t="shared" si="80"/>
        <v/>
      </c>
      <c r="D264" s="13" t="str">
        <f t="shared" si="81"/>
        <v/>
      </c>
      <c r="E264" s="12" t="str">
        <f t="shared" si="82"/>
        <v/>
      </c>
    </row>
    <row r="265" spans="1:5">
      <c r="A265" s="10" t="str">
        <f t="shared" si="78"/>
        <v/>
      </c>
      <c r="B265" s="13" t="str">
        <f t="shared" si="79"/>
        <v/>
      </c>
      <c r="C265" s="12" t="str">
        <f t="shared" si="80"/>
        <v/>
      </c>
      <c r="D265" s="13" t="str">
        <f t="shared" si="81"/>
        <v/>
      </c>
      <c r="E265" s="12" t="str">
        <f t="shared" si="82"/>
        <v/>
      </c>
    </row>
    <row r="266" spans="1:5">
      <c r="A266" s="10" t="str">
        <f t="shared" si="78"/>
        <v/>
      </c>
      <c r="B266" s="13" t="str">
        <f t="shared" si="79"/>
        <v/>
      </c>
      <c r="C266" s="12" t="str">
        <f t="shared" si="80"/>
        <v/>
      </c>
      <c r="D266" s="13" t="str">
        <f t="shared" si="81"/>
        <v/>
      </c>
      <c r="E266" s="12" t="str">
        <f t="shared" si="82"/>
        <v/>
      </c>
    </row>
    <row r="267" spans="1:5">
      <c r="A267" s="10" t="str">
        <f t="shared" si="78"/>
        <v/>
      </c>
      <c r="B267" s="13" t="str">
        <f t="shared" si="79"/>
        <v/>
      </c>
      <c r="C267" s="12" t="str">
        <f t="shared" si="80"/>
        <v/>
      </c>
      <c r="D267" s="13" t="str">
        <f t="shared" si="81"/>
        <v/>
      </c>
      <c r="E267" s="12" t="str">
        <f t="shared" si="82"/>
        <v/>
      </c>
    </row>
    <row r="268" spans="1:5">
      <c r="A268" s="10" t="str">
        <f t="shared" si="78"/>
        <v/>
      </c>
      <c r="B268" s="13" t="str">
        <f t="shared" si="79"/>
        <v/>
      </c>
      <c r="C268" s="12" t="str">
        <f t="shared" si="80"/>
        <v/>
      </c>
      <c r="D268" s="13" t="str">
        <f t="shared" si="81"/>
        <v/>
      </c>
      <c r="E268" s="12" t="str">
        <f t="shared" si="82"/>
        <v/>
      </c>
    </row>
    <row r="269" spans="1:5">
      <c r="A269" s="10" t="str">
        <f t="shared" si="78"/>
        <v/>
      </c>
      <c r="B269" s="13" t="str">
        <f t="shared" si="79"/>
        <v/>
      </c>
      <c r="C269" s="12" t="str">
        <f t="shared" si="80"/>
        <v/>
      </c>
      <c r="D269" s="13" t="str">
        <f t="shared" si="81"/>
        <v/>
      </c>
      <c r="E269" s="12" t="str">
        <f t="shared" si="82"/>
        <v/>
      </c>
    </row>
    <row r="270" spans="1:5">
      <c r="A270" s="10" t="str">
        <f t="shared" ref="A270:A333" si="83">IF($B$6&gt;=(ROW()-11),EDATE(A269,1),"")</f>
        <v/>
      </c>
      <c r="B270" s="13" t="str">
        <f t="shared" ref="B270:B333" si="84">IF(OR(ISBLANK(A270),A270=""),"",B269-E269)</f>
        <v/>
      </c>
      <c r="C270" s="12" t="str">
        <f t="shared" ref="C270:C333" si="85">IF(OR(ISBLANK(A270),A270=""),"",$B$8)</f>
        <v/>
      </c>
      <c r="D270" s="13" t="str">
        <f t="shared" ref="D270:D333" si="86">IF(OR(ISBLANK(A270),A270=""),"",B270*$B$5)</f>
        <v/>
      </c>
      <c r="E270" s="12" t="str">
        <f t="shared" ref="E270:E333" si="87">IF(OR(ISBLANK(A270),A270=""),"",C270-D270)</f>
        <v/>
      </c>
    </row>
    <row r="271" spans="1:5">
      <c r="A271" s="10" t="str">
        <f t="shared" si="83"/>
        <v/>
      </c>
      <c r="B271" s="13" t="str">
        <f t="shared" si="84"/>
        <v/>
      </c>
      <c r="C271" s="12" t="str">
        <f t="shared" si="85"/>
        <v/>
      </c>
      <c r="D271" s="13" t="str">
        <f t="shared" si="86"/>
        <v/>
      </c>
      <c r="E271" s="12" t="str">
        <f t="shared" si="87"/>
        <v/>
      </c>
    </row>
    <row r="272" spans="1:5">
      <c r="A272" s="10" t="str">
        <f t="shared" si="83"/>
        <v/>
      </c>
      <c r="B272" s="13" t="str">
        <f t="shared" si="84"/>
        <v/>
      </c>
      <c r="C272" s="12" t="str">
        <f t="shared" si="85"/>
        <v/>
      </c>
      <c r="D272" s="13" t="str">
        <f t="shared" si="86"/>
        <v/>
      </c>
      <c r="E272" s="12" t="str">
        <f t="shared" si="87"/>
        <v/>
      </c>
    </row>
    <row r="273" spans="1:5">
      <c r="A273" s="10" t="str">
        <f t="shared" si="83"/>
        <v/>
      </c>
      <c r="B273" s="13" t="str">
        <f t="shared" si="84"/>
        <v/>
      </c>
      <c r="C273" s="12" t="str">
        <f t="shared" si="85"/>
        <v/>
      </c>
      <c r="D273" s="13" t="str">
        <f t="shared" si="86"/>
        <v/>
      </c>
      <c r="E273" s="12" t="str">
        <f t="shared" si="87"/>
        <v/>
      </c>
    </row>
    <row r="274" spans="1:5">
      <c r="A274" s="10" t="str">
        <f t="shared" si="83"/>
        <v/>
      </c>
      <c r="B274" s="13" t="str">
        <f t="shared" si="84"/>
        <v/>
      </c>
      <c r="C274" s="12" t="str">
        <f t="shared" si="85"/>
        <v/>
      </c>
      <c r="D274" s="13" t="str">
        <f t="shared" si="86"/>
        <v/>
      </c>
      <c r="E274" s="12" t="str">
        <f t="shared" si="87"/>
        <v/>
      </c>
    </row>
    <row r="275" spans="1:5">
      <c r="A275" s="10" t="str">
        <f t="shared" si="83"/>
        <v/>
      </c>
      <c r="B275" s="13" t="str">
        <f t="shared" si="84"/>
        <v/>
      </c>
      <c r="C275" s="12" t="str">
        <f t="shared" si="85"/>
        <v/>
      </c>
      <c r="D275" s="13" t="str">
        <f t="shared" si="86"/>
        <v/>
      </c>
      <c r="E275" s="12" t="str">
        <f t="shared" si="87"/>
        <v/>
      </c>
    </row>
    <row r="276" spans="1:5">
      <c r="A276" s="10" t="str">
        <f t="shared" si="83"/>
        <v/>
      </c>
      <c r="B276" s="13" t="str">
        <f t="shared" si="84"/>
        <v/>
      </c>
      <c r="C276" s="12" t="str">
        <f t="shared" si="85"/>
        <v/>
      </c>
      <c r="D276" s="13" t="str">
        <f t="shared" si="86"/>
        <v/>
      </c>
      <c r="E276" s="12" t="str">
        <f t="shared" si="87"/>
        <v/>
      </c>
    </row>
    <row r="277" spans="1:5">
      <c r="A277" s="10" t="str">
        <f t="shared" si="83"/>
        <v/>
      </c>
      <c r="B277" s="13" t="str">
        <f t="shared" si="84"/>
        <v/>
      </c>
      <c r="C277" s="12" t="str">
        <f t="shared" si="85"/>
        <v/>
      </c>
      <c r="D277" s="13" t="str">
        <f t="shared" si="86"/>
        <v/>
      </c>
      <c r="E277" s="12" t="str">
        <f t="shared" si="87"/>
        <v/>
      </c>
    </row>
    <row r="278" spans="1:5">
      <c r="A278" s="10" t="str">
        <f t="shared" si="83"/>
        <v/>
      </c>
      <c r="B278" s="13" t="str">
        <f t="shared" si="84"/>
        <v/>
      </c>
      <c r="C278" s="12" t="str">
        <f t="shared" si="85"/>
        <v/>
      </c>
      <c r="D278" s="13" t="str">
        <f t="shared" si="86"/>
        <v/>
      </c>
      <c r="E278" s="12" t="str">
        <f t="shared" si="87"/>
        <v/>
      </c>
    </row>
    <row r="279" spans="1:5">
      <c r="A279" s="10" t="str">
        <f t="shared" si="83"/>
        <v/>
      </c>
      <c r="B279" s="13" t="str">
        <f t="shared" si="84"/>
        <v/>
      </c>
      <c r="C279" s="12" t="str">
        <f t="shared" si="85"/>
        <v/>
      </c>
      <c r="D279" s="13" t="str">
        <f t="shared" si="86"/>
        <v/>
      </c>
      <c r="E279" s="12" t="str">
        <f t="shared" si="87"/>
        <v/>
      </c>
    </row>
    <row r="280" spans="1:5">
      <c r="A280" s="10" t="str">
        <f t="shared" si="83"/>
        <v/>
      </c>
      <c r="B280" s="13" t="str">
        <f t="shared" si="84"/>
        <v/>
      </c>
      <c r="C280" s="12" t="str">
        <f t="shared" si="85"/>
        <v/>
      </c>
      <c r="D280" s="13" t="str">
        <f t="shared" si="86"/>
        <v/>
      </c>
      <c r="E280" s="12" t="str">
        <f t="shared" si="87"/>
        <v/>
      </c>
    </row>
    <row r="281" spans="1:5">
      <c r="A281" s="10" t="str">
        <f t="shared" si="83"/>
        <v/>
      </c>
      <c r="B281" s="13" t="str">
        <f t="shared" si="84"/>
        <v/>
      </c>
      <c r="C281" s="12" t="str">
        <f t="shared" si="85"/>
        <v/>
      </c>
      <c r="D281" s="13" t="str">
        <f t="shared" si="86"/>
        <v/>
      </c>
      <c r="E281" s="12" t="str">
        <f t="shared" si="87"/>
        <v/>
      </c>
    </row>
    <row r="282" spans="1:5">
      <c r="A282" s="10" t="str">
        <f t="shared" si="83"/>
        <v/>
      </c>
      <c r="B282" s="13" t="str">
        <f t="shared" si="84"/>
        <v/>
      </c>
      <c r="C282" s="12" t="str">
        <f t="shared" si="85"/>
        <v/>
      </c>
      <c r="D282" s="13" t="str">
        <f t="shared" si="86"/>
        <v/>
      </c>
      <c r="E282" s="12" t="str">
        <f t="shared" si="87"/>
        <v/>
      </c>
    </row>
    <row r="283" spans="1:5">
      <c r="A283" s="10" t="str">
        <f t="shared" si="83"/>
        <v/>
      </c>
      <c r="B283" s="13" t="str">
        <f t="shared" si="84"/>
        <v/>
      </c>
      <c r="C283" s="12" t="str">
        <f t="shared" si="85"/>
        <v/>
      </c>
      <c r="D283" s="13" t="str">
        <f t="shared" si="86"/>
        <v/>
      </c>
      <c r="E283" s="12" t="str">
        <f t="shared" si="87"/>
        <v/>
      </c>
    </row>
    <row r="284" spans="1:5">
      <c r="A284" s="10" t="str">
        <f t="shared" si="83"/>
        <v/>
      </c>
      <c r="B284" s="13" t="str">
        <f t="shared" si="84"/>
        <v/>
      </c>
      <c r="C284" s="12" t="str">
        <f t="shared" si="85"/>
        <v/>
      </c>
      <c r="D284" s="13" t="str">
        <f t="shared" si="86"/>
        <v/>
      </c>
      <c r="E284" s="12" t="str">
        <f t="shared" si="87"/>
        <v/>
      </c>
    </row>
    <row r="285" spans="1:5">
      <c r="A285" s="10" t="str">
        <f t="shared" si="83"/>
        <v/>
      </c>
      <c r="B285" s="13" t="str">
        <f t="shared" si="84"/>
        <v/>
      </c>
      <c r="C285" s="12" t="str">
        <f t="shared" si="85"/>
        <v/>
      </c>
      <c r="D285" s="13" t="str">
        <f t="shared" si="86"/>
        <v/>
      </c>
      <c r="E285" s="12" t="str">
        <f t="shared" si="87"/>
        <v/>
      </c>
    </row>
    <row r="286" spans="1:5">
      <c r="A286" s="10" t="str">
        <f t="shared" si="83"/>
        <v/>
      </c>
      <c r="B286" s="13" t="str">
        <f t="shared" si="84"/>
        <v/>
      </c>
      <c r="C286" s="12" t="str">
        <f t="shared" si="85"/>
        <v/>
      </c>
      <c r="D286" s="13" t="str">
        <f t="shared" si="86"/>
        <v/>
      </c>
      <c r="E286" s="12" t="str">
        <f t="shared" si="87"/>
        <v/>
      </c>
    </row>
    <row r="287" spans="1:5">
      <c r="A287" s="10" t="str">
        <f t="shared" si="83"/>
        <v/>
      </c>
      <c r="B287" s="13" t="str">
        <f t="shared" si="84"/>
        <v/>
      </c>
      <c r="C287" s="12" t="str">
        <f t="shared" si="85"/>
        <v/>
      </c>
      <c r="D287" s="13" t="str">
        <f t="shared" si="86"/>
        <v/>
      </c>
      <c r="E287" s="12" t="str">
        <f t="shared" si="87"/>
        <v/>
      </c>
    </row>
    <row r="288" spans="1:5">
      <c r="A288" s="10" t="str">
        <f t="shared" si="83"/>
        <v/>
      </c>
      <c r="B288" s="13" t="str">
        <f t="shared" si="84"/>
        <v/>
      </c>
      <c r="C288" s="12" t="str">
        <f t="shared" si="85"/>
        <v/>
      </c>
      <c r="D288" s="13" t="str">
        <f t="shared" si="86"/>
        <v/>
      </c>
      <c r="E288" s="12" t="str">
        <f t="shared" si="87"/>
        <v/>
      </c>
    </row>
    <row r="289" spans="1:5">
      <c r="A289" s="10" t="str">
        <f t="shared" si="83"/>
        <v/>
      </c>
      <c r="B289" s="13" t="str">
        <f t="shared" si="84"/>
        <v/>
      </c>
      <c r="C289" s="12" t="str">
        <f t="shared" si="85"/>
        <v/>
      </c>
      <c r="D289" s="13" t="str">
        <f t="shared" si="86"/>
        <v/>
      </c>
      <c r="E289" s="12" t="str">
        <f t="shared" si="87"/>
        <v/>
      </c>
    </row>
    <row r="290" spans="1:5">
      <c r="A290" s="10" t="str">
        <f t="shared" si="83"/>
        <v/>
      </c>
      <c r="B290" s="13" t="str">
        <f t="shared" si="84"/>
        <v/>
      </c>
      <c r="C290" s="12" t="str">
        <f t="shared" si="85"/>
        <v/>
      </c>
      <c r="D290" s="13" t="str">
        <f t="shared" si="86"/>
        <v/>
      </c>
      <c r="E290" s="12" t="str">
        <f t="shared" si="87"/>
        <v/>
      </c>
    </row>
    <row r="291" spans="1:5">
      <c r="A291" s="10" t="str">
        <f t="shared" si="83"/>
        <v/>
      </c>
      <c r="B291" s="13" t="str">
        <f t="shared" si="84"/>
        <v/>
      </c>
      <c r="C291" s="12" t="str">
        <f t="shared" si="85"/>
        <v/>
      </c>
      <c r="D291" s="13" t="str">
        <f t="shared" si="86"/>
        <v/>
      </c>
      <c r="E291" s="12" t="str">
        <f t="shared" si="87"/>
        <v/>
      </c>
    </row>
    <row r="292" spans="1:5">
      <c r="A292" s="10" t="str">
        <f t="shared" si="83"/>
        <v/>
      </c>
      <c r="B292" s="13" t="str">
        <f t="shared" si="84"/>
        <v/>
      </c>
      <c r="C292" s="12" t="str">
        <f t="shared" si="85"/>
        <v/>
      </c>
      <c r="D292" s="13" t="str">
        <f t="shared" si="86"/>
        <v/>
      </c>
      <c r="E292" s="12" t="str">
        <f t="shared" si="87"/>
        <v/>
      </c>
    </row>
    <row r="293" spans="1:5">
      <c r="A293" s="10" t="str">
        <f t="shared" si="83"/>
        <v/>
      </c>
      <c r="B293" s="13" t="str">
        <f t="shared" si="84"/>
        <v/>
      </c>
      <c r="C293" s="12" t="str">
        <f t="shared" si="85"/>
        <v/>
      </c>
      <c r="D293" s="13" t="str">
        <f t="shared" si="86"/>
        <v/>
      </c>
      <c r="E293" s="12" t="str">
        <f t="shared" si="87"/>
        <v/>
      </c>
    </row>
    <row r="294" spans="1:5">
      <c r="A294" s="10" t="str">
        <f t="shared" si="83"/>
        <v/>
      </c>
      <c r="B294" s="13" t="str">
        <f t="shared" si="84"/>
        <v/>
      </c>
      <c r="C294" s="12" t="str">
        <f t="shared" si="85"/>
        <v/>
      </c>
      <c r="D294" s="13" t="str">
        <f t="shared" si="86"/>
        <v/>
      </c>
      <c r="E294" s="12" t="str">
        <f t="shared" si="87"/>
        <v/>
      </c>
    </row>
    <row r="295" spans="1:5">
      <c r="A295" s="10" t="str">
        <f t="shared" si="83"/>
        <v/>
      </c>
      <c r="B295" s="13" t="str">
        <f t="shared" si="84"/>
        <v/>
      </c>
      <c r="C295" s="12" t="str">
        <f t="shared" si="85"/>
        <v/>
      </c>
      <c r="D295" s="13" t="str">
        <f t="shared" si="86"/>
        <v/>
      </c>
      <c r="E295" s="12" t="str">
        <f t="shared" si="87"/>
        <v/>
      </c>
    </row>
    <row r="296" spans="1:5">
      <c r="A296" s="10" t="str">
        <f t="shared" si="83"/>
        <v/>
      </c>
      <c r="B296" s="13" t="str">
        <f t="shared" si="84"/>
        <v/>
      </c>
      <c r="C296" s="12" t="str">
        <f t="shared" si="85"/>
        <v/>
      </c>
      <c r="D296" s="13" t="str">
        <f t="shared" si="86"/>
        <v/>
      </c>
      <c r="E296" s="12" t="str">
        <f t="shared" si="87"/>
        <v/>
      </c>
    </row>
    <row r="297" spans="1:5">
      <c r="A297" s="10" t="str">
        <f t="shared" si="83"/>
        <v/>
      </c>
      <c r="B297" s="13" t="str">
        <f t="shared" si="84"/>
        <v/>
      </c>
      <c r="C297" s="12" t="str">
        <f t="shared" si="85"/>
        <v/>
      </c>
      <c r="D297" s="13" t="str">
        <f t="shared" si="86"/>
        <v/>
      </c>
      <c r="E297" s="12" t="str">
        <f t="shared" si="87"/>
        <v/>
      </c>
    </row>
    <row r="298" spans="1:5">
      <c r="A298" s="10" t="str">
        <f t="shared" si="83"/>
        <v/>
      </c>
      <c r="B298" s="13" t="str">
        <f t="shared" si="84"/>
        <v/>
      </c>
      <c r="C298" s="12" t="str">
        <f t="shared" si="85"/>
        <v/>
      </c>
      <c r="D298" s="13" t="str">
        <f t="shared" si="86"/>
        <v/>
      </c>
      <c r="E298" s="12" t="str">
        <f t="shared" si="87"/>
        <v/>
      </c>
    </row>
    <row r="299" spans="1:5">
      <c r="A299" s="10" t="str">
        <f t="shared" si="83"/>
        <v/>
      </c>
      <c r="B299" s="13" t="str">
        <f t="shared" si="84"/>
        <v/>
      </c>
      <c r="C299" s="12" t="str">
        <f t="shared" si="85"/>
        <v/>
      </c>
      <c r="D299" s="13" t="str">
        <f t="shared" si="86"/>
        <v/>
      </c>
      <c r="E299" s="12" t="str">
        <f t="shared" si="87"/>
        <v/>
      </c>
    </row>
    <row r="300" spans="1:5">
      <c r="A300" s="10" t="str">
        <f t="shared" si="83"/>
        <v/>
      </c>
      <c r="B300" s="13" t="str">
        <f t="shared" si="84"/>
        <v/>
      </c>
      <c r="C300" s="12" t="str">
        <f t="shared" si="85"/>
        <v/>
      </c>
      <c r="D300" s="13" t="str">
        <f t="shared" si="86"/>
        <v/>
      </c>
      <c r="E300" s="12" t="str">
        <f t="shared" si="87"/>
        <v/>
      </c>
    </row>
    <row r="301" spans="1:5">
      <c r="A301" s="10" t="str">
        <f t="shared" si="83"/>
        <v/>
      </c>
      <c r="B301" s="13" t="str">
        <f t="shared" si="84"/>
        <v/>
      </c>
      <c r="C301" s="12" t="str">
        <f t="shared" si="85"/>
        <v/>
      </c>
      <c r="D301" s="13" t="str">
        <f t="shared" si="86"/>
        <v/>
      </c>
      <c r="E301" s="12" t="str">
        <f t="shared" si="87"/>
        <v/>
      </c>
    </row>
    <row r="302" spans="1:5">
      <c r="A302" s="10" t="str">
        <f t="shared" si="83"/>
        <v/>
      </c>
      <c r="B302" s="13" t="str">
        <f t="shared" si="84"/>
        <v/>
      </c>
      <c r="C302" s="12" t="str">
        <f t="shared" si="85"/>
        <v/>
      </c>
      <c r="D302" s="13" t="str">
        <f t="shared" si="86"/>
        <v/>
      </c>
      <c r="E302" s="12" t="str">
        <f t="shared" si="87"/>
        <v/>
      </c>
    </row>
    <row r="303" spans="1:5">
      <c r="A303" s="10" t="str">
        <f t="shared" si="83"/>
        <v/>
      </c>
      <c r="B303" s="13" t="str">
        <f t="shared" si="84"/>
        <v/>
      </c>
      <c r="C303" s="12" t="str">
        <f t="shared" si="85"/>
        <v/>
      </c>
      <c r="D303" s="13" t="str">
        <f t="shared" si="86"/>
        <v/>
      </c>
      <c r="E303" s="12" t="str">
        <f t="shared" si="87"/>
        <v/>
      </c>
    </row>
    <row r="304" spans="1:5">
      <c r="A304" s="10" t="str">
        <f t="shared" si="83"/>
        <v/>
      </c>
      <c r="B304" s="13" t="str">
        <f t="shared" si="84"/>
        <v/>
      </c>
      <c r="C304" s="12" t="str">
        <f t="shared" si="85"/>
        <v/>
      </c>
      <c r="D304" s="13" t="str">
        <f t="shared" si="86"/>
        <v/>
      </c>
      <c r="E304" s="12" t="str">
        <f t="shared" si="87"/>
        <v/>
      </c>
    </row>
    <row r="305" spans="1:5">
      <c r="A305" s="10" t="str">
        <f t="shared" si="83"/>
        <v/>
      </c>
      <c r="B305" s="13" t="str">
        <f t="shared" si="84"/>
        <v/>
      </c>
      <c r="C305" s="12" t="str">
        <f t="shared" si="85"/>
        <v/>
      </c>
      <c r="D305" s="13" t="str">
        <f t="shared" si="86"/>
        <v/>
      </c>
      <c r="E305" s="12" t="str">
        <f t="shared" si="87"/>
        <v/>
      </c>
    </row>
    <row r="306" spans="1:5">
      <c r="A306" s="10" t="str">
        <f t="shared" si="83"/>
        <v/>
      </c>
      <c r="B306" s="13" t="str">
        <f t="shared" si="84"/>
        <v/>
      </c>
      <c r="C306" s="12" t="str">
        <f t="shared" si="85"/>
        <v/>
      </c>
      <c r="D306" s="13" t="str">
        <f t="shared" si="86"/>
        <v/>
      </c>
      <c r="E306" s="12" t="str">
        <f t="shared" si="87"/>
        <v/>
      </c>
    </row>
    <row r="307" spans="1:5">
      <c r="A307" s="10" t="str">
        <f t="shared" si="83"/>
        <v/>
      </c>
      <c r="B307" s="13" t="str">
        <f t="shared" si="84"/>
        <v/>
      </c>
      <c r="C307" s="12" t="str">
        <f t="shared" si="85"/>
        <v/>
      </c>
      <c r="D307" s="13" t="str">
        <f t="shared" si="86"/>
        <v/>
      </c>
      <c r="E307" s="12" t="str">
        <f t="shared" si="87"/>
        <v/>
      </c>
    </row>
    <row r="308" spans="1:5">
      <c r="A308" s="10" t="str">
        <f t="shared" si="83"/>
        <v/>
      </c>
      <c r="B308" s="13" t="str">
        <f t="shared" si="84"/>
        <v/>
      </c>
      <c r="C308" s="12" t="str">
        <f t="shared" si="85"/>
        <v/>
      </c>
      <c r="D308" s="13" t="str">
        <f t="shared" si="86"/>
        <v/>
      </c>
      <c r="E308" s="12" t="str">
        <f t="shared" si="87"/>
        <v/>
      </c>
    </row>
    <row r="309" spans="1:5">
      <c r="A309" s="10" t="str">
        <f t="shared" si="83"/>
        <v/>
      </c>
      <c r="B309" s="13" t="str">
        <f t="shared" si="84"/>
        <v/>
      </c>
      <c r="C309" s="12" t="str">
        <f t="shared" si="85"/>
        <v/>
      </c>
      <c r="D309" s="13" t="str">
        <f t="shared" si="86"/>
        <v/>
      </c>
      <c r="E309" s="12" t="str">
        <f t="shared" si="87"/>
        <v/>
      </c>
    </row>
    <row r="310" spans="1:5">
      <c r="A310" s="10" t="str">
        <f t="shared" si="83"/>
        <v/>
      </c>
      <c r="B310" s="13" t="str">
        <f t="shared" si="84"/>
        <v/>
      </c>
      <c r="C310" s="12" t="str">
        <f t="shared" si="85"/>
        <v/>
      </c>
      <c r="D310" s="13" t="str">
        <f t="shared" si="86"/>
        <v/>
      </c>
      <c r="E310" s="12" t="str">
        <f t="shared" si="87"/>
        <v/>
      </c>
    </row>
    <row r="311" spans="1:5">
      <c r="A311" s="10" t="str">
        <f t="shared" si="83"/>
        <v/>
      </c>
      <c r="B311" s="13" t="str">
        <f t="shared" si="84"/>
        <v/>
      </c>
      <c r="C311" s="12" t="str">
        <f t="shared" si="85"/>
        <v/>
      </c>
      <c r="D311" s="13" t="str">
        <f t="shared" si="86"/>
        <v/>
      </c>
      <c r="E311" s="12" t="str">
        <f t="shared" si="87"/>
        <v/>
      </c>
    </row>
    <row r="312" spans="1:5">
      <c r="A312" s="10" t="str">
        <f t="shared" si="83"/>
        <v/>
      </c>
      <c r="B312" s="13" t="str">
        <f t="shared" si="84"/>
        <v/>
      </c>
      <c r="C312" s="12" t="str">
        <f t="shared" si="85"/>
        <v/>
      </c>
      <c r="D312" s="13" t="str">
        <f t="shared" si="86"/>
        <v/>
      </c>
      <c r="E312" s="12" t="str">
        <f t="shared" si="87"/>
        <v/>
      </c>
    </row>
    <row r="313" spans="1:5">
      <c r="A313" s="10" t="str">
        <f t="shared" si="83"/>
        <v/>
      </c>
      <c r="B313" s="13" t="str">
        <f t="shared" si="84"/>
        <v/>
      </c>
      <c r="C313" s="12" t="str">
        <f t="shared" si="85"/>
        <v/>
      </c>
      <c r="D313" s="13" t="str">
        <f t="shared" si="86"/>
        <v/>
      </c>
      <c r="E313" s="12" t="str">
        <f t="shared" si="87"/>
        <v/>
      </c>
    </row>
    <row r="314" spans="1:5">
      <c r="A314" s="10" t="str">
        <f t="shared" si="83"/>
        <v/>
      </c>
      <c r="B314" s="13" t="str">
        <f t="shared" si="84"/>
        <v/>
      </c>
      <c r="C314" s="12" t="str">
        <f t="shared" si="85"/>
        <v/>
      </c>
      <c r="D314" s="13" t="str">
        <f t="shared" si="86"/>
        <v/>
      </c>
      <c r="E314" s="12" t="str">
        <f t="shared" si="87"/>
        <v/>
      </c>
    </row>
    <row r="315" spans="1:5">
      <c r="A315" s="10" t="str">
        <f t="shared" si="83"/>
        <v/>
      </c>
      <c r="B315" s="13" t="str">
        <f t="shared" si="84"/>
        <v/>
      </c>
      <c r="C315" s="12" t="str">
        <f t="shared" si="85"/>
        <v/>
      </c>
      <c r="D315" s="13" t="str">
        <f t="shared" si="86"/>
        <v/>
      </c>
      <c r="E315" s="12" t="str">
        <f t="shared" si="87"/>
        <v/>
      </c>
    </row>
    <row r="316" spans="1:5">
      <c r="A316" s="10" t="str">
        <f t="shared" si="83"/>
        <v/>
      </c>
      <c r="B316" s="13" t="str">
        <f t="shared" si="84"/>
        <v/>
      </c>
      <c r="C316" s="12" t="str">
        <f t="shared" si="85"/>
        <v/>
      </c>
      <c r="D316" s="13" t="str">
        <f t="shared" si="86"/>
        <v/>
      </c>
      <c r="E316" s="12" t="str">
        <f t="shared" si="87"/>
        <v/>
      </c>
    </row>
    <row r="317" spans="1:5">
      <c r="A317" s="10" t="str">
        <f t="shared" si="83"/>
        <v/>
      </c>
      <c r="B317" s="13" t="str">
        <f t="shared" si="84"/>
        <v/>
      </c>
      <c r="C317" s="12" t="str">
        <f t="shared" si="85"/>
        <v/>
      </c>
      <c r="D317" s="13" t="str">
        <f t="shared" si="86"/>
        <v/>
      </c>
      <c r="E317" s="12" t="str">
        <f t="shared" si="87"/>
        <v/>
      </c>
    </row>
    <row r="318" spans="1:5">
      <c r="A318" s="10" t="str">
        <f t="shared" si="83"/>
        <v/>
      </c>
      <c r="B318" s="13" t="str">
        <f t="shared" si="84"/>
        <v/>
      </c>
      <c r="C318" s="12" t="str">
        <f t="shared" si="85"/>
        <v/>
      </c>
      <c r="D318" s="13" t="str">
        <f t="shared" si="86"/>
        <v/>
      </c>
      <c r="E318" s="12" t="str">
        <f t="shared" si="87"/>
        <v/>
      </c>
    </row>
    <row r="319" spans="1:5">
      <c r="A319" s="10" t="str">
        <f t="shared" si="83"/>
        <v/>
      </c>
      <c r="B319" s="13" t="str">
        <f t="shared" si="84"/>
        <v/>
      </c>
      <c r="C319" s="12" t="str">
        <f t="shared" si="85"/>
        <v/>
      </c>
      <c r="D319" s="13" t="str">
        <f t="shared" si="86"/>
        <v/>
      </c>
      <c r="E319" s="12" t="str">
        <f t="shared" si="87"/>
        <v/>
      </c>
    </row>
    <row r="320" spans="1:5">
      <c r="A320" s="10" t="str">
        <f t="shared" si="83"/>
        <v/>
      </c>
      <c r="B320" s="13" t="str">
        <f t="shared" si="84"/>
        <v/>
      </c>
      <c r="C320" s="12" t="str">
        <f t="shared" si="85"/>
        <v/>
      </c>
      <c r="D320" s="13" t="str">
        <f t="shared" si="86"/>
        <v/>
      </c>
      <c r="E320" s="12" t="str">
        <f t="shared" si="87"/>
        <v/>
      </c>
    </row>
    <row r="321" spans="1:5">
      <c r="A321" s="10" t="str">
        <f t="shared" si="83"/>
        <v/>
      </c>
      <c r="B321" s="13" t="str">
        <f t="shared" si="84"/>
        <v/>
      </c>
      <c r="C321" s="12" t="str">
        <f t="shared" si="85"/>
        <v/>
      </c>
      <c r="D321" s="13" t="str">
        <f t="shared" si="86"/>
        <v/>
      </c>
      <c r="E321" s="12" t="str">
        <f t="shared" si="87"/>
        <v/>
      </c>
    </row>
    <row r="322" spans="1:5">
      <c r="A322" s="10" t="str">
        <f t="shared" si="83"/>
        <v/>
      </c>
      <c r="B322" s="13" t="str">
        <f t="shared" si="84"/>
        <v/>
      </c>
      <c r="C322" s="12" t="str">
        <f t="shared" si="85"/>
        <v/>
      </c>
      <c r="D322" s="13" t="str">
        <f t="shared" si="86"/>
        <v/>
      </c>
      <c r="E322" s="12" t="str">
        <f t="shared" si="87"/>
        <v/>
      </c>
    </row>
    <row r="323" spans="1:5">
      <c r="A323" s="10" t="str">
        <f t="shared" si="83"/>
        <v/>
      </c>
      <c r="B323" s="13" t="str">
        <f t="shared" si="84"/>
        <v/>
      </c>
      <c r="C323" s="12" t="str">
        <f t="shared" si="85"/>
        <v/>
      </c>
      <c r="D323" s="13" t="str">
        <f t="shared" si="86"/>
        <v/>
      </c>
      <c r="E323" s="12" t="str">
        <f t="shared" si="87"/>
        <v/>
      </c>
    </row>
    <row r="324" spans="1:5">
      <c r="A324" s="10" t="str">
        <f t="shared" si="83"/>
        <v/>
      </c>
      <c r="B324" s="13" t="str">
        <f t="shared" si="84"/>
        <v/>
      </c>
      <c r="C324" s="12" t="str">
        <f t="shared" si="85"/>
        <v/>
      </c>
      <c r="D324" s="13" t="str">
        <f t="shared" si="86"/>
        <v/>
      </c>
      <c r="E324" s="12" t="str">
        <f t="shared" si="87"/>
        <v/>
      </c>
    </row>
    <row r="325" spans="1:5">
      <c r="A325" s="10" t="str">
        <f t="shared" si="83"/>
        <v/>
      </c>
      <c r="B325" s="13" t="str">
        <f t="shared" si="84"/>
        <v/>
      </c>
      <c r="C325" s="12" t="str">
        <f t="shared" si="85"/>
        <v/>
      </c>
      <c r="D325" s="13" t="str">
        <f t="shared" si="86"/>
        <v/>
      </c>
      <c r="E325" s="12" t="str">
        <f t="shared" si="87"/>
        <v/>
      </c>
    </row>
    <row r="326" spans="1:5">
      <c r="A326" s="10" t="str">
        <f t="shared" si="83"/>
        <v/>
      </c>
      <c r="B326" s="13" t="str">
        <f t="shared" si="84"/>
        <v/>
      </c>
      <c r="C326" s="12" t="str">
        <f t="shared" si="85"/>
        <v/>
      </c>
      <c r="D326" s="13" t="str">
        <f t="shared" si="86"/>
        <v/>
      </c>
      <c r="E326" s="12" t="str">
        <f t="shared" si="87"/>
        <v/>
      </c>
    </row>
    <row r="327" spans="1:5">
      <c r="A327" s="10" t="str">
        <f t="shared" si="83"/>
        <v/>
      </c>
      <c r="B327" s="13" t="str">
        <f t="shared" si="84"/>
        <v/>
      </c>
      <c r="C327" s="12" t="str">
        <f t="shared" si="85"/>
        <v/>
      </c>
      <c r="D327" s="13" t="str">
        <f t="shared" si="86"/>
        <v/>
      </c>
      <c r="E327" s="12" t="str">
        <f t="shared" si="87"/>
        <v/>
      </c>
    </row>
    <row r="328" spans="1:5">
      <c r="A328" s="10" t="str">
        <f t="shared" si="83"/>
        <v/>
      </c>
      <c r="B328" s="13" t="str">
        <f t="shared" si="84"/>
        <v/>
      </c>
      <c r="C328" s="12" t="str">
        <f t="shared" si="85"/>
        <v/>
      </c>
      <c r="D328" s="13" t="str">
        <f t="shared" si="86"/>
        <v/>
      </c>
      <c r="E328" s="12" t="str">
        <f t="shared" si="87"/>
        <v/>
      </c>
    </row>
    <row r="329" spans="1:5">
      <c r="A329" s="10" t="str">
        <f t="shared" si="83"/>
        <v/>
      </c>
      <c r="B329" s="13" t="str">
        <f t="shared" si="84"/>
        <v/>
      </c>
      <c r="C329" s="12" t="str">
        <f t="shared" si="85"/>
        <v/>
      </c>
      <c r="D329" s="13" t="str">
        <f t="shared" si="86"/>
        <v/>
      </c>
      <c r="E329" s="12" t="str">
        <f t="shared" si="87"/>
        <v/>
      </c>
    </row>
    <row r="330" spans="1:5">
      <c r="A330" s="10" t="str">
        <f t="shared" si="83"/>
        <v/>
      </c>
      <c r="B330" s="13" t="str">
        <f t="shared" si="84"/>
        <v/>
      </c>
      <c r="C330" s="12" t="str">
        <f t="shared" si="85"/>
        <v/>
      </c>
      <c r="D330" s="13" t="str">
        <f t="shared" si="86"/>
        <v/>
      </c>
      <c r="E330" s="12" t="str">
        <f t="shared" si="87"/>
        <v/>
      </c>
    </row>
    <row r="331" spans="1:5">
      <c r="A331" s="10" t="str">
        <f t="shared" si="83"/>
        <v/>
      </c>
      <c r="B331" s="13" t="str">
        <f t="shared" si="84"/>
        <v/>
      </c>
      <c r="C331" s="12" t="str">
        <f t="shared" si="85"/>
        <v/>
      </c>
      <c r="D331" s="13" t="str">
        <f t="shared" si="86"/>
        <v/>
      </c>
      <c r="E331" s="12" t="str">
        <f t="shared" si="87"/>
        <v/>
      </c>
    </row>
    <row r="332" spans="1:5">
      <c r="A332" s="10" t="str">
        <f t="shared" si="83"/>
        <v/>
      </c>
      <c r="B332" s="13" t="str">
        <f t="shared" si="84"/>
        <v/>
      </c>
      <c r="C332" s="12" t="str">
        <f t="shared" si="85"/>
        <v/>
      </c>
      <c r="D332" s="13" t="str">
        <f t="shared" si="86"/>
        <v/>
      </c>
      <c r="E332" s="12" t="str">
        <f t="shared" si="87"/>
        <v/>
      </c>
    </row>
    <row r="333" spans="1:5">
      <c r="A333" s="10" t="str">
        <f t="shared" si="83"/>
        <v/>
      </c>
      <c r="B333" s="13" t="str">
        <f t="shared" si="84"/>
        <v/>
      </c>
      <c r="C333" s="12" t="str">
        <f t="shared" si="85"/>
        <v/>
      </c>
      <c r="D333" s="13" t="str">
        <f t="shared" si="86"/>
        <v/>
      </c>
      <c r="E333" s="12" t="str">
        <f t="shared" si="87"/>
        <v/>
      </c>
    </row>
    <row r="334" spans="1:5">
      <c r="A334" s="10" t="str">
        <f t="shared" ref="A334:A397" si="88">IF($B$6&gt;=(ROW()-11),EDATE(A333,1),"")</f>
        <v/>
      </c>
      <c r="B334" s="13" t="str">
        <f t="shared" ref="B334:B397" si="89">IF(OR(ISBLANK(A334),A334=""),"",B333-E333)</f>
        <v/>
      </c>
      <c r="C334" s="12" t="str">
        <f t="shared" ref="C334:C397" si="90">IF(OR(ISBLANK(A334),A334=""),"",$B$8)</f>
        <v/>
      </c>
      <c r="D334" s="13" t="str">
        <f t="shared" ref="D334:D397" si="91">IF(OR(ISBLANK(A334),A334=""),"",B334*$B$5)</f>
        <v/>
      </c>
      <c r="E334" s="12" t="str">
        <f t="shared" ref="E334:E397" si="92">IF(OR(ISBLANK(A334),A334=""),"",C334-D334)</f>
        <v/>
      </c>
    </row>
    <row r="335" spans="1:5">
      <c r="A335" s="10" t="str">
        <f t="shared" si="88"/>
        <v/>
      </c>
      <c r="B335" s="13" t="str">
        <f t="shared" si="89"/>
        <v/>
      </c>
      <c r="C335" s="12" t="str">
        <f t="shared" si="90"/>
        <v/>
      </c>
      <c r="D335" s="13" t="str">
        <f t="shared" si="91"/>
        <v/>
      </c>
      <c r="E335" s="12" t="str">
        <f t="shared" si="92"/>
        <v/>
      </c>
    </row>
    <row r="336" spans="1:5">
      <c r="A336" s="10" t="str">
        <f t="shared" si="88"/>
        <v/>
      </c>
      <c r="B336" s="13" t="str">
        <f t="shared" si="89"/>
        <v/>
      </c>
      <c r="C336" s="12" t="str">
        <f t="shared" si="90"/>
        <v/>
      </c>
      <c r="D336" s="13" t="str">
        <f t="shared" si="91"/>
        <v/>
      </c>
      <c r="E336" s="12" t="str">
        <f t="shared" si="92"/>
        <v/>
      </c>
    </row>
    <row r="337" spans="1:5">
      <c r="A337" s="10" t="str">
        <f t="shared" si="88"/>
        <v/>
      </c>
      <c r="B337" s="13" t="str">
        <f t="shared" si="89"/>
        <v/>
      </c>
      <c r="C337" s="12" t="str">
        <f t="shared" si="90"/>
        <v/>
      </c>
      <c r="D337" s="13" t="str">
        <f t="shared" si="91"/>
        <v/>
      </c>
      <c r="E337" s="12" t="str">
        <f t="shared" si="92"/>
        <v/>
      </c>
    </row>
    <row r="338" spans="1:5">
      <c r="A338" s="10" t="str">
        <f t="shared" si="88"/>
        <v/>
      </c>
      <c r="B338" s="13" t="str">
        <f t="shared" si="89"/>
        <v/>
      </c>
      <c r="C338" s="12" t="str">
        <f t="shared" si="90"/>
        <v/>
      </c>
      <c r="D338" s="13" t="str">
        <f t="shared" si="91"/>
        <v/>
      </c>
      <c r="E338" s="12" t="str">
        <f t="shared" si="92"/>
        <v/>
      </c>
    </row>
    <row r="339" spans="1:5">
      <c r="A339" s="10" t="str">
        <f t="shared" si="88"/>
        <v/>
      </c>
      <c r="B339" s="13" t="str">
        <f t="shared" si="89"/>
        <v/>
      </c>
      <c r="C339" s="12" t="str">
        <f t="shared" si="90"/>
        <v/>
      </c>
      <c r="D339" s="13" t="str">
        <f t="shared" si="91"/>
        <v/>
      </c>
      <c r="E339" s="12" t="str">
        <f t="shared" si="92"/>
        <v/>
      </c>
    </row>
    <row r="340" spans="1:5">
      <c r="A340" s="10" t="str">
        <f t="shared" si="88"/>
        <v/>
      </c>
      <c r="B340" s="13" t="str">
        <f t="shared" si="89"/>
        <v/>
      </c>
      <c r="C340" s="12" t="str">
        <f t="shared" si="90"/>
        <v/>
      </c>
      <c r="D340" s="13" t="str">
        <f t="shared" si="91"/>
        <v/>
      </c>
      <c r="E340" s="12" t="str">
        <f t="shared" si="92"/>
        <v/>
      </c>
    </row>
    <row r="341" spans="1:5">
      <c r="A341" s="10" t="str">
        <f t="shared" si="88"/>
        <v/>
      </c>
      <c r="B341" s="13" t="str">
        <f t="shared" si="89"/>
        <v/>
      </c>
      <c r="C341" s="12" t="str">
        <f t="shared" si="90"/>
        <v/>
      </c>
      <c r="D341" s="13" t="str">
        <f t="shared" si="91"/>
        <v/>
      </c>
      <c r="E341" s="12" t="str">
        <f t="shared" si="92"/>
        <v/>
      </c>
    </row>
    <row r="342" spans="1:5">
      <c r="A342" s="10" t="str">
        <f t="shared" si="88"/>
        <v/>
      </c>
      <c r="B342" s="13" t="str">
        <f t="shared" si="89"/>
        <v/>
      </c>
      <c r="C342" s="12" t="str">
        <f t="shared" si="90"/>
        <v/>
      </c>
      <c r="D342" s="13" t="str">
        <f t="shared" si="91"/>
        <v/>
      </c>
      <c r="E342" s="12" t="str">
        <f t="shared" si="92"/>
        <v/>
      </c>
    </row>
    <row r="343" spans="1:5">
      <c r="A343" s="10" t="str">
        <f t="shared" si="88"/>
        <v/>
      </c>
      <c r="B343" s="13" t="str">
        <f t="shared" si="89"/>
        <v/>
      </c>
      <c r="C343" s="12" t="str">
        <f t="shared" si="90"/>
        <v/>
      </c>
      <c r="D343" s="13" t="str">
        <f t="shared" si="91"/>
        <v/>
      </c>
      <c r="E343" s="12" t="str">
        <f t="shared" si="92"/>
        <v/>
      </c>
    </row>
    <row r="344" spans="1:5">
      <c r="A344" s="10" t="str">
        <f t="shared" si="88"/>
        <v/>
      </c>
      <c r="B344" s="13" t="str">
        <f t="shared" si="89"/>
        <v/>
      </c>
      <c r="C344" s="12" t="str">
        <f t="shared" si="90"/>
        <v/>
      </c>
      <c r="D344" s="13" t="str">
        <f t="shared" si="91"/>
        <v/>
      </c>
      <c r="E344" s="12" t="str">
        <f t="shared" si="92"/>
        <v/>
      </c>
    </row>
    <row r="345" spans="1:5">
      <c r="A345" s="10" t="str">
        <f t="shared" si="88"/>
        <v/>
      </c>
      <c r="B345" s="13" t="str">
        <f t="shared" si="89"/>
        <v/>
      </c>
      <c r="C345" s="12" t="str">
        <f t="shared" si="90"/>
        <v/>
      </c>
      <c r="D345" s="13" t="str">
        <f t="shared" si="91"/>
        <v/>
      </c>
      <c r="E345" s="12" t="str">
        <f t="shared" si="92"/>
        <v/>
      </c>
    </row>
    <row r="346" spans="1:5">
      <c r="A346" s="10" t="str">
        <f t="shared" si="88"/>
        <v/>
      </c>
      <c r="B346" s="13" t="str">
        <f t="shared" si="89"/>
        <v/>
      </c>
      <c r="C346" s="12" t="str">
        <f t="shared" si="90"/>
        <v/>
      </c>
      <c r="D346" s="13" t="str">
        <f t="shared" si="91"/>
        <v/>
      </c>
      <c r="E346" s="12" t="str">
        <f t="shared" si="92"/>
        <v/>
      </c>
    </row>
    <row r="347" spans="1:5">
      <c r="A347" s="10" t="str">
        <f t="shared" si="88"/>
        <v/>
      </c>
      <c r="B347" s="13" t="str">
        <f t="shared" si="89"/>
        <v/>
      </c>
      <c r="C347" s="12" t="str">
        <f t="shared" si="90"/>
        <v/>
      </c>
      <c r="D347" s="13" t="str">
        <f t="shared" si="91"/>
        <v/>
      </c>
      <c r="E347" s="12" t="str">
        <f t="shared" si="92"/>
        <v/>
      </c>
    </row>
    <row r="348" spans="1:5">
      <c r="A348" s="10" t="str">
        <f t="shared" si="88"/>
        <v/>
      </c>
      <c r="B348" s="13" t="str">
        <f t="shared" si="89"/>
        <v/>
      </c>
      <c r="C348" s="12" t="str">
        <f t="shared" si="90"/>
        <v/>
      </c>
      <c r="D348" s="13" t="str">
        <f t="shared" si="91"/>
        <v/>
      </c>
      <c r="E348" s="12" t="str">
        <f t="shared" si="92"/>
        <v/>
      </c>
    </row>
    <row r="349" spans="1:5">
      <c r="A349" s="10" t="str">
        <f t="shared" si="88"/>
        <v/>
      </c>
      <c r="B349" s="13" t="str">
        <f t="shared" si="89"/>
        <v/>
      </c>
      <c r="C349" s="12" t="str">
        <f t="shared" si="90"/>
        <v/>
      </c>
      <c r="D349" s="13" t="str">
        <f t="shared" si="91"/>
        <v/>
      </c>
      <c r="E349" s="12" t="str">
        <f t="shared" si="92"/>
        <v/>
      </c>
    </row>
    <row r="350" spans="1:5">
      <c r="A350" s="10" t="str">
        <f t="shared" si="88"/>
        <v/>
      </c>
      <c r="B350" s="13" t="str">
        <f t="shared" si="89"/>
        <v/>
      </c>
      <c r="C350" s="12" t="str">
        <f t="shared" si="90"/>
        <v/>
      </c>
      <c r="D350" s="13" t="str">
        <f t="shared" si="91"/>
        <v/>
      </c>
      <c r="E350" s="12" t="str">
        <f t="shared" si="92"/>
        <v/>
      </c>
    </row>
    <row r="351" spans="1:5">
      <c r="A351" s="10" t="str">
        <f t="shared" si="88"/>
        <v/>
      </c>
      <c r="B351" s="13" t="str">
        <f t="shared" si="89"/>
        <v/>
      </c>
      <c r="C351" s="12" t="str">
        <f t="shared" si="90"/>
        <v/>
      </c>
      <c r="D351" s="13" t="str">
        <f t="shared" si="91"/>
        <v/>
      </c>
      <c r="E351" s="12" t="str">
        <f t="shared" si="92"/>
        <v/>
      </c>
    </row>
    <row r="352" spans="1:5">
      <c r="A352" s="10" t="str">
        <f t="shared" si="88"/>
        <v/>
      </c>
      <c r="B352" s="13" t="str">
        <f t="shared" si="89"/>
        <v/>
      </c>
      <c r="C352" s="12" t="str">
        <f t="shared" si="90"/>
        <v/>
      </c>
      <c r="D352" s="13" t="str">
        <f t="shared" si="91"/>
        <v/>
      </c>
      <c r="E352" s="12" t="str">
        <f t="shared" si="92"/>
        <v/>
      </c>
    </row>
    <row r="353" spans="1:5">
      <c r="A353" s="10" t="str">
        <f t="shared" si="88"/>
        <v/>
      </c>
      <c r="B353" s="13" t="str">
        <f t="shared" si="89"/>
        <v/>
      </c>
      <c r="C353" s="12" t="str">
        <f t="shared" si="90"/>
        <v/>
      </c>
      <c r="D353" s="13" t="str">
        <f t="shared" si="91"/>
        <v/>
      </c>
      <c r="E353" s="12" t="str">
        <f t="shared" si="92"/>
        <v/>
      </c>
    </row>
    <row r="354" spans="1:5">
      <c r="A354" s="10" t="str">
        <f t="shared" si="88"/>
        <v/>
      </c>
      <c r="B354" s="13" t="str">
        <f t="shared" si="89"/>
        <v/>
      </c>
      <c r="C354" s="12" t="str">
        <f t="shared" si="90"/>
        <v/>
      </c>
      <c r="D354" s="13" t="str">
        <f t="shared" si="91"/>
        <v/>
      </c>
      <c r="E354" s="12" t="str">
        <f t="shared" si="92"/>
        <v/>
      </c>
    </row>
    <row r="355" spans="1:5">
      <c r="A355" s="10" t="str">
        <f t="shared" si="88"/>
        <v/>
      </c>
      <c r="B355" s="13" t="str">
        <f t="shared" si="89"/>
        <v/>
      </c>
      <c r="C355" s="12" t="str">
        <f t="shared" si="90"/>
        <v/>
      </c>
      <c r="D355" s="13" t="str">
        <f t="shared" si="91"/>
        <v/>
      </c>
      <c r="E355" s="12" t="str">
        <f t="shared" si="92"/>
        <v/>
      </c>
    </row>
    <row r="356" spans="1:5">
      <c r="A356" s="10" t="str">
        <f t="shared" si="88"/>
        <v/>
      </c>
      <c r="B356" s="13" t="str">
        <f t="shared" si="89"/>
        <v/>
      </c>
      <c r="C356" s="12" t="str">
        <f t="shared" si="90"/>
        <v/>
      </c>
      <c r="D356" s="13" t="str">
        <f t="shared" si="91"/>
        <v/>
      </c>
      <c r="E356" s="12" t="str">
        <f t="shared" si="92"/>
        <v/>
      </c>
    </row>
    <row r="357" spans="1:5">
      <c r="A357" s="10" t="str">
        <f t="shared" si="88"/>
        <v/>
      </c>
      <c r="B357" s="13" t="str">
        <f t="shared" si="89"/>
        <v/>
      </c>
      <c r="C357" s="12" t="str">
        <f t="shared" si="90"/>
        <v/>
      </c>
      <c r="D357" s="13" t="str">
        <f t="shared" si="91"/>
        <v/>
      </c>
      <c r="E357" s="12" t="str">
        <f t="shared" si="92"/>
        <v/>
      </c>
    </row>
    <row r="358" spans="1:5">
      <c r="A358" s="10" t="str">
        <f t="shared" si="88"/>
        <v/>
      </c>
      <c r="B358" s="13" t="str">
        <f t="shared" si="89"/>
        <v/>
      </c>
      <c r="C358" s="12" t="str">
        <f t="shared" si="90"/>
        <v/>
      </c>
      <c r="D358" s="13" t="str">
        <f t="shared" si="91"/>
        <v/>
      </c>
      <c r="E358" s="12" t="str">
        <f t="shared" si="92"/>
        <v/>
      </c>
    </row>
    <row r="359" spans="1:5">
      <c r="A359" s="10" t="str">
        <f t="shared" si="88"/>
        <v/>
      </c>
      <c r="B359" s="13" t="str">
        <f t="shared" si="89"/>
        <v/>
      </c>
      <c r="C359" s="12" t="str">
        <f t="shared" si="90"/>
        <v/>
      </c>
      <c r="D359" s="13" t="str">
        <f t="shared" si="91"/>
        <v/>
      </c>
      <c r="E359" s="12" t="str">
        <f t="shared" si="92"/>
        <v/>
      </c>
    </row>
    <row r="360" spans="1:5">
      <c r="A360" s="10" t="str">
        <f t="shared" si="88"/>
        <v/>
      </c>
      <c r="B360" s="13" t="str">
        <f t="shared" si="89"/>
        <v/>
      </c>
      <c r="C360" s="12" t="str">
        <f t="shared" si="90"/>
        <v/>
      </c>
      <c r="D360" s="13" t="str">
        <f t="shared" si="91"/>
        <v/>
      </c>
      <c r="E360" s="12" t="str">
        <f t="shared" si="92"/>
        <v/>
      </c>
    </row>
    <row r="361" spans="1:5">
      <c r="A361" s="10" t="str">
        <f t="shared" si="88"/>
        <v/>
      </c>
      <c r="B361" s="13" t="str">
        <f t="shared" si="89"/>
        <v/>
      </c>
      <c r="C361" s="12" t="str">
        <f t="shared" si="90"/>
        <v/>
      </c>
      <c r="D361" s="13" t="str">
        <f t="shared" si="91"/>
        <v/>
      </c>
      <c r="E361" s="12" t="str">
        <f t="shared" si="92"/>
        <v/>
      </c>
    </row>
    <row r="362" spans="1:5">
      <c r="A362" s="10" t="str">
        <f t="shared" si="88"/>
        <v/>
      </c>
      <c r="B362" s="13" t="str">
        <f t="shared" si="89"/>
        <v/>
      </c>
      <c r="C362" s="12" t="str">
        <f t="shared" si="90"/>
        <v/>
      </c>
      <c r="D362" s="13" t="str">
        <f t="shared" si="91"/>
        <v/>
      </c>
      <c r="E362" s="12" t="str">
        <f t="shared" si="92"/>
        <v/>
      </c>
    </row>
    <row r="363" spans="1:5">
      <c r="A363" s="10" t="str">
        <f t="shared" si="88"/>
        <v/>
      </c>
      <c r="B363" s="13" t="str">
        <f t="shared" si="89"/>
        <v/>
      </c>
      <c r="C363" s="12" t="str">
        <f t="shared" si="90"/>
        <v/>
      </c>
      <c r="D363" s="13" t="str">
        <f t="shared" si="91"/>
        <v/>
      </c>
      <c r="E363" s="12" t="str">
        <f t="shared" si="92"/>
        <v/>
      </c>
    </row>
    <row r="364" spans="1:5">
      <c r="A364" s="10" t="str">
        <f t="shared" si="88"/>
        <v/>
      </c>
      <c r="B364" s="13" t="str">
        <f t="shared" si="89"/>
        <v/>
      </c>
      <c r="C364" s="12" t="str">
        <f t="shared" si="90"/>
        <v/>
      </c>
      <c r="D364" s="13" t="str">
        <f t="shared" si="91"/>
        <v/>
      </c>
      <c r="E364" s="12" t="str">
        <f t="shared" si="92"/>
        <v/>
      </c>
    </row>
    <row r="365" spans="1:5">
      <c r="A365" s="10" t="str">
        <f t="shared" si="88"/>
        <v/>
      </c>
      <c r="B365" s="13" t="str">
        <f t="shared" si="89"/>
        <v/>
      </c>
      <c r="C365" s="12" t="str">
        <f t="shared" si="90"/>
        <v/>
      </c>
      <c r="D365" s="13" t="str">
        <f t="shared" si="91"/>
        <v/>
      </c>
      <c r="E365" s="12" t="str">
        <f t="shared" si="92"/>
        <v/>
      </c>
    </row>
    <row r="366" spans="1:5">
      <c r="A366" s="10" t="str">
        <f t="shared" si="88"/>
        <v/>
      </c>
      <c r="B366" s="13" t="str">
        <f t="shared" si="89"/>
        <v/>
      </c>
      <c r="C366" s="12" t="str">
        <f t="shared" si="90"/>
        <v/>
      </c>
      <c r="D366" s="13" t="str">
        <f t="shared" si="91"/>
        <v/>
      </c>
      <c r="E366" s="12" t="str">
        <f t="shared" si="92"/>
        <v/>
      </c>
    </row>
    <row r="367" spans="1:5">
      <c r="A367" s="10" t="str">
        <f t="shared" si="88"/>
        <v/>
      </c>
      <c r="B367" s="13" t="str">
        <f t="shared" si="89"/>
        <v/>
      </c>
      <c r="C367" s="12" t="str">
        <f t="shared" si="90"/>
        <v/>
      </c>
      <c r="D367" s="13" t="str">
        <f t="shared" si="91"/>
        <v/>
      </c>
      <c r="E367" s="12" t="str">
        <f t="shared" si="92"/>
        <v/>
      </c>
    </row>
    <row r="368" spans="1:5">
      <c r="A368" s="10" t="str">
        <f t="shared" si="88"/>
        <v/>
      </c>
      <c r="B368" s="13" t="str">
        <f t="shared" si="89"/>
        <v/>
      </c>
      <c r="C368" s="12" t="str">
        <f t="shared" si="90"/>
        <v/>
      </c>
      <c r="D368" s="13" t="str">
        <f t="shared" si="91"/>
        <v/>
      </c>
      <c r="E368" s="12" t="str">
        <f t="shared" si="92"/>
        <v/>
      </c>
    </row>
    <row r="369" spans="1:5">
      <c r="A369" s="10" t="str">
        <f t="shared" si="88"/>
        <v/>
      </c>
      <c r="B369" s="13" t="str">
        <f t="shared" si="89"/>
        <v/>
      </c>
      <c r="C369" s="12" t="str">
        <f t="shared" si="90"/>
        <v/>
      </c>
      <c r="D369" s="13" t="str">
        <f t="shared" si="91"/>
        <v/>
      </c>
      <c r="E369" s="12" t="str">
        <f t="shared" si="92"/>
        <v/>
      </c>
    </row>
    <row r="370" spans="1:5">
      <c r="A370" s="10" t="str">
        <f t="shared" si="88"/>
        <v/>
      </c>
      <c r="B370" s="13" t="str">
        <f t="shared" si="89"/>
        <v/>
      </c>
      <c r="C370" s="12" t="str">
        <f t="shared" si="90"/>
        <v/>
      </c>
      <c r="D370" s="13" t="str">
        <f t="shared" si="91"/>
        <v/>
      </c>
      <c r="E370" s="12" t="str">
        <f t="shared" si="92"/>
        <v/>
      </c>
    </row>
    <row r="371" spans="1:5">
      <c r="A371" s="10" t="str">
        <f t="shared" si="88"/>
        <v/>
      </c>
      <c r="B371" s="13" t="str">
        <f t="shared" si="89"/>
        <v/>
      </c>
      <c r="C371" s="12" t="str">
        <f t="shared" si="90"/>
        <v/>
      </c>
      <c r="D371" s="13" t="str">
        <f t="shared" si="91"/>
        <v/>
      </c>
      <c r="E371" s="12" t="str">
        <f t="shared" si="92"/>
        <v/>
      </c>
    </row>
    <row r="372" spans="1:5">
      <c r="A372" s="10" t="str">
        <f t="shared" si="88"/>
        <v/>
      </c>
      <c r="B372" s="13" t="str">
        <f t="shared" si="89"/>
        <v/>
      </c>
      <c r="C372" s="12" t="str">
        <f t="shared" si="90"/>
        <v/>
      </c>
      <c r="D372" s="13" t="str">
        <f t="shared" si="91"/>
        <v/>
      </c>
      <c r="E372" s="12" t="str">
        <f t="shared" si="92"/>
        <v/>
      </c>
    </row>
    <row r="373" spans="1:5">
      <c r="A373" s="10" t="str">
        <f t="shared" si="88"/>
        <v/>
      </c>
      <c r="B373" s="13" t="str">
        <f t="shared" si="89"/>
        <v/>
      </c>
      <c r="C373" s="12" t="str">
        <f t="shared" si="90"/>
        <v/>
      </c>
      <c r="D373" s="13" t="str">
        <f t="shared" si="91"/>
        <v/>
      </c>
      <c r="E373" s="12" t="str">
        <f t="shared" si="92"/>
        <v/>
      </c>
    </row>
    <row r="374" spans="1:5">
      <c r="A374" s="10" t="str">
        <f t="shared" si="88"/>
        <v/>
      </c>
      <c r="B374" s="13" t="str">
        <f t="shared" si="89"/>
        <v/>
      </c>
      <c r="C374" s="12" t="str">
        <f t="shared" si="90"/>
        <v/>
      </c>
      <c r="D374" s="13" t="str">
        <f t="shared" si="91"/>
        <v/>
      </c>
      <c r="E374" s="12" t="str">
        <f t="shared" si="92"/>
        <v/>
      </c>
    </row>
    <row r="375" spans="1:5">
      <c r="A375" s="10" t="str">
        <f t="shared" si="88"/>
        <v/>
      </c>
      <c r="B375" s="13" t="str">
        <f t="shared" si="89"/>
        <v/>
      </c>
      <c r="C375" s="12" t="str">
        <f t="shared" si="90"/>
        <v/>
      </c>
      <c r="D375" s="13" t="str">
        <f t="shared" si="91"/>
        <v/>
      </c>
      <c r="E375" s="12" t="str">
        <f t="shared" si="92"/>
        <v/>
      </c>
    </row>
    <row r="376" spans="1:5">
      <c r="A376" s="10" t="str">
        <f t="shared" si="88"/>
        <v/>
      </c>
      <c r="B376" s="13" t="str">
        <f t="shared" si="89"/>
        <v/>
      </c>
      <c r="C376" s="12" t="str">
        <f t="shared" si="90"/>
        <v/>
      </c>
      <c r="D376" s="13" t="str">
        <f t="shared" si="91"/>
        <v/>
      </c>
      <c r="E376" s="12" t="str">
        <f t="shared" si="92"/>
        <v/>
      </c>
    </row>
    <row r="377" spans="1:5">
      <c r="A377" s="10" t="str">
        <f t="shared" si="88"/>
        <v/>
      </c>
      <c r="B377" s="13" t="str">
        <f t="shared" si="89"/>
        <v/>
      </c>
      <c r="C377" s="12" t="str">
        <f t="shared" si="90"/>
        <v/>
      </c>
      <c r="D377" s="13" t="str">
        <f t="shared" si="91"/>
        <v/>
      </c>
      <c r="E377" s="12" t="str">
        <f t="shared" si="92"/>
        <v/>
      </c>
    </row>
    <row r="378" spans="1:5">
      <c r="A378" s="10" t="str">
        <f t="shared" si="88"/>
        <v/>
      </c>
      <c r="B378" s="13" t="str">
        <f t="shared" si="89"/>
        <v/>
      </c>
      <c r="C378" s="12" t="str">
        <f t="shared" si="90"/>
        <v/>
      </c>
      <c r="D378" s="13" t="str">
        <f t="shared" si="91"/>
        <v/>
      </c>
      <c r="E378" s="12" t="str">
        <f t="shared" si="92"/>
        <v/>
      </c>
    </row>
    <row r="379" spans="1:5">
      <c r="A379" s="10" t="str">
        <f t="shared" si="88"/>
        <v/>
      </c>
      <c r="B379" s="13" t="str">
        <f t="shared" si="89"/>
        <v/>
      </c>
      <c r="C379" s="12" t="str">
        <f t="shared" si="90"/>
        <v/>
      </c>
      <c r="D379" s="13" t="str">
        <f t="shared" si="91"/>
        <v/>
      </c>
      <c r="E379" s="12" t="str">
        <f t="shared" si="92"/>
        <v/>
      </c>
    </row>
    <row r="380" spans="1:5">
      <c r="A380" s="10" t="str">
        <f t="shared" si="88"/>
        <v/>
      </c>
      <c r="B380" s="13" t="str">
        <f t="shared" si="89"/>
        <v/>
      </c>
      <c r="C380" s="12" t="str">
        <f t="shared" si="90"/>
        <v/>
      </c>
      <c r="D380" s="13" t="str">
        <f t="shared" si="91"/>
        <v/>
      </c>
      <c r="E380" s="12" t="str">
        <f t="shared" si="92"/>
        <v/>
      </c>
    </row>
    <row r="381" spans="1:5">
      <c r="A381" s="10" t="str">
        <f t="shared" si="88"/>
        <v/>
      </c>
      <c r="B381" s="13" t="str">
        <f t="shared" si="89"/>
        <v/>
      </c>
      <c r="C381" s="12" t="str">
        <f t="shared" si="90"/>
        <v/>
      </c>
      <c r="D381" s="13" t="str">
        <f t="shared" si="91"/>
        <v/>
      </c>
      <c r="E381" s="12" t="str">
        <f t="shared" si="92"/>
        <v/>
      </c>
    </row>
    <row r="382" spans="1:5">
      <c r="A382" s="10" t="str">
        <f t="shared" si="88"/>
        <v/>
      </c>
      <c r="B382" s="13" t="str">
        <f t="shared" si="89"/>
        <v/>
      </c>
      <c r="C382" s="12" t="str">
        <f t="shared" si="90"/>
        <v/>
      </c>
      <c r="D382" s="13" t="str">
        <f t="shared" si="91"/>
        <v/>
      </c>
      <c r="E382" s="12" t="str">
        <f t="shared" si="92"/>
        <v/>
      </c>
    </row>
    <row r="383" spans="1:5">
      <c r="A383" s="10" t="str">
        <f t="shared" si="88"/>
        <v/>
      </c>
      <c r="B383" s="13" t="str">
        <f t="shared" si="89"/>
        <v/>
      </c>
      <c r="C383" s="12" t="str">
        <f t="shared" si="90"/>
        <v/>
      </c>
      <c r="D383" s="13" t="str">
        <f t="shared" si="91"/>
        <v/>
      </c>
      <c r="E383" s="12" t="str">
        <f t="shared" si="92"/>
        <v/>
      </c>
    </row>
    <row r="384" spans="1:5">
      <c r="A384" s="10" t="str">
        <f t="shared" si="88"/>
        <v/>
      </c>
      <c r="B384" s="13" t="str">
        <f t="shared" si="89"/>
        <v/>
      </c>
      <c r="C384" s="12" t="str">
        <f t="shared" si="90"/>
        <v/>
      </c>
      <c r="D384" s="13" t="str">
        <f t="shared" si="91"/>
        <v/>
      </c>
      <c r="E384" s="12" t="str">
        <f t="shared" si="92"/>
        <v/>
      </c>
    </row>
    <row r="385" spans="1:5">
      <c r="A385" s="10" t="str">
        <f t="shared" si="88"/>
        <v/>
      </c>
      <c r="B385" s="13" t="str">
        <f t="shared" si="89"/>
        <v/>
      </c>
      <c r="C385" s="12" t="str">
        <f t="shared" si="90"/>
        <v/>
      </c>
      <c r="D385" s="13" t="str">
        <f t="shared" si="91"/>
        <v/>
      </c>
      <c r="E385" s="12" t="str">
        <f t="shared" si="92"/>
        <v/>
      </c>
    </row>
    <row r="386" spans="1:5">
      <c r="A386" s="10" t="str">
        <f t="shared" si="88"/>
        <v/>
      </c>
      <c r="B386" s="13" t="str">
        <f t="shared" si="89"/>
        <v/>
      </c>
      <c r="C386" s="12" t="str">
        <f t="shared" si="90"/>
        <v/>
      </c>
      <c r="D386" s="13" t="str">
        <f t="shared" si="91"/>
        <v/>
      </c>
      <c r="E386" s="12" t="str">
        <f t="shared" si="92"/>
        <v/>
      </c>
    </row>
    <row r="387" spans="1:5">
      <c r="A387" s="10" t="str">
        <f t="shared" si="88"/>
        <v/>
      </c>
      <c r="B387" s="13" t="str">
        <f t="shared" si="89"/>
        <v/>
      </c>
      <c r="C387" s="12" t="str">
        <f t="shared" si="90"/>
        <v/>
      </c>
      <c r="D387" s="13" t="str">
        <f t="shared" si="91"/>
        <v/>
      </c>
      <c r="E387" s="12" t="str">
        <f t="shared" si="92"/>
        <v/>
      </c>
    </row>
    <row r="388" spans="1:5">
      <c r="A388" s="10" t="str">
        <f t="shared" si="88"/>
        <v/>
      </c>
      <c r="B388" s="13" t="str">
        <f t="shared" si="89"/>
        <v/>
      </c>
      <c r="C388" s="12" t="str">
        <f t="shared" si="90"/>
        <v/>
      </c>
      <c r="D388" s="13" t="str">
        <f t="shared" si="91"/>
        <v/>
      </c>
      <c r="E388" s="12" t="str">
        <f t="shared" si="92"/>
        <v/>
      </c>
    </row>
    <row r="389" spans="1:5">
      <c r="A389" s="10" t="str">
        <f t="shared" si="88"/>
        <v/>
      </c>
      <c r="B389" s="13" t="str">
        <f t="shared" si="89"/>
        <v/>
      </c>
      <c r="C389" s="12" t="str">
        <f t="shared" si="90"/>
        <v/>
      </c>
      <c r="D389" s="13" t="str">
        <f t="shared" si="91"/>
        <v/>
      </c>
      <c r="E389" s="12" t="str">
        <f t="shared" si="92"/>
        <v/>
      </c>
    </row>
    <row r="390" spans="1:5">
      <c r="A390" s="10" t="str">
        <f t="shared" si="88"/>
        <v/>
      </c>
      <c r="B390" s="13" t="str">
        <f t="shared" si="89"/>
        <v/>
      </c>
      <c r="C390" s="12" t="str">
        <f t="shared" si="90"/>
        <v/>
      </c>
      <c r="D390" s="13" t="str">
        <f t="shared" si="91"/>
        <v/>
      </c>
      <c r="E390" s="12" t="str">
        <f t="shared" si="92"/>
        <v/>
      </c>
    </row>
    <row r="391" spans="1:5">
      <c r="A391" s="10" t="str">
        <f t="shared" si="88"/>
        <v/>
      </c>
      <c r="B391" s="13" t="str">
        <f t="shared" si="89"/>
        <v/>
      </c>
      <c r="C391" s="12" t="str">
        <f t="shared" si="90"/>
        <v/>
      </c>
      <c r="D391" s="13" t="str">
        <f t="shared" si="91"/>
        <v/>
      </c>
      <c r="E391" s="12" t="str">
        <f t="shared" si="92"/>
        <v/>
      </c>
    </row>
    <row r="392" spans="1:5">
      <c r="A392" s="10" t="str">
        <f t="shared" si="88"/>
        <v/>
      </c>
      <c r="B392" s="13" t="str">
        <f t="shared" si="89"/>
        <v/>
      </c>
      <c r="C392" s="12" t="str">
        <f t="shared" si="90"/>
        <v/>
      </c>
      <c r="D392" s="13" t="str">
        <f t="shared" si="91"/>
        <v/>
      </c>
      <c r="E392" s="12" t="str">
        <f t="shared" si="92"/>
        <v/>
      </c>
    </row>
    <row r="393" spans="1:5">
      <c r="A393" s="10" t="str">
        <f t="shared" si="88"/>
        <v/>
      </c>
      <c r="B393" s="13" t="str">
        <f t="shared" si="89"/>
        <v/>
      </c>
      <c r="C393" s="12" t="str">
        <f t="shared" si="90"/>
        <v/>
      </c>
      <c r="D393" s="13" t="str">
        <f t="shared" si="91"/>
        <v/>
      </c>
      <c r="E393" s="12" t="str">
        <f t="shared" si="92"/>
        <v/>
      </c>
    </row>
    <row r="394" spans="1:5">
      <c r="A394" s="10" t="str">
        <f t="shared" si="88"/>
        <v/>
      </c>
      <c r="B394" s="13" t="str">
        <f t="shared" si="89"/>
        <v/>
      </c>
      <c r="C394" s="12" t="str">
        <f t="shared" si="90"/>
        <v/>
      </c>
      <c r="D394" s="13" t="str">
        <f t="shared" si="91"/>
        <v/>
      </c>
      <c r="E394" s="12" t="str">
        <f t="shared" si="92"/>
        <v/>
      </c>
    </row>
    <row r="395" spans="1:5">
      <c r="A395" s="10" t="str">
        <f t="shared" si="88"/>
        <v/>
      </c>
      <c r="B395" s="13" t="str">
        <f t="shared" si="89"/>
        <v/>
      </c>
      <c r="C395" s="12" t="str">
        <f t="shared" si="90"/>
        <v/>
      </c>
      <c r="D395" s="13" t="str">
        <f t="shared" si="91"/>
        <v/>
      </c>
      <c r="E395" s="12" t="str">
        <f t="shared" si="92"/>
        <v/>
      </c>
    </row>
    <row r="396" spans="1:5">
      <c r="A396" s="10" t="str">
        <f t="shared" si="88"/>
        <v/>
      </c>
      <c r="B396" s="13" t="str">
        <f t="shared" si="89"/>
        <v/>
      </c>
      <c r="C396" s="12" t="str">
        <f t="shared" si="90"/>
        <v/>
      </c>
      <c r="D396" s="13" t="str">
        <f t="shared" si="91"/>
        <v/>
      </c>
      <c r="E396" s="12" t="str">
        <f t="shared" si="92"/>
        <v/>
      </c>
    </row>
    <row r="397" spans="1:5">
      <c r="A397" s="10" t="str">
        <f t="shared" si="88"/>
        <v/>
      </c>
      <c r="B397" s="13" t="str">
        <f t="shared" si="89"/>
        <v/>
      </c>
      <c r="C397" s="12" t="str">
        <f t="shared" si="90"/>
        <v/>
      </c>
      <c r="D397" s="13" t="str">
        <f t="shared" si="91"/>
        <v/>
      </c>
      <c r="E397" s="12" t="str">
        <f t="shared" si="92"/>
        <v/>
      </c>
    </row>
    <row r="398" spans="1:5">
      <c r="A398" s="10" t="str">
        <f t="shared" ref="A398:A461" si="93">IF($B$6&gt;=(ROW()-11),EDATE(A397,1),"")</f>
        <v/>
      </c>
      <c r="B398" s="13" t="str">
        <f t="shared" ref="B398:B461" si="94">IF(OR(ISBLANK(A398),A398=""),"",B397-E397)</f>
        <v/>
      </c>
      <c r="C398" s="12" t="str">
        <f t="shared" ref="C398:C461" si="95">IF(OR(ISBLANK(A398),A398=""),"",$B$8)</f>
        <v/>
      </c>
      <c r="D398" s="13" t="str">
        <f t="shared" ref="D398:D461" si="96">IF(OR(ISBLANK(A398),A398=""),"",B398*$B$5)</f>
        <v/>
      </c>
      <c r="E398" s="12" t="str">
        <f t="shared" ref="E398:E461" si="97">IF(OR(ISBLANK(A398),A398=""),"",C398-D398)</f>
        <v/>
      </c>
    </row>
    <row r="399" spans="1:5">
      <c r="A399" s="10" t="str">
        <f t="shared" si="93"/>
        <v/>
      </c>
      <c r="B399" s="13" t="str">
        <f t="shared" si="94"/>
        <v/>
      </c>
      <c r="C399" s="12" t="str">
        <f t="shared" si="95"/>
        <v/>
      </c>
      <c r="D399" s="13" t="str">
        <f t="shared" si="96"/>
        <v/>
      </c>
      <c r="E399" s="12" t="str">
        <f t="shared" si="97"/>
        <v/>
      </c>
    </row>
    <row r="400" spans="1:5">
      <c r="A400" s="10" t="str">
        <f t="shared" si="93"/>
        <v/>
      </c>
      <c r="B400" s="13" t="str">
        <f t="shared" si="94"/>
        <v/>
      </c>
      <c r="C400" s="12" t="str">
        <f t="shared" si="95"/>
        <v/>
      </c>
      <c r="D400" s="13" t="str">
        <f t="shared" si="96"/>
        <v/>
      </c>
      <c r="E400" s="12" t="str">
        <f t="shared" si="97"/>
        <v/>
      </c>
    </row>
    <row r="401" spans="1:5">
      <c r="A401" s="10" t="str">
        <f t="shared" si="93"/>
        <v/>
      </c>
      <c r="B401" s="13" t="str">
        <f t="shared" si="94"/>
        <v/>
      </c>
      <c r="C401" s="12" t="str">
        <f t="shared" si="95"/>
        <v/>
      </c>
      <c r="D401" s="13" t="str">
        <f t="shared" si="96"/>
        <v/>
      </c>
      <c r="E401" s="12" t="str">
        <f t="shared" si="97"/>
        <v/>
      </c>
    </row>
    <row r="402" spans="1:5">
      <c r="A402" s="10" t="str">
        <f t="shared" si="93"/>
        <v/>
      </c>
      <c r="B402" s="13" t="str">
        <f t="shared" si="94"/>
        <v/>
      </c>
      <c r="C402" s="12" t="str">
        <f t="shared" si="95"/>
        <v/>
      </c>
      <c r="D402" s="13" t="str">
        <f t="shared" si="96"/>
        <v/>
      </c>
      <c r="E402" s="12" t="str">
        <f t="shared" si="97"/>
        <v/>
      </c>
    </row>
    <row r="403" spans="1:5">
      <c r="A403" s="10" t="str">
        <f t="shared" si="93"/>
        <v/>
      </c>
      <c r="B403" s="13" t="str">
        <f t="shared" si="94"/>
        <v/>
      </c>
      <c r="C403" s="12" t="str">
        <f t="shared" si="95"/>
        <v/>
      </c>
      <c r="D403" s="13" t="str">
        <f t="shared" si="96"/>
        <v/>
      </c>
      <c r="E403" s="12" t="str">
        <f t="shared" si="97"/>
        <v/>
      </c>
    </row>
    <row r="404" spans="1:5">
      <c r="A404" s="10" t="str">
        <f t="shared" si="93"/>
        <v/>
      </c>
      <c r="B404" s="13" t="str">
        <f t="shared" si="94"/>
        <v/>
      </c>
      <c r="C404" s="12" t="str">
        <f t="shared" si="95"/>
        <v/>
      </c>
      <c r="D404" s="13" t="str">
        <f t="shared" si="96"/>
        <v/>
      </c>
      <c r="E404" s="12" t="str">
        <f t="shared" si="97"/>
        <v/>
      </c>
    </row>
    <row r="405" spans="1:5">
      <c r="A405" s="10" t="str">
        <f t="shared" si="93"/>
        <v/>
      </c>
      <c r="B405" s="13" t="str">
        <f t="shared" si="94"/>
        <v/>
      </c>
      <c r="C405" s="12" t="str">
        <f t="shared" si="95"/>
        <v/>
      </c>
      <c r="D405" s="13" t="str">
        <f t="shared" si="96"/>
        <v/>
      </c>
      <c r="E405" s="12" t="str">
        <f t="shared" si="97"/>
        <v/>
      </c>
    </row>
    <row r="406" spans="1:5">
      <c r="A406" s="10" t="str">
        <f t="shared" si="93"/>
        <v/>
      </c>
      <c r="B406" s="13" t="str">
        <f t="shared" si="94"/>
        <v/>
      </c>
      <c r="C406" s="12" t="str">
        <f t="shared" si="95"/>
        <v/>
      </c>
      <c r="D406" s="13" t="str">
        <f t="shared" si="96"/>
        <v/>
      </c>
      <c r="E406" s="12" t="str">
        <f t="shared" si="97"/>
        <v/>
      </c>
    </row>
    <row r="407" spans="1:5">
      <c r="A407" s="10" t="str">
        <f t="shared" si="93"/>
        <v/>
      </c>
      <c r="B407" s="13" t="str">
        <f t="shared" si="94"/>
        <v/>
      </c>
      <c r="C407" s="12" t="str">
        <f t="shared" si="95"/>
        <v/>
      </c>
      <c r="D407" s="13" t="str">
        <f t="shared" si="96"/>
        <v/>
      </c>
      <c r="E407" s="12" t="str">
        <f t="shared" si="97"/>
        <v/>
      </c>
    </row>
    <row r="408" spans="1:5">
      <c r="A408" s="10" t="str">
        <f t="shared" si="93"/>
        <v/>
      </c>
      <c r="B408" s="13" t="str">
        <f t="shared" si="94"/>
        <v/>
      </c>
      <c r="C408" s="12" t="str">
        <f t="shared" si="95"/>
        <v/>
      </c>
      <c r="D408" s="13" t="str">
        <f t="shared" si="96"/>
        <v/>
      </c>
      <c r="E408" s="12" t="str">
        <f t="shared" si="97"/>
        <v/>
      </c>
    </row>
    <row r="409" spans="1:5">
      <c r="A409" s="10" t="str">
        <f t="shared" si="93"/>
        <v/>
      </c>
      <c r="B409" s="13" t="str">
        <f t="shared" si="94"/>
        <v/>
      </c>
      <c r="C409" s="12" t="str">
        <f t="shared" si="95"/>
        <v/>
      </c>
      <c r="D409" s="13" t="str">
        <f t="shared" si="96"/>
        <v/>
      </c>
      <c r="E409" s="12" t="str">
        <f t="shared" si="97"/>
        <v/>
      </c>
    </row>
    <row r="410" spans="1:5">
      <c r="A410" s="10" t="str">
        <f t="shared" si="93"/>
        <v/>
      </c>
      <c r="B410" s="13" t="str">
        <f t="shared" si="94"/>
        <v/>
      </c>
      <c r="C410" s="12" t="str">
        <f t="shared" si="95"/>
        <v/>
      </c>
      <c r="D410" s="13" t="str">
        <f t="shared" si="96"/>
        <v/>
      </c>
      <c r="E410" s="12" t="str">
        <f t="shared" si="97"/>
        <v/>
      </c>
    </row>
    <row r="411" spans="1:5">
      <c r="A411" s="10" t="str">
        <f t="shared" si="93"/>
        <v/>
      </c>
      <c r="B411" s="13" t="str">
        <f t="shared" si="94"/>
        <v/>
      </c>
      <c r="C411" s="12" t="str">
        <f t="shared" si="95"/>
        <v/>
      </c>
      <c r="D411" s="13" t="str">
        <f t="shared" si="96"/>
        <v/>
      </c>
      <c r="E411" s="12" t="str">
        <f t="shared" si="97"/>
        <v/>
      </c>
    </row>
    <row r="412" spans="1:5">
      <c r="A412" s="10" t="str">
        <f t="shared" si="93"/>
        <v/>
      </c>
      <c r="B412" s="13" t="str">
        <f t="shared" si="94"/>
        <v/>
      </c>
      <c r="C412" s="12" t="str">
        <f t="shared" si="95"/>
        <v/>
      </c>
      <c r="D412" s="13" t="str">
        <f t="shared" si="96"/>
        <v/>
      </c>
      <c r="E412" s="12" t="str">
        <f t="shared" si="97"/>
        <v/>
      </c>
    </row>
    <row r="413" spans="1:5">
      <c r="A413" s="10" t="str">
        <f t="shared" si="93"/>
        <v/>
      </c>
      <c r="B413" s="13" t="str">
        <f t="shared" si="94"/>
        <v/>
      </c>
      <c r="C413" s="12" t="str">
        <f t="shared" si="95"/>
        <v/>
      </c>
      <c r="D413" s="13" t="str">
        <f t="shared" si="96"/>
        <v/>
      </c>
      <c r="E413" s="12" t="str">
        <f t="shared" si="97"/>
        <v/>
      </c>
    </row>
    <row r="414" spans="1:5">
      <c r="A414" s="10" t="str">
        <f t="shared" si="93"/>
        <v/>
      </c>
      <c r="B414" s="13" t="str">
        <f t="shared" si="94"/>
        <v/>
      </c>
      <c r="C414" s="12" t="str">
        <f t="shared" si="95"/>
        <v/>
      </c>
      <c r="D414" s="13" t="str">
        <f t="shared" si="96"/>
        <v/>
      </c>
      <c r="E414" s="12" t="str">
        <f t="shared" si="97"/>
        <v/>
      </c>
    </row>
    <row r="415" spans="1:5">
      <c r="A415" s="10" t="str">
        <f t="shared" si="93"/>
        <v/>
      </c>
      <c r="B415" s="13" t="str">
        <f t="shared" si="94"/>
        <v/>
      </c>
      <c r="C415" s="12" t="str">
        <f t="shared" si="95"/>
        <v/>
      </c>
      <c r="D415" s="13" t="str">
        <f t="shared" si="96"/>
        <v/>
      </c>
      <c r="E415" s="12" t="str">
        <f t="shared" si="97"/>
        <v/>
      </c>
    </row>
    <row r="416" spans="1:5">
      <c r="A416" s="10" t="str">
        <f t="shared" si="93"/>
        <v/>
      </c>
      <c r="B416" s="13" t="str">
        <f t="shared" si="94"/>
        <v/>
      </c>
      <c r="C416" s="12" t="str">
        <f t="shared" si="95"/>
        <v/>
      </c>
      <c r="D416" s="13" t="str">
        <f t="shared" si="96"/>
        <v/>
      </c>
      <c r="E416" s="12" t="str">
        <f t="shared" si="97"/>
        <v/>
      </c>
    </row>
    <row r="417" spans="1:5">
      <c r="A417" s="10" t="str">
        <f t="shared" si="93"/>
        <v/>
      </c>
      <c r="B417" s="13" t="str">
        <f t="shared" si="94"/>
        <v/>
      </c>
      <c r="C417" s="12" t="str">
        <f t="shared" si="95"/>
        <v/>
      </c>
      <c r="D417" s="13" t="str">
        <f t="shared" si="96"/>
        <v/>
      </c>
      <c r="E417" s="12" t="str">
        <f t="shared" si="97"/>
        <v/>
      </c>
    </row>
    <row r="418" spans="1:5">
      <c r="A418" s="10" t="str">
        <f t="shared" si="93"/>
        <v/>
      </c>
      <c r="B418" s="13" t="str">
        <f t="shared" si="94"/>
        <v/>
      </c>
      <c r="C418" s="12" t="str">
        <f t="shared" si="95"/>
        <v/>
      </c>
      <c r="D418" s="13" t="str">
        <f t="shared" si="96"/>
        <v/>
      </c>
      <c r="E418" s="12" t="str">
        <f t="shared" si="97"/>
        <v/>
      </c>
    </row>
    <row r="419" spans="1:5">
      <c r="A419" s="10" t="str">
        <f t="shared" si="93"/>
        <v/>
      </c>
      <c r="B419" s="13" t="str">
        <f t="shared" si="94"/>
        <v/>
      </c>
      <c r="C419" s="12" t="str">
        <f t="shared" si="95"/>
        <v/>
      </c>
      <c r="D419" s="13" t="str">
        <f t="shared" si="96"/>
        <v/>
      </c>
      <c r="E419" s="12" t="str">
        <f t="shared" si="97"/>
        <v/>
      </c>
    </row>
    <row r="420" spans="1:5">
      <c r="A420" s="10" t="str">
        <f t="shared" si="93"/>
        <v/>
      </c>
      <c r="B420" s="13" t="str">
        <f t="shared" si="94"/>
        <v/>
      </c>
      <c r="C420" s="12" t="str">
        <f t="shared" si="95"/>
        <v/>
      </c>
      <c r="D420" s="13" t="str">
        <f t="shared" si="96"/>
        <v/>
      </c>
      <c r="E420" s="12" t="str">
        <f t="shared" si="97"/>
        <v/>
      </c>
    </row>
    <row r="421" spans="1:5">
      <c r="A421" s="10" t="str">
        <f t="shared" si="93"/>
        <v/>
      </c>
      <c r="B421" s="13" t="str">
        <f t="shared" si="94"/>
        <v/>
      </c>
      <c r="C421" s="12" t="str">
        <f t="shared" si="95"/>
        <v/>
      </c>
      <c r="D421" s="13" t="str">
        <f t="shared" si="96"/>
        <v/>
      </c>
      <c r="E421" s="12" t="str">
        <f t="shared" si="97"/>
        <v/>
      </c>
    </row>
    <row r="422" spans="1:5">
      <c r="A422" s="10" t="str">
        <f t="shared" si="93"/>
        <v/>
      </c>
      <c r="B422" s="13" t="str">
        <f t="shared" si="94"/>
        <v/>
      </c>
      <c r="C422" s="12" t="str">
        <f t="shared" si="95"/>
        <v/>
      </c>
      <c r="D422" s="13" t="str">
        <f t="shared" si="96"/>
        <v/>
      </c>
      <c r="E422" s="12" t="str">
        <f t="shared" si="97"/>
        <v/>
      </c>
    </row>
    <row r="423" spans="1:5">
      <c r="A423" s="10" t="str">
        <f t="shared" si="93"/>
        <v/>
      </c>
      <c r="B423" s="13" t="str">
        <f t="shared" si="94"/>
        <v/>
      </c>
      <c r="C423" s="12" t="str">
        <f t="shared" si="95"/>
        <v/>
      </c>
      <c r="D423" s="13" t="str">
        <f t="shared" si="96"/>
        <v/>
      </c>
      <c r="E423" s="12" t="str">
        <f t="shared" si="97"/>
        <v/>
      </c>
    </row>
    <row r="424" spans="1:5">
      <c r="A424" s="10" t="str">
        <f t="shared" si="93"/>
        <v/>
      </c>
      <c r="B424" s="13" t="str">
        <f t="shared" si="94"/>
        <v/>
      </c>
      <c r="C424" s="12" t="str">
        <f t="shared" si="95"/>
        <v/>
      </c>
      <c r="D424" s="13" t="str">
        <f t="shared" si="96"/>
        <v/>
      </c>
      <c r="E424" s="12" t="str">
        <f t="shared" si="97"/>
        <v/>
      </c>
    </row>
    <row r="425" spans="1:5">
      <c r="A425" s="10" t="str">
        <f t="shared" si="93"/>
        <v/>
      </c>
      <c r="B425" s="13" t="str">
        <f t="shared" si="94"/>
        <v/>
      </c>
      <c r="C425" s="12" t="str">
        <f t="shared" si="95"/>
        <v/>
      </c>
      <c r="D425" s="13" t="str">
        <f t="shared" si="96"/>
        <v/>
      </c>
      <c r="E425" s="12" t="str">
        <f t="shared" si="97"/>
        <v/>
      </c>
    </row>
    <row r="426" spans="1:5">
      <c r="A426" s="10" t="str">
        <f t="shared" si="93"/>
        <v/>
      </c>
      <c r="B426" s="13" t="str">
        <f t="shared" si="94"/>
        <v/>
      </c>
      <c r="C426" s="12" t="str">
        <f t="shared" si="95"/>
        <v/>
      </c>
      <c r="D426" s="13" t="str">
        <f t="shared" si="96"/>
        <v/>
      </c>
      <c r="E426" s="12" t="str">
        <f t="shared" si="97"/>
        <v/>
      </c>
    </row>
    <row r="427" spans="1:5">
      <c r="A427" s="10" t="str">
        <f t="shared" si="93"/>
        <v/>
      </c>
      <c r="B427" s="13" t="str">
        <f t="shared" si="94"/>
        <v/>
      </c>
      <c r="C427" s="12" t="str">
        <f t="shared" si="95"/>
        <v/>
      </c>
      <c r="D427" s="13" t="str">
        <f t="shared" si="96"/>
        <v/>
      </c>
      <c r="E427" s="12" t="str">
        <f t="shared" si="97"/>
        <v/>
      </c>
    </row>
    <row r="428" spans="1:5">
      <c r="A428" s="10" t="str">
        <f t="shared" si="93"/>
        <v/>
      </c>
      <c r="B428" s="13" t="str">
        <f t="shared" si="94"/>
        <v/>
      </c>
      <c r="C428" s="12" t="str">
        <f t="shared" si="95"/>
        <v/>
      </c>
      <c r="D428" s="13" t="str">
        <f t="shared" si="96"/>
        <v/>
      </c>
      <c r="E428" s="12" t="str">
        <f t="shared" si="97"/>
        <v/>
      </c>
    </row>
    <row r="429" spans="1:5">
      <c r="A429" s="10" t="str">
        <f t="shared" si="93"/>
        <v/>
      </c>
      <c r="B429" s="13" t="str">
        <f t="shared" si="94"/>
        <v/>
      </c>
      <c r="C429" s="12" t="str">
        <f t="shared" si="95"/>
        <v/>
      </c>
      <c r="D429" s="13" t="str">
        <f t="shared" si="96"/>
        <v/>
      </c>
      <c r="E429" s="12" t="str">
        <f t="shared" si="97"/>
        <v/>
      </c>
    </row>
    <row r="430" spans="1:5">
      <c r="A430" s="10" t="str">
        <f t="shared" si="93"/>
        <v/>
      </c>
      <c r="B430" s="13" t="str">
        <f t="shared" si="94"/>
        <v/>
      </c>
      <c r="C430" s="12" t="str">
        <f t="shared" si="95"/>
        <v/>
      </c>
      <c r="D430" s="13" t="str">
        <f t="shared" si="96"/>
        <v/>
      </c>
      <c r="E430" s="12" t="str">
        <f t="shared" si="97"/>
        <v/>
      </c>
    </row>
    <row r="431" spans="1:5">
      <c r="A431" s="10" t="str">
        <f t="shared" si="93"/>
        <v/>
      </c>
      <c r="B431" s="13" t="str">
        <f t="shared" si="94"/>
        <v/>
      </c>
      <c r="C431" s="12" t="str">
        <f t="shared" si="95"/>
        <v/>
      </c>
      <c r="D431" s="13" t="str">
        <f t="shared" si="96"/>
        <v/>
      </c>
      <c r="E431" s="12" t="str">
        <f t="shared" si="97"/>
        <v/>
      </c>
    </row>
    <row r="432" spans="1:5">
      <c r="A432" s="10" t="str">
        <f t="shared" si="93"/>
        <v/>
      </c>
      <c r="B432" s="13" t="str">
        <f t="shared" si="94"/>
        <v/>
      </c>
      <c r="C432" s="12" t="str">
        <f t="shared" si="95"/>
        <v/>
      </c>
      <c r="D432" s="13" t="str">
        <f t="shared" si="96"/>
        <v/>
      </c>
      <c r="E432" s="12" t="str">
        <f t="shared" si="97"/>
        <v/>
      </c>
    </row>
    <row r="433" spans="1:5">
      <c r="A433" s="10" t="str">
        <f t="shared" si="93"/>
        <v/>
      </c>
      <c r="B433" s="13" t="str">
        <f t="shared" si="94"/>
        <v/>
      </c>
      <c r="C433" s="12" t="str">
        <f t="shared" si="95"/>
        <v/>
      </c>
      <c r="D433" s="13" t="str">
        <f t="shared" si="96"/>
        <v/>
      </c>
      <c r="E433" s="12" t="str">
        <f t="shared" si="97"/>
        <v/>
      </c>
    </row>
    <row r="434" spans="1:5">
      <c r="A434" s="10" t="str">
        <f t="shared" si="93"/>
        <v/>
      </c>
      <c r="B434" s="13" t="str">
        <f t="shared" si="94"/>
        <v/>
      </c>
      <c r="C434" s="12" t="str">
        <f t="shared" si="95"/>
        <v/>
      </c>
      <c r="D434" s="13" t="str">
        <f t="shared" si="96"/>
        <v/>
      </c>
      <c r="E434" s="12" t="str">
        <f t="shared" si="97"/>
        <v/>
      </c>
    </row>
    <row r="435" spans="1:5">
      <c r="A435" s="10" t="str">
        <f t="shared" si="93"/>
        <v/>
      </c>
      <c r="B435" s="13" t="str">
        <f t="shared" si="94"/>
        <v/>
      </c>
      <c r="C435" s="12" t="str">
        <f t="shared" si="95"/>
        <v/>
      </c>
      <c r="D435" s="13" t="str">
        <f t="shared" si="96"/>
        <v/>
      </c>
      <c r="E435" s="12" t="str">
        <f t="shared" si="97"/>
        <v/>
      </c>
    </row>
    <row r="436" spans="1:5">
      <c r="A436" s="10" t="str">
        <f t="shared" si="93"/>
        <v/>
      </c>
      <c r="B436" s="13" t="str">
        <f t="shared" si="94"/>
        <v/>
      </c>
      <c r="C436" s="12" t="str">
        <f t="shared" si="95"/>
        <v/>
      </c>
      <c r="D436" s="13" t="str">
        <f t="shared" si="96"/>
        <v/>
      </c>
      <c r="E436" s="12" t="str">
        <f t="shared" si="97"/>
        <v/>
      </c>
    </row>
    <row r="437" spans="1:5">
      <c r="A437" s="10" t="str">
        <f t="shared" si="93"/>
        <v/>
      </c>
      <c r="B437" s="13" t="str">
        <f t="shared" si="94"/>
        <v/>
      </c>
      <c r="C437" s="12" t="str">
        <f t="shared" si="95"/>
        <v/>
      </c>
      <c r="D437" s="13" t="str">
        <f t="shared" si="96"/>
        <v/>
      </c>
      <c r="E437" s="12" t="str">
        <f t="shared" si="97"/>
        <v/>
      </c>
    </row>
    <row r="438" spans="1:5">
      <c r="A438" s="10" t="str">
        <f t="shared" si="93"/>
        <v/>
      </c>
      <c r="B438" s="13" t="str">
        <f t="shared" si="94"/>
        <v/>
      </c>
      <c r="C438" s="12" t="str">
        <f t="shared" si="95"/>
        <v/>
      </c>
      <c r="D438" s="13" t="str">
        <f t="shared" si="96"/>
        <v/>
      </c>
      <c r="E438" s="12" t="str">
        <f t="shared" si="97"/>
        <v/>
      </c>
    </row>
    <row r="439" spans="1:5">
      <c r="A439" s="10" t="str">
        <f t="shared" si="93"/>
        <v/>
      </c>
      <c r="B439" s="13" t="str">
        <f t="shared" si="94"/>
        <v/>
      </c>
      <c r="C439" s="12" t="str">
        <f t="shared" si="95"/>
        <v/>
      </c>
      <c r="D439" s="13" t="str">
        <f t="shared" si="96"/>
        <v/>
      </c>
      <c r="E439" s="12" t="str">
        <f t="shared" si="97"/>
        <v/>
      </c>
    </row>
    <row r="440" spans="1:5">
      <c r="A440" s="10" t="str">
        <f t="shared" si="93"/>
        <v/>
      </c>
      <c r="B440" s="13" t="str">
        <f t="shared" si="94"/>
        <v/>
      </c>
      <c r="C440" s="12" t="str">
        <f t="shared" si="95"/>
        <v/>
      </c>
      <c r="D440" s="13" t="str">
        <f t="shared" si="96"/>
        <v/>
      </c>
      <c r="E440" s="12" t="str">
        <f t="shared" si="97"/>
        <v/>
      </c>
    </row>
    <row r="441" spans="1:5">
      <c r="A441" s="10" t="str">
        <f t="shared" si="93"/>
        <v/>
      </c>
      <c r="B441" s="13" t="str">
        <f t="shared" si="94"/>
        <v/>
      </c>
      <c r="C441" s="12" t="str">
        <f t="shared" si="95"/>
        <v/>
      </c>
      <c r="D441" s="13" t="str">
        <f t="shared" si="96"/>
        <v/>
      </c>
      <c r="E441" s="12" t="str">
        <f t="shared" si="97"/>
        <v/>
      </c>
    </row>
    <row r="442" spans="1:5">
      <c r="A442" s="10" t="str">
        <f t="shared" si="93"/>
        <v/>
      </c>
      <c r="B442" s="13" t="str">
        <f t="shared" si="94"/>
        <v/>
      </c>
      <c r="C442" s="12" t="str">
        <f t="shared" si="95"/>
        <v/>
      </c>
      <c r="D442" s="13" t="str">
        <f t="shared" si="96"/>
        <v/>
      </c>
      <c r="E442" s="12" t="str">
        <f t="shared" si="97"/>
        <v/>
      </c>
    </row>
    <row r="443" spans="1:5">
      <c r="A443" s="10" t="str">
        <f t="shared" si="93"/>
        <v/>
      </c>
      <c r="B443" s="13" t="str">
        <f t="shared" si="94"/>
        <v/>
      </c>
      <c r="C443" s="12" t="str">
        <f t="shared" si="95"/>
        <v/>
      </c>
      <c r="D443" s="13" t="str">
        <f t="shared" si="96"/>
        <v/>
      </c>
      <c r="E443" s="12" t="str">
        <f t="shared" si="97"/>
        <v/>
      </c>
    </row>
    <row r="444" spans="1:5">
      <c r="A444" s="10" t="str">
        <f t="shared" si="93"/>
        <v/>
      </c>
      <c r="B444" s="13" t="str">
        <f t="shared" si="94"/>
        <v/>
      </c>
      <c r="C444" s="12" t="str">
        <f t="shared" si="95"/>
        <v/>
      </c>
      <c r="D444" s="13" t="str">
        <f t="shared" si="96"/>
        <v/>
      </c>
      <c r="E444" s="12" t="str">
        <f t="shared" si="97"/>
        <v/>
      </c>
    </row>
    <row r="445" spans="1:5">
      <c r="A445" s="10" t="str">
        <f t="shared" si="93"/>
        <v/>
      </c>
      <c r="B445" s="13" t="str">
        <f t="shared" si="94"/>
        <v/>
      </c>
      <c r="C445" s="12" t="str">
        <f t="shared" si="95"/>
        <v/>
      </c>
      <c r="D445" s="13" t="str">
        <f t="shared" si="96"/>
        <v/>
      </c>
      <c r="E445" s="12" t="str">
        <f t="shared" si="97"/>
        <v/>
      </c>
    </row>
    <row r="446" spans="1:5">
      <c r="A446" s="10" t="str">
        <f t="shared" si="93"/>
        <v/>
      </c>
      <c r="B446" s="13" t="str">
        <f t="shared" si="94"/>
        <v/>
      </c>
      <c r="C446" s="12" t="str">
        <f t="shared" si="95"/>
        <v/>
      </c>
      <c r="D446" s="13" t="str">
        <f t="shared" si="96"/>
        <v/>
      </c>
      <c r="E446" s="12" t="str">
        <f t="shared" si="97"/>
        <v/>
      </c>
    </row>
    <row r="447" spans="1:5">
      <c r="A447" s="10" t="str">
        <f t="shared" si="93"/>
        <v/>
      </c>
      <c r="B447" s="13" t="str">
        <f t="shared" si="94"/>
        <v/>
      </c>
      <c r="C447" s="12" t="str">
        <f t="shared" si="95"/>
        <v/>
      </c>
      <c r="D447" s="13" t="str">
        <f t="shared" si="96"/>
        <v/>
      </c>
      <c r="E447" s="12" t="str">
        <f t="shared" si="97"/>
        <v/>
      </c>
    </row>
    <row r="448" spans="1:5">
      <c r="A448" s="10" t="str">
        <f t="shared" si="93"/>
        <v/>
      </c>
      <c r="B448" s="13" t="str">
        <f t="shared" si="94"/>
        <v/>
      </c>
      <c r="C448" s="12" t="str">
        <f t="shared" si="95"/>
        <v/>
      </c>
      <c r="D448" s="13" t="str">
        <f t="shared" si="96"/>
        <v/>
      </c>
      <c r="E448" s="12" t="str">
        <f t="shared" si="97"/>
        <v/>
      </c>
    </row>
    <row r="449" spans="1:5">
      <c r="A449" s="10" t="str">
        <f t="shared" si="93"/>
        <v/>
      </c>
      <c r="B449" s="13" t="str">
        <f t="shared" si="94"/>
        <v/>
      </c>
      <c r="C449" s="12" t="str">
        <f t="shared" si="95"/>
        <v/>
      </c>
      <c r="D449" s="13" t="str">
        <f t="shared" si="96"/>
        <v/>
      </c>
      <c r="E449" s="12" t="str">
        <f t="shared" si="97"/>
        <v/>
      </c>
    </row>
    <row r="450" spans="1:5">
      <c r="A450" s="10" t="str">
        <f t="shared" si="93"/>
        <v/>
      </c>
      <c r="B450" s="13" t="str">
        <f t="shared" si="94"/>
        <v/>
      </c>
      <c r="C450" s="12" t="str">
        <f t="shared" si="95"/>
        <v/>
      </c>
      <c r="D450" s="13" t="str">
        <f t="shared" si="96"/>
        <v/>
      </c>
      <c r="E450" s="12" t="str">
        <f t="shared" si="97"/>
        <v/>
      </c>
    </row>
    <row r="451" spans="1:5">
      <c r="A451" s="10" t="str">
        <f t="shared" si="93"/>
        <v/>
      </c>
      <c r="B451" s="13" t="str">
        <f t="shared" si="94"/>
        <v/>
      </c>
      <c r="C451" s="12" t="str">
        <f t="shared" si="95"/>
        <v/>
      </c>
      <c r="D451" s="13" t="str">
        <f t="shared" si="96"/>
        <v/>
      </c>
      <c r="E451" s="12" t="str">
        <f t="shared" si="97"/>
        <v/>
      </c>
    </row>
    <row r="452" spans="1:5">
      <c r="A452" s="10" t="str">
        <f t="shared" si="93"/>
        <v/>
      </c>
      <c r="B452" s="13" t="str">
        <f t="shared" si="94"/>
        <v/>
      </c>
      <c r="C452" s="12" t="str">
        <f t="shared" si="95"/>
        <v/>
      </c>
      <c r="D452" s="13" t="str">
        <f t="shared" si="96"/>
        <v/>
      </c>
      <c r="E452" s="12" t="str">
        <f t="shared" si="97"/>
        <v/>
      </c>
    </row>
    <row r="453" spans="1:5">
      <c r="A453" s="10" t="str">
        <f t="shared" si="93"/>
        <v/>
      </c>
      <c r="B453" s="13" t="str">
        <f t="shared" si="94"/>
        <v/>
      </c>
      <c r="C453" s="12" t="str">
        <f t="shared" si="95"/>
        <v/>
      </c>
      <c r="D453" s="13" t="str">
        <f t="shared" si="96"/>
        <v/>
      </c>
      <c r="E453" s="12" t="str">
        <f t="shared" si="97"/>
        <v/>
      </c>
    </row>
    <row r="454" spans="1:5">
      <c r="A454" s="10" t="str">
        <f t="shared" si="93"/>
        <v/>
      </c>
      <c r="B454" s="13" t="str">
        <f t="shared" si="94"/>
        <v/>
      </c>
      <c r="C454" s="12" t="str">
        <f t="shared" si="95"/>
        <v/>
      </c>
      <c r="D454" s="13" t="str">
        <f t="shared" si="96"/>
        <v/>
      </c>
      <c r="E454" s="12" t="str">
        <f t="shared" si="97"/>
        <v/>
      </c>
    </row>
    <row r="455" spans="1:5">
      <c r="A455" s="10" t="str">
        <f t="shared" si="93"/>
        <v/>
      </c>
      <c r="B455" s="13" t="str">
        <f t="shared" si="94"/>
        <v/>
      </c>
      <c r="C455" s="12" t="str">
        <f t="shared" si="95"/>
        <v/>
      </c>
      <c r="D455" s="13" t="str">
        <f t="shared" si="96"/>
        <v/>
      </c>
      <c r="E455" s="12" t="str">
        <f t="shared" si="97"/>
        <v/>
      </c>
    </row>
    <row r="456" spans="1:5">
      <c r="A456" s="10" t="str">
        <f t="shared" si="93"/>
        <v/>
      </c>
      <c r="B456" s="13" t="str">
        <f t="shared" si="94"/>
        <v/>
      </c>
      <c r="C456" s="12" t="str">
        <f t="shared" si="95"/>
        <v/>
      </c>
      <c r="D456" s="13" t="str">
        <f t="shared" si="96"/>
        <v/>
      </c>
      <c r="E456" s="12" t="str">
        <f t="shared" si="97"/>
        <v/>
      </c>
    </row>
    <row r="457" spans="1:5">
      <c r="A457" s="10" t="str">
        <f t="shared" si="93"/>
        <v/>
      </c>
      <c r="B457" s="13" t="str">
        <f t="shared" si="94"/>
        <v/>
      </c>
      <c r="C457" s="12" t="str">
        <f t="shared" si="95"/>
        <v/>
      </c>
      <c r="D457" s="13" t="str">
        <f t="shared" si="96"/>
        <v/>
      </c>
      <c r="E457" s="12" t="str">
        <f t="shared" si="97"/>
        <v/>
      </c>
    </row>
    <row r="458" spans="1:5">
      <c r="A458" s="10" t="str">
        <f t="shared" si="93"/>
        <v/>
      </c>
      <c r="B458" s="13" t="str">
        <f t="shared" si="94"/>
        <v/>
      </c>
      <c r="C458" s="12" t="str">
        <f t="shared" si="95"/>
        <v/>
      </c>
      <c r="D458" s="13" t="str">
        <f t="shared" si="96"/>
        <v/>
      </c>
      <c r="E458" s="12" t="str">
        <f t="shared" si="97"/>
        <v/>
      </c>
    </row>
    <row r="459" spans="1:5">
      <c r="A459" s="10" t="str">
        <f t="shared" si="93"/>
        <v/>
      </c>
      <c r="B459" s="13" t="str">
        <f t="shared" si="94"/>
        <v/>
      </c>
      <c r="C459" s="12" t="str">
        <f t="shared" si="95"/>
        <v/>
      </c>
      <c r="D459" s="13" t="str">
        <f t="shared" si="96"/>
        <v/>
      </c>
      <c r="E459" s="12" t="str">
        <f t="shared" si="97"/>
        <v/>
      </c>
    </row>
    <row r="460" spans="1:5">
      <c r="A460" s="10" t="str">
        <f t="shared" si="93"/>
        <v/>
      </c>
      <c r="B460" s="13" t="str">
        <f t="shared" si="94"/>
        <v/>
      </c>
      <c r="C460" s="12" t="str">
        <f t="shared" si="95"/>
        <v/>
      </c>
      <c r="D460" s="13" t="str">
        <f t="shared" si="96"/>
        <v/>
      </c>
      <c r="E460" s="12" t="str">
        <f t="shared" si="97"/>
        <v/>
      </c>
    </row>
    <row r="461" spans="1:5">
      <c r="A461" s="10" t="str">
        <f t="shared" si="93"/>
        <v/>
      </c>
      <c r="B461" s="13" t="str">
        <f t="shared" si="94"/>
        <v/>
      </c>
      <c r="C461" s="12" t="str">
        <f t="shared" si="95"/>
        <v/>
      </c>
      <c r="D461" s="13" t="str">
        <f t="shared" si="96"/>
        <v/>
      </c>
      <c r="E461" s="12" t="str">
        <f t="shared" si="97"/>
        <v/>
      </c>
    </row>
    <row r="462" spans="1:5">
      <c r="A462" s="10" t="str">
        <f t="shared" ref="A462:A525" si="98">IF($B$6&gt;=(ROW()-11),EDATE(A461,1),"")</f>
        <v/>
      </c>
      <c r="B462" s="13" t="str">
        <f t="shared" ref="B462:B525" si="99">IF(OR(ISBLANK(A462),A462=""),"",B461-E461)</f>
        <v/>
      </c>
      <c r="C462" s="12" t="str">
        <f t="shared" ref="C462:C525" si="100">IF(OR(ISBLANK(A462),A462=""),"",$B$8)</f>
        <v/>
      </c>
      <c r="D462" s="13" t="str">
        <f t="shared" ref="D462:D525" si="101">IF(OR(ISBLANK(A462),A462=""),"",B462*$B$5)</f>
        <v/>
      </c>
      <c r="E462" s="12" t="str">
        <f t="shared" ref="E462:E525" si="102">IF(OR(ISBLANK(A462),A462=""),"",C462-D462)</f>
        <v/>
      </c>
    </row>
    <row r="463" spans="1:5">
      <c r="A463" s="10" t="str">
        <f t="shared" si="98"/>
        <v/>
      </c>
      <c r="B463" s="13" t="str">
        <f t="shared" si="99"/>
        <v/>
      </c>
      <c r="C463" s="12" t="str">
        <f t="shared" si="100"/>
        <v/>
      </c>
      <c r="D463" s="13" t="str">
        <f t="shared" si="101"/>
        <v/>
      </c>
      <c r="E463" s="12" t="str">
        <f t="shared" si="102"/>
        <v/>
      </c>
    </row>
    <row r="464" spans="1:5">
      <c r="A464" s="10" t="str">
        <f t="shared" si="98"/>
        <v/>
      </c>
      <c r="B464" s="13" t="str">
        <f t="shared" si="99"/>
        <v/>
      </c>
      <c r="C464" s="12" t="str">
        <f t="shared" si="100"/>
        <v/>
      </c>
      <c r="D464" s="13" t="str">
        <f t="shared" si="101"/>
        <v/>
      </c>
      <c r="E464" s="12" t="str">
        <f t="shared" si="102"/>
        <v/>
      </c>
    </row>
    <row r="465" spans="1:5">
      <c r="A465" s="10" t="str">
        <f t="shared" si="98"/>
        <v/>
      </c>
      <c r="B465" s="13" t="str">
        <f t="shared" si="99"/>
        <v/>
      </c>
      <c r="C465" s="12" t="str">
        <f t="shared" si="100"/>
        <v/>
      </c>
      <c r="D465" s="13" t="str">
        <f t="shared" si="101"/>
        <v/>
      </c>
      <c r="E465" s="12" t="str">
        <f t="shared" si="102"/>
        <v/>
      </c>
    </row>
    <row r="466" spans="1:5">
      <c r="A466" s="10" t="str">
        <f t="shared" si="98"/>
        <v/>
      </c>
      <c r="B466" s="13" t="str">
        <f t="shared" si="99"/>
        <v/>
      </c>
      <c r="C466" s="12" t="str">
        <f t="shared" si="100"/>
        <v/>
      </c>
      <c r="D466" s="13" t="str">
        <f t="shared" si="101"/>
        <v/>
      </c>
      <c r="E466" s="12" t="str">
        <f t="shared" si="102"/>
        <v/>
      </c>
    </row>
    <row r="467" spans="1:5">
      <c r="A467" s="10" t="str">
        <f t="shared" si="98"/>
        <v/>
      </c>
      <c r="B467" s="13" t="str">
        <f t="shared" si="99"/>
        <v/>
      </c>
      <c r="C467" s="12" t="str">
        <f t="shared" si="100"/>
        <v/>
      </c>
      <c r="D467" s="13" t="str">
        <f t="shared" si="101"/>
        <v/>
      </c>
      <c r="E467" s="12" t="str">
        <f t="shared" si="102"/>
        <v/>
      </c>
    </row>
    <row r="468" spans="1:5">
      <c r="A468" s="10" t="str">
        <f t="shared" si="98"/>
        <v/>
      </c>
      <c r="B468" s="13" t="str">
        <f t="shared" si="99"/>
        <v/>
      </c>
      <c r="C468" s="12" t="str">
        <f t="shared" si="100"/>
        <v/>
      </c>
      <c r="D468" s="13" t="str">
        <f t="shared" si="101"/>
        <v/>
      </c>
      <c r="E468" s="12" t="str">
        <f t="shared" si="102"/>
        <v/>
      </c>
    </row>
    <row r="469" spans="1:5">
      <c r="A469" s="10" t="str">
        <f t="shared" si="98"/>
        <v/>
      </c>
      <c r="B469" s="13" t="str">
        <f t="shared" si="99"/>
        <v/>
      </c>
      <c r="C469" s="12" t="str">
        <f t="shared" si="100"/>
        <v/>
      </c>
      <c r="D469" s="13" t="str">
        <f t="shared" si="101"/>
        <v/>
      </c>
      <c r="E469" s="12" t="str">
        <f t="shared" si="102"/>
        <v/>
      </c>
    </row>
    <row r="470" spans="1:5">
      <c r="A470" s="10" t="str">
        <f t="shared" si="98"/>
        <v/>
      </c>
      <c r="B470" s="13" t="str">
        <f t="shared" si="99"/>
        <v/>
      </c>
      <c r="C470" s="12" t="str">
        <f t="shared" si="100"/>
        <v/>
      </c>
      <c r="D470" s="13" t="str">
        <f t="shared" si="101"/>
        <v/>
      </c>
      <c r="E470" s="12" t="str">
        <f t="shared" si="102"/>
        <v/>
      </c>
    </row>
    <row r="471" spans="1:5">
      <c r="A471" s="10" t="str">
        <f t="shared" si="98"/>
        <v/>
      </c>
      <c r="B471" s="13" t="str">
        <f t="shared" si="99"/>
        <v/>
      </c>
      <c r="C471" s="12" t="str">
        <f t="shared" si="100"/>
        <v/>
      </c>
      <c r="D471" s="13" t="str">
        <f t="shared" si="101"/>
        <v/>
      </c>
      <c r="E471" s="12" t="str">
        <f t="shared" si="102"/>
        <v/>
      </c>
    </row>
    <row r="472" spans="1:5">
      <c r="A472" s="10" t="str">
        <f t="shared" si="98"/>
        <v/>
      </c>
      <c r="B472" s="13" t="str">
        <f t="shared" si="99"/>
        <v/>
      </c>
      <c r="C472" s="12" t="str">
        <f t="shared" si="100"/>
        <v/>
      </c>
      <c r="D472" s="13" t="str">
        <f t="shared" si="101"/>
        <v/>
      </c>
      <c r="E472" s="12" t="str">
        <f t="shared" si="102"/>
        <v/>
      </c>
    </row>
    <row r="473" spans="1:5">
      <c r="A473" s="10" t="str">
        <f t="shared" si="98"/>
        <v/>
      </c>
      <c r="B473" s="13" t="str">
        <f t="shared" si="99"/>
        <v/>
      </c>
      <c r="C473" s="12" t="str">
        <f t="shared" si="100"/>
        <v/>
      </c>
      <c r="D473" s="13" t="str">
        <f t="shared" si="101"/>
        <v/>
      </c>
      <c r="E473" s="12" t="str">
        <f t="shared" si="102"/>
        <v/>
      </c>
    </row>
    <row r="474" spans="1:5">
      <c r="A474" s="10" t="str">
        <f t="shared" si="98"/>
        <v/>
      </c>
      <c r="B474" s="13" t="str">
        <f t="shared" si="99"/>
        <v/>
      </c>
      <c r="C474" s="12" t="str">
        <f t="shared" si="100"/>
        <v/>
      </c>
      <c r="D474" s="13" t="str">
        <f t="shared" si="101"/>
        <v/>
      </c>
      <c r="E474" s="12" t="str">
        <f t="shared" si="102"/>
        <v/>
      </c>
    </row>
    <row r="475" spans="1:5">
      <c r="A475" s="10" t="str">
        <f t="shared" si="98"/>
        <v/>
      </c>
      <c r="B475" s="13" t="str">
        <f t="shared" si="99"/>
        <v/>
      </c>
      <c r="C475" s="12" t="str">
        <f t="shared" si="100"/>
        <v/>
      </c>
      <c r="D475" s="13" t="str">
        <f t="shared" si="101"/>
        <v/>
      </c>
      <c r="E475" s="12" t="str">
        <f t="shared" si="102"/>
        <v/>
      </c>
    </row>
    <row r="476" spans="1:5">
      <c r="A476" s="10" t="str">
        <f t="shared" si="98"/>
        <v/>
      </c>
      <c r="B476" s="13" t="str">
        <f t="shared" si="99"/>
        <v/>
      </c>
      <c r="C476" s="12" t="str">
        <f t="shared" si="100"/>
        <v/>
      </c>
      <c r="D476" s="13" t="str">
        <f t="shared" si="101"/>
        <v/>
      </c>
      <c r="E476" s="12" t="str">
        <f t="shared" si="102"/>
        <v/>
      </c>
    </row>
    <row r="477" spans="1:5">
      <c r="A477" s="10" t="str">
        <f t="shared" si="98"/>
        <v/>
      </c>
      <c r="B477" s="13" t="str">
        <f t="shared" si="99"/>
        <v/>
      </c>
      <c r="C477" s="12" t="str">
        <f t="shared" si="100"/>
        <v/>
      </c>
      <c r="D477" s="13" t="str">
        <f t="shared" si="101"/>
        <v/>
      </c>
      <c r="E477" s="12" t="str">
        <f t="shared" si="102"/>
        <v/>
      </c>
    </row>
    <row r="478" spans="1:5">
      <c r="A478" s="10" t="str">
        <f t="shared" si="98"/>
        <v/>
      </c>
      <c r="B478" s="13" t="str">
        <f t="shared" si="99"/>
        <v/>
      </c>
      <c r="C478" s="12" t="str">
        <f t="shared" si="100"/>
        <v/>
      </c>
      <c r="D478" s="13" t="str">
        <f t="shared" si="101"/>
        <v/>
      </c>
      <c r="E478" s="12" t="str">
        <f t="shared" si="102"/>
        <v/>
      </c>
    </row>
    <row r="479" spans="1:5">
      <c r="A479" s="10" t="str">
        <f t="shared" si="98"/>
        <v/>
      </c>
      <c r="B479" s="13" t="str">
        <f t="shared" si="99"/>
        <v/>
      </c>
      <c r="C479" s="12" t="str">
        <f t="shared" si="100"/>
        <v/>
      </c>
      <c r="D479" s="13" t="str">
        <f t="shared" si="101"/>
        <v/>
      </c>
      <c r="E479" s="12" t="str">
        <f t="shared" si="102"/>
        <v/>
      </c>
    </row>
    <row r="480" spans="1:5">
      <c r="A480" s="10" t="str">
        <f t="shared" si="98"/>
        <v/>
      </c>
      <c r="B480" s="13" t="str">
        <f t="shared" si="99"/>
        <v/>
      </c>
      <c r="C480" s="12" t="str">
        <f t="shared" si="100"/>
        <v/>
      </c>
      <c r="D480" s="13" t="str">
        <f t="shared" si="101"/>
        <v/>
      </c>
      <c r="E480" s="12" t="str">
        <f t="shared" si="102"/>
        <v/>
      </c>
    </row>
    <row r="481" spans="1:5">
      <c r="A481" s="10" t="str">
        <f t="shared" si="98"/>
        <v/>
      </c>
      <c r="B481" s="13" t="str">
        <f t="shared" si="99"/>
        <v/>
      </c>
      <c r="C481" s="12" t="str">
        <f t="shared" si="100"/>
        <v/>
      </c>
      <c r="D481" s="13" t="str">
        <f t="shared" si="101"/>
        <v/>
      </c>
      <c r="E481" s="12" t="str">
        <f t="shared" si="102"/>
        <v/>
      </c>
    </row>
    <row r="482" spans="1:5">
      <c r="A482" s="10" t="str">
        <f t="shared" si="98"/>
        <v/>
      </c>
      <c r="B482" s="13" t="str">
        <f t="shared" si="99"/>
        <v/>
      </c>
      <c r="C482" s="12" t="str">
        <f t="shared" si="100"/>
        <v/>
      </c>
      <c r="D482" s="13" t="str">
        <f t="shared" si="101"/>
        <v/>
      </c>
      <c r="E482" s="12" t="str">
        <f t="shared" si="102"/>
        <v/>
      </c>
    </row>
    <row r="483" spans="1:5">
      <c r="A483" s="10" t="str">
        <f t="shared" si="98"/>
        <v/>
      </c>
      <c r="B483" s="13" t="str">
        <f t="shared" si="99"/>
        <v/>
      </c>
      <c r="C483" s="12" t="str">
        <f t="shared" si="100"/>
        <v/>
      </c>
      <c r="D483" s="13" t="str">
        <f t="shared" si="101"/>
        <v/>
      </c>
      <c r="E483" s="12" t="str">
        <f t="shared" si="102"/>
        <v/>
      </c>
    </row>
    <row r="484" spans="1:5">
      <c r="A484" s="10" t="str">
        <f t="shared" si="98"/>
        <v/>
      </c>
      <c r="B484" s="13" t="str">
        <f t="shared" si="99"/>
        <v/>
      </c>
      <c r="C484" s="12" t="str">
        <f t="shared" si="100"/>
        <v/>
      </c>
      <c r="D484" s="13" t="str">
        <f t="shared" si="101"/>
        <v/>
      </c>
      <c r="E484" s="12" t="str">
        <f t="shared" si="102"/>
        <v/>
      </c>
    </row>
    <row r="485" spans="1:5">
      <c r="A485" s="10" t="str">
        <f t="shared" si="98"/>
        <v/>
      </c>
      <c r="B485" s="13" t="str">
        <f t="shared" si="99"/>
        <v/>
      </c>
      <c r="C485" s="12" t="str">
        <f t="shared" si="100"/>
        <v/>
      </c>
      <c r="D485" s="13" t="str">
        <f t="shared" si="101"/>
        <v/>
      </c>
      <c r="E485" s="12" t="str">
        <f t="shared" si="102"/>
        <v/>
      </c>
    </row>
    <row r="486" spans="1:5">
      <c r="A486" s="10" t="str">
        <f t="shared" si="98"/>
        <v/>
      </c>
      <c r="B486" s="13" t="str">
        <f t="shared" si="99"/>
        <v/>
      </c>
      <c r="C486" s="12" t="str">
        <f t="shared" si="100"/>
        <v/>
      </c>
      <c r="D486" s="13" t="str">
        <f t="shared" si="101"/>
        <v/>
      </c>
      <c r="E486" s="12" t="str">
        <f t="shared" si="102"/>
        <v/>
      </c>
    </row>
    <row r="487" spans="1:5">
      <c r="A487" s="10" t="str">
        <f t="shared" si="98"/>
        <v/>
      </c>
      <c r="B487" s="13" t="str">
        <f t="shared" si="99"/>
        <v/>
      </c>
      <c r="C487" s="12" t="str">
        <f t="shared" si="100"/>
        <v/>
      </c>
      <c r="D487" s="13" t="str">
        <f t="shared" si="101"/>
        <v/>
      </c>
      <c r="E487" s="12" t="str">
        <f t="shared" si="102"/>
        <v/>
      </c>
    </row>
    <row r="488" spans="1:5">
      <c r="A488" s="10" t="str">
        <f t="shared" si="98"/>
        <v/>
      </c>
      <c r="B488" s="13" t="str">
        <f t="shared" si="99"/>
        <v/>
      </c>
      <c r="C488" s="12" t="str">
        <f t="shared" si="100"/>
        <v/>
      </c>
      <c r="D488" s="13" t="str">
        <f t="shared" si="101"/>
        <v/>
      </c>
      <c r="E488" s="12" t="str">
        <f t="shared" si="102"/>
        <v/>
      </c>
    </row>
    <row r="489" spans="1:5">
      <c r="A489" s="10" t="str">
        <f t="shared" si="98"/>
        <v/>
      </c>
      <c r="B489" s="13" t="str">
        <f t="shared" si="99"/>
        <v/>
      </c>
      <c r="C489" s="12" t="str">
        <f t="shared" si="100"/>
        <v/>
      </c>
      <c r="D489" s="13" t="str">
        <f t="shared" si="101"/>
        <v/>
      </c>
      <c r="E489" s="12" t="str">
        <f t="shared" si="102"/>
        <v/>
      </c>
    </row>
    <row r="490" spans="1:5">
      <c r="A490" s="10" t="str">
        <f t="shared" si="98"/>
        <v/>
      </c>
      <c r="B490" s="13" t="str">
        <f t="shared" si="99"/>
        <v/>
      </c>
      <c r="C490" s="12" t="str">
        <f t="shared" si="100"/>
        <v/>
      </c>
      <c r="D490" s="13" t="str">
        <f t="shared" si="101"/>
        <v/>
      </c>
      <c r="E490" s="12" t="str">
        <f t="shared" si="102"/>
        <v/>
      </c>
    </row>
    <row r="491" spans="1:5">
      <c r="A491" s="10" t="str">
        <f t="shared" si="98"/>
        <v/>
      </c>
      <c r="B491" s="13" t="str">
        <f t="shared" si="99"/>
        <v/>
      </c>
      <c r="C491" s="12" t="str">
        <f t="shared" si="100"/>
        <v/>
      </c>
      <c r="D491" s="13" t="str">
        <f t="shared" si="101"/>
        <v/>
      </c>
      <c r="E491" s="12" t="str">
        <f t="shared" si="102"/>
        <v/>
      </c>
    </row>
    <row r="492" spans="1:5">
      <c r="A492" s="10" t="str">
        <f t="shared" si="98"/>
        <v/>
      </c>
      <c r="B492" s="13" t="str">
        <f t="shared" si="99"/>
        <v/>
      </c>
      <c r="C492" s="12" t="str">
        <f t="shared" si="100"/>
        <v/>
      </c>
      <c r="D492" s="13" t="str">
        <f t="shared" si="101"/>
        <v/>
      </c>
      <c r="E492" s="12" t="str">
        <f t="shared" si="102"/>
        <v/>
      </c>
    </row>
    <row r="493" spans="1:5">
      <c r="A493" s="10" t="str">
        <f t="shared" si="98"/>
        <v/>
      </c>
      <c r="B493" s="13" t="str">
        <f t="shared" si="99"/>
        <v/>
      </c>
      <c r="C493" s="12" t="str">
        <f t="shared" si="100"/>
        <v/>
      </c>
      <c r="D493" s="13" t="str">
        <f t="shared" si="101"/>
        <v/>
      </c>
      <c r="E493" s="12" t="str">
        <f t="shared" si="102"/>
        <v/>
      </c>
    </row>
    <row r="494" spans="1:5">
      <c r="A494" s="10" t="str">
        <f t="shared" si="98"/>
        <v/>
      </c>
      <c r="B494" s="13" t="str">
        <f t="shared" si="99"/>
        <v/>
      </c>
      <c r="C494" s="12" t="str">
        <f t="shared" si="100"/>
        <v/>
      </c>
      <c r="D494" s="13" t="str">
        <f t="shared" si="101"/>
        <v/>
      </c>
      <c r="E494" s="12" t="str">
        <f t="shared" si="102"/>
        <v/>
      </c>
    </row>
    <row r="495" spans="1:5">
      <c r="A495" s="10" t="str">
        <f t="shared" si="98"/>
        <v/>
      </c>
      <c r="B495" s="13" t="str">
        <f t="shared" si="99"/>
        <v/>
      </c>
      <c r="C495" s="12" t="str">
        <f t="shared" si="100"/>
        <v/>
      </c>
      <c r="D495" s="13" t="str">
        <f t="shared" si="101"/>
        <v/>
      </c>
      <c r="E495" s="12" t="str">
        <f t="shared" si="102"/>
        <v/>
      </c>
    </row>
    <row r="496" spans="1:5">
      <c r="A496" s="10" t="str">
        <f t="shared" si="98"/>
        <v/>
      </c>
      <c r="B496" s="13" t="str">
        <f t="shared" si="99"/>
        <v/>
      </c>
      <c r="C496" s="12" t="str">
        <f t="shared" si="100"/>
        <v/>
      </c>
      <c r="D496" s="13" t="str">
        <f t="shared" si="101"/>
        <v/>
      </c>
      <c r="E496" s="12" t="str">
        <f t="shared" si="102"/>
        <v/>
      </c>
    </row>
    <row r="497" spans="1:5">
      <c r="A497" s="10" t="str">
        <f t="shared" si="98"/>
        <v/>
      </c>
      <c r="B497" s="13" t="str">
        <f t="shared" si="99"/>
        <v/>
      </c>
      <c r="C497" s="12" t="str">
        <f t="shared" si="100"/>
        <v/>
      </c>
      <c r="D497" s="13" t="str">
        <f t="shared" si="101"/>
        <v/>
      </c>
      <c r="E497" s="12" t="str">
        <f t="shared" si="102"/>
        <v/>
      </c>
    </row>
    <row r="498" spans="1:5">
      <c r="A498" s="10" t="str">
        <f t="shared" si="98"/>
        <v/>
      </c>
      <c r="B498" s="13" t="str">
        <f t="shared" si="99"/>
        <v/>
      </c>
      <c r="C498" s="12" t="str">
        <f t="shared" si="100"/>
        <v/>
      </c>
      <c r="D498" s="13" t="str">
        <f t="shared" si="101"/>
        <v/>
      </c>
      <c r="E498" s="12" t="str">
        <f t="shared" si="102"/>
        <v/>
      </c>
    </row>
    <row r="499" spans="1:5">
      <c r="A499" s="10" t="str">
        <f t="shared" si="98"/>
        <v/>
      </c>
      <c r="B499" s="13" t="str">
        <f t="shared" si="99"/>
        <v/>
      </c>
      <c r="C499" s="12" t="str">
        <f t="shared" si="100"/>
        <v/>
      </c>
      <c r="D499" s="13" t="str">
        <f t="shared" si="101"/>
        <v/>
      </c>
      <c r="E499" s="12" t="str">
        <f t="shared" si="102"/>
        <v/>
      </c>
    </row>
    <row r="500" spans="1:5">
      <c r="A500" s="10" t="str">
        <f t="shared" si="98"/>
        <v/>
      </c>
      <c r="B500" s="13" t="str">
        <f t="shared" si="99"/>
        <v/>
      </c>
      <c r="C500" s="12" t="str">
        <f t="shared" si="100"/>
        <v/>
      </c>
      <c r="D500" s="13" t="str">
        <f t="shared" si="101"/>
        <v/>
      </c>
      <c r="E500" s="12" t="str">
        <f t="shared" si="102"/>
        <v/>
      </c>
    </row>
    <row r="501" spans="1:5">
      <c r="A501" s="10" t="str">
        <f t="shared" si="98"/>
        <v/>
      </c>
      <c r="B501" s="13" t="str">
        <f t="shared" si="99"/>
        <v/>
      </c>
      <c r="C501" s="12" t="str">
        <f t="shared" si="100"/>
        <v/>
      </c>
      <c r="D501" s="13" t="str">
        <f t="shared" si="101"/>
        <v/>
      </c>
      <c r="E501" s="12" t="str">
        <f t="shared" si="102"/>
        <v/>
      </c>
    </row>
    <row r="502" spans="1:5">
      <c r="A502" s="10" t="str">
        <f t="shared" si="98"/>
        <v/>
      </c>
      <c r="B502" s="13" t="str">
        <f t="shared" si="99"/>
        <v/>
      </c>
      <c r="C502" s="12" t="str">
        <f t="shared" si="100"/>
        <v/>
      </c>
      <c r="D502" s="13" t="str">
        <f t="shared" si="101"/>
        <v/>
      </c>
      <c r="E502" s="12" t="str">
        <f t="shared" si="102"/>
        <v/>
      </c>
    </row>
    <row r="503" spans="1:5">
      <c r="A503" s="10" t="str">
        <f t="shared" si="98"/>
        <v/>
      </c>
      <c r="B503" s="13" t="str">
        <f t="shared" si="99"/>
        <v/>
      </c>
      <c r="C503" s="12" t="str">
        <f t="shared" si="100"/>
        <v/>
      </c>
      <c r="D503" s="13" t="str">
        <f t="shared" si="101"/>
        <v/>
      </c>
      <c r="E503" s="12" t="str">
        <f t="shared" si="102"/>
        <v/>
      </c>
    </row>
    <row r="504" spans="1:5">
      <c r="A504" s="10" t="str">
        <f t="shared" si="98"/>
        <v/>
      </c>
      <c r="B504" s="13" t="str">
        <f t="shared" si="99"/>
        <v/>
      </c>
      <c r="C504" s="12" t="str">
        <f t="shared" si="100"/>
        <v/>
      </c>
      <c r="D504" s="13" t="str">
        <f t="shared" si="101"/>
        <v/>
      </c>
      <c r="E504" s="12" t="str">
        <f t="shared" si="102"/>
        <v/>
      </c>
    </row>
    <row r="505" spans="1:5">
      <c r="A505" s="10" t="str">
        <f t="shared" si="98"/>
        <v/>
      </c>
      <c r="B505" s="13" t="str">
        <f t="shared" si="99"/>
        <v/>
      </c>
      <c r="C505" s="12" t="str">
        <f t="shared" si="100"/>
        <v/>
      </c>
      <c r="D505" s="13" t="str">
        <f t="shared" si="101"/>
        <v/>
      </c>
      <c r="E505" s="12" t="str">
        <f t="shared" si="102"/>
        <v/>
      </c>
    </row>
    <row r="506" spans="1:5">
      <c r="A506" s="10" t="str">
        <f t="shared" si="98"/>
        <v/>
      </c>
      <c r="B506" s="13" t="str">
        <f t="shared" si="99"/>
        <v/>
      </c>
      <c r="C506" s="12" t="str">
        <f t="shared" si="100"/>
        <v/>
      </c>
      <c r="D506" s="13" t="str">
        <f t="shared" si="101"/>
        <v/>
      </c>
      <c r="E506" s="12" t="str">
        <f t="shared" si="102"/>
        <v/>
      </c>
    </row>
    <row r="507" spans="1:5">
      <c r="A507" s="10" t="str">
        <f t="shared" si="98"/>
        <v/>
      </c>
      <c r="B507" s="13" t="str">
        <f t="shared" si="99"/>
        <v/>
      </c>
      <c r="C507" s="12" t="str">
        <f t="shared" si="100"/>
        <v/>
      </c>
      <c r="D507" s="13" t="str">
        <f t="shared" si="101"/>
        <v/>
      </c>
      <c r="E507" s="12" t="str">
        <f t="shared" si="102"/>
        <v/>
      </c>
    </row>
    <row r="508" spans="1:5">
      <c r="A508" s="10" t="str">
        <f t="shared" si="98"/>
        <v/>
      </c>
      <c r="B508" s="13" t="str">
        <f t="shared" si="99"/>
        <v/>
      </c>
      <c r="C508" s="12" t="str">
        <f t="shared" si="100"/>
        <v/>
      </c>
      <c r="D508" s="13" t="str">
        <f t="shared" si="101"/>
        <v/>
      </c>
      <c r="E508" s="12" t="str">
        <f t="shared" si="102"/>
        <v/>
      </c>
    </row>
    <row r="509" spans="1:5">
      <c r="A509" s="10" t="str">
        <f t="shared" si="98"/>
        <v/>
      </c>
      <c r="B509" s="13" t="str">
        <f t="shared" si="99"/>
        <v/>
      </c>
      <c r="C509" s="12" t="str">
        <f t="shared" si="100"/>
        <v/>
      </c>
      <c r="D509" s="13" t="str">
        <f t="shared" si="101"/>
        <v/>
      </c>
      <c r="E509" s="12" t="str">
        <f t="shared" si="102"/>
        <v/>
      </c>
    </row>
    <row r="510" spans="1:5">
      <c r="A510" s="10" t="str">
        <f t="shared" si="98"/>
        <v/>
      </c>
      <c r="B510" s="13" t="str">
        <f t="shared" si="99"/>
        <v/>
      </c>
      <c r="C510" s="12" t="str">
        <f t="shared" si="100"/>
        <v/>
      </c>
      <c r="D510" s="13" t="str">
        <f t="shared" si="101"/>
        <v/>
      </c>
      <c r="E510" s="12" t="str">
        <f t="shared" si="102"/>
        <v/>
      </c>
    </row>
    <row r="511" spans="1:5">
      <c r="A511" s="10" t="str">
        <f t="shared" si="98"/>
        <v/>
      </c>
      <c r="B511" s="13" t="str">
        <f t="shared" si="99"/>
        <v/>
      </c>
      <c r="C511" s="12" t="str">
        <f t="shared" si="100"/>
        <v/>
      </c>
      <c r="D511" s="13" t="str">
        <f t="shared" si="101"/>
        <v/>
      </c>
      <c r="E511" s="12" t="str">
        <f t="shared" si="102"/>
        <v/>
      </c>
    </row>
    <row r="512" spans="1:5">
      <c r="A512" s="10" t="str">
        <f t="shared" si="98"/>
        <v/>
      </c>
      <c r="B512" s="13" t="str">
        <f t="shared" si="99"/>
        <v/>
      </c>
      <c r="C512" s="12" t="str">
        <f t="shared" si="100"/>
        <v/>
      </c>
      <c r="D512" s="13" t="str">
        <f t="shared" si="101"/>
        <v/>
      </c>
      <c r="E512" s="12" t="str">
        <f t="shared" si="102"/>
        <v/>
      </c>
    </row>
    <row r="513" spans="1:5">
      <c r="A513" s="10" t="str">
        <f t="shared" si="98"/>
        <v/>
      </c>
      <c r="B513" s="13" t="str">
        <f t="shared" si="99"/>
        <v/>
      </c>
      <c r="C513" s="12" t="str">
        <f t="shared" si="100"/>
        <v/>
      </c>
      <c r="D513" s="13" t="str">
        <f t="shared" si="101"/>
        <v/>
      </c>
      <c r="E513" s="12" t="str">
        <f t="shared" si="102"/>
        <v/>
      </c>
    </row>
    <row r="514" spans="1:5">
      <c r="A514" s="10" t="str">
        <f t="shared" si="98"/>
        <v/>
      </c>
      <c r="B514" s="13" t="str">
        <f t="shared" si="99"/>
        <v/>
      </c>
      <c r="C514" s="12" t="str">
        <f t="shared" si="100"/>
        <v/>
      </c>
      <c r="D514" s="13" t="str">
        <f t="shared" si="101"/>
        <v/>
      </c>
      <c r="E514" s="12" t="str">
        <f t="shared" si="102"/>
        <v/>
      </c>
    </row>
    <row r="515" spans="1:5">
      <c r="A515" s="10" t="str">
        <f t="shared" si="98"/>
        <v/>
      </c>
      <c r="B515" s="13" t="str">
        <f t="shared" si="99"/>
        <v/>
      </c>
      <c r="C515" s="12" t="str">
        <f t="shared" si="100"/>
        <v/>
      </c>
      <c r="D515" s="13" t="str">
        <f t="shared" si="101"/>
        <v/>
      </c>
      <c r="E515" s="12" t="str">
        <f t="shared" si="102"/>
        <v/>
      </c>
    </row>
    <row r="516" spans="1:5">
      <c r="A516" s="10" t="str">
        <f t="shared" si="98"/>
        <v/>
      </c>
      <c r="B516" s="13" t="str">
        <f t="shared" si="99"/>
        <v/>
      </c>
      <c r="C516" s="12" t="str">
        <f t="shared" si="100"/>
        <v/>
      </c>
      <c r="D516" s="13" t="str">
        <f t="shared" si="101"/>
        <v/>
      </c>
      <c r="E516" s="12" t="str">
        <f t="shared" si="102"/>
        <v/>
      </c>
    </row>
    <row r="517" spans="1:5">
      <c r="A517" s="10" t="str">
        <f t="shared" si="98"/>
        <v/>
      </c>
      <c r="B517" s="13" t="str">
        <f t="shared" si="99"/>
        <v/>
      </c>
      <c r="C517" s="12" t="str">
        <f t="shared" si="100"/>
        <v/>
      </c>
      <c r="D517" s="13" t="str">
        <f t="shared" si="101"/>
        <v/>
      </c>
      <c r="E517" s="12" t="str">
        <f t="shared" si="102"/>
        <v/>
      </c>
    </row>
    <row r="518" spans="1:5">
      <c r="A518" s="10" t="str">
        <f t="shared" si="98"/>
        <v/>
      </c>
      <c r="B518" s="13" t="str">
        <f t="shared" si="99"/>
        <v/>
      </c>
      <c r="C518" s="12" t="str">
        <f t="shared" si="100"/>
        <v/>
      </c>
      <c r="D518" s="13" t="str">
        <f t="shared" si="101"/>
        <v/>
      </c>
      <c r="E518" s="12" t="str">
        <f t="shared" si="102"/>
        <v/>
      </c>
    </row>
    <row r="519" spans="1:5">
      <c r="A519" s="10" t="str">
        <f t="shared" si="98"/>
        <v/>
      </c>
      <c r="B519" s="13" t="str">
        <f t="shared" si="99"/>
        <v/>
      </c>
      <c r="C519" s="12" t="str">
        <f t="shared" si="100"/>
        <v/>
      </c>
      <c r="D519" s="13" t="str">
        <f t="shared" si="101"/>
        <v/>
      </c>
      <c r="E519" s="12" t="str">
        <f t="shared" si="102"/>
        <v/>
      </c>
    </row>
    <row r="520" spans="1:5">
      <c r="A520" s="10" t="str">
        <f t="shared" si="98"/>
        <v/>
      </c>
      <c r="B520" s="13" t="str">
        <f t="shared" si="99"/>
        <v/>
      </c>
      <c r="C520" s="12" t="str">
        <f t="shared" si="100"/>
        <v/>
      </c>
      <c r="D520" s="13" t="str">
        <f t="shared" si="101"/>
        <v/>
      </c>
      <c r="E520" s="12" t="str">
        <f t="shared" si="102"/>
        <v/>
      </c>
    </row>
    <row r="521" spans="1:5">
      <c r="A521" s="10" t="str">
        <f t="shared" si="98"/>
        <v/>
      </c>
      <c r="B521" s="13" t="str">
        <f t="shared" si="99"/>
        <v/>
      </c>
      <c r="C521" s="12" t="str">
        <f t="shared" si="100"/>
        <v/>
      </c>
      <c r="D521" s="13" t="str">
        <f t="shared" si="101"/>
        <v/>
      </c>
      <c r="E521" s="12" t="str">
        <f t="shared" si="102"/>
        <v/>
      </c>
    </row>
    <row r="522" spans="1:5">
      <c r="A522" s="10" t="str">
        <f t="shared" si="98"/>
        <v/>
      </c>
      <c r="B522" s="13" t="str">
        <f t="shared" si="99"/>
        <v/>
      </c>
      <c r="C522" s="12" t="str">
        <f t="shared" si="100"/>
        <v/>
      </c>
      <c r="D522" s="13" t="str">
        <f t="shared" si="101"/>
        <v/>
      </c>
      <c r="E522" s="12" t="str">
        <f t="shared" si="102"/>
        <v/>
      </c>
    </row>
    <row r="523" spans="1:5">
      <c r="A523" s="10" t="str">
        <f t="shared" si="98"/>
        <v/>
      </c>
      <c r="B523" s="13" t="str">
        <f t="shared" si="99"/>
        <v/>
      </c>
      <c r="C523" s="12" t="str">
        <f t="shared" si="100"/>
        <v/>
      </c>
      <c r="D523" s="13" t="str">
        <f t="shared" si="101"/>
        <v/>
      </c>
      <c r="E523" s="12" t="str">
        <f t="shared" si="102"/>
        <v/>
      </c>
    </row>
    <row r="524" spans="1:5">
      <c r="A524" s="10" t="str">
        <f t="shared" si="98"/>
        <v/>
      </c>
      <c r="B524" s="13" t="str">
        <f t="shared" si="99"/>
        <v/>
      </c>
      <c r="C524" s="12" t="str">
        <f t="shared" si="100"/>
        <v/>
      </c>
      <c r="D524" s="13" t="str">
        <f t="shared" si="101"/>
        <v/>
      </c>
      <c r="E524" s="12" t="str">
        <f t="shared" si="102"/>
        <v/>
      </c>
    </row>
    <row r="525" spans="1:5">
      <c r="A525" s="10" t="str">
        <f t="shared" si="98"/>
        <v/>
      </c>
      <c r="B525" s="13" t="str">
        <f t="shared" si="99"/>
        <v/>
      </c>
      <c r="C525" s="12" t="str">
        <f t="shared" si="100"/>
        <v/>
      </c>
      <c r="D525" s="13" t="str">
        <f t="shared" si="101"/>
        <v/>
      </c>
      <c r="E525" s="12" t="str">
        <f t="shared" si="102"/>
        <v/>
      </c>
    </row>
    <row r="526" spans="1:5">
      <c r="A526" s="10" t="str">
        <f t="shared" ref="A526:A589" si="103">IF($B$6&gt;=(ROW()-11),EDATE(A525,1),"")</f>
        <v/>
      </c>
      <c r="B526" s="13" t="str">
        <f t="shared" ref="B526:B589" si="104">IF(OR(ISBLANK(A526),A526=""),"",B525-E525)</f>
        <v/>
      </c>
      <c r="C526" s="12" t="str">
        <f t="shared" ref="C526:C589" si="105">IF(OR(ISBLANK(A526),A526=""),"",$B$8)</f>
        <v/>
      </c>
      <c r="D526" s="13" t="str">
        <f t="shared" ref="D526:D589" si="106">IF(OR(ISBLANK(A526),A526=""),"",B526*$B$5)</f>
        <v/>
      </c>
      <c r="E526" s="12" t="str">
        <f t="shared" ref="E526:E589" si="107">IF(OR(ISBLANK(A526),A526=""),"",C526-D526)</f>
        <v/>
      </c>
    </row>
    <row r="527" spans="1:5">
      <c r="A527" s="10" t="str">
        <f t="shared" si="103"/>
        <v/>
      </c>
      <c r="B527" s="13" t="str">
        <f t="shared" si="104"/>
        <v/>
      </c>
      <c r="C527" s="12" t="str">
        <f t="shared" si="105"/>
        <v/>
      </c>
      <c r="D527" s="13" t="str">
        <f t="shared" si="106"/>
        <v/>
      </c>
      <c r="E527" s="12" t="str">
        <f t="shared" si="107"/>
        <v/>
      </c>
    </row>
    <row r="528" spans="1:5">
      <c r="A528" s="10" t="str">
        <f t="shared" si="103"/>
        <v/>
      </c>
      <c r="B528" s="13" t="str">
        <f t="shared" si="104"/>
        <v/>
      </c>
      <c r="C528" s="12" t="str">
        <f t="shared" si="105"/>
        <v/>
      </c>
      <c r="D528" s="13" t="str">
        <f t="shared" si="106"/>
        <v/>
      </c>
      <c r="E528" s="12" t="str">
        <f t="shared" si="107"/>
        <v/>
      </c>
    </row>
    <row r="529" spans="1:5">
      <c r="A529" s="10" t="str">
        <f t="shared" si="103"/>
        <v/>
      </c>
      <c r="B529" s="13" t="str">
        <f t="shared" si="104"/>
        <v/>
      </c>
      <c r="C529" s="12" t="str">
        <f t="shared" si="105"/>
        <v/>
      </c>
      <c r="D529" s="13" t="str">
        <f t="shared" si="106"/>
        <v/>
      </c>
      <c r="E529" s="12" t="str">
        <f t="shared" si="107"/>
        <v/>
      </c>
    </row>
    <row r="530" spans="1:5">
      <c r="A530" s="10" t="str">
        <f t="shared" si="103"/>
        <v/>
      </c>
      <c r="B530" s="13" t="str">
        <f t="shared" si="104"/>
        <v/>
      </c>
      <c r="C530" s="12" t="str">
        <f t="shared" si="105"/>
        <v/>
      </c>
      <c r="D530" s="13" t="str">
        <f t="shared" si="106"/>
        <v/>
      </c>
      <c r="E530" s="12" t="str">
        <f t="shared" si="107"/>
        <v/>
      </c>
    </row>
    <row r="531" spans="1:5">
      <c r="A531" s="10" t="str">
        <f t="shared" si="103"/>
        <v/>
      </c>
      <c r="B531" s="13" t="str">
        <f t="shared" si="104"/>
        <v/>
      </c>
      <c r="C531" s="12" t="str">
        <f t="shared" si="105"/>
        <v/>
      </c>
      <c r="D531" s="13" t="str">
        <f t="shared" si="106"/>
        <v/>
      </c>
      <c r="E531" s="12" t="str">
        <f t="shared" si="107"/>
        <v/>
      </c>
    </row>
    <row r="532" spans="1:5">
      <c r="A532" s="10" t="str">
        <f t="shared" si="103"/>
        <v/>
      </c>
      <c r="B532" s="13" t="str">
        <f t="shared" si="104"/>
        <v/>
      </c>
      <c r="C532" s="12" t="str">
        <f t="shared" si="105"/>
        <v/>
      </c>
      <c r="D532" s="13" t="str">
        <f t="shared" si="106"/>
        <v/>
      </c>
      <c r="E532" s="12" t="str">
        <f t="shared" si="107"/>
        <v/>
      </c>
    </row>
    <row r="533" spans="1:5">
      <c r="A533" s="10" t="str">
        <f t="shared" si="103"/>
        <v/>
      </c>
      <c r="B533" s="13" t="str">
        <f t="shared" si="104"/>
        <v/>
      </c>
      <c r="C533" s="12" t="str">
        <f t="shared" si="105"/>
        <v/>
      </c>
      <c r="D533" s="13" t="str">
        <f t="shared" si="106"/>
        <v/>
      </c>
      <c r="E533" s="12" t="str">
        <f t="shared" si="107"/>
        <v/>
      </c>
    </row>
    <row r="534" spans="1:5">
      <c r="A534" s="10" t="str">
        <f t="shared" si="103"/>
        <v/>
      </c>
      <c r="B534" s="13" t="str">
        <f t="shared" si="104"/>
        <v/>
      </c>
      <c r="C534" s="12" t="str">
        <f t="shared" si="105"/>
        <v/>
      </c>
      <c r="D534" s="13" t="str">
        <f t="shared" si="106"/>
        <v/>
      </c>
      <c r="E534" s="12" t="str">
        <f t="shared" si="107"/>
        <v/>
      </c>
    </row>
    <row r="535" spans="1:5">
      <c r="A535" s="10" t="str">
        <f t="shared" si="103"/>
        <v/>
      </c>
      <c r="B535" s="13" t="str">
        <f t="shared" si="104"/>
        <v/>
      </c>
      <c r="C535" s="12" t="str">
        <f t="shared" si="105"/>
        <v/>
      </c>
      <c r="D535" s="13" t="str">
        <f t="shared" si="106"/>
        <v/>
      </c>
      <c r="E535" s="12" t="str">
        <f t="shared" si="107"/>
        <v/>
      </c>
    </row>
    <row r="536" spans="1:5">
      <c r="A536" s="10" t="str">
        <f t="shared" si="103"/>
        <v/>
      </c>
      <c r="B536" s="13" t="str">
        <f t="shared" si="104"/>
        <v/>
      </c>
      <c r="C536" s="12" t="str">
        <f t="shared" si="105"/>
        <v/>
      </c>
      <c r="D536" s="13" t="str">
        <f t="shared" si="106"/>
        <v/>
      </c>
      <c r="E536" s="12" t="str">
        <f t="shared" si="107"/>
        <v/>
      </c>
    </row>
    <row r="537" spans="1:5">
      <c r="A537" s="10" t="str">
        <f t="shared" si="103"/>
        <v/>
      </c>
      <c r="B537" s="13" t="str">
        <f t="shared" si="104"/>
        <v/>
      </c>
      <c r="C537" s="12" t="str">
        <f t="shared" si="105"/>
        <v/>
      </c>
      <c r="D537" s="13" t="str">
        <f t="shared" si="106"/>
        <v/>
      </c>
      <c r="E537" s="12" t="str">
        <f t="shared" si="107"/>
        <v/>
      </c>
    </row>
    <row r="538" spans="1:5">
      <c r="A538" s="10" t="str">
        <f t="shared" si="103"/>
        <v/>
      </c>
      <c r="B538" s="13" t="str">
        <f t="shared" si="104"/>
        <v/>
      </c>
      <c r="C538" s="12" t="str">
        <f t="shared" si="105"/>
        <v/>
      </c>
      <c r="D538" s="13" t="str">
        <f t="shared" si="106"/>
        <v/>
      </c>
      <c r="E538" s="12" t="str">
        <f t="shared" si="107"/>
        <v/>
      </c>
    </row>
    <row r="539" spans="1:5">
      <c r="A539" s="10" t="str">
        <f t="shared" si="103"/>
        <v/>
      </c>
      <c r="B539" s="13" t="str">
        <f t="shared" si="104"/>
        <v/>
      </c>
      <c r="C539" s="12" t="str">
        <f t="shared" si="105"/>
        <v/>
      </c>
      <c r="D539" s="13" t="str">
        <f t="shared" si="106"/>
        <v/>
      </c>
      <c r="E539" s="12" t="str">
        <f t="shared" si="107"/>
        <v/>
      </c>
    </row>
    <row r="540" spans="1:5">
      <c r="A540" s="10" t="str">
        <f t="shared" si="103"/>
        <v/>
      </c>
      <c r="B540" s="13" t="str">
        <f t="shared" si="104"/>
        <v/>
      </c>
      <c r="C540" s="12" t="str">
        <f t="shared" si="105"/>
        <v/>
      </c>
      <c r="D540" s="13" t="str">
        <f t="shared" si="106"/>
        <v/>
      </c>
      <c r="E540" s="12" t="str">
        <f t="shared" si="107"/>
        <v/>
      </c>
    </row>
    <row r="541" spans="1:5">
      <c r="A541" s="10" t="str">
        <f t="shared" si="103"/>
        <v/>
      </c>
      <c r="B541" s="13" t="str">
        <f t="shared" si="104"/>
        <v/>
      </c>
      <c r="C541" s="12" t="str">
        <f t="shared" si="105"/>
        <v/>
      </c>
      <c r="D541" s="13" t="str">
        <f t="shared" si="106"/>
        <v/>
      </c>
      <c r="E541" s="12" t="str">
        <f t="shared" si="107"/>
        <v/>
      </c>
    </row>
    <row r="542" spans="1:5">
      <c r="A542" s="10" t="str">
        <f t="shared" si="103"/>
        <v/>
      </c>
      <c r="B542" s="13" t="str">
        <f t="shared" si="104"/>
        <v/>
      </c>
      <c r="C542" s="12" t="str">
        <f t="shared" si="105"/>
        <v/>
      </c>
      <c r="D542" s="13" t="str">
        <f t="shared" si="106"/>
        <v/>
      </c>
      <c r="E542" s="12" t="str">
        <f t="shared" si="107"/>
        <v/>
      </c>
    </row>
    <row r="543" spans="1:5">
      <c r="A543" s="10" t="str">
        <f t="shared" si="103"/>
        <v/>
      </c>
      <c r="B543" s="13" t="str">
        <f t="shared" si="104"/>
        <v/>
      </c>
      <c r="C543" s="12" t="str">
        <f t="shared" si="105"/>
        <v/>
      </c>
      <c r="D543" s="13" t="str">
        <f t="shared" si="106"/>
        <v/>
      </c>
      <c r="E543" s="12" t="str">
        <f t="shared" si="107"/>
        <v/>
      </c>
    </row>
    <row r="544" spans="1:5">
      <c r="A544" s="10" t="str">
        <f t="shared" si="103"/>
        <v/>
      </c>
      <c r="B544" s="13" t="str">
        <f t="shared" si="104"/>
        <v/>
      </c>
      <c r="C544" s="12" t="str">
        <f t="shared" si="105"/>
        <v/>
      </c>
      <c r="D544" s="13" t="str">
        <f t="shared" si="106"/>
        <v/>
      </c>
      <c r="E544" s="12" t="str">
        <f t="shared" si="107"/>
        <v/>
      </c>
    </row>
    <row r="545" spans="1:5">
      <c r="A545" s="10" t="str">
        <f t="shared" si="103"/>
        <v/>
      </c>
      <c r="B545" s="13" t="str">
        <f t="shared" si="104"/>
        <v/>
      </c>
      <c r="C545" s="12" t="str">
        <f t="shared" si="105"/>
        <v/>
      </c>
      <c r="D545" s="13" t="str">
        <f t="shared" si="106"/>
        <v/>
      </c>
      <c r="E545" s="12" t="str">
        <f t="shared" si="107"/>
        <v/>
      </c>
    </row>
    <row r="546" spans="1:5">
      <c r="A546" s="10" t="str">
        <f t="shared" si="103"/>
        <v/>
      </c>
      <c r="B546" s="13" t="str">
        <f t="shared" si="104"/>
        <v/>
      </c>
      <c r="C546" s="12" t="str">
        <f t="shared" si="105"/>
        <v/>
      </c>
      <c r="D546" s="13" t="str">
        <f t="shared" si="106"/>
        <v/>
      </c>
      <c r="E546" s="12" t="str">
        <f t="shared" si="107"/>
        <v/>
      </c>
    </row>
    <row r="547" spans="1:5">
      <c r="A547" s="10" t="str">
        <f t="shared" si="103"/>
        <v/>
      </c>
      <c r="B547" s="13" t="str">
        <f t="shared" si="104"/>
        <v/>
      </c>
      <c r="C547" s="12" t="str">
        <f t="shared" si="105"/>
        <v/>
      </c>
      <c r="D547" s="13" t="str">
        <f t="shared" si="106"/>
        <v/>
      </c>
      <c r="E547" s="12" t="str">
        <f t="shared" si="107"/>
        <v/>
      </c>
    </row>
    <row r="548" spans="1:5">
      <c r="A548" s="10" t="str">
        <f t="shared" si="103"/>
        <v/>
      </c>
      <c r="B548" s="13" t="str">
        <f t="shared" si="104"/>
        <v/>
      </c>
      <c r="C548" s="12" t="str">
        <f t="shared" si="105"/>
        <v/>
      </c>
      <c r="D548" s="13" t="str">
        <f t="shared" si="106"/>
        <v/>
      </c>
      <c r="E548" s="12" t="str">
        <f t="shared" si="107"/>
        <v/>
      </c>
    </row>
    <row r="549" spans="1:5">
      <c r="A549" s="10" t="str">
        <f t="shared" si="103"/>
        <v/>
      </c>
      <c r="B549" s="13" t="str">
        <f t="shared" si="104"/>
        <v/>
      </c>
      <c r="C549" s="12" t="str">
        <f t="shared" si="105"/>
        <v/>
      </c>
      <c r="D549" s="13" t="str">
        <f t="shared" si="106"/>
        <v/>
      </c>
      <c r="E549" s="12" t="str">
        <f t="shared" si="107"/>
        <v/>
      </c>
    </row>
    <row r="550" spans="1:5">
      <c r="A550" s="10" t="str">
        <f t="shared" si="103"/>
        <v/>
      </c>
      <c r="B550" s="13" t="str">
        <f t="shared" si="104"/>
        <v/>
      </c>
      <c r="C550" s="12" t="str">
        <f t="shared" si="105"/>
        <v/>
      </c>
      <c r="D550" s="13" t="str">
        <f t="shared" si="106"/>
        <v/>
      </c>
      <c r="E550" s="12" t="str">
        <f t="shared" si="107"/>
        <v/>
      </c>
    </row>
    <row r="551" spans="1:5">
      <c r="A551" s="10" t="str">
        <f t="shared" si="103"/>
        <v/>
      </c>
      <c r="B551" s="13" t="str">
        <f t="shared" si="104"/>
        <v/>
      </c>
      <c r="C551" s="12" t="str">
        <f t="shared" si="105"/>
        <v/>
      </c>
      <c r="D551" s="13" t="str">
        <f t="shared" si="106"/>
        <v/>
      </c>
      <c r="E551" s="12" t="str">
        <f t="shared" si="107"/>
        <v/>
      </c>
    </row>
    <row r="552" spans="1:5">
      <c r="A552" s="10" t="str">
        <f t="shared" si="103"/>
        <v/>
      </c>
      <c r="B552" s="13" t="str">
        <f t="shared" si="104"/>
        <v/>
      </c>
      <c r="C552" s="12" t="str">
        <f t="shared" si="105"/>
        <v/>
      </c>
      <c r="D552" s="13" t="str">
        <f t="shared" si="106"/>
        <v/>
      </c>
      <c r="E552" s="12" t="str">
        <f t="shared" si="107"/>
        <v/>
      </c>
    </row>
    <row r="553" spans="1:5">
      <c r="A553" s="10" t="str">
        <f t="shared" si="103"/>
        <v/>
      </c>
      <c r="B553" s="13" t="str">
        <f t="shared" si="104"/>
        <v/>
      </c>
      <c r="C553" s="12" t="str">
        <f t="shared" si="105"/>
        <v/>
      </c>
      <c r="D553" s="13" t="str">
        <f t="shared" si="106"/>
        <v/>
      </c>
      <c r="E553" s="12" t="str">
        <f t="shared" si="107"/>
        <v/>
      </c>
    </row>
    <row r="554" spans="1:5">
      <c r="A554" s="10" t="str">
        <f t="shared" si="103"/>
        <v/>
      </c>
      <c r="B554" s="13" t="str">
        <f t="shared" si="104"/>
        <v/>
      </c>
      <c r="C554" s="12" t="str">
        <f t="shared" si="105"/>
        <v/>
      </c>
      <c r="D554" s="13" t="str">
        <f t="shared" si="106"/>
        <v/>
      </c>
      <c r="E554" s="12" t="str">
        <f t="shared" si="107"/>
        <v/>
      </c>
    </row>
    <row r="555" spans="1:5">
      <c r="A555" s="10" t="str">
        <f t="shared" si="103"/>
        <v/>
      </c>
      <c r="B555" s="13" t="str">
        <f t="shared" si="104"/>
        <v/>
      </c>
      <c r="C555" s="12" t="str">
        <f t="shared" si="105"/>
        <v/>
      </c>
      <c r="D555" s="13" t="str">
        <f t="shared" si="106"/>
        <v/>
      </c>
      <c r="E555" s="12" t="str">
        <f t="shared" si="107"/>
        <v/>
      </c>
    </row>
    <row r="556" spans="1:5">
      <c r="A556" s="10" t="str">
        <f t="shared" si="103"/>
        <v/>
      </c>
      <c r="B556" s="13" t="str">
        <f t="shared" si="104"/>
        <v/>
      </c>
      <c r="C556" s="12" t="str">
        <f t="shared" si="105"/>
        <v/>
      </c>
      <c r="D556" s="13" t="str">
        <f t="shared" si="106"/>
        <v/>
      </c>
      <c r="E556" s="12" t="str">
        <f t="shared" si="107"/>
        <v/>
      </c>
    </row>
    <row r="557" spans="1:5">
      <c r="A557" s="10" t="str">
        <f t="shared" si="103"/>
        <v/>
      </c>
      <c r="B557" s="13" t="str">
        <f t="shared" si="104"/>
        <v/>
      </c>
      <c r="C557" s="12" t="str">
        <f t="shared" si="105"/>
        <v/>
      </c>
      <c r="D557" s="13" t="str">
        <f t="shared" si="106"/>
        <v/>
      </c>
      <c r="E557" s="12" t="str">
        <f t="shared" si="107"/>
        <v/>
      </c>
    </row>
    <row r="558" spans="1:5">
      <c r="A558" s="10" t="str">
        <f t="shared" si="103"/>
        <v/>
      </c>
      <c r="B558" s="13" t="str">
        <f t="shared" si="104"/>
        <v/>
      </c>
      <c r="C558" s="12" t="str">
        <f t="shared" si="105"/>
        <v/>
      </c>
      <c r="D558" s="13" t="str">
        <f t="shared" si="106"/>
        <v/>
      </c>
      <c r="E558" s="12" t="str">
        <f t="shared" si="107"/>
        <v/>
      </c>
    </row>
    <row r="559" spans="1:5">
      <c r="A559" s="10" t="str">
        <f t="shared" si="103"/>
        <v/>
      </c>
      <c r="B559" s="13" t="str">
        <f t="shared" si="104"/>
        <v/>
      </c>
      <c r="C559" s="12" t="str">
        <f t="shared" si="105"/>
        <v/>
      </c>
      <c r="D559" s="13" t="str">
        <f t="shared" si="106"/>
        <v/>
      </c>
      <c r="E559" s="12" t="str">
        <f t="shared" si="107"/>
        <v/>
      </c>
    </row>
    <row r="560" spans="1:5">
      <c r="A560" s="10" t="str">
        <f t="shared" si="103"/>
        <v/>
      </c>
      <c r="B560" s="13" t="str">
        <f t="shared" si="104"/>
        <v/>
      </c>
      <c r="C560" s="12" t="str">
        <f t="shared" si="105"/>
        <v/>
      </c>
      <c r="D560" s="13" t="str">
        <f t="shared" si="106"/>
        <v/>
      </c>
      <c r="E560" s="12" t="str">
        <f t="shared" si="107"/>
        <v/>
      </c>
    </row>
    <row r="561" spans="1:5">
      <c r="A561" s="10" t="str">
        <f t="shared" si="103"/>
        <v/>
      </c>
      <c r="B561" s="13" t="str">
        <f t="shared" si="104"/>
        <v/>
      </c>
      <c r="C561" s="12" t="str">
        <f t="shared" si="105"/>
        <v/>
      </c>
      <c r="D561" s="13" t="str">
        <f t="shared" si="106"/>
        <v/>
      </c>
      <c r="E561" s="12" t="str">
        <f t="shared" si="107"/>
        <v/>
      </c>
    </row>
    <row r="562" spans="1:5">
      <c r="A562" s="10" t="str">
        <f t="shared" si="103"/>
        <v/>
      </c>
      <c r="B562" s="13" t="str">
        <f t="shared" si="104"/>
        <v/>
      </c>
      <c r="C562" s="12" t="str">
        <f t="shared" si="105"/>
        <v/>
      </c>
      <c r="D562" s="13" t="str">
        <f t="shared" si="106"/>
        <v/>
      </c>
      <c r="E562" s="12" t="str">
        <f t="shared" si="107"/>
        <v/>
      </c>
    </row>
    <row r="563" spans="1:5">
      <c r="A563" s="10" t="str">
        <f t="shared" si="103"/>
        <v/>
      </c>
      <c r="B563" s="13" t="str">
        <f t="shared" si="104"/>
        <v/>
      </c>
      <c r="C563" s="12" t="str">
        <f t="shared" si="105"/>
        <v/>
      </c>
      <c r="D563" s="13" t="str">
        <f t="shared" si="106"/>
        <v/>
      </c>
      <c r="E563" s="12" t="str">
        <f t="shared" si="107"/>
        <v/>
      </c>
    </row>
    <row r="564" spans="1:5">
      <c r="A564" s="10" t="str">
        <f t="shared" si="103"/>
        <v/>
      </c>
      <c r="B564" s="13" t="str">
        <f t="shared" si="104"/>
        <v/>
      </c>
      <c r="C564" s="12" t="str">
        <f t="shared" si="105"/>
        <v/>
      </c>
      <c r="D564" s="13" t="str">
        <f t="shared" si="106"/>
        <v/>
      </c>
      <c r="E564" s="12" t="str">
        <f t="shared" si="107"/>
        <v/>
      </c>
    </row>
    <row r="565" spans="1:5">
      <c r="A565" s="10" t="str">
        <f t="shared" si="103"/>
        <v/>
      </c>
      <c r="B565" s="13" t="str">
        <f t="shared" si="104"/>
        <v/>
      </c>
      <c r="C565" s="12" t="str">
        <f t="shared" si="105"/>
        <v/>
      </c>
      <c r="D565" s="13" t="str">
        <f t="shared" si="106"/>
        <v/>
      </c>
      <c r="E565" s="12" t="str">
        <f t="shared" si="107"/>
        <v/>
      </c>
    </row>
    <row r="566" spans="1:5">
      <c r="A566" s="10" t="str">
        <f t="shared" si="103"/>
        <v/>
      </c>
      <c r="B566" s="13" t="str">
        <f t="shared" si="104"/>
        <v/>
      </c>
      <c r="C566" s="12" t="str">
        <f t="shared" si="105"/>
        <v/>
      </c>
      <c r="D566" s="13" t="str">
        <f t="shared" si="106"/>
        <v/>
      </c>
      <c r="E566" s="12" t="str">
        <f t="shared" si="107"/>
        <v/>
      </c>
    </row>
    <row r="567" spans="1:5">
      <c r="A567" s="10" t="str">
        <f t="shared" si="103"/>
        <v/>
      </c>
      <c r="B567" s="13" t="str">
        <f t="shared" si="104"/>
        <v/>
      </c>
      <c r="C567" s="12" t="str">
        <f t="shared" si="105"/>
        <v/>
      </c>
      <c r="D567" s="13" t="str">
        <f t="shared" si="106"/>
        <v/>
      </c>
      <c r="E567" s="12" t="str">
        <f t="shared" si="107"/>
        <v/>
      </c>
    </row>
    <row r="568" spans="1:5">
      <c r="A568" s="10" t="str">
        <f t="shared" si="103"/>
        <v/>
      </c>
      <c r="B568" s="13" t="str">
        <f t="shared" si="104"/>
        <v/>
      </c>
      <c r="C568" s="12" t="str">
        <f t="shared" si="105"/>
        <v/>
      </c>
      <c r="D568" s="13" t="str">
        <f t="shared" si="106"/>
        <v/>
      </c>
      <c r="E568" s="12" t="str">
        <f t="shared" si="107"/>
        <v/>
      </c>
    </row>
    <row r="569" spans="1:5">
      <c r="A569" s="10" t="str">
        <f t="shared" si="103"/>
        <v/>
      </c>
      <c r="B569" s="13" t="str">
        <f t="shared" si="104"/>
        <v/>
      </c>
      <c r="C569" s="12" t="str">
        <f t="shared" si="105"/>
        <v/>
      </c>
      <c r="D569" s="13" t="str">
        <f t="shared" si="106"/>
        <v/>
      </c>
      <c r="E569" s="12" t="str">
        <f t="shared" si="107"/>
        <v/>
      </c>
    </row>
    <row r="570" spans="1:5">
      <c r="A570" s="10" t="str">
        <f t="shared" si="103"/>
        <v/>
      </c>
      <c r="B570" s="13" t="str">
        <f t="shared" si="104"/>
        <v/>
      </c>
      <c r="C570" s="12" t="str">
        <f t="shared" si="105"/>
        <v/>
      </c>
      <c r="D570" s="13" t="str">
        <f t="shared" si="106"/>
        <v/>
      </c>
      <c r="E570" s="12" t="str">
        <f t="shared" si="107"/>
        <v/>
      </c>
    </row>
    <row r="571" spans="1:5">
      <c r="A571" s="10" t="str">
        <f t="shared" si="103"/>
        <v/>
      </c>
      <c r="B571" s="13" t="str">
        <f t="shared" si="104"/>
        <v/>
      </c>
      <c r="C571" s="12" t="str">
        <f t="shared" si="105"/>
        <v/>
      </c>
      <c r="D571" s="13" t="str">
        <f t="shared" si="106"/>
        <v/>
      </c>
      <c r="E571" s="12" t="str">
        <f t="shared" si="107"/>
        <v/>
      </c>
    </row>
    <row r="572" spans="1:5">
      <c r="A572" s="10" t="str">
        <f t="shared" si="103"/>
        <v/>
      </c>
      <c r="B572" s="13" t="str">
        <f t="shared" si="104"/>
        <v/>
      </c>
      <c r="C572" s="12" t="str">
        <f t="shared" si="105"/>
        <v/>
      </c>
      <c r="D572" s="13" t="str">
        <f t="shared" si="106"/>
        <v/>
      </c>
      <c r="E572" s="12" t="str">
        <f t="shared" si="107"/>
        <v/>
      </c>
    </row>
    <row r="573" spans="1:5">
      <c r="A573" s="10" t="str">
        <f t="shared" si="103"/>
        <v/>
      </c>
      <c r="B573" s="13" t="str">
        <f t="shared" si="104"/>
        <v/>
      </c>
      <c r="C573" s="12" t="str">
        <f t="shared" si="105"/>
        <v/>
      </c>
      <c r="D573" s="13" t="str">
        <f t="shared" si="106"/>
        <v/>
      </c>
      <c r="E573" s="12" t="str">
        <f t="shared" si="107"/>
        <v/>
      </c>
    </row>
    <row r="574" spans="1:5">
      <c r="A574" s="10" t="str">
        <f t="shared" si="103"/>
        <v/>
      </c>
      <c r="B574" s="13" t="str">
        <f t="shared" si="104"/>
        <v/>
      </c>
      <c r="C574" s="12" t="str">
        <f t="shared" si="105"/>
        <v/>
      </c>
      <c r="D574" s="13" t="str">
        <f t="shared" si="106"/>
        <v/>
      </c>
      <c r="E574" s="12" t="str">
        <f t="shared" si="107"/>
        <v/>
      </c>
    </row>
    <row r="575" spans="1:5">
      <c r="A575" s="10" t="str">
        <f t="shared" si="103"/>
        <v/>
      </c>
      <c r="B575" s="13" t="str">
        <f t="shared" si="104"/>
        <v/>
      </c>
      <c r="C575" s="12" t="str">
        <f t="shared" si="105"/>
        <v/>
      </c>
      <c r="D575" s="13" t="str">
        <f t="shared" si="106"/>
        <v/>
      </c>
      <c r="E575" s="12" t="str">
        <f t="shared" si="107"/>
        <v/>
      </c>
    </row>
    <row r="576" spans="1:5">
      <c r="A576" s="10" t="str">
        <f t="shared" si="103"/>
        <v/>
      </c>
      <c r="B576" s="13" t="str">
        <f t="shared" si="104"/>
        <v/>
      </c>
      <c r="C576" s="12" t="str">
        <f t="shared" si="105"/>
        <v/>
      </c>
      <c r="D576" s="13" t="str">
        <f t="shared" si="106"/>
        <v/>
      </c>
      <c r="E576" s="12" t="str">
        <f t="shared" si="107"/>
        <v/>
      </c>
    </row>
    <row r="577" spans="1:5">
      <c r="A577" s="10" t="str">
        <f t="shared" si="103"/>
        <v/>
      </c>
      <c r="B577" s="13" t="str">
        <f t="shared" si="104"/>
        <v/>
      </c>
      <c r="C577" s="12" t="str">
        <f t="shared" si="105"/>
        <v/>
      </c>
      <c r="D577" s="13" t="str">
        <f t="shared" si="106"/>
        <v/>
      </c>
      <c r="E577" s="12" t="str">
        <f t="shared" si="107"/>
        <v/>
      </c>
    </row>
    <row r="578" spans="1:5">
      <c r="A578" s="10" t="str">
        <f t="shared" si="103"/>
        <v/>
      </c>
      <c r="B578" s="13" t="str">
        <f t="shared" si="104"/>
        <v/>
      </c>
      <c r="C578" s="12" t="str">
        <f t="shared" si="105"/>
        <v/>
      </c>
      <c r="D578" s="13" t="str">
        <f t="shared" si="106"/>
        <v/>
      </c>
      <c r="E578" s="12" t="str">
        <f t="shared" si="107"/>
        <v/>
      </c>
    </row>
    <row r="579" spans="1:5">
      <c r="A579" s="10" t="str">
        <f t="shared" si="103"/>
        <v/>
      </c>
      <c r="B579" s="13" t="str">
        <f t="shared" si="104"/>
        <v/>
      </c>
      <c r="C579" s="12" t="str">
        <f t="shared" si="105"/>
        <v/>
      </c>
      <c r="D579" s="13" t="str">
        <f t="shared" si="106"/>
        <v/>
      </c>
      <c r="E579" s="12" t="str">
        <f t="shared" si="107"/>
        <v/>
      </c>
    </row>
    <row r="580" spans="1:5">
      <c r="A580" s="10" t="str">
        <f t="shared" si="103"/>
        <v/>
      </c>
      <c r="B580" s="13" t="str">
        <f t="shared" si="104"/>
        <v/>
      </c>
      <c r="C580" s="12" t="str">
        <f t="shared" si="105"/>
        <v/>
      </c>
      <c r="D580" s="13" t="str">
        <f t="shared" si="106"/>
        <v/>
      </c>
      <c r="E580" s="12" t="str">
        <f t="shared" si="107"/>
        <v/>
      </c>
    </row>
    <row r="581" spans="1:5">
      <c r="A581" s="10" t="str">
        <f t="shared" si="103"/>
        <v/>
      </c>
      <c r="B581" s="13" t="str">
        <f t="shared" si="104"/>
        <v/>
      </c>
      <c r="C581" s="12" t="str">
        <f t="shared" si="105"/>
        <v/>
      </c>
      <c r="D581" s="13" t="str">
        <f t="shared" si="106"/>
        <v/>
      </c>
      <c r="E581" s="12" t="str">
        <f t="shared" si="107"/>
        <v/>
      </c>
    </row>
    <row r="582" spans="1:5">
      <c r="A582" s="10" t="str">
        <f t="shared" si="103"/>
        <v/>
      </c>
      <c r="B582" s="13" t="str">
        <f t="shared" si="104"/>
        <v/>
      </c>
      <c r="C582" s="12" t="str">
        <f t="shared" si="105"/>
        <v/>
      </c>
      <c r="D582" s="13" t="str">
        <f t="shared" si="106"/>
        <v/>
      </c>
      <c r="E582" s="12" t="str">
        <f t="shared" si="107"/>
        <v/>
      </c>
    </row>
    <row r="583" spans="1:5">
      <c r="A583" s="10" t="str">
        <f t="shared" si="103"/>
        <v/>
      </c>
      <c r="B583" s="13" t="str">
        <f t="shared" si="104"/>
        <v/>
      </c>
      <c r="C583" s="12" t="str">
        <f t="shared" si="105"/>
        <v/>
      </c>
      <c r="D583" s="13" t="str">
        <f t="shared" si="106"/>
        <v/>
      </c>
      <c r="E583" s="12" t="str">
        <f t="shared" si="107"/>
        <v/>
      </c>
    </row>
    <row r="584" spans="1:5">
      <c r="A584" s="10" t="str">
        <f t="shared" si="103"/>
        <v/>
      </c>
      <c r="B584" s="13" t="str">
        <f t="shared" si="104"/>
        <v/>
      </c>
      <c r="C584" s="12" t="str">
        <f t="shared" si="105"/>
        <v/>
      </c>
      <c r="D584" s="13" t="str">
        <f t="shared" si="106"/>
        <v/>
      </c>
      <c r="E584" s="12" t="str">
        <f t="shared" si="107"/>
        <v/>
      </c>
    </row>
    <row r="585" spans="1:5">
      <c r="A585" s="10" t="str">
        <f t="shared" si="103"/>
        <v/>
      </c>
      <c r="B585" s="13" t="str">
        <f t="shared" si="104"/>
        <v/>
      </c>
      <c r="C585" s="12" t="str">
        <f t="shared" si="105"/>
        <v/>
      </c>
      <c r="D585" s="13" t="str">
        <f t="shared" si="106"/>
        <v/>
      </c>
      <c r="E585" s="12" t="str">
        <f t="shared" si="107"/>
        <v/>
      </c>
    </row>
    <row r="586" spans="1:5">
      <c r="A586" s="10" t="str">
        <f t="shared" si="103"/>
        <v/>
      </c>
      <c r="B586" s="13" t="str">
        <f t="shared" si="104"/>
        <v/>
      </c>
      <c r="C586" s="12" t="str">
        <f t="shared" si="105"/>
        <v/>
      </c>
      <c r="D586" s="13" t="str">
        <f t="shared" si="106"/>
        <v/>
      </c>
      <c r="E586" s="12" t="str">
        <f t="shared" si="107"/>
        <v/>
      </c>
    </row>
    <row r="587" spans="1:5">
      <c r="A587" s="10" t="str">
        <f t="shared" si="103"/>
        <v/>
      </c>
      <c r="B587" s="13" t="str">
        <f t="shared" si="104"/>
        <v/>
      </c>
      <c r="C587" s="12" t="str">
        <f t="shared" si="105"/>
        <v/>
      </c>
      <c r="D587" s="13" t="str">
        <f t="shared" si="106"/>
        <v/>
      </c>
      <c r="E587" s="12" t="str">
        <f t="shared" si="107"/>
        <v/>
      </c>
    </row>
    <row r="588" spans="1:5">
      <c r="A588" s="10" t="str">
        <f t="shared" si="103"/>
        <v/>
      </c>
      <c r="B588" s="13" t="str">
        <f t="shared" si="104"/>
        <v/>
      </c>
      <c r="C588" s="12" t="str">
        <f t="shared" si="105"/>
        <v/>
      </c>
      <c r="D588" s="13" t="str">
        <f t="shared" si="106"/>
        <v/>
      </c>
      <c r="E588" s="12" t="str">
        <f t="shared" si="107"/>
        <v/>
      </c>
    </row>
    <row r="589" spans="1:5">
      <c r="A589" s="10" t="str">
        <f t="shared" si="103"/>
        <v/>
      </c>
      <c r="B589" s="13" t="str">
        <f t="shared" si="104"/>
        <v/>
      </c>
      <c r="C589" s="12" t="str">
        <f t="shared" si="105"/>
        <v/>
      </c>
      <c r="D589" s="13" t="str">
        <f t="shared" si="106"/>
        <v/>
      </c>
      <c r="E589" s="12" t="str">
        <f t="shared" si="107"/>
        <v/>
      </c>
    </row>
    <row r="590" spans="1:5">
      <c r="A590" s="10" t="str">
        <f t="shared" ref="A590:A653" si="108">IF($B$6&gt;=(ROW()-11),EDATE(A589,1),"")</f>
        <v/>
      </c>
      <c r="B590" s="13" t="str">
        <f t="shared" ref="B590:B653" si="109">IF(OR(ISBLANK(A590),A590=""),"",B589-E589)</f>
        <v/>
      </c>
      <c r="C590" s="12" t="str">
        <f t="shared" ref="C590:C653" si="110">IF(OR(ISBLANK(A590),A590=""),"",$B$8)</f>
        <v/>
      </c>
      <c r="D590" s="13" t="str">
        <f t="shared" ref="D590:D653" si="111">IF(OR(ISBLANK(A590),A590=""),"",B590*$B$5)</f>
        <v/>
      </c>
      <c r="E590" s="12" t="str">
        <f t="shared" ref="E590:E653" si="112">IF(OR(ISBLANK(A590),A590=""),"",C590-D590)</f>
        <v/>
      </c>
    </row>
    <row r="591" spans="1:5">
      <c r="A591" s="10" t="str">
        <f t="shared" si="108"/>
        <v/>
      </c>
      <c r="B591" s="13" t="str">
        <f t="shared" si="109"/>
        <v/>
      </c>
      <c r="C591" s="12" t="str">
        <f t="shared" si="110"/>
        <v/>
      </c>
      <c r="D591" s="13" t="str">
        <f t="shared" si="111"/>
        <v/>
      </c>
      <c r="E591" s="12" t="str">
        <f t="shared" si="112"/>
        <v/>
      </c>
    </row>
    <row r="592" spans="1:5">
      <c r="A592" s="10" t="str">
        <f t="shared" si="108"/>
        <v/>
      </c>
      <c r="B592" s="13" t="str">
        <f t="shared" si="109"/>
        <v/>
      </c>
      <c r="C592" s="12" t="str">
        <f t="shared" si="110"/>
        <v/>
      </c>
      <c r="D592" s="13" t="str">
        <f t="shared" si="111"/>
        <v/>
      </c>
      <c r="E592" s="12" t="str">
        <f t="shared" si="112"/>
        <v/>
      </c>
    </row>
    <row r="593" spans="1:5">
      <c r="A593" s="10" t="str">
        <f t="shared" si="108"/>
        <v/>
      </c>
      <c r="B593" s="13" t="str">
        <f t="shared" si="109"/>
        <v/>
      </c>
      <c r="C593" s="12" t="str">
        <f t="shared" si="110"/>
        <v/>
      </c>
      <c r="D593" s="13" t="str">
        <f t="shared" si="111"/>
        <v/>
      </c>
      <c r="E593" s="12" t="str">
        <f t="shared" si="112"/>
        <v/>
      </c>
    </row>
    <row r="594" spans="1:5">
      <c r="A594" s="10" t="str">
        <f t="shared" si="108"/>
        <v/>
      </c>
      <c r="B594" s="13" t="str">
        <f t="shared" si="109"/>
        <v/>
      </c>
      <c r="C594" s="12" t="str">
        <f t="shared" si="110"/>
        <v/>
      </c>
      <c r="D594" s="13" t="str">
        <f t="shared" si="111"/>
        <v/>
      </c>
      <c r="E594" s="12" t="str">
        <f t="shared" si="112"/>
        <v/>
      </c>
    </row>
    <row r="595" spans="1:5">
      <c r="A595" s="10" t="str">
        <f t="shared" si="108"/>
        <v/>
      </c>
      <c r="B595" s="13" t="str">
        <f t="shared" si="109"/>
        <v/>
      </c>
      <c r="C595" s="12" t="str">
        <f t="shared" si="110"/>
        <v/>
      </c>
      <c r="D595" s="13" t="str">
        <f t="shared" si="111"/>
        <v/>
      </c>
      <c r="E595" s="12" t="str">
        <f t="shared" si="112"/>
        <v/>
      </c>
    </row>
    <row r="596" spans="1:5">
      <c r="A596" s="10" t="str">
        <f t="shared" si="108"/>
        <v/>
      </c>
      <c r="B596" s="13" t="str">
        <f t="shared" si="109"/>
        <v/>
      </c>
      <c r="C596" s="12" t="str">
        <f t="shared" si="110"/>
        <v/>
      </c>
      <c r="D596" s="13" t="str">
        <f t="shared" si="111"/>
        <v/>
      </c>
      <c r="E596" s="12" t="str">
        <f t="shared" si="112"/>
        <v/>
      </c>
    </row>
    <row r="597" spans="1:5">
      <c r="A597" s="10" t="str">
        <f t="shared" si="108"/>
        <v/>
      </c>
      <c r="B597" s="13" t="str">
        <f t="shared" si="109"/>
        <v/>
      </c>
      <c r="C597" s="12" t="str">
        <f t="shared" si="110"/>
        <v/>
      </c>
      <c r="D597" s="13" t="str">
        <f t="shared" si="111"/>
        <v/>
      </c>
      <c r="E597" s="12" t="str">
        <f t="shared" si="112"/>
        <v/>
      </c>
    </row>
    <row r="598" spans="1:5">
      <c r="A598" s="10" t="str">
        <f t="shared" si="108"/>
        <v/>
      </c>
      <c r="B598" s="13" t="str">
        <f t="shared" si="109"/>
        <v/>
      </c>
      <c r="C598" s="12" t="str">
        <f t="shared" si="110"/>
        <v/>
      </c>
      <c r="D598" s="13" t="str">
        <f t="shared" si="111"/>
        <v/>
      </c>
      <c r="E598" s="12" t="str">
        <f t="shared" si="112"/>
        <v/>
      </c>
    </row>
    <row r="599" spans="1:5">
      <c r="A599" s="10" t="str">
        <f t="shared" si="108"/>
        <v/>
      </c>
      <c r="B599" s="13" t="str">
        <f t="shared" si="109"/>
        <v/>
      </c>
      <c r="C599" s="12" t="str">
        <f t="shared" si="110"/>
        <v/>
      </c>
      <c r="D599" s="13" t="str">
        <f t="shared" si="111"/>
        <v/>
      </c>
      <c r="E599" s="12" t="str">
        <f t="shared" si="112"/>
        <v/>
      </c>
    </row>
    <row r="600" spans="1:5">
      <c r="A600" s="10" t="str">
        <f t="shared" si="108"/>
        <v/>
      </c>
      <c r="B600" s="13" t="str">
        <f t="shared" si="109"/>
        <v/>
      </c>
      <c r="C600" s="12" t="str">
        <f t="shared" si="110"/>
        <v/>
      </c>
      <c r="D600" s="13" t="str">
        <f t="shared" si="111"/>
        <v/>
      </c>
      <c r="E600" s="12" t="str">
        <f t="shared" si="112"/>
        <v/>
      </c>
    </row>
    <row r="601" spans="1:5">
      <c r="A601" s="10" t="str">
        <f t="shared" si="108"/>
        <v/>
      </c>
      <c r="B601" s="13" t="str">
        <f t="shared" si="109"/>
        <v/>
      </c>
      <c r="C601" s="12" t="str">
        <f t="shared" si="110"/>
        <v/>
      </c>
      <c r="D601" s="13" t="str">
        <f t="shared" si="111"/>
        <v/>
      </c>
      <c r="E601" s="12" t="str">
        <f t="shared" si="112"/>
        <v/>
      </c>
    </row>
    <row r="602" spans="1:5">
      <c r="A602" s="10" t="str">
        <f t="shared" si="108"/>
        <v/>
      </c>
      <c r="B602" s="13" t="str">
        <f t="shared" si="109"/>
        <v/>
      </c>
      <c r="C602" s="12" t="str">
        <f t="shared" si="110"/>
        <v/>
      </c>
      <c r="D602" s="13" t="str">
        <f t="shared" si="111"/>
        <v/>
      </c>
      <c r="E602" s="12" t="str">
        <f t="shared" si="112"/>
        <v/>
      </c>
    </row>
    <row r="603" spans="1:5">
      <c r="A603" s="10" t="str">
        <f t="shared" si="108"/>
        <v/>
      </c>
      <c r="B603" s="13" t="str">
        <f t="shared" si="109"/>
        <v/>
      </c>
      <c r="C603" s="12" t="str">
        <f t="shared" si="110"/>
        <v/>
      </c>
      <c r="D603" s="13" t="str">
        <f t="shared" si="111"/>
        <v/>
      </c>
      <c r="E603" s="12" t="str">
        <f t="shared" si="112"/>
        <v/>
      </c>
    </row>
    <row r="604" spans="1:5">
      <c r="A604" s="10" t="str">
        <f t="shared" si="108"/>
        <v/>
      </c>
      <c r="B604" s="13" t="str">
        <f t="shared" si="109"/>
        <v/>
      </c>
      <c r="C604" s="12" t="str">
        <f t="shared" si="110"/>
        <v/>
      </c>
      <c r="D604" s="13" t="str">
        <f t="shared" si="111"/>
        <v/>
      </c>
      <c r="E604" s="12" t="str">
        <f t="shared" si="112"/>
        <v/>
      </c>
    </row>
    <row r="605" spans="1:5">
      <c r="A605" s="10" t="str">
        <f t="shared" si="108"/>
        <v/>
      </c>
      <c r="B605" s="13" t="str">
        <f t="shared" si="109"/>
        <v/>
      </c>
      <c r="C605" s="12" t="str">
        <f t="shared" si="110"/>
        <v/>
      </c>
      <c r="D605" s="13" t="str">
        <f t="shared" si="111"/>
        <v/>
      </c>
      <c r="E605" s="12" t="str">
        <f t="shared" si="112"/>
        <v/>
      </c>
    </row>
    <row r="606" spans="1:5">
      <c r="A606" s="10" t="str">
        <f t="shared" si="108"/>
        <v/>
      </c>
      <c r="B606" s="13" t="str">
        <f t="shared" si="109"/>
        <v/>
      </c>
      <c r="C606" s="12" t="str">
        <f t="shared" si="110"/>
        <v/>
      </c>
      <c r="D606" s="13" t="str">
        <f t="shared" si="111"/>
        <v/>
      </c>
      <c r="E606" s="12" t="str">
        <f t="shared" si="112"/>
        <v/>
      </c>
    </row>
    <row r="607" spans="1:5">
      <c r="A607" s="10" t="str">
        <f t="shared" si="108"/>
        <v/>
      </c>
      <c r="B607" s="13" t="str">
        <f t="shared" si="109"/>
        <v/>
      </c>
      <c r="C607" s="12" t="str">
        <f t="shared" si="110"/>
        <v/>
      </c>
      <c r="D607" s="13" t="str">
        <f t="shared" si="111"/>
        <v/>
      </c>
      <c r="E607" s="12" t="str">
        <f t="shared" si="112"/>
        <v/>
      </c>
    </row>
    <row r="608" spans="1:5">
      <c r="A608" s="10" t="str">
        <f t="shared" si="108"/>
        <v/>
      </c>
      <c r="B608" s="13" t="str">
        <f t="shared" si="109"/>
        <v/>
      </c>
      <c r="C608" s="12" t="str">
        <f t="shared" si="110"/>
        <v/>
      </c>
      <c r="D608" s="13" t="str">
        <f t="shared" si="111"/>
        <v/>
      </c>
      <c r="E608" s="12" t="str">
        <f t="shared" si="112"/>
        <v/>
      </c>
    </row>
    <row r="609" spans="1:5">
      <c r="A609" s="10" t="str">
        <f t="shared" si="108"/>
        <v/>
      </c>
      <c r="B609" s="13" t="str">
        <f t="shared" si="109"/>
        <v/>
      </c>
      <c r="C609" s="12" t="str">
        <f t="shared" si="110"/>
        <v/>
      </c>
      <c r="D609" s="13" t="str">
        <f t="shared" si="111"/>
        <v/>
      </c>
      <c r="E609" s="12" t="str">
        <f t="shared" si="112"/>
        <v/>
      </c>
    </row>
    <row r="610" spans="1:5">
      <c r="A610" s="10" t="str">
        <f t="shared" si="108"/>
        <v/>
      </c>
      <c r="B610" s="13" t="str">
        <f t="shared" si="109"/>
        <v/>
      </c>
      <c r="C610" s="12" t="str">
        <f t="shared" si="110"/>
        <v/>
      </c>
      <c r="D610" s="13" t="str">
        <f t="shared" si="111"/>
        <v/>
      </c>
      <c r="E610" s="12" t="str">
        <f t="shared" si="112"/>
        <v/>
      </c>
    </row>
    <row r="611" spans="1:5">
      <c r="A611" s="10" t="str">
        <f t="shared" si="108"/>
        <v/>
      </c>
      <c r="B611" s="13" t="str">
        <f t="shared" si="109"/>
        <v/>
      </c>
      <c r="C611" s="12" t="str">
        <f t="shared" si="110"/>
        <v/>
      </c>
      <c r="D611" s="13" t="str">
        <f t="shared" si="111"/>
        <v/>
      </c>
      <c r="E611" s="12" t="str">
        <f t="shared" si="112"/>
        <v/>
      </c>
    </row>
    <row r="612" spans="1:5">
      <c r="A612" s="10" t="str">
        <f t="shared" si="108"/>
        <v/>
      </c>
      <c r="B612" s="13" t="str">
        <f t="shared" si="109"/>
        <v/>
      </c>
      <c r="C612" s="12" t="str">
        <f t="shared" si="110"/>
        <v/>
      </c>
      <c r="D612" s="13" t="str">
        <f t="shared" si="111"/>
        <v/>
      </c>
      <c r="E612" s="12" t="str">
        <f t="shared" si="112"/>
        <v/>
      </c>
    </row>
    <row r="613" spans="1:5">
      <c r="A613" s="10" t="str">
        <f t="shared" si="108"/>
        <v/>
      </c>
      <c r="B613" s="13" t="str">
        <f t="shared" si="109"/>
        <v/>
      </c>
      <c r="C613" s="12" t="str">
        <f t="shared" si="110"/>
        <v/>
      </c>
      <c r="D613" s="13" t="str">
        <f t="shared" si="111"/>
        <v/>
      </c>
      <c r="E613" s="12" t="str">
        <f t="shared" si="112"/>
        <v/>
      </c>
    </row>
    <row r="614" spans="1:5">
      <c r="A614" s="10" t="str">
        <f t="shared" si="108"/>
        <v/>
      </c>
      <c r="B614" s="13" t="str">
        <f t="shared" si="109"/>
        <v/>
      </c>
      <c r="C614" s="12" t="str">
        <f t="shared" si="110"/>
        <v/>
      </c>
      <c r="D614" s="13" t="str">
        <f t="shared" si="111"/>
        <v/>
      </c>
      <c r="E614" s="12" t="str">
        <f t="shared" si="112"/>
        <v/>
      </c>
    </row>
    <row r="615" spans="1:5">
      <c r="A615" s="10" t="str">
        <f t="shared" si="108"/>
        <v/>
      </c>
      <c r="B615" s="13" t="str">
        <f t="shared" si="109"/>
        <v/>
      </c>
      <c r="C615" s="12" t="str">
        <f t="shared" si="110"/>
        <v/>
      </c>
      <c r="D615" s="13" t="str">
        <f t="shared" si="111"/>
        <v/>
      </c>
      <c r="E615" s="12" t="str">
        <f t="shared" si="112"/>
        <v/>
      </c>
    </row>
    <row r="616" spans="1:5">
      <c r="A616" s="10" t="str">
        <f t="shared" si="108"/>
        <v/>
      </c>
      <c r="B616" s="13" t="str">
        <f t="shared" si="109"/>
        <v/>
      </c>
      <c r="C616" s="12" t="str">
        <f t="shared" si="110"/>
        <v/>
      </c>
      <c r="D616" s="13" t="str">
        <f t="shared" si="111"/>
        <v/>
      </c>
      <c r="E616" s="12" t="str">
        <f t="shared" si="112"/>
        <v/>
      </c>
    </row>
    <row r="617" spans="1:5">
      <c r="A617" s="10" t="str">
        <f t="shared" si="108"/>
        <v/>
      </c>
      <c r="B617" s="13" t="str">
        <f t="shared" si="109"/>
        <v/>
      </c>
      <c r="C617" s="12" t="str">
        <f t="shared" si="110"/>
        <v/>
      </c>
      <c r="D617" s="13" t="str">
        <f t="shared" si="111"/>
        <v/>
      </c>
      <c r="E617" s="12" t="str">
        <f t="shared" si="112"/>
        <v/>
      </c>
    </row>
    <row r="618" spans="1:5">
      <c r="A618" s="10" t="str">
        <f t="shared" si="108"/>
        <v/>
      </c>
      <c r="B618" s="13" t="str">
        <f t="shared" si="109"/>
        <v/>
      </c>
      <c r="C618" s="12" t="str">
        <f t="shared" si="110"/>
        <v/>
      </c>
      <c r="D618" s="13" t="str">
        <f t="shared" si="111"/>
        <v/>
      </c>
      <c r="E618" s="12" t="str">
        <f t="shared" si="112"/>
        <v/>
      </c>
    </row>
    <row r="619" spans="1:5">
      <c r="A619" s="10" t="str">
        <f t="shared" si="108"/>
        <v/>
      </c>
      <c r="B619" s="13" t="str">
        <f t="shared" si="109"/>
        <v/>
      </c>
      <c r="C619" s="12" t="str">
        <f t="shared" si="110"/>
        <v/>
      </c>
      <c r="D619" s="13" t="str">
        <f t="shared" si="111"/>
        <v/>
      </c>
      <c r="E619" s="12" t="str">
        <f t="shared" si="112"/>
        <v/>
      </c>
    </row>
    <row r="620" spans="1:5">
      <c r="A620" s="10" t="str">
        <f t="shared" si="108"/>
        <v/>
      </c>
      <c r="B620" s="13" t="str">
        <f t="shared" si="109"/>
        <v/>
      </c>
      <c r="C620" s="12" t="str">
        <f t="shared" si="110"/>
        <v/>
      </c>
      <c r="D620" s="13" t="str">
        <f t="shared" si="111"/>
        <v/>
      </c>
      <c r="E620" s="12" t="str">
        <f t="shared" si="112"/>
        <v/>
      </c>
    </row>
    <row r="621" spans="1:5">
      <c r="A621" s="10" t="str">
        <f t="shared" si="108"/>
        <v/>
      </c>
      <c r="B621" s="13" t="str">
        <f t="shared" si="109"/>
        <v/>
      </c>
      <c r="C621" s="12" t="str">
        <f t="shared" si="110"/>
        <v/>
      </c>
      <c r="D621" s="13" t="str">
        <f t="shared" si="111"/>
        <v/>
      </c>
      <c r="E621" s="12" t="str">
        <f t="shared" si="112"/>
        <v/>
      </c>
    </row>
    <row r="622" spans="1:5">
      <c r="A622" s="10" t="str">
        <f t="shared" si="108"/>
        <v/>
      </c>
      <c r="B622" s="13" t="str">
        <f t="shared" si="109"/>
        <v/>
      </c>
      <c r="C622" s="12" t="str">
        <f t="shared" si="110"/>
        <v/>
      </c>
      <c r="D622" s="13" t="str">
        <f t="shared" si="111"/>
        <v/>
      </c>
      <c r="E622" s="12" t="str">
        <f t="shared" si="112"/>
        <v/>
      </c>
    </row>
    <row r="623" spans="1:5">
      <c r="A623" s="10" t="str">
        <f t="shared" si="108"/>
        <v/>
      </c>
      <c r="B623" s="13" t="str">
        <f t="shared" si="109"/>
        <v/>
      </c>
      <c r="C623" s="12" t="str">
        <f t="shared" si="110"/>
        <v/>
      </c>
      <c r="D623" s="13" t="str">
        <f t="shared" si="111"/>
        <v/>
      </c>
      <c r="E623" s="12" t="str">
        <f t="shared" si="112"/>
        <v/>
      </c>
    </row>
    <row r="624" spans="1:5">
      <c r="A624" s="10" t="str">
        <f t="shared" si="108"/>
        <v/>
      </c>
      <c r="B624" s="13" t="str">
        <f t="shared" si="109"/>
        <v/>
      </c>
      <c r="C624" s="12" t="str">
        <f t="shared" si="110"/>
        <v/>
      </c>
      <c r="D624" s="13" t="str">
        <f t="shared" si="111"/>
        <v/>
      </c>
      <c r="E624" s="12" t="str">
        <f t="shared" si="112"/>
        <v/>
      </c>
    </row>
    <row r="625" spans="1:5">
      <c r="A625" s="10" t="str">
        <f t="shared" si="108"/>
        <v/>
      </c>
      <c r="B625" s="13" t="str">
        <f t="shared" si="109"/>
        <v/>
      </c>
      <c r="C625" s="12" t="str">
        <f t="shared" si="110"/>
        <v/>
      </c>
      <c r="D625" s="13" t="str">
        <f t="shared" si="111"/>
        <v/>
      </c>
      <c r="E625" s="12" t="str">
        <f t="shared" si="112"/>
        <v/>
      </c>
    </row>
    <row r="626" spans="1:5">
      <c r="A626" s="10" t="str">
        <f t="shared" si="108"/>
        <v/>
      </c>
      <c r="B626" s="13" t="str">
        <f t="shared" si="109"/>
        <v/>
      </c>
      <c r="C626" s="12" t="str">
        <f t="shared" si="110"/>
        <v/>
      </c>
      <c r="D626" s="13" t="str">
        <f t="shared" si="111"/>
        <v/>
      </c>
      <c r="E626" s="12" t="str">
        <f t="shared" si="112"/>
        <v/>
      </c>
    </row>
    <row r="627" spans="1:5">
      <c r="A627" s="10" t="str">
        <f t="shared" si="108"/>
        <v/>
      </c>
      <c r="B627" s="13" t="str">
        <f t="shared" si="109"/>
        <v/>
      </c>
      <c r="C627" s="12" t="str">
        <f t="shared" si="110"/>
        <v/>
      </c>
      <c r="D627" s="13" t="str">
        <f t="shared" si="111"/>
        <v/>
      </c>
      <c r="E627" s="12" t="str">
        <f t="shared" si="112"/>
        <v/>
      </c>
    </row>
    <row r="628" spans="1:5">
      <c r="A628" s="10" t="str">
        <f t="shared" si="108"/>
        <v/>
      </c>
      <c r="B628" s="13" t="str">
        <f t="shared" si="109"/>
        <v/>
      </c>
      <c r="C628" s="12" t="str">
        <f t="shared" si="110"/>
        <v/>
      </c>
      <c r="D628" s="13" t="str">
        <f t="shared" si="111"/>
        <v/>
      </c>
      <c r="E628" s="12" t="str">
        <f t="shared" si="112"/>
        <v/>
      </c>
    </row>
    <row r="629" spans="1:5">
      <c r="A629" s="10" t="str">
        <f t="shared" si="108"/>
        <v/>
      </c>
      <c r="B629" s="13" t="str">
        <f t="shared" si="109"/>
        <v/>
      </c>
      <c r="C629" s="12" t="str">
        <f t="shared" si="110"/>
        <v/>
      </c>
      <c r="D629" s="13" t="str">
        <f t="shared" si="111"/>
        <v/>
      </c>
      <c r="E629" s="12" t="str">
        <f t="shared" si="112"/>
        <v/>
      </c>
    </row>
    <row r="630" spans="1:5">
      <c r="A630" s="10" t="str">
        <f t="shared" si="108"/>
        <v/>
      </c>
      <c r="B630" s="13" t="str">
        <f t="shared" si="109"/>
        <v/>
      </c>
      <c r="C630" s="12" t="str">
        <f t="shared" si="110"/>
        <v/>
      </c>
      <c r="D630" s="13" t="str">
        <f t="shared" si="111"/>
        <v/>
      </c>
      <c r="E630" s="12" t="str">
        <f t="shared" si="112"/>
        <v/>
      </c>
    </row>
    <row r="631" spans="1:5">
      <c r="A631" s="10" t="str">
        <f t="shared" si="108"/>
        <v/>
      </c>
      <c r="B631" s="13" t="str">
        <f t="shared" si="109"/>
        <v/>
      </c>
      <c r="C631" s="12" t="str">
        <f t="shared" si="110"/>
        <v/>
      </c>
      <c r="D631" s="13" t="str">
        <f t="shared" si="111"/>
        <v/>
      </c>
      <c r="E631" s="12" t="str">
        <f t="shared" si="112"/>
        <v/>
      </c>
    </row>
    <row r="632" spans="1:5">
      <c r="A632" s="10" t="str">
        <f t="shared" si="108"/>
        <v/>
      </c>
      <c r="B632" s="13" t="str">
        <f t="shared" si="109"/>
        <v/>
      </c>
      <c r="C632" s="12" t="str">
        <f t="shared" si="110"/>
        <v/>
      </c>
      <c r="D632" s="13" t="str">
        <f t="shared" si="111"/>
        <v/>
      </c>
      <c r="E632" s="12" t="str">
        <f t="shared" si="112"/>
        <v/>
      </c>
    </row>
    <row r="633" spans="1:5">
      <c r="A633" s="10" t="str">
        <f t="shared" si="108"/>
        <v/>
      </c>
      <c r="B633" s="13" t="str">
        <f t="shared" si="109"/>
        <v/>
      </c>
      <c r="C633" s="12" t="str">
        <f t="shared" si="110"/>
        <v/>
      </c>
      <c r="D633" s="13" t="str">
        <f t="shared" si="111"/>
        <v/>
      </c>
      <c r="E633" s="12" t="str">
        <f t="shared" si="112"/>
        <v/>
      </c>
    </row>
    <row r="634" spans="1:5">
      <c r="A634" s="10" t="str">
        <f t="shared" si="108"/>
        <v/>
      </c>
      <c r="B634" s="13" t="str">
        <f t="shared" si="109"/>
        <v/>
      </c>
      <c r="C634" s="12" t="str">
        <f t="shared" si="110"/>
        <v/>
      </c>
      <c r="D634" s="13" t="str">
        <f t="shared" si="111"/>
        <v/>
      </c>
      <c r="E634" s="12" t="str">
        <f t="shared" si="112"/>
        <v/>
      </c>
    </row>
    <row r="635" spans="1:5">
      <c r="A635" s="10" t="str">
        <f t="shared" si="108"/>
        <v/>
      </c>
      <c r="B635" s="13" t="str">
        <f t="shared" si="109"/>
        <v/>
      </c>
      <c r="C635" s="12" t="str">
        <f t="shared" si="110"/>
        <v/>
      </c>
      <c r="D635" s="13" t="str">
        <f t="shared" si="111"/>
        <v/>
      </c>
      <c r="E635" s="12" t="str">
        <f t="shared" si="112"/>
        <v/>
      </c>
    </row>
    <row r="636" spans="1:5">
      <c r="A636" s="10" t="str">
        <f t="shared" si="108"/>
        <v/>
      </c>
      <c r="B636" s="13" t="str">
        <f t="shared" si="109"/>
        <v/>
      </c>
      <c r="C636" s="12" t="str">
        <f t="shared" si="110"/>
        <v/>
      </c>
      <c r="D636" s="13" t="str">
        <f t="shared" si="111"/>
        <v/>
      </c>
      <c r="E636" s="12" t="str">
        <f t="shared" si="112"/>
        <v/>
      </c>
    </row>
    <row r="637" spans="1:5">
      <c r="A637" s="10" t="str">
        <f t="shared" si="108"/>
        <v/>
      </c>
      <c r="B637" s="13" t="str">
        <f t="shared" si="109"/>
        <v/>
      </c>
      <c r="C637" s="12" t="str">
        <f t="shared" si="110"/>
        <v/>
      </c>
      <c r="D637" s="13" t="str">
        <f t="shared" si="111"/>
        <v/>
      </c>
      <c r="E637" s="12" t="str">
        <f t="shared" si="112"/>
        <v/>
      </c>
    </row>
    <row r="638" spans="1:5">
      <c r="A638" s="10" t="str">
        <f t="shared" si="108"/>
        <v/>
      </c>
      <c r="B638" s="13" t="str">
        <f t="shared" si="109"/>
        <v/>
      </c>
      <c r="C638" s="12" t="str">
        <f t="shared" si="110"/>
        <v/>
      </c>
      <c r="D638" s="13" t="str">
        <f t="shared" si="111"/>
        <v/>
      </c>
      <c r="E638" s="12" t="str">
        <f t="shared" si="112"/>
        <v/>
      </c>
    </row>
    <row r="639" spans="1:5">
      <c r="A639" s="10" t="str">
        <f t="shared" si="108"/>
        <v/>
      </c>
      <c r="B639" s="13" t="str">
        <f t="shared" si="109"/>
        <v/>
      </c>
      <c r="C639" s="12" t="str">
        <f t="shared" si="110"/>
        <v/>
      </c>
      <c r="D639" s="13" t="str">
        <f t="shared" si="111"/>
        <v/>
      </c>
      <c r="E639" s="12" t="str">
        <f t="shared" si="112"/>
        <v/>
      </c>
    </row>
    <row r="640" spans="1:5">
      <c r="A640" s="10" t="str">
        <f t="shared" si="108"/>
        <v/>
      </c>
      <c r="B640" s="13" t="str">
        <f t="shared" si="109"/>
        <v/>
      </c>
      <c r="C640" s="12" t="str">
        <f t="shared" si="110"/>
        <v/>
      </c>
      <c r="D640" s="13" t="str">
        <f t="shared" si="111"/>
        <v/>
      </c>
      <c r="E640" s="12" t="str">
        <f t="shared" si="112"/>
        <v/>
      </c>
    </row>
    <row r="641" spans="1:5">
      <c r="A641" s="10" t="str">
        <f t="shared" si="108"/>
        <v/>
      </c>
      <c r="B641" s="13" t="str">
        <f t="shared" si="109"/>
        <v/>
      </c>
      <c r="C641" s="12" t="str">
        <f t="shared" si="110"/>
        <v/>
      </c>
      <c r="D641" s="13" t="str">
        <f t="shared" si="111"/>
        <v/>
      </c>
      <c r="E641" s="12" t="str">
        <f t="shared" si="112"/>
        <v/>
      </c>
    </row>
    <row r="642" spans="1:5">
      <c r="A642" s="10" t="str">
        <f t="shared" si="108"/>
        <v/>
      </c>
      <c r="B642" s="13" t="str">
        <f t="shared" si="109"/>
        <v/>
      </c>
      <c r="C642" s="12" t="str">
        <f t="shared" si="110"/>
        <v/>
      </c>
      <c r="D642" s="13" t="str">
        <f t="shared" si="111"/>
        <v/>
      </c>
      <c r="E642" s="12" t="str">
        <f t="shared" si="112"/>
        <v/>
      </c>
    </row>
    <row r="643" spans="1:5">
      <c r="A643" s="10" t="str">
        <f t="shared" si="108"/>
        <v/>
      </c>
      <c r="B643" s="13" t="str">
        <f t="shared" si="109"/>
        <v/>
      </c>
      <c r="C643" s="12" t="str">
        <f t="shared" si="110"/>
        <v/>
      </c>
      <c r="D643" s="13" t="str">
        <f t="shared" si="111"/>
        <v/>
      </c>
      <c r="E643" s="12" t="str">
        <f t="shared" si="112"/>
        <v/>
      </c>
    </row>
    <row r="644" spans="1:5">
      <c r="A644" s="10" t="str">
        <f t="shared" si="108"/>
        <v/>
      </c>
      <c r="B644" s="13" t="str">
        <f t="shared" si="109"/>
        <v/>
      </c>
      <c r="C644" s="12" t="str">
        <f t="shared" si="110"/>
        <v/>
      </c>
      <c r="D644" s="13" t="str">
        <f t="shared" si="111"/>
        <v/>
      </c>
      <c r="E644" s="12" t="str">
        <f t="shared" si="112"/>
        <v/>
      </c>
    </row>
    <row r="645" spans="1:5">
      <c r="A645" s="10" t="str">
        <f t="shared" si="108"/>
        <v/>
      </c>
      <c r="B645" s="13" t="str">
        <f t="shared" si="109"/>
        <v/>
      </c>
      <c r="C645" s="12" t="str">
        <f t="shared" si="110"/>
        <v/>
      </c>
      <c r="D645" s="13" t="str">
        <f t="shared" si="111"/>
        <v/>
      </c>
      <c r="E645" s="12" t="str">
        <f t="shared" si="112"/>
        <v/>
      </c>
    </row>
    <row r="646" spans="1:5">
      <c r="A646" s="10" t="str">
        <f t="shared" si="108"/>
        <v/>
      </c>
      <c r="B646" s="13" t="str">
        <f t="shared" si="109"/>
        <v/>
      </c>
      <c r="C646" s="12" t="str">
        <f t="shared" si="110"/>
        <v/>
      </c>
      <c r="D646" s="13" t="str">
        <f t="shared" si="111"/>
        <v/>
      </c>
      <c r="E646" s="12" t="str">
        <f t="shared" si="112"/>
        <v/>
      </c>
    </row>
    <row r="647" spans="1:5">
      <c r="A647" s="10" t="str">
        <f t="shared" si="108"/>
        <v/>
      </c>
      <c r="B647" s="13" t="str">
        <f t="shared" si="109"/>
        <v/>
      </c>
      <c r="C647" s="12" t="str">
        <f t="shared" si="110"/>
        <v/>
      </c>
      <c r="D647" s="13" t="str">
        <f t="shared" si="111"/>
        <v/>
      </c>
      <c r="E647" s="12" t="str">
        <f t="shared" si="112"/>
        <v/>
      </c>
    </row>
    <row r="648" spans="1:5">
      <c r="A648" s="10" t="str">
        <f t="shared" si="108"/>
        <v/>
      </c>
      <c r="B648" s="13" t="str">
        <f t="shared" si="109"/>
        <v/>
      </c>
      <c r="C648" s="12" t="str">
        <f t="shared" si="110"/>
        <v/>
      </c>
      <c r="D648" s="13" t="str">
        <f t="shared" si="111"/>
        <v/>
      </c>
      <c r="E648" s="12" t="str">
        <f t="shared" si="112"/>
        <v/>
      </c>
    </row>
    <row r="649" spans="1:5">
      <c r="A649" s="10" t="str">
        <f t="shared" si="108"/>
        <v/>
      </c>
      <c r="B649" s="13" t="str">
        <f t="shared" si="109"/>
        <v/>
      </c>
      <c r="C649" s="12" t="str">
        <f t="shared" si="110"/>
        <v/>
      </c>
      <c r="D649" s="13" t="str">
        <f t="shared" si="111"/>
        <v/>
      </c>
      <c r="E649" s="12" t="str">
        <f t="shared" si="112"/>
        <v/>
      </c>
    </row>
    <row r="650" spans="1:5">
      <c r="A650" s="10" t="str">
        <f t="shared" si="108"/>
        <v/>
      </c>
      <c r="B650" s="13" t="str">
        <f t="shared" si="109"/>
        <v/>
      </c>
      <c r="C650" s="12" t="str">
        <f t="shared" si="110"/>
        <v/>
      </c>
      <c r="D650" s="13" t="str">
        <f t="shared" si="111"/>
        <v/>
      </c>
      <c r="E650" s="12" t="str">
        <f t="shared" si="112"/>
        <v/>
      </c>
    </row>
    <row r="651" spans="1:5">
      <c r="A651" s="10" t="str">
        <f t="shared" si="108"/>
        <v/>
      </c>
      <c r="B651" s="13" t="str">
        <f t="shared" si="109"/>
        <v/>
      </c>
      <c r="C651" s="12" t="str">
        <f t="shared" si="110"/>
        <v/>
      </c>
      <c r="D651" s="13" t="str">
        <f t="shared" si="111"/>
        <v/>
      </c>
      <c r="E651" s="12" t="str">
        <f t="shared" si="112"/>
        <v/>
      </c>
    </row>
    <row r="652" spans="1:5">
      <c r="A652" s="10" t="str">
        <f t="shared" si="108"/>
        <v/>
      </c>
      <c r="B652" s="13" t="str">
        <f t="shared" si="109"/>
        <v/>
      </c>
      <c r="C652" s="12" t="str">
        <f t="shared" si="110"/>
        <v/>
      </c>
      <c r="D652" s="13" t="str">
        <f t="shared" si="111"/>
        <v/>
      </c>
      <c r="E652" s="12" t="str">
        <f t="shared" si="112"/>
        <v/>
      </c>
    </row>
    <row r="653" spans="1:5">
      <c r="A653" s="10" t="str">
        <f t="shared" si="108"/>
        <v/>
      </c>
      <c r="B653" s="13" t="str">
        <f t="shared" si="109"/>
        <v/>
      </c>
      <c r="C653" s="12" t="str">
        <f t="shared" si="110"/>
        <v/>
      </c>
      <c r="D653" s="13" t="str">
        <f t="shared" si="111"/>
        <v/>
      </c>
      <c r="E653" s="12" t="str">
        <f t="shared" si="112"/>
        <v/>
      </c>
    </row>
    <row r="654" spans="1:5">
      <c r="A654" s="10" t="str">
        <f t="shared" ref="A654:A717" si="113">IF($B$6&gt;=(ROW()-11),EDATE(A653,1),"")</f>
        <v/>
      </c>
      <c r="B654" s="13" t="str">
        <f t="shared" ref="B654:B704" si="114">IF(OR(ISBLANK(A654),A654=""),"",B653-E653)</f>
        <v/>
      </c>
      <c r="C654" s="12" t="str">
        <f t="shared" ref="C654:C685" si="115">IF(OR(ISBLANK(A654),A654=""),"",$B$8)</f>
        <v/>
      </c>
      <c r="D654" s="13" t="str">
        <f t="shared" ref="D654:D685" si="116">IF(OR(ISBLANK(A654),A654=""),"",B654*$B$5)</f>
        <v/>
      </c>
      <c r="E654" s="12" t="str">
        <f t="shared" ref="E654:E685" si="117">IF(OR(ISBLANK(A654),A654=""),"",C654-D654)</f>
        <v/>
      </c>
    </row>
    <row r="655" spans="1:5">
      <c r="A655" s="10" t="str">
        <f t="shared" si="113"/>
        <v/>
      </c>
      <c r="B655" s="13" t="str">
        <f t="shared" si="114"/>
        <v/>
      </c>
      <c r="C655" s="12" t="str">
        <f t="shared" si="115"/>
        <v/>
      </c>
      <c r="D655" s="13" t="str">
        <f t="shared" si="116"/>
        <v/>
      </c>
      <c r="E655" s="12" t="str">
        <f t="shared" si="117"/>
        <v/>
      </c>
    </row>
    <row r="656" spans="1:5">
      <c r="A656" s="10" t="str">
        <f t="shared" si="113"/>
        <v/>
      </c>
      <c r="B656" s="13" t="str">
        <f t="shared" si="114"/>
        <v/>
      </c>
      <c r="C656" s="12" t="str">
        <f t="shared" si="115"/>
        <v/>
      </c>
      <c r="D656" s="13" t="str">
        <f t="shared" si="116"/>
        <v/>
      </c>
      <c r="E656" s="12" t="str">
        <f t="shared" si="117"/>
        <v/>
      </c>
    </row>
    <row r="657" spans="1:5">
      <c r="A657" s="10" t="str">
        <f t="shared" si="113"/>
        <v/>
      </c>
      <c r="B657" s="13" t="str">
        <f t="shared" si="114"/>
        <v/>
      </c>
      <c r="C657" s="12" t="str">
        <f t="shared" si="115"/>
        <v/>
      </c>
      <c r="D657" s="13" t="str">
        <f t="shared" si="116"/>
        <v/>
      </c>
      <c r="E657" s="12" t="str">
        <f t="shared" si="117"/>
        <v/>
      </c>
    </row>
    <row r="658" spans="1:5">
      <c r="A658" s="10" t="str">
        <f t="shared" si="113"/>
        <v/>
      </c>
      <c r="B658" s="13" t="str">
        <f t="shared" si="114"/>
        <v/>
      </c>
      <c r="C658" s="12" t="str">
        <f t="shared" si="115"/>
        <v/>
      </c>
      <c r="D658" s="13" t="str">
        <f t="shared" si="116"/>
        <v/>
      </c>
      <c r="E658" s="12" t="str">
        <f t="shared" si="117"/>
        <v/>
      </c>
    </row>
    <row r="659" spans="1:5">
      <c r="A659" s="10" t="str">
        <f t="shared" si="113"/>
        <v/>
      </c>
      <c r="B659" s="13" t="str">
        <f t="shared" si="114"/>
        <v/>
      </c>
      <c r="C659" s="12" t="str">
        <f t="shared" si="115"/>
        <v/>
      </c>
      <c r="D659" s="13" t="str">
        <f t="shared" si="116"/>
        <v/>
      </c>
      <c r="E659" s="12" t="str">
        <f t="shared" si="117"/>
        <v/>
      </c>
    </row>
    <row r="660" spans="1:5">
      <c r="A660" s="10" t="str">
        <f t="shared" si="113"/>
        <v/>
      </c>
      <c r="B660" s="13" t="str">
        <f t="shared" si="114"/>
        <v/>
      </c>
      <c r="C660" s="12" t="str">
        <f t="shared" si="115"/>
        <v/>
      </c>
      <c r="D660" s="13" t="str">
        <f t="shared" si="116"/>
        <v/>
      </c>
      <c r="E660" s="12" t="str">
        <f t="shared" si="117"/>
        <v/>
      </c>
    </row>
    <row r="661" spans="1:5">
      <c r="A661" s="10" t="str">
        <f t="shared" si="113"/>
        <v/>
      </c>
      <c r="B661" s="13" t="str">
        <f t="shared" si="114"/>
        <v/>
      </c>
      <c r="C661" s="12" t="str">
        <f t="shared" si="115"/>
        <v/>
      </c>
      <c r="D661" s="13" t="str">
        <f t="shared" si="116"/>
        <v/>
      </c>
      <c r="E661" s="12" t="str">
        <f t="shared" si="117"/>
        <v/>
      </c>
    </row>
    <row r="662" spans="1:5">
      <c r="A662" s="10" t="str">
        <f t="shared" si="113"/>
        <v/>
      </c>
      <c r="B662" s="13" t="str">
        <f t="shared" si="114"/>
        <v/>
      </c>
      <c r="C662" s="12" t="str">
        <f t="shared" si="115"/>
        <v/>
      </c>
      <c r="D662" s="13" t="str">
        <f t="shared" si="116"/>
        <v/>
      </c>
      <c r="E662" s="12" t="str">
        <f t="shared" si="117"/>
        <v/>
      </c>
    </row>
    <row r="663" spans="1:5">
      <c r="A663" s="10" t="str">
        <f t="shared" si="113"/>
        <v/>
      </c>
      <c r="B663" s="13" t="str">
        <f t="shared" si="114"/>
        <v/>
      </c>
      <c r="C663" s="12" t="str">
        <f t="shared" si="115"/>
        <v/>
      </c>
      <c r="D663" s="13" t="str">
        <f t="shared" si="116"/>
        <v/>
      </c>
      <c r="E663" s="12" t="str">
        <f t="shared" si="117"/>
        <v/>
      </c>
    </row>
    <row r="664" spans="1:5">
      <c r="A664" s="10" t="str">
        <f t="shared" si="113"/>
        <v/>
      </c>
      <c r="B664" s="13" t="str">
        <f t="shared" si="114"/>
        <v/>
      </c>
      <c r="C664" s="12" t="str">
        <f t="shared" si="115"/>
        <v/>
      </c>
      <c r="D664" s="13" t="str">
        <f t="shared" si="116"/>
        <v/>
      </c>
      <c r="E664" s="12" t="str">
        <f t="shared" si="117"/>
        <v/>
      </c>
    </row>
    <row r="665" spans="1:5">
      <c r="A665" s="10" t="str">
        <f t="shared" si="113"/>
        <v/>
      </c>
      <c r="B665" s="13" t="str">
        <f t="shared" si="114"/>
        <v/>
      </c>
      <c r="C665" s="12" t="str">
        <f t="shared" si="115"/>
        <v/>
      </c>
      <c r="D665" s="13" t="str">
        <f t="shared" si="116"/>
        <v/>
      </c>
      <c r="E665" s="12" t="str">
        <f t="shared" si="117"/>
        <v/>
      </c>
    </row>
    <row r="666" spans="1:5">
      <c r="A666" s="10" t="str">
        <f t="shared" si="113"/>
        <v/>
      </c>
      <c r="B666" s="13" t="str">
        <f t="shared" si="114"/>
        <v/>
      </c>
      <c r="C666" s="12" t="str">
        <f t="shared" si="115"/>
        <v/>
      </c>
      <c r="D666" s="13" t="str">
        <f t="shared" si="116"/>
        <v/>
      </c>
      <c r="E666" s="12" t="str">
        <f t="shared" si="117"/>
        <v/>
      </c>
    </row>
    <row r="667" spans="1:5">
      <c r="A667" s="10" t="str">
        <f t="shared" si="113"/>
        <v/>
      </c>
      <c r="B667" s="13" t="str">
        <f t="shared" si="114"/>
        <v/>
      </c>
      <c r="C667" s="12" t="str">
        <f t="shared" si="115"/>
        <v/>
      </c>
      <c r="D667" s="13" t="str">
        <f t="shared" si="116"/>
        <v/>
      </c>
      <c r="E667" s="12" t="str">
        <f t="shared" si="117"/>
        <v/>
      </c>
    </row>
    <row r="668" spans="1:5">
      <c r="A668" s="10" t="str">
        <f t="shared" si="113"/>
        <v/>
      </c>
      <c r="B668" s="13" t="str">
        <f t="shared" si="114"/>
        <v/>
      </c>
      <c r="C668" s="12" t="str">
        <f t="shared" si="115"/>
        <v/>
      </c>
      <c r="D668" s="13" t="str">
        <f t="shared" si="116"/>
        <v/>
      </c>
      <c r="E668" s="12" t="str">
        <f t="shared" si="117"/>
        <v/>
      </c>
    </row>
    <row r="669" spans="1:5">
      <c r="A669" s="10" t="str">
        <f t="shared" si="113"/>
        <v/>
      </c>
      <c r="B669" s="13" t="str">
        <f t="shared" si="114"/>
        <v/>
      </c>
      <c r="C669" s="12" t="str">
        <f t="shared" si="115"/>
        <v/>
      </c>
      <c r="D669" s="13" t="str">
        <f t="shared" si="116"/>
        <v/>
      </c>
      <c r="E669" s="12" t="str">
        <f t="shared" si="117"/>
        <v/>
      </c>
    </row>
    <row r="670" spans="1:5">
      <c r="A670" s="10" t="str">
        <f t="shared" si="113"/>
        <v/>
      </c>
      <c r="B670" s="13" t="str">
        <f t="shared" si="114"/>
        <v/>
      </c>
      <c r="C670" s="12" t="str">
        <f t="shared" si="115"/>
        <v/>
      </c>
      <c r="D670" s="13" t="str">
        <f t="shared" si="116"/>
        <v/>
      </c>
      <c r="E670" s="12" t="str">
        <f t="shared" si="117"/>
        <v/>
      </c>
    </row>
    <row r="671" spans="1:5">
      <c r="A671" s="10" t="str">
        <f t="shared" si="113"/>
        <v/>
      </c>
      <c r="B671" s="13" t="str">
        <f t="shared" si="114"/>
        <v/>
      </c>
      <c r="C671" s="12" t="str">
        <f t="shared" si="115"/>
        <v/>
      </c>
      <c r="D671" s="13" t="str">
        <f t="shared" si="116"/>
        <v/>
      </c>
      <c r="E671" s="12" t="str">
        <f t="shared" si="117"/>
        <v/>
      </c>
    </row>
    <row r="672" spans="1:5">
      <c r="A672" s="10" t="str">
        <f t="shared" si="113"/>
        <v/>
      </c>
      <c r="B672" s="13" t="str">
        <f t="shared" si="114"/>
        <v/>
      </c>
      <c r="C672" s="12" t="str">
        <f t="shared" si="115"/>
        <v/>
      </c>
      <c r="D672" s="13" t="str">
        <f t="shared" si="116"/>
        <v/>
      </c>
      <c r="E672" s="12" t="str">
        <f t="shared" si="117"/>
        <v/>
      </c>
    </row>
    <row r="673" spans="1:5">
      <c r="A673" s="10" t="str">
        <f t="shared" si="113"/>
        <v/>
      </c>
      <c r="B673" s="13" t="str">
        <f t="shared" si="114"/>
        <v/>
      </c>
      <c r="C673" s="12" t="str">
        <f t="shared" si="115"/>
        <v/>
      </c>
      <c r="D673" s="13" t="str">
        <f t="shared" si="116"/>
        <v/>
      </c>
      <c r="E673" s="12" t="str">
        <f t="shared" si="117"/>
        <v/>
      </c>
    </row>
    <row r="674" spans="1:5">
      <c r="A674" s="10" t="str">
        <f t="shared" si="113"/>
        <v/>
      </c>
      <c r="B674" s="13" t="str">
        <f t="shared" si="114"/>
        <v/>
      </c>
      <c r="C674" s="12" t="str">
        <f t="shared" si="115"/>
        <v/>
      </c>
      <c r="D674" s="13" t="str">
        <f t="shared" si="116"/>
        <v/>
      </c>
      <c r="E674" s="12" t="str">
        <f t="shared" si="117"/>
        <v/>
      </c>
    </row>
    <row r="675" spans="1:5">
      <c r="A675" s="10" t="str">
        <f t="shared" si="113"/>
        <v/>
      </c>
      <c r="B675" s="13" t="str">
        <f t="shared" si="114"/>
        <v/>
      </c>
      <c r="C675" s="12" t="str">
        <f t="shared" si="115"/>
        <v/>
      </c>
      <c r="D675" s="13" t="str">
        <f t="shared" si="116"/>
        <v/>
      </c>
      <c r="E675" s="12" t="str">
        <f t="shared" si="117"/>
        <v/>
      </c>
    </row>
    <row r="676" spans="1:5">
      <c r="A676" s="10" t="str">
        <f t="shared" si="113"/>
        <v/>
      </c>
      <c r="B676" s="13" t="str">
        <f t="shared" si="114"/>
        <v/>
      </c>
      <c r="C676" s="12" t="str">
        <f t="shared" si="115"/>
        <v/>
      </c>
      <c r="D676" s="13" t="str">
        <f t="shared" si="116"/>
        <v/>
      </c>
      <c r="E676" s="12" t="str">
        <f t="shared" si="117"/>
        <v/>
      </c>
    </row>
    <row r="677" spans="1:5">
      <c r="A677" s="10" t="str">
        <f t="shared" si="113"/>
        <v/>
      </c>
      <c r="B677" s="13" t="str">
        <f t="shared" si="114"/>
        <v/>
      </c>
      <c r="C677" s="12" t="str">
        <f t="shared" si="115"/>
        <v/>
      </c>
      <c r="D677" s="13" t="str">
        <f t="shared" si="116"/>
        <v/>
      </c>
      <c r="E677" s="12" t="str">
        <f t="shared" si="117"/>
        <v/>
      </c>
    </row>
    <row r="678" spans="1:5">
      <c r="A678" s="10" t="str">
        <f t="shared" si="113"/>
        <v/>
      </c>
      <c r="B678" s="13" t="str">
        <f t="shared" si="114"/>
        <v/>
      </c>
      <c r="C678" s="12" t="str">
        <f t="shared" si="115"/>
        <v/>
      </c>
      <c r="D678" s="13" t="str">
        <f t="shared" si="116"/>
        <v/>
      </c>
      <c r="E678" s="12" t="str">
        <f t="shared" si="117"/>
        <v/>
      </c>
    </row>
    <row r="679" spans="1:5">
      <c r="A679" s="10" t="str">
        <f t="shared" si="113"/>
        <v/>
      </c>
      <c r="B679" s="13" t="str">
        <f t="shared" si="114"/>
        <v/>
      </c>
      <c r="C679" s="12" t="str">
        <f t="shared" si="115"/>
        <v/>
      </c>
      <c r="D679" s="13" t="str">
        <f t="shared" si="116"/>
        <v/>
      </c>
      <c r="E679" s="12" t="str">
        <f t="shared" si="117"/>
        <v/>
      </c>
    </row>
    <row r="680" spans="1:5">
      <c r="A680" s="10" t="str">
        <f t="shared" si="113"/>
        <v/>
      </c>
      <c r="B680" s="13" t="str">
        <f t="shared" si="114"/>
        <v/>
      </c>
      <c r="C680" s="12" t="str">
        <f t="shared" si="115"/>
        <v/>
      </c>
      <c r="D680" s="13" t="str">
        <f t="shared" si="116"/>
        <v/>
      </c>
      <c r="E680" s="12" t="str">
        <f t="shared" si="117"/>
        <v/>
      </c>
    </row>
    <row r="681" spans="1:5">
      <c r="A681" s="10" t="str">
        <f t="shared" si="113"/>
        <v/>
      </c>
      <c r="B681" s="13" t="str">
        <f t="shared" si="114"/>
        <v/>
      </c>
      <c r="C681" s="12" t="str">
        <f t="shared" si="115"/>
        <v/>
      </c>
      <c r="D681" s="13" t="str">
        <f t="shared" si="116"/>
        <v/>
      </c>
      <c r="E681" s="12" t="str">
        <f t="shared" si="117"/>
        <v/>
      </c>
    </row>
    <row r="682" spans="1:5">
      <c r="A682" s="10" t="str">
        <f t="shared" si="113"/>
        <v/>
      </c>
      <c r="B682" s="13" t="str">
        <f t="shared" si="114"/>
        <v/>
      </c>
      <c r="C682" s="12" t="str">
        <f t="shared" si="115"/>
        <v/>
      </c>
      <c r="D682" s="13" t="str">
        <f t="shared" si="116"/>
        <v/>
      </c>
      <c r="E682" s="12" t="str">
        <f t="shared" si="117"/>
        <v/>
      </c>
    </row>
    <row r="683" spans="1:5">
      <c r="A683" s="10" t="str">
        <f t="shared" si="113"/>
        <v/>
      </c>
      <c r="B683" s="13" t="str">
        <f t="shared" si="114"/>
        <v/>
      </c>
      <c r="C683" s="12" t="str">
        <f t="shared" si="115"/>
        <v/>
      </c>
      <c r="D683" s="13" t="str">
        <f t="shared" si="116"/>
        <v/>
      </c>
      <c r="E683" s="12" t="str">
        <f t="shared" si="117"/>
        <v/>
      </c>
    </row>
    <row r="684" spans="1:5">
      <c r="A684" s="10" t="str">
        <f t="shared" si="113"/>
        <v/>
      </c>
      <c r="B684" s="13" t="str">
        <f t="shared" si="114"/>
        <v/>
      </c>
      <c r="C684" s="12" t="str">
        <f t="shared" si="115"/>
        <v/>
      </c>
      <c r="D684" s="13" t="str">
        <f t="shared" si="116"/>
        <v/>
      </c>
      <c r="E684" s="12" t="str">
        <f t="shared" si="117"/>
        <v/>
      </c>
    </row>
    <row r="685" spans="1:5">
      <c r="A685" s="10" t="str">
        <f t="shared" si="113"/>
        <v/>
      </c>
      <c r="B685" s="13" t="str">
        <f t="shared" si="114"/>
        <v/>
      </c>
      <c r="C685" s="12" t="str">
        <f t="shared" si="115"/>
        <v/>
      </c>
      <c r="D685" s="13" t="str">
        <f t="shared" si="116"/>
        <v/>
      </c>
      <c r="E685" s="12" t="str">
        <f t="shared" si="117"/>
        <v/>
      </c>
    </row>
    <row r="686" spans="1:5">
      <c r="A686" s="10" t="str">
        <f t="shared" si="113"/>
        <v/>
      </c>
      <c r="B686" s="13" t="str">
        <f t="shared" si="114"/>
        <v/>
      </c>
      <c r="C686" s="4"/>
      <c r="D686" s="4"/>
      <c r="E686" s="4"/>
    </row>
    <row r="687" spans="1:5">
      <c r="A687" s="10" t="str">
        <f t="shared" si="113"/>
        <v/>
      </c>
      <c r="B687" s="13" t="str">
        <f t="shared" si="114"/>
        <v/>
      </c>
      <c r="C687" s="4"/>
      <c r="D687" s="4"/>
      <c r="E687" s="4"/>
    </row>
    <row r="688" spans="1:5">
      <c r="A688" s="10" t="str">
        <f t="shared" si="113"/>
        <v/>
      </c>
      <c r="B688" s="13" t="str">
        <f t="shared" si="114"/>
        <v/>
      </c>
      <c r="C688" s="4"/>
      <c r="D688" s="4"/>
      <c r="E688" s="4"/>
    </row>
    <row r="689" spans="1:5">
      <c r="A689" s="10" t="str">
        <f t="shared" si="113"/>
        <v/>
      </c>
      <c r="B689" s="13" t="str">
        <f t="shared" si="114"/>
        <v/>
      </c>
      <c r="C689" s="4"/>
      <c r="D689" s="4"/>
      <c r="E689" s="4"/>
    </row>
    <row r="690" spans="1:5">
      <c r="A690" s="10" t="str">
        <f t="shared" si="113"/>
        <v/>
      </c>
      <c r="B690" s="13" t="str">
        <f t="shared" si="114"/>
        <v/>
      </c>
      <c r="C690" s="4"/>
      <c r="D690" s="4"/>
      <c r="E690" s="4"/>
    </row>
    <row r="691" spans="1:5">
      <c r="A691" s="10" t="str">
        <f t="shared" si="113"/>
        <v/>
      </c>
      <c r="B691" s="13" t="str">
        <f t="shared" si="114"/>
        <v/>
      </c>
      <c r="C691" s="4"/>
      <c r="D691" s="4"/>
      <c r="E691" s="4"/>
    </row>
    <row r="692" spans="1:5">
      <c r="A692" s="10" t="str">
        <f t="shared" si="113"/>
        <v/>
      </c>
      <c r="B692" s="13" t="str">
        <f t="shared" si="114"/>
        <v/>
      </c>
      <c r="C692" s="4"/>
      <c r="D692" s="4"/>
      <c r="E692" s="4"/>
    </row>
    <row r="693" spans="1:5">
      <c r="A693" s="10" t="str">
        <f t="shared" si="113"/>
        <v/>
      </c>
      <c r="B693" s="13" t="str">
        <f t="shared" si="114"/>
        <v/>
      </c>
      <c r="C693" s="4"/>
      <c r="D693" s="4"/>
      <c r="E693" s="4"/>
    </row>
    <row r="694" spans="1:5">
      <c r="A694" s="10" t="str">
        <f t="shared" si="113"/>
        <v/>
      </c>
      <c r="B694" s="13" t="str">
        <f t="shared" si="114"/>
        <v/>
      </c>
      <c r="C694" s="4"/>
      <c r="D694" s="4"/>
      <c r="E694" s="4"/>
    </row>
    <row r="695" spans="1:5">
      <c r="A695" s="10" t="str">
        <f t="shared" si="113"/>
        <v/>
      </c>
      <c r="B695" s="13" t="str">
        <f t="shared" si="114"/>
        <v/>
      </c>
      <c r="C695" s="4"/>
      <c r="D695" s="4"/>
      <c r="E695" s="4"/>
    </row>
    <row r="696" spans="1:5">
      <c r="A696" s="10" t="str">
        <f t="shared" si="113"/>
        <v/>
      </c>
      <c r="B696" s="13" t="str">
        <f t="shared" si="114"/>
        <v/>
      </c>
      <c r="C696" s="4"/>
      <c r="D696" s="4"/>
      <c r="E696" s="4"/>
    </row>
    <row r="697" spans="1:5">
      <c r="A697" s="10" t="str">
        <f t="shared" si="113"/>
        <v/>
      </c>
      <c r="B697" s="2" t="str">
        <f t="shared" si="114"/>
        <v/>
      </c>
    </row>
    <row r="698" spans="1:5">
      <c r="A698" s="10" t="str">
        <f t="shared" si="113"/>
        <v/>
      </c>
      <c r="B698" s="2" t="str">
        <f t="shared" si="114"/>
        <v/>
      </c>
    </row>
    <row r="699" spans="1:5">
      <c r="A699" s="10" t="str">
        <f t="shared" si="113"/>
        <v/>
      </c>
      <c r="B699" s="2" t="str">
        <f t="shared" si="114"/>
        <v/>
      </c>
    </row>
    <row r="700" spans="1:5">
      <c r="A700" s="10" t="str">
        <f t="shared" si="113"/>
        <v/>
      </c>
      <c r="B700" s="2" t="str">
        <f t="shared" si="114"/>
        <v/>
      </c>
    </row>
    <row r="701" spans="1:5">
      <c r="A701" s="10" t="str">
        <f t="shared" si="113"/>
        <v/>
      </c>
      <c r="B701" s="2" t="str">
        <f t="shared" si="114"/>
        <v/>
      </c>
    </row>
    <row r="702" spans="1:5">
      <c r="A702" s="10" t="str">
        <f t="shared" si="113"/>
        <v/>
      </c>
      <c r="B702" s="2" t="str">
        <f t="shared" si="114"/>
        <v/>
      </c>
    </row>
    <row r="703" spans="1:5">
      <c r="A703" s="10" t="str">
        <f t="shared" si="113"/>
        <v/>
      </c>
      <c r="B703" s="2" t="str">
        <f t="shared" si="114"/>
        <v/>
      </c>
    </row>
    <row r="704" spans="1:5">
      <c r="A704" s="10" t="str">
        <f t="shared" si="113"/>
        <v/>
      </c>
      <c r="B704" s="2" t="str">
        <f t="shared" si="114"/>
        <v/>
      </c>
    </row>
    <row r="705" spans="1:1">
      <c r="A705" s="10" t="str">
        <f t="shared" si="113"/>
        <v/>
      </c>
    </row>
    <row r="706" spans="1:1">
      <c r="A706" s="10" t="str">
        <f t="shared" si="113"/>
        <v/>
      </c>
    </row>
    <row r="707" spans="1:1">
      <c r="A707" s="10" t="str">
        <f t="shared" si="113"/>
        <v/>
      </c>
    </row>
    <row r="708" spans="1:1">
      <c r="A708" s="10" t="str">
        <f t="shared" si="113"/>
        <v/>
      </c>
    </row>
    <row r="709" spans="1:1">
      <c r="A709" s="10" t="str">
        <f t="shared" si="113"/>
        <v/>
      </c>
    </row>
    <row r="710" spans="1:1">
      <c r="A710" s="10" t="str">
        <f t="shared" si="113"/>
        <v/>
      </c>
    </row>
    <row r="711" spans="1:1">
      <c r="A711" s="10" t="str">
        <f t="shared" si="113"/>
        <v/>
      </c>
    </row>
    <row r="712" spans="1:1">
      <c r="A712" s="10" t="str">
        <f t="shared" si="113"/>
        <v/>
      </c>
    </row>
    <row r="713" spans="1:1">
      <c r="A713" s="10" t="str">
        <f t="shared" si="113"/>
        <v/>
      </c>
    </row>
    <row r="714" spans="1:1">
      <c r="A714" s="10" t="str">
        <f t="shared" si="113"/>
        <v/>
      </c>
    </row>
    <row r="715" spans="1:1">
      <c r="A715" s="10" t="str">
        <f t="shared" si="113"/>
        <v/>
      </c>
    </row>
    <row r="716" spans="1:1">
      <c r="A716" s="10" t="str">
        <f t="shared" si="113"/>
        <v/>
      </c>
    </row>
    <row r="717" spans="1:1">
      <c r="A717" s="10" t="str">
        <f t="shared" si="113"/>
        <v/>
      </c>
    </row>
    <row r="718" spans="1:1">
      <c r="A718" s="10" t="str">
        <f t="shared" ref="A718:A763" si="118">IF($B$6&gt;=(ROW()-11),EDATE(A717,1),"")</f>
        <v/>
      </c>
    </row>
    <row r="719" spans="1:1">
      <c r="A719" s="10" t="str">
        <f t="shared" si="118"/>
        <v/>
      </c>
    </row>
    <row r="720" spans="1:1">
      <c r="A720" s="10" t="str">
        <f t="shared" si="118"/>
        <v/>
      </c>
    </row>
    <row r="721" spans="1:1">
      <c r="A721" s="10" t="str">
        <f t="shared" si="118"/>
        <v/>
      </c>
    </row>
    <row r="722" spans="1:1">
      <c r="A722" s="10" t="str">
        <f t="shared" si="118"/>
        <v/>
      </c>
    </row>
    <row r="723" spans="1:1">
      <c r="A723" s="10" t="str">
        <f t="shared" si="118"/>
        <v/>
      </c>
    </row>
    <row r="724" spans="1:1">
      <c r="A724" s="10" t="str">
        <f t="shared" si="118"/>
        <v/>
      </c>
    </row>
    <row r="725" spans="1:1">
      <c r="A725" s="10" t="str">
        <f t="shared" si="118"/>
        <v/>
      </c>
    </row>
    <row r="726" spans="1:1">
      <c r="A726" s="10" t="str">
        <f t="shared" si="118"/>
        <v/>
      </c>
    </row>
    <row r="727" spans="1:1">
      <c r="A727" s="10" t="str">
        <f t="shared" si="118"/>
        <v/>
      </c>
    </row>
    <row r="728" spans="1:1">
      <c r="A728" s="10" t="str">
        <f t="shared" si="118"/>
        <v/>
      </c>
    </row>
    <row r="729" spans="1:1">
      <c r="A729" s="10" t="str">
        <f t="shared" si="118"/>
        <v/>
      </c>
    </row>
    <row r="730" spans="1:1">
      <c r="A730" s="10" t="str">
        <f t="shared" si="118"/>
        <v/>
      </c>
    </row>
    <row r="731" spans="1:1">
      <c r="A731" s="10" t="str">
        <f t="shared" si="118"/>
        <v/>
      </c>
    </row>
    <row r="732" spans="1:1">
      <c r="A732" s="10" t="str">
        <f t="shared" si="118"/>
        <v/>
      </c>
    </row>
    <row r="733" spans="1:1">
      <c r="A733" s="10" t="str">
        <f t="shared" si="118"/>
        <v/>
      </c>
    </row>
    <row r="734" spans="1:1">
      <c r="A734" s="10" t="str">
        <f t="shared" si="118"/>
        <v/>
      </c>
    </row>
    <row r="735" spans="1:1">
      <c r="A735" s="10" t="str">
        <f t="shared" si="118"/>
        <v/>
      </c>
    </row>
    <row r="736" spans="1:1">
      <c r="A736" s="10" t="str">
        <f t="shared" si="118"/>
        <v/>
      </c>
    </row>
    <row r="737" spans="1:1">
      <c r="A737" s="10" t="str">
        <f t="shared" si="118"/>
        <v/>
      </c>
    </row>
    <row r="738" spans="1:1">
      <c r="A738" s="10" t="str">
        <f t="shared" si="118"/>
        <v/>
      </c>
    </row>
    <row r="739" spans="1:1">
      <c r="A739" s="10" t="str">
        <f t="shared" si="118"/>
        <v/>
      </c>
    </row>
    <row r="740" spans="1:1">
      <c r="A740" s="10" t="str">
        <f t="shared" si="118"/>
        <v/>
      </c>
    </row>
    <row r="741" spans="1:1">
      <c r="A741" s="10" t="str">
        <f t="shared" si="118"/>
        <v/>
      </c>
    </row>
    <row r="742" spans="1:1">
      <c r="A742" s="10" t="str">
        <f t="shared" si="118"/>
        <v/>
      </c>
    </row>
    <row r="743" spans="1:1">
      <c r="A743" s="10" t="str">
        <f t="shared" si="118"/>
        <v/>
      </c>
    </row>
    <row r="744" spans="1:1">
      <c r="A744" s="10" t="str">
        <f t="shared" si="118"/>
        <v/>
      </c>
    </row>
    <row r="745" spans="1:1">
      <c r="A745" s="10" t="str">
        <f t="shared" si="118"/>
        <v/>
      </c>
    </row>
    <row r="746" spans="1:1">
      <c r="A746" s="10" t="str">
        <f t="shared" si="118"/>
        <v/>
      </c>
    </row>
    <row r="747" spans="1:1">
      <c r="A747" s="10" t="str">
        <f t="shared" si="118"/>
        <v/>
      </c>
    </row>
    <row r="748" spans="1:1">
      <c r="A748" s="10" t="str">
        <f t="shared" si="118"/>
        <v/>
      </c>
    </row>
    <row r="749" spans="1:1">
      <c r="A749" s="10" t="str">
        <f t="shared" si="118"/>
        <v/>
      </c>
    </row>
    <row r="750" spans="1:1">
      <c r="A750" s="10" t="str">
        <f t="shared" si="118"/>
        <v/>
      </c>
    </row>
    <row r="751" spans="1:1">
      <c r="A751" s="10" t="str">
        <f t="shared" si="118"/>
        <v/>
      </c>
    </row>
    <row r="752" spans="1:1">
      <c r="A752" s="10" t="str">
        <f t="shared" si="118"/>
        <v/>
      </c>
    </row>
    <row r="753" spans="1:1">
      <c r="A753" s="10" t="str">
        <f t="shared" si="118"/>
        <v/>
      </c>
    </row>
    <row r="754" spans="1:1">
      <c r="A754" s="10" t="str">
        <f t="shared" si="118"/>
        <v/>
      </c>
    </row>
    <row r="755" spans="1:1">
      <c r="A755" s="10" t="str">
        <f t="shared" si="118"/>
        <v/>
      </c>
    </row>
    <row r="756" spans="1:1">
      <c r="A756" s="10" t="str">
        <f t="shared" si="118"/>
        <v/>
      </c>
    </row>
    <row r="757" spans="1:1">
      <c r="A757" s="10" t="str">
        <f t="shared" si="118"/>
        <v/>
      </c>
    </row>
    <row r="758" spans="1:1">
      <c r="A758" s="10" t="str">
        <f t="shared" si="118"/>
        <v/>
      </c>
    </row>
    <row r="759" spans="1:1">
      <c r="A759" s="10" t="str">
        <f t="shared" si="118"/>
        <v/>
      </c>
    </row>
    <row r="760" spans="1:1">
      <c r="A760" s="10" t="str">
        <f t="shared" si="118"/>
        <v/>
      </c>
    </row>
    <row r="761" spans="1:1">
      <c r="A761" s="10" t="str">
        <f t="shared" si="118"/>
        <v/>
      </c>
    </row>
    <row r="762" spans="1:1">
      <c r="A762" s="10" t="str">
        <f t="shared" si="118"/>
        <v/>
      </c>
    </row>
    <row r="763" spans="1:1">
      <c r="A763" s="10" t="str">
        <f t="shared" si="118"/>
        <v/>
      </c>
    </row>
  </sheetData>
  <pageMargins left="0.7" right="0.7" top="0.75" bottom="0.75" header="0.3" footer="0.3"/>
  <pageSetup paperSize="9" orientation="portrait" horizontalDpi="4294967294"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V68"/>
  <sheetViews>
    <sheetView topLeftCell="E3" zoomScale="70" zoomScaleNormal="70" workbookViewId="0">
      <selection activeCell="Q41" sqref="Q41"/>
    </sheetView>
  </sheetViews>
  <sheetFormatPr baseColWidth="10" defaultColWidth="10.7109375" defaultRowHeight="15"/>
  <cols>
    <col min="1" max="1" width="60.42578125" customWidth="1"/>
    <col min="2" max="2" width="14.5703125" bestFit="1" customWidth="1"/>
    <col min="3" max="3" width="13.85546875" bestFit="1" customWidth="1"/>
    <col min="4" max="5" width="12.5703125" bestFit="1" customWidth="1"/>
    <col min="6" max="6" width="13" bestFit="1" customWidth="1"/>
    <col min="7" max="7" width="12.5703125" bestFit="1" customWidth="1"/>
    <col min="8" max="9" width="13" bestFit="1" customWidth="1"/>
    <col min="10" max="10" width="12.5703125" bestFit="1" customWidth="1"/>
    <col min="11" max="12" width="12.85546875" bestFit="1" customWidth="1"/>
    <col min="13" max="13" width="15.140625" customWidth="1"/>
    <col min="14" max="14" width="16.5703125" bestFit="1" customWidth="1"/>
    <col min="15" max="15" width="14.28515625" bestFit="1" customWidth="1"/>
    <col min="16" max="20" width="13.5703125" bestFit="1" customWidth="1"/>
    <col min="21" max="21" width="14.5703125" bestFit="1" customWidth="1"/>
    <col min="22" max="22" width="14.7109375" bestFit="1" customWidth="1"/>
    <col min="27" max="27" width="12" bestFit="1" customWidth="1"/>
  </cols>
  <sheetData>
    <row r="3" spans="1:151" s="81" customFormat="1" ht="23.25">
      <c r="A3" s="115" t="s">
        <v>57</v>
      </c>
      <c r="B3" s="80">
        <f>0</f>
        <v>0</v>
      </c>
      <c r="C3" s="80">
        <f>1</f>
        <v>1</v>
      </c>
      <c r="D3" s="80">
        <f>IF(OR(C3='Caracs du projet'!$E$21,C3=""),"",C3+1)</f>
        <v>2</v>
      </c>
      <c r="E3" s="80">
        <f>IF(OR(D3='Caracs du projet'!$E$21,D3=""),"",D3+1)</f>
        <v>3</v>
      </c>
      <c r="F3" s="80">
        <f>IF(OR(E3='Caracs du projet'!$E$21,E3=""),"",E3+1)</f>
        <v>4</v>
      </c>
      <c r="G3" s="80">
        <f>IF(OR(F3='Caracs du projet'!$E$21,F3=""),"",F3+1)</f>
        <v>5</v>
      </c>
      <c r="H3" s="80">
        <f>IF(OR(G3='Caracs du projet'!$E$21,G3=""),"",G3+1)</f>
        <v>6</v>
      </c>
      <c r="I3" s="80">
        <f>IF(OR(H3='Caracs du projet'!$E$21,H3=""),"",H3+1)</f>
        <v>7</v>
      </c>
      <c r="J3" s="80">
        <f>IF(OR(I3='Caracs du projet'!$E$21,I3=""),"",I3+1)</f>
        <v>8</v>
      </c>
      <c r="K3" s="80">
        <f>IF(OR(J3='Caracs du projet'!$E$21,J3=""),"",J3+1)</f>
        <v>9</v>
      </c>
      <c r="L3" s="80">
        <f>IF(OR(K3='Caracs du projet'!$E$21,K3=""),"",K3+1)</f>
        <v>10</v>
      </c>
      <c r="M3" s="80">
        <f>IF(OR(L3='Caracs du projet'!$E$21,L3=""),"",L3+1)</f>
        <v>11</v>
      </c>
      <c r="N3" s="80">
        <f>IF(OR(M3='Caracs du projet'!$E$21,M3=""),"",M3+1)</f>
        <v>12</v>
      </c>
      <c r="O3" s="80">
        <f>IF(OR(N3='Caracs du projet'!$E$21,N3=""),"",N3+1)</f>
        <v>13</v>
      </c>
      <c r="P3" s="80">
        <f>IF(OR(O3='Caracs du projet'!$E$21,O3=""),"",O3+1)</f>
        <v>14</v>
      </c>
      <c r="Q3" s="80">
        <f>IF(OR(P3='Caracs du projet'!$E$21,P3=""),"",P3+1)</f>
        <v>15</v>
      </c>
      <c r="R3" s="80">
        <f>IF(OR(Q3='Caracs du projet'!$E$21,Q3=""),"",Q3+1)</f>
        <v>16</v>
      </c>
      <c r="S3" s="80">
        <f>IF(OR(R3='Caracs du projet'!$E$21,R3=""),"",R3+1)</f>
        <v>17</v>
      </c>
      <c r="T3" s="80">
        <f>IF(OR(S3='Caracs du projet'!$E$21,S3=""),"",S3+1)</f>
        <v>18</v>
      </c>
      <c r="U3" s="80">
        <f>IF(OR(T3='Caracs du projet'!$E$21,T3=""),"",T3+1)</f>
        <v>19</v>
      </c>
      <c r="V3" s="80">
        <f>IF(OR(U3='Caracs du projet'!$E$21,U3=""),"",U3+1)</f>
        <v>20</v>
      </c>
      <c r="W3" s="80" t="str">
        <f>IF(OR(V3='Caracs du projet'!$E$21,V3=""),"",V3+1)</f>
        <v/>
      </c>
      <c r="X3" s="80" t="str">
        <f>IF(OR(W3='Caracs du projet'!$E$21,W3=""),"",W3+1)</f>
        <v/>
      </c>
      <c r="Y3" s="80" t="str">
        <f>IF(OR(X3='Caracs du projet'!$E$21,X3=""),"",X3+1)</f>
        <v/>
      </c>
      <c r="Z3" s="80" t="str">
        <f>IF(OR(Y3='Caracs du projet'!$E$21,Y3=""),"",Y3+1)</f>
        <v/>
      </c>
      <c r="AA3" s="80" t="str">
        <f>IF(OR(Z3='Caracs du projet'!$E$21,Z3=""),"",Z3+1)</f>
        <v/>
      </c>
      <c r="AB3" s="80" t="str">
        <f>IF(OR(AA3='Caracs du projet'!$E$21,AA3=""),"",AA3+1)</f>
        <v/>
      </c>
      <c r="AC3" s="80" t="str">
        <f>IF(OR(AB3='Caracs du projet'!$E$21,AB3=""),"",AB3+1)</f>
        <v/>
      </c>
      <c r="AD3" s="80" t="str">
        <f>IF(OR(AC3='Caracs du projet'!$E$21,AC3=""),"",AC3+1)</f>
        <v/>
      </c>
      <c r="AE3" s="80" t="str">
        <f>IF(OR(AD3='Caracs du projet'!$E$21,AD3=""),"",AD3+1)</f>
        <v/>
      </c>
      <c r="AF3" s="80" t="str">
        <f>IF(OR(AE3='Caracs du projet'!$E$21,AE3=""),"",AE3+1)</f>
        <v/>
      </c>
      <c r="AG3" s="80" t="str">
        <f>IF(OR(AF3='Caracs du projet'!$E$21,AF3=""),"",AF3+1)</f>
        <v/>
      </c>
      <c r="AH3" s="80" t="str">
        <f>IF(OR(AG3='Caracs du projet'!$E$21,AG3=""),"",AG3+1)</f>
        <v/>
      </c>
      <c r="AI3" s="80" t="str">
        <f>IF(OR(AH3='Caracs du projet'!$E$21,AH3=""),"",AH3+1)</f>
        <v/>
      </c>
      <c r="AJ3" s="80" t="str">
        <f>IF(OR(AI3='Caracs du projet'!$E$21,AI3=""),"",AI3+1)</f>
        <v/>
      </c>
      <c r="AK3" s="80" t="str">
        <f>IF(OR(AJ3='Caracs du projet'!$E$21,AJ3=""),"",AJ3+1)</f>
        <v/>
      </c>
      <c r="AL3" s="80" t="str">
        <f>IF(OR(AK3='Caracs du projet'!$E$21,AK3=""),"",AK3+1)</f>
        <v/>
      </c>
      <c r="AM3" s="80" t="str">
        <f>IF(OR(AL3='Caracs du projet'!$E$21,AL3=""),"",AL3+1)</f>
        <v/>
      </c>
      <c r="AN3" s="80" t="str">
        <f>IF(OR(AM3='Caracs du projet'!$E$21,AM3=""),"",AM3+1)</f>
        <v/>
      </c>
      <c r="AO3" s="80" t="str">
        <f>IF(OR(AN3='Caracs du projet'!$E$21,AN3=""),"",AN3+1)</f>
        <v/>
      </c>
      <c r="AP3" s="80" t="str">
        <f>IF(OR(AO3='Caracs du projet'!$E$21,AO3=""),"",AO3+1)</f>
        <v/>
      </c>
      <c r="AQ3" s="80" t="str">
        <f>IF(OR(AP3='Caracs du projet'!$E$21,AP3=""),"",AP3+1)</f>
        <v/>
      </c>
      <c r="AR3" s="80" t="str">
        <f>IF(OR(AQ3='Caracs du projet'!$E$21,AQ3=""),"",AQ3+1)</f>
        <v/>
      </c>
      <c r="AS3" s="80" t="str">
        <f>IF(OR(AR3='Caracs du projet'!$E$21,AR3=""),"",AR3+1)</f>
        <v/>
      </c>
      <c r="AT3" s="80" t="str">
        <f>IF(OR(AS3='Caracs du projet'!$E$21,AS3=""),"",AS3+1)</f>
        <v/>
      </c>
      <c r="AU3" s="80" t="str">
        <f>IF(OR(AT3='Caracs du projet'!$E$21,AT3=""),"",AT3+1)</f>
        <v/>
      </c>
      <c r="AV3" s="80" t="str">
        <f>IF(OR(AU3='Caracs du projet'!$E$21,AU3=""),"",AU3+1)</f>
        <v/>
      </c>
      <c r="AW3" s="80" t="str">
        <f>IF(OR(AV3='Caracs du projet'!$E$21,AV3=""),"",AV3+1)</f>
        <v/>
      </c>
      <c r="AX3" s="80" t="str">
        <f>IF(OR(AW3='Caracs du projet'!$E$21,AW3=""),"",AW3+1)</f>
        <v/>
      </c>
      <c r="AY3" s="80" t="str">
        <f>IF(OR(AX3='Caracs du projet'!$E$21,AX3=""),"",AX3+1)</f>
        <v/>
      </c>
      <c r="AZ3" s="80" t="str">
        <f>IF(OR(AY3='Caracs du projet'!$E$21,AY3=""),"",AY3+1)</f>
        <v/>
      </c>
      <c r="BA3" s="80" t="str">
        <f>IF(OR(AZ3='Caracs du projet'!$E$21,AZ3=""),"",AZ3+1)</f>
        <v/>
      </c>
      <c r="BB3" s="80" t="str">
        <f>IF(OR(BA3='Caracs du projet'!$E$21,BA3=""),"",BA3+1)</f>
        <v/>
      </c>
      <c r="BC3" s="80" t="str">
        <f>IF(OR(BB3='Caracs du projet'!$E$21,BB3=""),"",BB3+1)</f>
        <v/>
      </c>
      <c r="BD3" s="80" t="str">
        <f>IF(OR(BC3='Caracs du projet'!$E$21,BC3=""),"",BC3+1)</f>
        <v/>
      </c>
      <c r="BE3" s="80" t="str">
        <f>IF(OR(BD3='Caracs du projet'!$E$21,BD3=""),"",BD3+1)</f>
        <v/>
      </c>
      <c r="BF3" s="80" t="str">
        <f>IF(OR(BE3='Caracs du projet'!$E$21,BE3=""),"",BE3+1)</f>
        <v/>
      </c>
      <c r="BG3" s="80" t="str">
        <f>IF(OR(BF3='Caracs du projet'!$E$21,BF3=""),"",BF3+1)</f>
        <v/>
      </c>
      <c r="BH3" s="80" t="str">
        <f>IF(OR(BG3='Caracs du projet'!$E$21,BG3=""),"",BG3+1)</f>
        <v/>
      </c>
      <c r="BI3" s="80" t="str">
        <f>IF(OR(BH3='Caracs du projet'!$E$21,BH3=""),"",BH3+1)</f>
        <v/>
      </c>
      <c r="BJ3" s="80" t="str">
        <f>IF(OR(BI3='Caracs du projet'!$E$21,BI3=""),"",BI3+1)</f>
        <v/>
      </c>
      <c r="BK3" s="80" t="str">
        <f>IF(OR(BJ3='Caracs du projet'!$E$21,BJ3=""),"",BJ3+1)</f>
        <v/>
      </c>
      <c r="BL3" s="80" t="str">
        <f>IF(OR(BK3='Caracs du projet'!$E$21,BK3=""),"",BK3+1)</f>
        <v/>
      </c>
      <c r="BM3" s="80" t="str">
        <f>IF(OR(BL3='Caracs du projet'!$E$21,BL3=""),"",BL3+1)</f>
        <v/>
      </c>
      <c r="BN3" s="80" t="str">
        <f>IF(OR(BM3='Caracs du projet'!$E$21,BM3=""),"",BM3+1)</f>
        <v/>
      </c>
      <c r="BO3" s="80" t="str">
        <f>IF(OR(BN3='Caracs du projet'!$E$21,BN3=""),"",BN3+1)</f>
        <v/>
      </c>
      <c r="BP3" s="80" t="str">
        <f>IF(OR(BO3='Caracs du projet'!$E$21,BO3=""),"",BO3+1)</f>
        <v/>
      </c>
      <c r="BQ3" s="80" t="str">
        <f>IF(OR(BP3='Caracs du projet'!$E$21,BP3=""),"",BP3+1)</f>
        <v/>
      </c>
      <c r="BR3" s="80" t="str">
        <f>IF(OR(BQ3='Caracs du projet'!$E$21,BQ3=""),"",BQ3+1)</f>
        <v/>
      </c>
      <c r="BS3" s="80" t="str">
        <f>IF(OR(BR3='Caracs du projet'!$E$21,BR3=""),"",BR3+1)</f>
        <v/>
      </c>
      <c r="BT3" s="80" t="str">
        <f>IF(OR(BS3='Caracs du projet'!$E$21,BS3=""),"",BS3+1)</f>
        <v/>
      </c>
      <c r="BU3" s="80" t="str">
        <f>IF(OR(BT3='Caracs du projet'!$E$21,BT3=""),"",BT3+1)</f>
        <v/>
      </c>
      <c r="BV3" s="80" t="str">
        <f>IF(OR(BU3='Caracs du projet'!$E$21,BU3=""),"",BU3+1)</f>
        <v/>
      </c>
      <c r="BW3" s="80" t="str">
        <f>IF(OR(BV3='Caracs du projet'!$E$21,BV3=""),"",BV3+1)</f>
        <v/>
      </c>
      <c r="BX3" s="80" t="str">
        <f>IF(OR(BW3='Caracs du projet'!$E$21,BW3=""),"",BW3+1)</f>
        <v/>
      </c>
      <c r="BY3" s="80" t="str">
        <f>IF(OR(BX3='Caracs du projet'!$E$21,BX3=""),"",BX3+1)</f>
        <v/>
      </c>
      <c r="BZ3" s="80" t="str">
        <f>IF(OR(BY3='Caracs du projet'!$E$21,BY3=""),"",BY3+1)</f>
        <v/>
      </c>
      <c r="CA3" s="80" t="str">
        <f>IF(OR(BZ3='Caracs du projet'!$E$21,BZ3=""),"",BZ3+1)</f>
        <v/>
      </c>
      <c r="CB3" s="80" t="str">
        <f>IF(OR(CA3='Caracs du projet'!$E$21,CA3=""),"",CA3+1)</f>
        <v/>
      </c>
      <c r="CC3" s="80" t="str">
        <f>IF(OR(CB3='Caracs du projet'!$E$21,CB3=""),"",CB3+1)</f>
        <v/>
      </c>
      <c r="CD3" s="80" t="str">
        <f>IF(OR(CC3='Caracs du projet'!$E$21,CC3=""),"",CC3+1)</f>
        <v/>
      </c>
      <c r="CE3" s="80" t="str">
        <f>IF(OR(CD3='Caracs du projet'!$E$21,CD3=""),"",CD3+1)</f>
        <v/>
      </c>
      <c r="CF3" s="80" t="str">
        <f>IF(OR(CE3='Caracs du projet'!$E$21,CE3=""),"",CE3+1)</f>
        <v/>
      </c>
      <c r="CG3" s="80" t="str">
        <f>IF(OR(CF3='Caracs du projet'!$E$21,CF3=""),"",CF3+1)</f>
        <v/>
      </c>
      <c r="CH3" s="80" t="str">
        <f>IF(OR(CG3='Caracs du projet'!$E$21,CG3=""),"",CG3+1)</f>
        <v/>
      </c>
      <c r="CI3" s="80" t="str">
        <f>IF(OR(CH3='Caracs du projet'!$E$21,CH3=""),"",CH3+1)</f>
        <v/>
      </c>
      <c r="CJ3" s="80" t="str">
        <f>IF(OR(CI3='Caracs du projet'!$E$21,CI3=""),"",CI3+1)</f>
        <v/>
      </c>
      <c r="CK3" s="80" t="str">
        <f>IF(OR(CJ3='Caracs du projet'!$E$21,CJ3=""),"",CJ3+1)</f>
        <v/>
      </c>
      <c r="CL3" s="80" t="str">
        <f>IF(OR(CK3='Caracs du projet'!$E$21,CK3=""),"",CK3+1)</f>
        <v/>
      </c>
      <c r="CM3" s="80" t="str">
        <f>IF(OR(CL3='Caracs du projet'!$E$21,CL3=""),"",CL3+1)</f>
        <v/>
      </c>
      <c r="CN3" s="80" t="str">
        <f>IF(OR(CM3='Caracs du projet'!$E$21,CM3=""),"",CM3+1)</f>
        <v/>
      </c>
      <c r="CO3" s="80" t="str">
        <f>IF(OR(CN3='Caracs du projet'!$E$21,CN3=""),"",CN3+1)</f>
        <v/>
      </c>
      <c r="CP3" s="80" t="str">
        <f>IF(OR(CO3='Caracs du projet'!$E$21,CO3=""),"",CO3+1)</f>
        <v/>
      </c>
      <c r="CQ3" s="80" t="str">
        <f>IF(OR(CP3='Caracs du projet'!$E$21,CP3=""),"",CP3+1)</f>
        <v/>
      </c>
      <c r="CR3" s="80" t="str">
        <f>IF(OR(CQ3='Caracs du projet'!$E$21,CQ3=""),"",CQ3+1)</f>
        <v/>
      </c>
      <c r="CS3" s="80" t="str">
        <f>IF(OR(CR3='Caracs du projet'!$E$21,CR3=""),"",CR3+1)</f>
        <v/>
      </c>
      <c r="CT3" s="80" t="str">
        <f>IF(OR(CS3='Caracs du projet'!$E$21,CS3=""),"",CS3+1)</f>
        <v/>
      </c>
      <c r="CU3" s="80" t="str">
        <f>IF(OR(CT3='Caracs du projet'!$E$21,CT3=""),"",CT3+1)</f>
        <v/>
      </c>
      <c r="CV3" s="80" t="str">
        <f>IF(OR(CU3='Caracs du projet'!$E$21,CU3=""),"",CU3+1)</f>
        <v/>
      </c>
      <c r="CW3" s="80"/>
      <c r="CX3" s="80"/>
      <c r="CY3" s="80"/>
      <c r="CZ3" s="80"/>
      <c r="DA3" s="80"/>
      <c r="DB3" s="80"/>
      <c r="DC3" s="80"/>
      <c r="DD3" s="80"/>
      <c r="DE3" s="80"/>
      <c r="DF3" s="80"/>
      <c r="DG3" s="80"/>
      <c r="DH3" s="80"/>
      <c r="DI3" s="80"/>
      <c r="DJ3" s="80"/>
      <c r="DK3" s="80"/>
      <c r="DL3" s="80"/>
      <c r="DM3" s="80"/>
      <c r="DN3" s="80"/>
      <c r="DO3" s="80"/>
      <c r="DP3" s="80"/>
      <c r="DQ3" s="80"/>
      <c r="DR3" s="80"/>
      <c r="DS3" s="80"/>
      <c r="DT3" s="80"/>
      <c r="DU3" s="80"/>
      <c r="DV3" s="80"/>
      <c r="DW3" s="80"/>
      <c r="DX3" s="80"/>
      <c r="DY3" s="80"/>
      <c r="DZ3" s="80"/>
      <c r="EA3" s="80"/>
      <c r="EB3" s="80"/>
      <c r="EC3" s="80"/>
      <c r="ED3" s="80"/>
      <c r="EE3" s="80"/>
      <c r="EF3" s="80"/>
      <c r="EG3" s="80"/>
      <c r="EH3" s="80"/>
    </row>
    <row r="4" spans="1:151" ht="18.75">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row>
    <row r="5" spans="1:151">
      <c r="A5" s="4" t="s">
        <v>41</v>
      </c>
      <c r="B5" s="55">
        <v>0</v>
      </c>
      <c r="C5" s="55">
        <f>IF(C3="","",'Caracs du projet'!$E$30)</f>
        <v>4600</v>
      </c>
      <c r="D5" s="55">
        <f>IF(D3="","",'Caracs du projet'!$E$30)</f>
        <v>4600</v>
      </c>
      <c r="E5" s="55">
        <f>IF(E3="","",'Caracs du projet'!$E$30)</f>
        <v>4600</v>
      </c>
      <c r="F5" s="55">
        <f>IF(F3="","",'Caracs du projet'!$E$30)</f>
        <v>4600</v>
      </c>
      <c r="G5" s="55">
        <f>IF(G3="","",'Caracs du projet'!$E$30)</f>
        <v>4600</v>
      </c>
      <c r="H5" s="55">
        <f>IF(H3="","",'Caracs du projet'!$E$30)</f>
        <v>4600</v>
      </c>
      <c r="I5" s="55">
        <f>IF(I3="","",'Caracs du projet'!$E$30)</f>
        <v>4600</v>
      </c>
      <c r="J5" s="55">
        <f>IF(J3="","",'Caracs du projet'!$E$30)</f>
        <v>4600</v>
      </c>
      <c r="K5" s="55">
        <f>IF(K3="","",'Caracs du projet'!$E$30)</f>
        <v>4600</v>
      </c>
      <c r="L5" s="55">
        <f>IF(L3="","",'Caracs du projet'!$E$30)</f>
        <v>4600</v>
      </c>
      <c r="M5" s="55">
        <f>IF(M3="","",'Caracs du projet'!$E$30)</f>
        <v>4600</v>
      </c>
      <c r="N5" s="55">
        <f>IF(N3="","",'Caracs du projet'!$E$30)</f>
        <v>4600</v>
      </c>
      <c r="O5" s="55">
        <f>IF(O3="","",'Caracs du projet'!$E$30)</f>
        <v>4600</v>
      </c>
      <c r="P5" s="55">
        <f>IF(P3="","",'Caracs du projet'!$E$30)</f>
        <v>4600</v>
      </c>
      <c r="Q5" s="55">
        <f>IF(Q3="","",'Caracs du projet'!$E$30)</f>
        <v>4600</v>
      </c>
      <c r="R5" s="55">
        <f>IF(R3="","",'Caracs du projet'!$E$30)</f>
        <v>4600</v>
      </c>
      <c r="S5" s="55">
        <f>IF(S3="","",'Caracs du projet'!$E$30)</f>
        <v>4600</v>
      </c>
      <c r="T5" s="55">
        <f>IF(T3="","",'Caracs du projet'!$E$30)</f>
        <v>4600</v>
      </c>
      <c r="U5" s="55">
        <f>IF(U3="","",'Caracs du projet'!$E$30)</f>
        <v>4600</v>
      </c>
      <c r="V5" s="55">
        <f>IF(V3="","",'Caracs du projet'!$E$30)</f>
        <v>4600</v>
      </c>
      <c r="W5" s="55" t="str">
        <f>IF(W3="","",'Caracs du projet'!$E$30)</f>
        <v/>
      </c>
      <c r="X5" s="55" t="str">
        <f>IF(X3="","",'Caracs du projet'!$E$30)</f>
        <v/>
      </c>
      <c r="Y5" s="55" t="str">
        <f>IF(Y3="","",'Caracs du projet'!$E$30)</f>
        <v/>
      </c>
      <c r="Z5" s="55" t="str">
        <f>IF(Z3="","",'Caracs du projet'!$E$30)</f>
        <v/>
      </c>
      <c r="AA5" s="55" t="str">
        <f>IF(AA3="","",'Caracs du projet'!$E$30)</f>
        <v/>
      </c>
      <c r="AB5" s="55" t="str">
        <f>IF(AB3="","",'Caracs du projet'!$E$30)</f>
        <v/>
      </c>
      <c r="AC5" s="55" t="str">
        <f>IF(AC3="","",'Caracs du projet'!$E$30)</f>
        <v/>
      </c>
      <c r="AD5" s="55" t="str">
        <f>IF(AD3="","",'Caracs du projet'!$E$30)</f>
        <v/>
      </c>
      <c r="AE5" s="55" t="str">
        <f>IF(AE3="","",'Caracs du projet'!$E$30)</f>
        <v/>
      </c>
      <c r="AF5" s="55" t="str">
        <f>IF(AF3="","",'Caracs du projet'!$E$30)</f>
        <v/>
      </c>
      <c r="AG5" s="55" t="str">
        <f>IF(AG3="","",'Caracs du projet'!$E$30)</f>
        <v/>
      </c>
      <c r="AH5" s="55" t="str">
        <f>IF(AH3="","",'Caracs du projet'!$E$30)</f>
        <v/>
      </c>
      <c r="AI5" s="55" t="str">
        <f>IF(AI3="","",'Caracs du projet'!$E$30)</f>
        <v/>
      </c>
      <c r="AJ5" s="55" t="str">
        <f>IF(AJ3="","",'Caracs du projet'!$E$30)</f>
        <v/>
      </c>
      <c r="AK5" s="55" t="str">
        <f>IF(AK3="","",'Caracs du projet'!$E$30)</f>
        <v/>
      </c>
      <c r="AL5" s="55" t="str">
        <f>IF(AL3="","",'Caracs du projet'!$E$30)</f>
        <v/>
      </c>
      <c r="AM5" s="55" t="str">
        <f>IF(AM3="","",'Caracs du projet'!$E$30)</f>
        <v/>
      </c>
      <c r="AN5" s="55" t="str">
        <f>IF(AN3="","",'Caracs du projet'!$E$30)</f>
        <v/>
      </c>
      <c r="AO5" s="55" t="str">
        <f>IF(AO3="","",'Caracs du projet'!$E$30)</f>
        <v/>
      </c>
      <c r="AP5" s="55" t="str">
        <f>IF(AP3="","",'Caracs du projet'!$E$30)</f>
        <v/>
      </c>
      <c r="AQ5" s="55" t="str">
        <f>IF(AQ3="","",'Caracs du projet'!$E$30)</f>
        <v/>
      </c>
      <c r="AR5" s="55" t="str">
        <f>IF(AR3="","",'Caracs du projet'!$E$30)</f>
        <v/>
      </c>
      <c r="AS5" s="55" t="str">
        <f>IF(AS3="","",'Caracs du projet'!$E$30)</f>
        <v/>
      </c>
      <c r="AT5" s="55" t="str">
        <f>IF(AT3="","",'Caracs du projet'!$E$30)</f>
        <v/>
      </c>
      <c r="AU5" s="55" t="str">
        <f>IF(AU3="","",'Caracs du projet'!$E$30)</f>
        <v/>
      </c>
      <c r="AV5" s="55" t="str">
        <f>IF(AV3="","",'Caracs du projet'!$E$30)</f>
        <v/>
      </c>
      <c r="AW5" s="55" t="str">
        <f>IF(AW3="","",'Caracs du projet'!$E$30)</f>
        <v/>
      </c>
      <c r="AX5" s="55" t="str">
        <f>IF(AX3="","",'Caracs du projet'!$E$30)</f>
        <v/>
      </c>
      <c r="AY5" s="55" t="str">
        <f>IF(AY3="","",'Caracs du projet'!$E$30)</f>
        <v/>
      </c>
      <c r="AZ5" s="55" t="str">
        <f>IF(AZ3="","",'Caracs du projet'!$E$30)</f>
        <v/>
      </c>
      <c r="BA5" s="55" t="str">
        <f>IF(BA3="","",'Caracs du projet'!$E$30)</f>
        <v/>
      </c>
      <c r="BB5" s="55" t="str">
        <f>IF(BB3="","",'Caracs du projet'!$E$30)</f>
        <v/>
      </c>
      <c r="BC5" s="55" t="str">
        <f>IF(BC3="","",'Caracs du projet'!$E$30)</f>
        <v/>
      </c>
      <c r="BD5" s="55" t="str">
        <f>IF(BD3="","",'Caracs du projet'!$E$30)</f>
        <v/>
      </c>
      <c r="BE5" s="55" t="str">
        <f>IF(BE3="","",'Caracs du projet'!$E$30)</f>
        <v/>
      </c>
      <c r="BF5" s="55" t="str">
        <f>IF(BF3="","",'Caracs du projet'!$E$30)</f>
        <v/>
      </c>
      <c r="BG5" s="55" t="str">
        <f>IF(BG3="","",'Caracs du projet'!$E$30)</f>
        <v/>
      </c>
      <c r="BH5" s="55" t="str">
        <f>IF(BH3="","",'Caracs du projet'!$E$30)</f>
        <v/>
      </c>
      <c r="BI5" s="55" t="str">
        <f>IF(BI3="","",'Caracs du projet'!$E$30)</f>
        <v/>
      </c>
      <c r="BJ5" s="55" t="str">
        <f>IF(BJ3="","",'Caracs du projet'!$E$30)</f>
        <v/>
      </c>
      <c r="BK5" s="55" t="str">
        <f>IF(BK3="","",'Caracs du projet'!$E$30)</f>
        <v/>
      </c>
      <c r="BL5" s="55" t="str">
        <f>IF(BL3="","",'Caracs du projet'!$E$30)</f>
        <v/>
      </c>
      <c r="BM5" s="55" t="str">
        <f>IF(BM3="","",'Caracs du projet'!$E$30)</f>
        <v/>
      </c>
      <c r="BN5" s="55" t="str">
        <f>IF(BN3="","",'Caracs du projet'!$E$30)</f>
        <v/>
      </c>
      <c r="BO5" s="55" t="str">
        <f>IF(BO3="","",'Caracs du projet'!$E$30)</f>
        <v/>
      </c>
      <c r="BP5" s="55" t="str">
        <f>IF(BP3="","",'Caracs du projet'!$E$30)</f>
        <v/>
      </c>
      <c r="BQ5" s="55" t="str">
        <f>IF(BQ3="","",'Caracs du projet'!$E$30)</f>
        <v/>
      </c>
      <c r="BR5" s="55" t="str">
        <f>IF(BR3="","",'Caracs du projet'!$E$30)</f>
        <v/>
      </c>
      <c r="BS5" s="55" t="str">
        <f>IF(BS3="","",'Caracs du projet'!$E$30)</f>
        <v/>
      </c>
      <c r="BT5" s="55" t="str">
        <f>IF(BT3="","",'Caracs du projet'!$E$30)</f>
        <v/>
      </c>
      <c r="BU5" s="55" t="str">
        <f>IF(BU3="","",'Caracs du projet'!$E$30)</f>
        <v/>
      </c>
      <c r="BV5" s="55" t="str">
        <f>IF(BV3="","",'Caracs du projet'!$E$30)</f>
        <v/>
      </c>
      <c r="BW5" s="55" t="str">
        <f>IF(BW3="","",'Caracs du projet'!$E$30)</f>
        <v/>
      </c>
      <c r="BX5" s="55" t="str">
        <f>IF(BX3="","",'Caracs du projet'!$E$30)</f>
        <v/>
      </c>
      <c r="BY5" s="55" t="str">
        <f>IF(BY3="","",'Caracs du projet'!$E$30)</f>
        <v/>
      </c>
      <c r="BZ5" s="55" t="str">
        <f>IF(BZ3="","",'Caracs du projet'!$E$30)</f>
        <v/>
      </c>
      <c r="CA5" s="55" t="str">
        <f>IF(CA3="","",'Caracs du projet'!$E$30)</f>
        <v/>
      </c>
      <c r="CB5" s="55" t="str">
        <f>IF(CB3="","",'Caracs du projet'!$E$30)</f>
        <v/>
      </c>
      <c r="CC5" s="55" t="str">
        <f>IF(CC3="","",'Caracs du projet'!$E$30)</f>
        <v/>
      </c>
      <c r="CD5" s="55" t="str">
        <f>IF(CD3="","",'Caracs du projet'!$E$30)</f>
        <v/>
      </c>
      <c r="CE5" s="55" t="str">
        <f>IF(CE3="","",'Caracs du projet'!$E$30)</f>
        <v/>
      </c>
      <c r="CF5" s="55" t="str">
        <f>IF(CF3="","",'Caracs du projet'!$E$30)</f>
        <v/>
      </c>
      <c r="CG5" s="55" t="str">
        <f>IF(CG3="","",'Caracs du projet'!$E$30)</f>
        <v/>
      </c>
      <c r="CH5" s="55" t="str">
        <f>IF(CH3="","",'Caracs du projet'!$E$30)</f>
        <v/>
      </c>
      <c r="CI5" s="55" t="str">
        <f>IF(CI3="","",'Caracs du projet'!$E$30)</f>
        <v/>
      </c>
      <c r="CJ5" s="55" t="str">
        <f>IF(CJ3="","",'Caracs du projet'!$E$30)</f>
        <v/>
      </c>
      <c r="CK5" s="55" t="str">
        <f>IF(CK3="","",'Caracs du projet'!$E$30)</f>
        <v/>
      </c>
      <c r="CL5" s="55" t="str">
        <f>IF(CL3="","",'Caracs du projet'!$E$30)</f>
        <v/>
      </c>
      <c r="CM5" s="55" t="str">
        <f>IF(CM3="","",'Caracs du projet'!$E$30)</f>
        <v/>
      </c>
      <c r="CN5" s="55" t="str">
        <f>IF(CN3="","",'Caracs du projet'!$E$30)</f>
        <v/>
      </c>
      <c r="CO5" s="55" t="str">
        <f>IF(CO3="","",'Caracs du projet'!$E$30)</f>
        <v/>
      </c>
      <c r="CP5" s="55" t="str">
        <f>IF(CP3="","",'Caracs du projet'!$E$30)</f>
        <v/>
      </c>
      <c r="CQ5" s="55" t="str">
        <f>IF(CQ3="","",'Caracs du projet'!$E$30)</f>
        <v/>
      </c>
      <c r="CR5" s="55" t="str">
        <f>IF(CR3="","",'Caracs du projet'!$E$30)</f>
        <v/>
      </c>
      <c r="CS5" s="55" t="str">
        <f>IF(CS3="","",'Caracs du projet'!$E$30)</f>
        <v/>
      </c>
      <c r="CT5" s="55" t="str">
        <f>IF(CT3="","",'Caracs du projet'!$E$30)</f>
        <v/>
      </c>
      <c r="CU5" s="55" t="str">
        <f>IF(CU3="","",'Caracs du projet'!$E$30)</f>
        <v/>
      </c>
      <c r="CV5" s="55" t="str">
        <f>IF(CV3="","",'Caracs du projet'!$E$30)</f>
        <v/>
      </c>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46"/>
      <c r="EK5" s="46"/>
      <c r="EL5" s="46"/>
      <c r="EM5" s="46"/>
      <c r="EN5" s="46"/>
      <c r="EO5" s="46"/>
      <c r="EP5" s="46"/>
      <c r="EQ5" s="46"/>
      <c r="ER5" s="46"/>
      <c r="ES5" s="46"/>
      <c r="ET5" s="46"/>
      <c r="EU5" s="46"/>
    </row>
    <row r="6" spans="1:151">
      <c r="A6" s="56" t="s">
        <v>43</v>
      </c>
      <c r="B6" s="55">
        <v>0</v>
      </c>
      <c r="C6" s="55">
        <f>IF(C3="","",'Caracs du projet'!$E$51)</f>
        <v>0</v>
      </c>
      <c r="D6" s="55">
        <f>IF(D3="","",'Caracs du projet'!$E$51)</f>
        <v>0</v>
      </c>
      <c r="E6" s="55">
        <f>IF(E3="","",'Caracs du projet'!$E$51)</f>
        <v>0</v>
      </c>
      <c r="F6" s="55">
        <f>IF(F3="","",'Caracs du projet'!$E$51)</f>
        <v>0</v>
      </c>
      <c r="G6" s="55">
        <f>IF(G3="","",'Caracs du projet'!$E$51)</f>
        <v>0</v>
      </c>
      <c r="H6" s="55">
        <f>IF(H3="","",'Caracs du projet'!$E$51)</f>
        <v>0</v>
      </c>
      <c r="I6" s="55">
        <f>IF(I3="","",'Caracs du projet'!$E$51)</f>
        <v>0</v>
      </c>
      <c r="J6" s="55">
        <f>IF(J3="","",'Caracs du projet'!$E$51)</f>
        <v>0</v>
      </c>
      <c r="K6" s="55">
        <f>IF(K3="","",'Caracs du projet'!$E$51)</f>
        <v>0</v>
      </c>
      <c r="L6" s="55">
        <f>IF(L3="","",'Caracs du projet'!$E$51)</f>
        <v>0</v>
      </c>
      <c r="M6" s="55">
        <f>IF(M3="","",'Caracs du projet'!$E$51)</f>
        <v>0</v>
      </c>
      <c r="N6" s="55">
        <f>IF(N3="","",'Caracs du projet'!$E$51)</f>
        <v>0</v>
      </c>
      <c r="O6" s="55">
        <f>IF(O3="","",'Caracs du projet'!$E$51)</f>
        <v>0</v>
      </c>
      <c r="P6" s="55">
        <f>IF(P3="","",'Caracs du projet'!$E$51)</f>
        <v>0</v>
      </c>
      <c r="Q6" s="55">
        <f>IF(Q3="","",'Caracs du projet'!$E$51)</f>
        <v>0</v>
      </c>
      <c r="R6" s="55">
        <f>IF(R3="","",'Caracs du projet'!$E$51)</f>
        <v>0</v>
      </c>
      <c r="S6" s="55">
        <f>IF(S3="","",'Caracs du projet'!$E$51)</f>
        <v>0</v>
      </c>
      <c r="T6" s="55">
        <f>IF(T3="","",'Caracs du projet'!$E$51)</f>
        <v>0</v>
      </c>
      <c r="U6" s="55">
        <f>IF(U3="","",'Caracs du projet'!$E$51)</f>
        <v>0</v>
      </c>
      <c r="V6" s="55">
        <f>IF(V3="","",'Caracs du projet'!$E$51)</f>
        <v>0</v>
      </c>
      <c r="W6" s="55" t="str">
        <f>IF(W3="","",'Caracs du projet'!$E$51)</f>
        <v/>
      </c>
      <c r="X6" s="55" t="str">
        <f>IF(X3="","",'Caracs du projet'!$E$51)</f>
        <v/>
      </c>
      <c r="Y6" s="55" t="str">
        <f>IF(Y3="","",'Caracs du projet'!$E$51)</f>
        <v/>
      </c>
      <c r="Z6" s="55" t="str">
        <f>IF(Z3="","",'Caracs du projet'!$E$51)</f>
        <v/>
      </c>
      <c r="AA6" s="55" t="str">
        <f>IF(AA3="","",'Caracs du projet'!$E$51)</f>
        <v/>
      </c>
      <c r="AB6" s="55" t="str">
        <f>IF(AB3="","",'Caracs du projet'!$E$51)</f>
        <v/>
      </c>
      <c r="AC6" s="55" t="str">
        <f>IF(AC3="","",'Caracs du projet'!$E$51)</f>
        <v/>
      </c>
      <c r="AD6" s="55" t="str">
        <f>IF(AD3="","",'Caracs du projet'!$E$51)</f>
        <v/>
      </c>
      <c r="AE6" s="55" t="str">
        <f>IF(AE3="","",'Caracs du projet'!$E$51)</f>
        <v/>
      </c>
      <c r="AF6" s="55" t="str">
        <f>IF(AF3="","",'Caracs du projet'!$E$51)</f>
        <v/>
      </c>
      <c r="AG6" s="55" t="str">
        <f>IF(AG3="","",'Caracs du projet'!$E$51)</f>
        <v/>
      </c>
      <c r="AH6" s="55" t="str">
        <f>IF(AH3="","",'Caracs du projet'!$E$51)</f>
        <v/>
      </c>
      <c r="AI6" s="55" t="str">
        <f>IF(AI3="","",'Caracs du projet'!$E$51)</f>
        <v/>
      </c>
      <c r="AJ6" s="55" t="str">
        <f>IF(AJ3="","",'Caracs du projet'!$E$51)</f>
        <v/>
      </c>
      <c r="AK6" s="55" t="str">
        <f>IF(AK3="","",'Caracs du projet'!$E$51)</f>
        <v/>
      </c>
      <c r="AL6" s="55" t="str">
        <f>IF(AL3="","",'Caracs du projet'!$E$51)</f>
        <v/>
      </c>
      <c r="AM6" s="55" t="str">
        <f>IF(AM3="","",'Caracs du projet'!$E$51)</f>
        <v/>
      </c>
      <c r="AN6" s="55" t="str">
        <f>IF(AN3="","",'Caracs du projet'!$E$51)</f>
        <v/>
      </c>
      <c r="AO6" s="55" t="str">
        <f>IF(AO3="","",'Caracs du projet'!$E$51)</f>
        <v/>
      </c>
      <c r="AP6" s="55" t="str">
        <f>IF(AP3="","",'Caracs du projet'!$E$51)</f>
        <v/>
      </c>
      <c r="AQ6" s="55" t="str">
        <f>IF(AQ3="","",'Caracs du projet'!$E$51)</f>
        <v/>
      </c>
      <c r="AR6" s="55" t="str">
        <f>IF(AR3="","",'Caracs du projet'!$E$51)</f>
        <v/>
      </c>
      <c r="AS6" s="55" t="str">
        <f>IF(AS3="","",'Caracs du projet'!$E$51)</f>
        <v/>
      </c>
      <c r="AT6" s="55" t="str">
        <f>IF(AT3="","",'Caracs du projet'!$E$51)</f>
        <v/>
      </c>
      <c r="AU6" s="55" t="str">
        <f>IF(AU3="","",'Caracs du projet'!$E$51)</f>
        <v/>
      </c>
      <c r="AV6" s="55" t="str">
        <f>IF(AV3="","",'Caracs du projet'!$E$51)</f>
        <v/>
      </c>
      <c r="AW6" s="55" t="str">
        <f>IF(AW3="","",'Caracs du projet'!$E$51)</f>
        <v/>
      </c>
      <c r="AX6" s="55" t="str">
        <f>IF(AX3="","",'Caracs du projet'!$E$51)</f>
        <v/>
      </c>
      <c r="AY6" s="55" t="str">
        <f>IF(AY3="","",'Caracs du projet'!$E$51)</f>
        <v/>
      </c>
      <c r="AZ6" s="55" t="str">
        <f>IF(AZ3="","",'Caracs du projet'!$E$51)</f>
        <v/>
      </c>
      <c r="BA6" s="55" t="str">
        <f>IF(BA3="","",'Caracs du projet'!$E$51)</f>
        <v/>
      </c>
      <c r="BB6" s="55" t="str">
        <f>IF(BB3="","",'Caracs du projet'!$E$51)</f>
        <v/>
      </c>
      <c r="BC6" s="55" t="str">
        <f>IF(BC3="","",'Caracs du projet'!$E$51)</f>
        <v/>
      </c>
      <c r="BD6" s="55" t="str">
        <f>IF(BD3="","",'Caracs du projet'!$E$51)</f>
        <v/>
      </c>
      <c r="BE6" s="55" t="str">
        <f>IF(BE3="","",'Caracs du projet'!$E$51)</f>
        <v/>
      </c>
      <c r="BF6" s="55" t="str">
        <f>IF(BF3="","",'Caracs du projet'!$E$51)</f>
        <v/>
      </c>
      <c r="BG6" s="55" t="str">
        <f>IF(BG3="","",'Caracs du projet'!$E$51)</f>
        <v/>
      </c>
      <c r="BH6" s="55" t="str">
        <f>IF(BH3="","",'Caracs du projet'!$E$51)</f>
        <v/>
      </c>
      <c r="BI6" s="55" t="str">
        <f>IF(BI3="","",'Caracs du projet'!$E$51)</f>
        <v/>
      </c>
      <c r="BJ6" s="55" t="str">
        <f>IF(BJ3="","",'Caracs du projet'!$E$51)</f>
        <v/>
      </c>
      <c r="BK6" s="55" t="str">
        <f>IF(BK3="","",'Caracs du projet'!$E$51)</f>
        <v/>
      </c>
      <c r="BL6" s="55" t="str">
        <f>IF(BL3="","",'Caracs du projet'!$E$51)</f>
        <v/>
      </c>
      <c r="BM6" s="55" t="str">
        <f>IF(BM3="","",'Caracs du projet'!$E$51)</f>
        <v/>
      </c>
      <c r="BN6" s="55" t="str">
        <f>IF(BN3="","",'Caracs du projet'!$E$51)</f>
        <v/>
      </c>
      <c r="BO6" s="55" t="str">
        <f>IF(BO3="","",'Caracs du projet'!$E$51)</f>
        <v/>
      </c>
      <c r="BP6" s="55" t="str">
        <f>IF(BP3="","",'Caracs du projet'!$E$51)</f>
        <v/>
      </c>
      <c r="BQ6" s="55" t="str">
        <f>IF(BQ3="","",'Caracs du projet'!$E$51)</f>
        <v/>
      </c>
      <c r="BR6" s="55" t="str">
        <f>IF(BR3="","",'Caracs du projet'!$E$51)</f>
        <v/>
      </c>
      <c r="BS6" s="55" t="str">
        <f>IF(BS3="","",'Caracs du projet'!$E$51)</f>
        <v/>
      </c>
      <c r="BT6" s="55" t="str">
        <f>IF(BT3="","",'Caracs du projet'!$E$51)</f>
        <v/>
      </c>
      <c r="BU6" s="55" t="str">
        <f>IF(BU3="","",'Caracs du projet'!$E$51)</f>
        <v/>
      </c>
      <c r="BV6" s="55" t="str">
        <f>IF(BV3="","",'Caracs du projet'!$E$51)</f>
        <v/>
      </c>
      <c r="BW6" s="55" t="str">
        <f>IF(BW3="","",'Caracs du projet'!$E$51)</f>
        <v/>
      </c>
      <c r="BX6" s="55" t="str">
        <f>IF(BX3="","",'Caracs du projet'!$E$51)</f>
        <v/>
      </c>
      <c r="BY6" s="55" t="str">
        <f>IF(BY3="","",'Caracs du projet'!$E$51)</f>
        <v/>
      </c>
      <c r="BZ6" s="55" t="str">
        <f>IF(BZ3="","",'Caracs du projet'!$E$51)</f>
        <v/>
      </c>
      <c r="CA6" s="55" t="str">
        <f>IF(CA3="","",'Caracs du projet'!$E$51)</f>
        <v/>
      </c>
      <c r="CB6" s="55" t="str">
        <f>IF(CB3="","",'Caracs du projet'!$E$51)</f>
        <v/>
      </c>
      <c r="CC6" s="55" t="str">
        <f>IF(CC3="","",'Caracs du projet'!$E$51)</f>
        <v/>
      </c>
      <c r="CD6" s="55" t="str">
        <f>IF(CD3="","",'Caracs du projet'!$E$51)</f>
        <v/>
      </c>
      <c r="CE6" s="55" t="str">
        <f>IF(CE3="","",'Caracs du projet'!$E$51)</f>
        <v/>
      </c>
      <c r="CF6" s="55" t="str">
        <f>IF(CF3="","",'Caracs du projet'!$E$51)</f>
        <v/>
      </c>
      <c r="CG6" s="55" t="str">
        <f>IF(CG3="","",'Caracs du projet'!$E$51)</f>
        <v/>
      </c>
      <c r="CH6" s="55" t="str">
        <f>IF(CH3="","",'Caracs du projet'!$E$51)</f>
        <v/>
      </c>
      <c r="CI6" s="55" t="str">
        <f>IF(CI3="","",'Caracs du projet'!$E$51)</f>
        <v/>
      </c>
      <c r="CJ6" s="55" t="str">
        <f>IF(CJ3="","",'Caracs du projet'!$E$51)</f>
        <v/>
      </c>
      <c r="CK6" s="55" t="str">
        <f>IF(CK3="","",'Caracs du projet'!$E$51)</f>
        <v/>
      </c>
      <c r="CL6" s="55" t="str">
        <f>IF(CL3="","",'Caracs du projet'!$E$51)</f>
        <v/>
      </c>
      <c r="CM6" s="55" t="str">
        <f>IF(CM3="","",'Caracs du projet'!$E$51)</f>
        <v/>
      </c>
      <c r="CN6" s="55" t="str">
        <f>IF(CN3="","",'Caracs du projet'!$E$51)</f>
        <v/>
      </c>
      <c r="CO6" s="55" t="str">
        <f>IF(CO3="","",'Caracs du projet'!$E$51)</f>
        <v/>
      </c>
      <c r="CP6" s="55" t="str">
        <f>IF(CP3="","",'Caracs du projet'!$E$51)</f>
        <v/>
      </c>
      <c r="CQ6" s="55" t="str">
        <f>IF(CQ3="","",'Caracs du projet'!$E$51)</f>
        <v/>
      </c>
      <c r="CR6" s="55" t="str">
        <f>IF(CR3="","",'Caracs du projet'!$E$51)</f>
        <v/>
      </c>
      <c r="CS6" s="55" t="str">
        <f>IF(CS3="","",'Caracs du projet'!$E$51)</f>
        <v/>
      </c>
      <c r="CT6" s="55" t="str">
        <f>IF(CT3="","",'Caracs du projet'!$E$51)</f>
        <v/>
      </c>
      <c r="CU6" s="55" t="str">
        <f>IF(CU3="","",'Caracs du projet'!$E$51)</f>
        <v/>
      </c>
      <c r="CV6" s="55" t="str">
        <f>IF(CV3="","",'Caracs du projet'!$E$51)</f>
        <v/>
      </c>
      <c r="CW6" s="55" t="str">
        <f>IF(CW3="","",'Caracs du projet'!$E$51)</f>
        <v/>
      </c>
      <c r="CX6" s="55" t="str">
        <f>IF(CX3="","",'Caracs du projet'!$E$51)</f>
        <v/>
      </c>
      <c r="CY6" s="55" t="str">
        <f>IF(CY3="","",'Caracs du projet'!$E$51)</f>
        <v/>
      </c>
      <c r="CZ6" s="55" t="str">
        <f>IF(CZ3="","",'Caracs du projet'!$E$51)</f>
        <v/>
      </c>
      <c r="DA6" s="55" t="str">
        <f>IF(DA3="","",'Caracs du projet'!$E$51)</f>
        <v/>
      </c>
      <c r="DB6" s="55" t="str">
        <f>IF(DB3="","",'Caracs du projet'!$E$51)</f>
        <v/>
      </c>
      <c r="DC6" s="55" t="str">
        <f>IF(DC3="","",'Caracs du projet'!$E$51)</f>
        <v/>
      </c>
      <c r="DD6" s="55" t="str">
        <f>IF(DD3="","",'Caracs du projet'!$E$51)</f>
        <v/>
      </c>
      <c r="DE6" s="55" t="str">
        <f>IF(DE3="","",'Caracs du projet'!$E$51)</f>
        <v/>
      </c>
      <c r="DF6" s="55" t="str">
        <f>IF(DF3="","",'Caracs du projet'!$E$51)</f>
        <v/>
      </c>
      <c r="DG6" s="55" t="str">
        <f>IF(DG3="","",'Caracs du projet'!$E$51)</f>
        <v/>
      </c>
      <c r="DH6" s="55" t="str">
        <f>IF(DH3="","",'Caracs du projet'!$E$51)</f>
        <v/>
      </c>
      <c r="DI6" s="55" t="str">
        <f>IF(DI3="","",'Caracs du projet'!$E$51)</f>
        <v/>
      </c>
      <c r="DJ6" s="55" t="str">
        <f>IF(DJ3="","",'Caracs du projet'!$E$51)</f>
        <v/>
      </c>
      <c r="DK6" s="55" t="str">
        <f>IF(DK3="","",'Caracs du projet'!$E$51)</f>
        <v/>
      </c>
      <c r="DL6" s="55" t="str">
        <f>IF(DL3="","",'Caracs du projet'!$E$51)</f>
        <v/>
      </c>
      <c r="DM6" s="55" t="str">
        <f>IF(DM3="","",'Caracs du projet'!$E$51)</f>
        <v/>
      </c>
      <c r="DN6" s="55" t="str">
        <f>IF(DN3="","",'Caracs du projet'!$E$51)</f>
        <v/>
      </c>
      <c r="DO6" s="55" t="str">
        <f>IF(DO3="","",'Caracs du projet'!$E$51)</f>
        <v/>
      </c>
      <c r="DP6" s="55" t="str">
        <f>IF(DP3="","",'Caracs du projet'!$E$51)</f>
        <v/>
      </c>
      <c r="DQ6" s="55" t="str">
        <f>IF(DQ3="","",'Caracs du projet'!$E$51)</f>
        <v/>
      </c>
      <c r="DR6" s="55" t="str">
        <f>IF(DR3="","",'Caracs du projet'!$E$51)</f>
        <v/>
      </c>
      <c r="DS6" s="55" t="str">
        <f>IF(DS3="","",'Caracs du projet'!$E$51)</f>
        <v/>
      </c>
      <c r="DT6" s="55" t="str">
        <f>IF(DT3="","",'Caracs du projet'!$E$51)</f>
        <v/>
      </c>
      <c r="DU6" s="55" t="str">
        <f>IF(DU3="","",'Caracs du projet'!$E$51)</f>
        <v/>
      </c>
      <c r="DV6" s="55" t="str">
        <f>IF(DV3="","",'Caracs du projet'!$E$51)</f>
        <v/>
      </c>
      <c r="DW6" s="55" t="str">
        <f>IF(DW3="","",'Caracs du projet'!$E$51)</f>
        <v/>
      </c>
      <c r="DX6" s="55" t="str">
        <f>IF(DX3="","",'Caracs du projet'!$E$51)</f>
        <v/>
      </c>
      <c r="DY6" s="55" t="str">
        <f>IF(DY3="","",'Caracs du projet'!$E$51)</f>
        <v/>
      </c>
      <c r="DZ6" s="55" t="str">
        <f>IF(DZ3="","",'Caracs du projet'!$E$51)</f>
        <v/>
      </c>
      <c r="EA6" s="55" t="str">
        <f>IF(EA3="","",'Caracs du projet'!$E$51)</f>
        <v/>
      </c>
      <c r="EB6" s="55" t="str">
        <f>IF(EB3="","",'Caracs du projet'!$E$51)</f>
        <v/>
      </c>
      <c r="EC6" s="55" t="str">
        <f>IF(EC3="","",'Caracs du projet'!$E$51)</f>
        <v/>
      </c>
      <c r="ED6" s="55" t="str">
        <f>IF(ED3="","",'Caracs du projet'!$E$51)</f>
        <v/>
      </c>
      <c r="EE6" s="55"/>
      <c r="EF6" s="55"/>
      <c r="EG6" s="55"/>
      <c r="EH6" s="55"/>
      <c r="EI6" s="55"/>
      <c r="EJ6" s="46"/>
      <c r="EK6" s="46"/>
      <c r="EL6" s="46"/>
      <c r="EM6" s="46"/>
      <c r="EN6" s="46"/>
      <c r="EO6" s="46"/>
      <c r="EP6" s="46"/>
      <c r="EQ6" s="46"/>
      <c r="ER6" s="46"/>
      <c r="ES6" s="46"/>
      <c r="ET6" s="46"/>
      <c r="EU6" s="46"/>
    </row>
    <row r="7" spans="1:151">
      <c r="A7" s="63" t="s">
        <v>42</v>
      </c>
      <c r="B7" s="64">
        <v>0</v>
      </c>
      <c r="C7" s="64">
        <f ca="1">IF(C3="","",IF(OFFSET('Tableau d''emprunt'!$I$4,0,12*(C3-1))="",0,SUM(OFFSET(OFFSET('Tableau d''emprunt'!$I$4,0,12*(C3-1)),0,0,1,12))))</f>
        <v>418.50828448904667</v>
      </c>
      <c r="D7" s="64">
        <f ca="1">IF(D3="","",IF(OFFSET('Tableau d''emprunt'!$I$4,0,12*(D3-1))="",0,SUM(OFFSET(OFFSET('Tableau d''emprunt'!$I$4,0,12*(D3-1)),0,0,1,12))))</f>
        <v>391.9386385220954</v>
      </c>
      <c r="E7" s="64">
        <f ca="1">IF(E3="","",IF(OFFSET('Tableau d''emprunt'!$I$4,0,12*(E3-1))="",0,SUM(OFFSET(OFFSET('Tableau d''emprunt'!$I$4,0,12*(E3-1)),0,0,1,12))))</f>
        <v>365.05812769733069</v>
      </c>
      <c r="F7" s="64">
        <f ca="1">IF(F3="","",IF(OFFSET('Tableau d''emprunt'!$I$4,0,12*(F3-1))="",0,SUM(OFFSET(OFFSET('Tableau d''emprunt'!$I$4,0,12*(F3-1)),0,0,1,12))))</f>
        <v>337.86311489591634</v>
      </c>
      <c r="G7" s="64">
        <f ca="1">IF(G3="","",IF(OFFSET('Tableau d''emprunt'!$I$4,0,12*(G3-1))="",0,SUM(OFFSET(OFFSET('Tableau d''emprunt'!$I$4,0,12*(G3-1)),0,0,1,12))))</f>
        <v>310.34992044472546</v>
      </c>
      <c r="H7" s="64">
        <f ca="1">IF(H3="","",IF(OFFSET('Tableau d''emprunt'!$I$4,0,12*(H3-1))="",0,SUM(OFFSET(OFFSET('Tableau d''emprunt'!$I$4,0,12*(H3-1)),0,0,1,12))))</f>
        <v>282.51482161845558</v>
      </c>
      <c r="I7" s="64">
        <f ca="1">IF(I3="","",IF(OFFSET('Tableau d''emprunt'!$I$4,0,12*(I3-1))="",0,SUM(OFFSET(OFFSET('Tableau d''emprunt'!$I$4,0,12*(I3-1)),0,0,1,12))))</f>
        <v>254.35405213591835</v>
      </c>
      <c r="J7" s="64">
        <f ca="1">IF(J3="","",IF(OFFSET('Tableau d''emprunt'!$I$4,0,12*(J3-1))="",0,SUM(OFFSET(OFFSET('Tableau d''emprunt'!$I$4,0,12*(J3-1)),0,0,1,12))))</f>
        <v>225.86380165043539</v>
      </c>
      <c r="K7" s="64">
        <f ca="1">IF(K3="","",IF(OFFSET('Tableau d''emprunt'!$I$4,0,12*(K3-1))="",0,SUM(OFFSET(OFFSET('Tableau d''emprunt'!$I$4,0,12*(K3-1)),0,0,1,12))))</f>
        <v>197.04021523427227</v>
      </c>
      <c r="L7" s="64">
        <f ca="1">IF(L3="","",IF(OFFSET('Tableau d''emprunt'!$I$4,0,12*(L3-1))="",0,SUM(OFFSET(OFFSET('Tableau d''emprunt'!$I$4,0,12*(L3-1)),0,0,1,12))))</f>
        <v>167.87939285703999</v>
      </c>
      <c r="M7" s="64">
        <f ca="1">IF(M3="","",IF(OFFSET('Tableau d''emprunt'!$I$4,0,12*(M3-1))="",0,SUM(OFFSET(OFFSET('Tableau d''emprunt'!$I$4,0,12*(M3-1)),0,0,1,12))))</f>
        <v>138.37738885799405</v>
      </c>
      <c r="N7" s="64">
        <f ca="1">IF(N3="","",IF(OFFSET('Tableau d''emprunt'!$I$4,0,12*(N3-1))="",0,SUM(OFFSET(OFFSET('Tableau d''emprunt'!$I$4,0,12*(N3-1)),0,0,1,12))))</f>
        <v>108.53021141215923</v>
      </c>
      <c r="O7" s="64">
        <f ca="1">IF(O3="","",IF(OFFSET('Tableau d''emprunt'!$I$4,0,12*(O3-1))="",0,SUM(OFFSET(OFFSET('Tableau d''emprunt'!$I$4,0,12*(O3-1)),0,0,1,12))))</f>
        <v>78.333821990208122</v>
      </c>
      <c r="P7" s="64">
        <f ca="1">IF(P3="","",IF(OFFSET('Tableau d''emprunt'!$I$4,0,12*(P3-1))="",0,SUM(OFFSET(OFFSET('Tableau d''emprunt'!$I$4,0,12*(P3-1)),0,0,1,12))))</f>
        <v>47.784134812020191</v>
      </c>
      <c r="Q7" s="64">
        <f ca="1">IF(Q3="","",IF(OFFSET('Tableau d''emprunt'!$I$4,0,12*(Q3-1))="",0,SUM(OFFSET(OFFSET('Tableau d''emprunt'!$I$4,0,12*(Q3-1)),0,0,1,12))))</f>
        <v>16.877016293847404</v>
      </c>
      <c r="R7" s="64">
        <f ca="1">IF(R3="","",IF(OFFSET('Tableau d''emprunt'!$I$4,0,12*(R3-1))="",0,SUM(OFFSET(OFFSET('Tableau d''emprunt'!$I$4,0,12*(R3-1)),0,0,1,12))))</f>
        <v>0</v>
      </c>
      <c r="S7" s="64">
        <f ca="1">IF(S3="","",IF(OFFSET('Tableau d''emprunt'!$I$4,0,12*(S3-1))="",0,SUM(OFFSET(OFFSET('Tableau d''emprunt'!$I$4,0,12*(S3-1)),0,0,1,12))))</f>
        <v>0</v>
      </c>
      <c r="T7" s="64">
        <f ca="1">IF(T3="","",IF(OFFSET('Tableau d''emprunt'!$I$4,0,12*(T3-1))="",0,SUM(OFFSET(OFFSET('Tableau d''emprunt'!$I$4,0,12*(T3-1)),0,0,1,12))))</f>
        <v>0</v>
      </c>
      <c r="U7" s="64">
        <f ca="1">IF(U3="","",IF(OFFSET('Tableau d''emprunt'!$I$4,0,12*(U3-1))="",0,SUM(OFFSET(OFFSET('Tableau d''emprunt'!$I$4,0,12*(U3-1)),0,0,1,12))))</f>
        <v>0</v>
      </c>
      <c r="V7" s="64">
        <f ca="1">IF(V3="","",IF(OFFSET('Tableau d''emprunt'!$I$4,0,12*(V3-1))="",0,SUM(OFFSET(OFFSET('Tableau d''emprunt'!$I$4,0,12*(V3-1)),0,0,1,12))))</f>
        <v>0</v>
      </c>
      <c r="W7" s="64" t="str">
        <f ca="1">IF(W3="","",IF(OFFSET('Tableau d''emprunt'!$I$4,0,12*(W3-1))="",0,SUM(OFFSET(OFFSET('Tableau d''emprunt'!$I$4,0,12*(W3-1)),0,0,1,12))))</f>
        <v/>
      </c>
      <c r="X7" s="64" t="str">
        <f ca="1">IF(X3="","",IF(OFFSET('Tableau d''emprunt'!$I$4,0,12*(X3-1))="",0,SUM(OFFSET(OFFSET('Tableau d''emprunt'!$I$4,0,12*(X3-1)),0,0,1,12))))</f>
        <v/>
      </c>
      <c r="Y7" s="64" t="str">
        <f ca="1">IF(Y3="","",IF(OFFSET('Tableau d''emprunt'!$I$4,0,12*(Y3-1))="",0,SUM(OFFSET(OFFSET('Tableau d''emprunt'!$I$4,0,12*(Y3-1)),0,0,1,12))))</f>
        <v/>
      </c>
      <c r="Z7" s="64" t="str">
        <f ca="1">IF(Z3="","",IF(OFFSET('Tableau d''emprunt'!$I$4,0,12*(Z3-1))="",0,SUM(OFFSET(OFFSET('Tableau d''emprunt'!$I$4,0,12*(Z3-1)),0,0,1,12))))</f>
        <v/>
      </c>
      <c r="AA7" s="64" t="str">
        <f ca="1">IF(AA3="","",IF(OFFSET('Tableau d''emprunt'!$I$4,0,12*(AA3-1))="",0,SUM(OFFSET(OFFSET('Tableau d''emprunt'!$I$4,0,12*(AA3-1)),0,0,1,12))))</f>
        <v/>
      </c>
      <c r="AB7" s="64" t="str">
        <f ca="1">IF(AB3="","",IF(OFFSET('Tableau d''emprunt'!$I$4,0,12*(AB3-1))="",0,SUM(OFFSET(OFFSET('Tableau d''emprunt'!$I$4,0,12*(AB3-1)),0,0,1,12))))</f>
        <v/>
      </c>
      <c r="AC7" s="64" t="str">
        <f ca="1">IF(AC3="","",IF(OFFSET('Tableau d''emprunt'!$I$4,0,12*(AC3-1))="",0,SUM(OFFSET(OFFSET('Tableau d''emprunt'!$I$4,0,12*(AC3-1)),0,0,1,12))))</f>
        <v/>
      </c>
      <c r="AD7" s="64" t="str">
        <f ca="1">IF(AD3="","",IF(OFFSET('Tableau d''emprunt'!$I$4,0,12*(AD3-1))="",0,SUM(OFFSET(OFFSET('Tableau d''emprunt'!$I$4,0,12*(AD3-1)),0,0,1,12))))</f>
        <v/>
      </c>
      <c r="AE7" s="64" t="str">
        <f ca="1">IF(AE3="","",IF(OFFSET('Tableau d''emprunt'!$I$4,0,12*(AE3-1))="",0,SUM(OFFSET(OFFSET('Tableau d''emprunt'!$I$4,0,12*(AE3-1)),0,0,1,12))))</f>
        <v/>
      </c>
      <c r="AF7" s="64" t="str">
        <f ca="1">IF(AF3="","",IF(OFFSET('Tableau d''emprunt'!$I$4,0,12*(AF3-1))="",0,SUM(OFFSET(OFFSET('Tableau d''emprunt'!$I$4,0,12*(AF3-1)),0,0,1,12))))</f>
        <v/>
      </c>
      <c r="AG7" s="64" t="str">
        <f ca="1">IF(AG3="","",IF(OFFSET('Tableau d''emprunt'!$I$4,0,12*(AG3-1))="",0,SUM(OFFSET(OFFSET('Tableau d''emprunt'!$I$4,0,12*(AG3-1)),0,0,1,12))))</f>
        <v/>
      </c>
      <c r="AH7" s="64" t="str">
        <f ca="1">IF(AH3="","",IF(OFFSET('Tableau d''emprunt'!$I$4,0,12*(AH3-1))="",0,SUM(OFFSET(OFFSET('Tableau d''emprunt'!$I$4,0,12*(AH3-1)),0,0,1,12))))</f>
        <v/>
      </c>
      <c r="AI7" s="64" t="str">
        <f ca="1">IF(AI3="","",IF(OFFSET('Tableau d''emprunt'!$I$4,0,12*(AI3-1))="",0,SUM(OFFSET(OFFSET('Tableau d''emprunt'!$I$4,0,12*(AI3-1)),0,0,1,12))))</f>
        <v/>
      </c>
      <c r="AJ7" s="64" t="str">
        <f ca="1">IF(AJ3="","",IF(OFFSET('Tableau d''emprunt'!$I$4,0,12*(AJ3-1))="",0,SUM(OFFSET(OFFSET('Tableau d''emprunt'!$I$4,0,12*(AJ3-1)),0,0,1,12))))</f>
        <v/>
      </c>
      <c r="AK7" s="64" t="str">
        <f ca="1">IF(AK3="","",IF(OFFSET('Tableau d''emprunt'!$I$4,0,12*(AK3-1))="",0,SUM(OFFSET(OFFSET('Tableau d''emprunt'!$I$4,0,12*(AK3-1)),0,0,1,12))))</f>
        <v/>
      </c>
      <c r="AL7" s="64" t="str">
        <f ca="1">IF(AL3="","",IF(OFFSET('Tableau d''emprunt'!$I$4,0,12*(AL3-1))="",0,SUM(OFFSET(OFFSET('Tableau d''emprunt'!$I$4,0,12*(AL3-1)),0,0,1,12))))</f>
        <v/>
      </c>
      <c r="AM7" s="64" t="str">
        <f ca="1">IF(AM3="","",IF(OFFSET('Tableau d''emprunt'!$I$4,0,12*(AM3-1))="",0,SUM(OFFSET(OFFSET('Tableau d''emprunt'!$I$4,0,12*(AM3-1)),0,0,1,12))))</f>
        <v/>
      </c>
      <c r="AN7" s="64" t="str">
        <f ca="1">IF(AN3="","",IF(OFFSET('Tableau d''emprunt'!$I$4,0,12*(AN3-1))="",0,SUM(OFFSET(OFFSET('Tableau d''emprunt'!$I$4,0,12*(AN3-1)),0,0,1,12))))</f>
        <v/>
      </c>
      <c r="AO7" s="64" t="str">
        <f ca="1">IF(AO3="","",IF(OFFSET('Tableau d''emprunt'!$I$4,0,12*(AO3-1))="",0,SUM(OFFSET(OFFSET('Tableau d''emprunt'!$I$4,0,12*(AO3-1)),0,0,1,12))))</f>
        <v/>
      </c>
      <c r="AP7" s="64" t="str">
        <f ca="1">IF(AP3="","",IF(OFFSET('Tableau d''emprunt'!$I$4,0,12*(AP3-1))="",0,SUM(OFFSET(OFFSET('Tableau d''emprunt'!$I$4,0,12*(AP3-1)),0,0,1,12))))</f>
        <v/>
      </c>
      <c r="AQ7" s="64" t="str">
        <f ca="1">IF(AQ3="","",IF(OFFSET('Tableau d''emprunt'!$I$4,0,12*(AQ3-1))="",0,SUM(OFFSET(OFFSET('Tableau d''emprunt'!$I$4,0,12*(AQ3-1)),0,0,1,12))))</f>
        <v/>
      </c>
      <c r="AR7" s="64" t="str">
        <f ca="1">IF(AR3="","",IF(OFFSET('Tableau d''emprunt'!$I$4,0,12*(AR3-1))="",0,SUM(OFFSET(OFFSET('Tableau d''emprunt'!$I$4,0,12*(AR3-1)),0,0,1,12))))</f>
        <v/>
      </c>
      <c r="AS7" s="64" t="str">
        <f ca="1">IF(AS3="","",IF(OFFSET('Tableau d''emprunt'!$I$4,0,12*(AS3-1))="",0,SUM(OFFSET(OFFSET('Tableau d''emprunt'!$I$4,0,12*(AS3-1)),0,0,1,12))))</f>
        <v/>
      </c>
      <c r="AT7" s="64" t="str">
        <f ca="1">IF(AT3="","",IF(OFFSET('Tableau d''emprunt'!$I$4,0,12*(AT3-1))="",0,SUM(OFFSET(OFFSET('Tableau d''emprunt'!$I$4,0,12*(AT3-1)),0,0,1,12))))</f>
        <v/>
      </c>
      <c r="AU7" s="64" t="str">
        <f ca="1">IF(AU3="","",IF(OFFSET('Tableau d''emprunt'!$I$4,0,12*(AU3-1))="",0,SUM(OFFSET(OFFSET('Tableau d''emprunt'!$I$4,0,12*(AU3-1)),0,0,1,12))))</f>
        <v/>
      </c>
      <c r="AV7" s="64" t="str">
        <f ca="1">IF(AV3="","",IF(OFFSET('Tableau d''emprunt'!$I$4,0,12*(AV3-1))="",0,SUM(OFFSET(OFFSET('Tableau d''emprunt'!$I$4,0,12*(AV3-1)),0,0,1,12))))</f>
        <v/>
      </c>
      <c r="AW7" s="64" t="str">
        <f ca="1">IF(AW3="","",IF(OFFSET('Tableau d''emprunt'!$I$4,0,12*(AW3-1))="",0,SUM(OFFSET(OFFSET('Tableau d''emprunt'!$I$4,0,12*(AW3-1)),0,0,1,12))))</f>
        <v/>
      </c>
      <c r="AX7" s="64" t="str">
        <f ca="1">IF(AX3="","",IF(OFFSET('Tableau d''emprunt'!$I$4,0,12*(AX3-1))="",0,SUM(OFFSET(OFFSET('Tableau d''emprunt'!$I$4,0,12*(AX3-1)),0,0,1,12))))</f>
        <v/>
      </c>
      <c r="AY7" s="64" t="str">
        <f ca="1">IF(AY3="","",IF(OFFSET('Tableau d''emprunt'!$I$4,0,12*(AY3-1))="",0,SUM(OFFSET(OFFSET('Tableau d''emprunt'!$I$4,0,12*(AY3-1)),0,0,1,12))))</f>
        <v/>
      </c>
      <c r="AZ7" s="64" t="str">
        <f ca="1">IF(AZ3="","",IF(OFFSET('Tableau d''emprunt'!$I$4,0,12*(AZ3-1))="",0,SUM(OFFSET(OFFSET('Tableau d''emprunt'!$I$4,0,12*(AZ3-1)),0,0,1,12))))</f>
        <v/>
      </c>
      <c r="BA7" s="64" t="str">
        <f ca="1">IF(BA3="","",IF(OFFSET('Tableau d''emprunt'!$I$4,0,12*(BA3-1))="",0,SUM(OFFSET(OFFSET('Tableau d''emprunt'!$I$4,0,12*(BA3-1)),0,0,1,12))))</f>
        <v/>
      </c>
      <c r="BB7" s="64" t="str">
        <f ca="1">IF(BB3="","",IF(OFFSET('Tableau d''emprunt'!$I$4,0,12*(BB3-1))="",0,SUM(OFFSET(OFFSET('Tableau d''emprunt'!$I$4,0,12*(BB3-1)),0,0,1,12))))</f>
        <v/>
      </c>
      <c r="BC7" s="64" t="str">
        <f ca="1">IF(BC3="","",IF(OFFSET('Tableau d''emprunt'!$I$4,0,12*(BC3-1))="",0,SUM(OFFSET(OFFSET('Tableau d''emprunt'!$I$4,0,12*(BC3-1)),0,0,1,12))))</f>
        <v/>
      </c>
      <c r="BD7" s="64" t="str">
        <f ca="1">IF(BD3="","",IF(OFFSET('Tableau d''emprunt'!$I$4,0,12*(BD3-1))="",0,SUM(OFFSET(OFFSET('Tableau d''emprunt'!$I$4,0,12*(BD3-1)),0,0,1,12))))</f>
        <v/>
      </c>
      <c r="BE7" s="64" t="str">
        <f ca="1">IF(BE3="","",IF(OFFSET('Tableau d''emprunt'!$I$4,0,12*(BE3-1))="",0,SUM(OFFSET(OFFSET('Tableau d''emprunt'!$I$4,0,12*(BE3-1)),0,0,1,12))))</f>
        <v/>
      </c>
      <c r="BF7" s="64" t="str">
        <f ca="1">IF(BF3="","",IF(OFFSET('Tableau d''emprunt'!$I$4,0,12*(BF3-1))="",0,SUM(OFFSET(OFFSET('Tableau d''emprunt'!$I$4,0,12*(BF3-1)),0,0,1,12))))</f>
        <v/>
      </c>
      <c r="BG7" s="64" t="str">
        <f ca="1">IF(BG3="","",IF(OFFSET('Tableau d''emprunt'!$I$4,0,12*(BG3-1))="",0,SUM(OFFSET(OFFSET('Tableau d''emprunt'!$I$4,0,12*(BG3-1)),0,0,1,12))))</f>
        <v/>
      </c>
      <c r="BH7" s="64" t="str">
        <f ca="1">IF(BH3="","",IF(OFFSET('Tableau d''emprunt'!$I$4,0,12*(BH3-1))="",0,SUM(OFFSET(OFFSET('Tableau d''emprunt'!$I$4,0,12*(BH3-1)),0,0,1,12))))</f>
        <v/>
      </c>
      <c r="BI7" s="64" t="str">
        <f ca="1">IF(BI3="","",IF(OFFSET('Tableau d''emprunt'!$I$4,0,12*(BI3-1))="",0,SUM(OFFSET(OFFSET('Tableau d''emprunt'!$I$4,0,12*(BI3-1)),0,0,1,12))))</f>
        <v/>
      </c>
      <c r="BJ7" s="64" t="str">
        <f ca="1">IF(BJ3="","",IF(OFFSET('Tableau d''emprunt'!$I$4,0,12*(BJ3-1))="",0,SUM(OFFSET(OFFSET('Tableau d''emprunt'!$I$4,0,12*(BJ3-1)),0,0,1,12))))</f>
        <v/>
      </c>
      <c r="BK7" s="64" t="str">
        <f ca="1">IF(BK3="","",IF(OFFSET('Tableau d''emprunt'!$I$4,0,12*(BK3-1))="",0,SUM(OFFSET(OFFSET('Tableau d''emprunt'!$I$4,0,12*(BK3-1)),0,0,1,12))))</f>
        <v/>
      </c>
      <c r="BL7" s="64" t="str">
        <f ca="1">IF(BL3="","",IF(OFFSET('Tableau d''emprunt'!$I$4,0,12*(BL3-1))="",0,SUM(OFFSET(OFFSET('Tableau d''emprunt'!$I$4,0,12*(BL3-1)),0,0,1,12))))</f>
        <v/>
      </c>
      <c r="BM7" s="64" t="str">
        <f ca="1">IF(BM3="","",IF(OFFSET('Tableau d''emprunt'!$I$4,0,12*(BM3-1))="",0,SUM(OFFSET(OFFSET('Tableau d''emprunt'!$I$4,0,12*(BM3-1)),0,0,1,12))))</f>
        <v/>
      </c>
      <c r="BN7" s="64" t="str">
        <f ca="1">IF(BN3="","",IF(OFFSET('Tableau d''emprunt'!$I$4,0,12*(BN3-1))="",0,SUM(OFFSET(OFFSET('Tableau d''emprunt'!$I$4,0,12*(BN3-1)),0,0,1,12))))</f>
        <v/>
      </c>
      <c r="BO7" s="64" t="str">
        <f ca="1">IF(BO3="","",IF(OFFSET('Tableau d''emprunt'!$I$4,0,12*(BO3-1))="",0,SUM(OFFSET(OFFSET('Tableau d''emprunt'!$I$4,0,12*(BO3-1)),0,0,1,12))))</f>
        <v/>
      </c>
      <c r="BP7" s="64" t="str">
        <f ca="1">IF(BP3="","",IF(OFFSET('Tableau d''emprunt'!$I$4,0,12*(BP3-1))="",0,SUM(OFFSET(OFFSET('Tableau d''emprunt'!$I$4,0,12*(BP3-1)),0,0,1,12))))</f>
        <v/>
      </c>
      <c r="BQ7" s="64" t="str">
        <f ca="1">IF(BQ3="","",IF(OFFSET('Tableau d''emprunt'!$I$4,0,12*(BQ3-1))="",0,SUM(OFFSET(OFFSET('Tableau d''emprunt'!$I$4,0,12*(BQ3-1)),0,0,1,12))))</f>
        <v/>
      </c>
      <c r="BR7" s="64" t="str">
        <f ca="1">IF(BR3="","",IF(OFFSET('Tableau d''emprunt'!$I$4,0,12*(BR3-1))="",0,SUM(OFFSET(OFFSET('Tableau d''emprunt'!$I$4,0,12*(BR3-1)),0,0,1,12))))</f>
        <v/>
      </c>
      <c r="BS7" s="64" t="str">
        <f ca="1">IF(BS3="","",IF(OFFSET('Tableau d''emprunt'!$I$4,0,12*(BS3-1))="",0,SUM(OFFSET(OFFSET('Tableau d''emprunt'!$I$4,0,12*(BS3-1)),0,0,1,12))))</f>
        <v/>
      </c>
      <c r="BT7" s="64" t="str">
        <f ca="1">IF(BT3="","",IF(OFFSET('Tableau d''emprunt'!$I$4,0,12*(BT3-1))="",0,SUM(OFFSET(OFFSET('Tableau d''emprunt'!$I$4,0,12*(BT3-1)),0,0,1,12))))</f>
        <v/>
      </c>
      <c r="BU7" s="64" t="str">
        <f ca="1">IF(BU3="","",IF(OFFSET('Tableau d''emprunt'!$I$4,0,12*(BU3-1))="",0,SUM(OFFSET(OFFSET('Tableau d''emprunt'!$I$4,0,12*(BU3-1)),0,0,1,12))))</f>
        <v/>
      </c>
      <c r="BV7" s="64" t="str">
        <f ca="1">IF(BV3="","",IF(OFFSET('Tableau d''emprunt'!$I$4,0,12*(BV3-1))="",0,SUM(OFFSET(OFFSET('Tableau d''emprunt'!$I$4,0,12*(BV3-1)),0,0,1,12))))</f>
        <v/>
      </c>
      <c r="BW7" s="64" t="str">
        <f ca="1">IF(BW3="","",IF(OFFSET('Tableau d''emprunt'!$I$4,0,12*(BW3-1))="",0,SUM(OFFSET(OFFSET('Tableau d''emprunt'!$I$4,0,12*(BW3-1)),0,0,1,12))))</f>
        <v/>
      </c>
      <c r="BX7" s="64" t="str">
        <f ca="1">IF(BX3="","",IF(OFFSET('Tableau d''emprunt'!$I$4,0,12*(BX3-1))="",0,SUM(OFFSET(OFFSET('Tableau d''emprunt'!$I$4,0,12*(BX3-1)),0,0,1,12))))</f>
        <v/>
      </c>
      <c r="BY7" s="64" t="str">
        <f ca="1">IF(BY3="","",IF(OFFSET('Tableau d''emprunt'!$I$4,0,12*(BY3-1))="",0,SUM(OFFSET(OFFSET('Tableau d''emprunt'!$I$4,0,12*(BY3-1)),0,0,1,12))))</f>
        <v/>
      </c>
      <c r="BZ7" s="64" t="str">
        <f ca="1">IF(BZ3="","",IF(OFFSET('Tableau d''emprunt'!$I$4,0,12*(BZ3-1))="",0,SUM(OFFSET(OFFSET('Tableau d''emprunt'!$I$4,0,12*(BZ3-1)),0,0,1,12))))</f>
        <v/>
      </c>
      <c r="CA7" s="64" t="str">
        <f ca="1">IF(CA3="","",IF(OFFSET('Tableau d''emprunt'!$I$4,0,12*(CA3-1))="",0,SUM(OFFSET(OFFSET('Tableau d''emprunt'!$I$4,0,12*(CA3-1)),0,0,1,12))))</f>
        <v/>
      </c>
      <c r="CB7" s="64" t="str">
        <f ca="1">IF(CB3="","",IF(OFFSET('Tableau d''emprunt'!$I$4,0,12*(CB3-1))="",0,SUM(OFFSET(OFFSET('Tableau d''emprunt'!$I$4,0,12*(CB3-1)),0,0,1,12))))</f>
        <v/>
      </c>
      <c r="CC7" s="64" t="str">
        <f ca="1">IF(CC3="","",IF(OFFSET('Tableau d''emprunt'!$I$4,0,12*(CC3-1))="",0,SUM(OFFSET(OFFSET('Tableau d''emprunt'!$I$4,0,12*(CC3-1)),0,0,1,12))))</f>
        <v/>
      </c>
      <c r="CD7" s="64" t="str">
        <f ca="1">IF(CD3="","",IF(OFFSET('Tableau d''emprunt'!$I$4,0,12*(CD3-1))="",0,SUM(OFFSET(OFFSET('Tableau d''emprunt'!$I$4,0,12*(CD3-1)),0,0,1,12))))</f>
        <v/>
      </c>
      <c r="CE7" s="64" t="str">
        <f ca="1">IF(CE3="","",IF(OFFSET('Tableau d''emprunt'!$I$4,0,12*(CE3-1))="",0,SUM(OFFSET(OFFSET('Tableau d''emprunt'!$I$4,0,12*(CE3-1)),0,0,1,12))))</f>
        <v/>
      </c>
      <c r="CF7" s="64" t="str">
        <f ca="1">IF(CF3="","",IF(OFFSET('Tableau d''emprunt'!$I$4,0,12*(CF3-1))="",0,SUM(OFFSET(OFFSET('Tableau d''emprunt'!$I$4,0,12*(CF3-1)),0,0,1,12))))</f>
        <v/>
      </c>
      <c r="CG7" s="64" t="str">
        <f ca="1">IF(CG3="","",IF(OFFSET('Tableau d''emprunt'!$I$4,0,12*(CG3-1))="",0,SUM(OFFSET(OFFSET('Tableau d''emprunt'!$I$4,0,12*(CG3-1)),0,0,1,12))))</f>
        <v/>
      </c>
      <c r="CH7" s="64" t="str">
        <f ca="1">IF(CH3="","",IF(OFFSET('Tableau d''emprunt'!$I$4,0,12*(CH3-1))="",0,SUM(OFFSET(OFFSET('Tableau d''emprunt'!$I$4,0,12*(CH3-1)),0,0,1,12))))</f>
        <v/>
      </c>
      <c r="CI7" s="64" t="str">
        <f ca="1">IF(CI3="","",IF(OFFSET('Tableau d''emprunt'!$I$4,0,12*(CI3-1))="",0,SUM(OFFSET(OFFSET('Tableau d''emprunt'!$I$4,0,12*(CI3-1)),0,0,1,12))))</f>
        <v/>
      </c>
      <c r="CJ7" s="64" t="str">
        <f ca="1">IF(CJ3="","",IF(OFFSET('Tableau d''emprunt'!$I$4,0,12*(CJ3-1))="",0,SUM(OFFSET(OFFSET('Tableau d''emprunt'!$I$4,0,12*(CJ3-1)),0,0,1,12))))</f>
        <v/>
      </c>
      <c r="CK7" s="64" t="str">
        <f ca="1">IF(CK3="","",IF(OFFSET('Tableau d''emprunt'!$I$4,0,12*(CK3-1))="",0,SUM(OFFSET(OFFSET('Tableau d''emprunt'!$I$4,0,12*(CK3-1)),0,0,1,12))))</f>
        <v/>
      </c>
      <c r="CL7" s="64" t="str">
        <f ca="1">IF(CL3="","",IF(OFFSET('Tableau d''emprunt'!$I$4,0,12*(CL3-1))="",0,SUM(OFFSET(OFFSET('Tableau d''emprunt'!$I$4,0,12*(CL3-1)),0,0,1,12))))</f>
        <v/>
      </c>
      <c r="CM7" s="64" t="str">
        <f ca="1">IF(CM3="","",IF(OFFSET('Tableau d''emprunt'!$I$4,0,12*(CM3-1))="",0,SUM(OFFSET(OFFSET('Tableau d''emprunt'!$I$4,0,12*(CM3-1)),0,0,1,12))))</f>
        <v/>
      </c>
      <c r="CN7" s="64" t="str">
        <f ca="1">IF(CN3="","",IF(OFFSET('Tableau d''emprunt'!$I$4,0,12*(CN3-1))="",0,SUM(OFFSET(OFFSET('Tableau d''emprunt'!$I$4,0,12*(CN3-1)),0,0,1,12))))</f>
        <v/>
      </c>
      <c r="CO7" s="64" t="str">
        <f ca="1">IF(CO3="","",IF(OFFSET('Tableau d''emprunt'!$I$4,0,12*(CO3-1))="",0,SUM(OFFSET(OFFSET('Tableau d''emprunt'!$I$4,0,12*(CO3-1)),0,0,1,12))))</f>
        <v/>
      </c>
      <c r="CP7" s="64" t="str">
        <f ca="1">IF(CP3="","",IF(OFFSET('Tableau d''emprunt'!$I$4,0,12*(CP3-1))="",0,SUM(OFFSET(OFFSET('Tableau d''emprunt'!$I$4,0,12*(CP3-1)),0,0,1,12))))</f>
        <v/>
      </c>
      <c r="CQ7" s="64" t="str">
        <f ca="1">IF(CQ3="","",IF(OFFSET('Tableau d''emprunt'!$I$4,0,12*(CQ3-1))="",0,SUM(OFFSET(OFFSET('Tableau d''emprunt'!$I$4,0,12*(CQ3-1)),0,0,1,12))))</f>
        <v/>
      </c>
      <c r="CR7" s="64" t="str">
        <f ca="1">IF(CR3="","",IF(OFFSET('Tableau d''emprunt'!$I$4,0,12*(CR3-1))="",0,SUM(OFFSET(OFFSET('Tableau d''emprunt'!$I$4,0,12*(CR3-1)),0,0,1,12))))</f>
        <v/>
      </c>
      <c r="CS7" s="64" t="str">
        <f ca="1">IF(CS3="","",IF(OFFSET('Tableau d''emprunt'!$I$4,0,12*(CS3-1))="",0,SUM(OFFSET(OFFSET('Tableau d''emprunt'!$I$4,0,12*(CS3-1)),0,0,1,12))))</f>
        <v/>
      </c>
      <c r="CT7" s="64" t="str">
        <f ca="1">IF(CT3="","",IF(OFFSET('Tableau d''emprunt'!$I$4,0,12*(CT3-1))="",0,SUM(OFFSET(OFFSET('Tableau d''emprunt'!$I$4,0,12*(CT3-1)),0,0,1,12))))</f>
        <v/>
      </c>
      <c r="CU7" s="64" t="str">
        <f ca="1">IF(CU3="","",IF(OFFSET('Tableau d''emprunt'!$I$4,0,12*(CU3-1))="",0,SUM(OFFSET(OFFSET('Tableau d''emprunt'!$I$4,0,12*(CU3-1)),0,0,1,12))))</f>
        <v/>
      </c>
      <c r="CV7" s="64" t="str">
        <f ca="1">IF(CV3="","",IF(OFFSET('Tableau d''emprunt'!$I$4,0,12*(CV3-1))="",0,SUM(OFFSET(OFFSET('Tableau d''emprunt'!$I$4,0,12*(CV3-1)),0,0,1,12))))</f>
        <v/>
      </c>
      <c r="CW7" s="64" t="str">
        <f ca="1">IF(CW3="","",IF(OFFSET('Tableau d''emprunt'!$I$4,0,12*(CW3-1))="",0,SUM(OFFSET(OFFSET('Tableau d''emprunt'!$I$4,0,12*(CW3-1)),0,0,1,12))))</f>
        <v/>
      </c>
      <c r="CX7" s="64" t="str">
        <f ca="1">IF(CX3="","",IF(OFFSET('Tableau d''emprunt'!$I$4,0,12*(CX3-1))="",0,SUM(OFFSET(OFFSET('Tableau d''emprunt'!$I$4,0,12*(CX3-1)),0,0,1,12))))</f>
        <v/>
      </c>
      <c r="CY7" s="64" t="str">
        <f ca="1">IF(CY3="","",IF(OFFSET('Tableau d''emprunt'!$I$4,0,12*(CY3-1))="",0,SUM(OFFSET(OFFSET('Tableau d''emprunt'!$I$4,0,12*(CY3-1)),0,0,1,12))))</f>
        <v/>
      </c>
      <c r="CZ7" s="64" t="str">
        <f ca="1">IF(CZ3="","",IF(OFFSET('Tableau d''emprunt'!$I$4,0,12*(CZ3-1))="",0,SUM(OFFSET(OFFSET('Tableau d''emprunt'!$I$4,0,12*(CZ3-1)),0,0,1,12))))</f>
        <v/>
      </c>
      <c r="DA7" s="64" t="str">
        <f ca="1">IF(DA3="","",IF(OFFSET('Tableau d''emprunt'!$I$4,0,12*(DA3-1))="",0,SUM(OFFSET(OFFSET('Tableau d''emprunt'!$I$4,0,12*(DA3-1)),0,0,1,12))))</f>
        <v/>
      </c>
      <c r="DB7" s="64" t="str">
        <f ca="1">IF(DB3="","",IF(OFFSET('Tableau d''emprunt'!$I$4,0,12*(DB3-1))="",0,SUM(OFFSET(OFFSET('Tableau d''emprunt'!$I$4,0,12*(DB3-1)),0,0,1,12))))</f>
        <v/>
      </c>
      <c r="DC7" s="64" t="str">
        <f ca="1">IF(DC3="","",IF(OFFSET('Tableau d''emprunt'!$I$4,0,12*(DC3-1))="",0,SUM(OFFSET(OFFSET('Tableau d''emprunt'!$I$4,0,12*(DC3-1)),0,0,1,12))))</f>
        <v/>
      </c>
      <c r="DD7" s="64" t="str">
        <f ca="1">IF(DD3="","",IF(OFFSET('Tableau d''emprunt'!$I$4,0,12*(DD3-1))="",0,SUM(OFFSET(OFFSET('Tableau d''emprunt'!$I$4,0,12*(DD3-1)),0,0,1,12))))</f>
        <v/>
      </c>
      <c r="DE7" s="64" t="str">
        <f ca="1">IF(DE3="","",IF(OFFSET('Tableau d''emprunt'!$I$4,0,12*(DE3-1))="",0,SUM(OFFSET(OFFSET('Tableau d''emprunt'!$I$4,0,12*(DE3-1)),0,0,1,12))))</f>
        <v/>
      </c>
      <c r="DF7" s="64" t="str">
        <f ca="1">IF(DF3="","",IF(OFFSET('Tableau d''emprunt'!$I$4,0,12*(DF3-1))="",0,SUM(OFFSET(OFFSET('Tableau d''emprunt'!$I$4,0,12*(DF3-1)),0,0,1,12))))</f>
        <v/>
      </c>
      <c r="DG7" s="64" t="str">
        <f ca="1">IF(DG3="","",IF(OFFSET('Tableau d''emprunt'!$I$4,0,12*(DG3-1))="",0,SUM(OFFSET(OFFSET('Tableau d''emprunt'!$I$4,0,12*(DG3-1)),0,0,1,12))))</f>
        <v/>
      </c>
      <c r="DH7" s="64" t="str">
        <f ca="1">IF(DH3="","",IF(OFFSET('Tableau d''emprunt'!$I$4,0,12*(DH3-1))="",0,SUM(OFFSET(OFFSET('Tableau d''emprunt'!$I$4,0,12*(DH3-1)),0,0,1,12))))</f>
        <v/>
      </c>
      <c r="DI7" s="64" t="str">
        <f ca="1">IF(DI3="","",IF(OFFSET('Tableau d''emprunt'!$I$4,0,12*(DI3-1))="",0,SUM(OFFSET(OFFSET('Tableau d''emprunt'!$I$4,0,12*(DI3-1)),0,0,1,12))))</f>
        <v/>
      </c>
      <c r="DJ7" s="64" t="str">
        <f ca="1">IF(DJ3="","",IF(OFFSET('Tableau d''emprunt'!$I$4,0,12*(DJ3-1))="",0,SUM(OFFSET(OFFSET('Tableau d''emprunt'!$I$4,0,12*(DJ3-1)),0,0,1,12))))</f>
        <v/>
      </c>
      <c r="DK7" s="64" t="str">
        <f ca="1">IF(DK3="","",IF(OFFSET('Tableau d''emprunt'!$I$4,0,12*(DK3-1))="",0,SUM(OFFSET(OFFSET('Tableau d''emprunt'!$I$4,0,12*(DK3-1)),0,0,1,12))))</f>
        <v/>
      </c>
      <c r="DL7" s="64" t="str">
        <f ca="1">IF(DL3="","",IF(OFFSET('Tableau d''emprunt'!$I$4,0,12*(DL3-1))="",0,SUM(OFFSET(OFFSET('Tableau d''emprunt'!$I$4,0,12*(DL3-1)),0,0,1,12))))</f>
        <v/>
      </c>
      <c r="DM7" s="64" t="str">
        <f ca="1">IF(DM3="","",IF(OFFSET('Tableau d''emprunt'!$I$4,0,12*(DM3-1))="",0,SUM(OFFSET(OFFSET('Tableau d''emprunt'!$I$4,0,12*(DM3-1)),0,0,1,12))))</f>
        <v/>
      </c>
      <c r="DN7" s="64" t="str">
        <f ca="1">IF(DN3="","",IF(OFFSET('Tableau d''emprunt'!$I$4,0,12*(DN3-1))="",0,SUM(OFFSET(OFFSET('Tableau d''emprunt'!$I$4,0,12*(DN3-1)),0,0,1,12))))</f>
        <v/>
      </c>
      <c r="DO7" s="64" t="str">
        <f ca="1">IF(DO3="","",IF(OFFSET('Tableau d''emprunt'!$I$4,0,12*(DO3-1))="",0,SUM(OFFSET(OFFSET('Tableau d''emprunt'!$I$4,0,12*(DO3-1)),0,0,1,12))))</f>
        <v/>
      </c>
      <c r="DP7" s="64" t="str">
        <f ca="1">IF(DP3="","",IF(OFFSET('Tableau d''emprunt'!$I$4,0,12*(DP3-1))="",0,SUM(OFFSET(OFFSET('Tableau d''emprunt'!$I$4,0,12*(DP3-1)),0,0,1,12))))</f>
        <v/>
      </c>
      <c r="DQ7" s="64" t="str">
        <f ca="1">IF(DQ3="","",IF(OFFSET('Tableau d''emprunt'!$I$4,0,12*(DQ3-1))="",0,SUM(OFFSET(OFFSET('Tableau d''emprunt'!$I$4,0,12*(DQ3-1)),0,0,1,12))))</f>
        <v/>
      </c>
      <c r="DR7" s="64" t="str">
        <f ca="1">IF(DR3="","",IF(OFFSET('Tableau d''emprunt'!$I$4,0,12*(DR3-1))="",0,SUM(OFFSET(OFFSET('Tableau d''emprunt'!$I$4,0,12*(DR3-1)),0,0,1,12))))</f>
        <v/>
      </c>
      <c r="DS7" s="64" t="str">
        <f ca="1">IF(DS3="","",IF(OFFSET('Tableau d''emprunt'!$I$4,0,12*(DS3-1))="",0,SUM(OFFSET(OFFSET('Tableau d''emprunt'!$I$4,0,12*(DS3-1)),0,0,1,12))))</f>
        <v/>
      </c>
      <c r="DT7" s="64" t="str">
        <f ca="1">IF(DT3="","",IF(OFFSET('Tableau d''emprunt'!$I$4,0,12*(DT3-1))="",0,SUM(OFFSET(OFFSET('Tableau d''emprunt'!$I$4,0,12*(DT3-1)),0,0,1,12))))</f>
        <v/>
      </c>
      <c r="DU7" s="64" t="str">
        <f ca="1">IF(DU3="","",IF(OFFSET('Tableau d''emprunt'!$I$4,0,12*(DU3-1))="",0,SUM(OFFSET(OFFSET('Tableau d''emprunt'!$I$4,0,12*(DU3-1)),0,0,1,12))))</f>
        <v/>
      </c>
      <c r="DV7" s="64" t="str">
        <f ca="1">IF(DV3="","",IF(OFFSET('Tableau d''emprunt'!$I$4,0,12*(DV3-1))="",0,SUM(OFFSET(OFFSET('Tableau d''emprunt'!$I$4,0,12*(DV3-1)),0,0,1,12))))</f>
        <v/>
      </c>
      <c r="DW7" s="64" t="str">
        <f ca="1">IF(DW3="","",IF(OFFSET('Tableau d''emprunt'!$I$4,0,12*(DW3-1))="",0,SUM(OFFSET(OFFSET('Tableau d''emprunt'!$I$4,0,12*(DW3-1)),0,0,1,12))))</f>
        <v/>
      </c>
      <c r="DX7" s="64" t="str">
        <f ca="1">IF(DX3="","",IF(OFFSET('Tableau d''emprunt'!$I$4,0,12*(DX3-1))="",0,SUM(OFFSET(OFFSET('Tableau d''emprunt'!$I$4,0,12*(DX3-1)),0,0,1,12))))</f>
        <v/>
      </c>
      <c r="DY7" s="64" t="str">
        <f ca="1">IF(DY3="","",IF(OFFSET('Tableau d''emprunt'!$I$4,0,12*(DY3-1))="",0,SUM(OFFSET(OFFSET('Tableau d''emprunt'!$I$4,0,12*(DY3-1)),0,0,1,12))))</f>
        <v/>
      </c>
      <c r="DZ7" s="64" t="str">
        <f ca="1">IF(DZ3="","",IF(OFFSET('Tableau d''emprunt'!$I$4,0,12*(DZ3-1))="",0,SUM(OFFSET(OFFSET('Tableau d''emprunt'!$I$4,0,12*(DZ3-1)),0,0,1,12))))</f>
        <v/>
      </c>
      <c r="EA7" s="64" t="str">
        <f ca="1">IF(EA3="","",IF(OFFSET('Tableau d''emprunt'!$I$4,0,12*(EA3-1))="",0,SUM(OFFSET(OFFSET('Tableau d''emprunt'!$I$4,0,12*(EA3-1)),0,0,1,12))))</f>
        <v/>
      </c>
      <c r="EB7" s="64" t="str">
        <f ca="1">IF(EB3="","",IF(OFFSET('Tableau d''emprunt'!$I$4,0,12*(EB3-1))="",0,SUM(OFFSET(OFFSET('Tableau d''emprunt'!$I$4,0,12*(EB3-1)),0,0,1,12))))</f>
        <v/>
      </c>
      <c r="EC7" s="64" t="str">
        <f ca="1">IF(EC3="","",IF(OFFSET('Tableau d''emprunt'!$I$4,0,12*(EC3-1))="",0,SUM(OFFSET(OFFSET('Tableau d''emprunt'!$I$4,0,12*(EC3-1)),0,0,1,12))))</f>
        <v/>
      </c>
      <c r="ED7" s="64" t="str">
        <f ca="1">IF(ED3="","",IF(OFFSET('Tableau d''emprunt'!$I$4,0,12*(ED3-1))="",0,SUM(OFFSET(OFFSET('Tableau d''emprunt'!$I$4,0,12*(ED3-1)),0,0,1,12))))</f>
        <v/>
      </c>
      <c r="EE7" s="64" t="str">
        <f ca="1">IF(EE3="","",IF(OFFSET('Tableau d''emprunt'!$I$4,0,12*(EE3-1))="",0,SUM(OFFSET(OFFSET('Tableau d''emprunt'!$I$4,0,12*(EE3-1)),0,0,1,12))))</f>
        <v/>
      </c>
      <c r="EF7" s="64" t="str">
        <f ca="1">IF(EF3="","",IF(OFFSET('Tableau d''emprunt'!$I$4,0,12*(EF3-1))="",0,SUM(OFFSET(OFFSET('Tableau d''emprunt'!$I$4,0,12*(EF3-1)),0,0,1,12))))</f>
        <v/>
      </c>
      <c r="EG7" s="64" t="str">
        <f ca="1">IF(EG3="","",IF(OFFSET('Tableau d''emprunt'!$I$4,0,12*(EG3-1))="",0,SUM(OFFSET(OFFSET('Tableau d''emprunt'!$I$4,0,12*(EG3-1)),0,0,1,12))))</f>
        <v/>
      </c>
      <c r="EH7" s="64" t="str">
        <f ca="1">IF(EH3="","",IF(OFFSET('Tableau d''emprunt'!$I$4,0,12*(EH3-1))="",0,SUM(OFFSET(OFFSET('Tableau d''emprunt'!$I$4,0,12*(EH3-1)),0,0,1,12))))</f>
        <v/>
      </c>
      <c r="EI7" s="64" t="str">
        <f ca="1">IF(EI3="","",IF(OFFSET('Tableau d''emprunt'!$I$4,0,12*(EI3-1))="",0,SUM(OFFSET(OFFSET('Tableau d''emprunt'!$I$4,0,12*(EI3-1)),0,0,1,12))))</f>
        <v/>
      </c>
      <c r="EJ7" s="64" t="str">
        <f ca="1">IF(EJ3="","",IF(OFFSET('Tableau d''emprunt'!$I$4,0,12*(EJ3-1))="",0,SUM(OFFSET(OFFSET('Tableau d''emprunt'!$I$4,0,12*(EJ3-1)),0,0,1,12))))</f>
        <v/>
      </c>
      <c r="EK7" s="64" t="str">
        <f ca="1">IF(EK3="","",IF(OFFSET('Tableau d''emprunt'!$I$4,0,12*(EK3-1))="",0,SUM(OFFSET(OFFSET('Tableau d''emprunt'!$I$4,0,12*(EK3-1)),0,0,1,12))))</f>
        <v/>
      </c>
      <c r="EL7" s="64" t="str">
        <f ca="1">IF(EL3="","",IF(OFFSET('Tableau d''emprunt'!$I$4,0,12*(EL3-1))="",0,SUM(OFFSET(OFFSET('Tableau d''emprunt'!$I$4,0,12*(EL3-1)),0,0,1,12))))</f>
        <v/>
      </c>
      <c r="EM7" s="64" t="str">
        <f ca="1">IF(EM3="","",IF(OFFSET('Tableau d''emprunt'!$I$4,0,12*(EM3-1))="",0,SUM(OFFSET(OFFSET('Tableau d''emprunt'!$I$4,0,12*(EM3-1)),0,0,1,12))))</f>
        <v/>
      </c>
      <c r="EN7" s="64" t="str">
        <f ca="1">IF(EN3="","",IF(OFFSET('Tableau d''emprunt'!$I$4,0,12*(EN3-1))="",0,SUM(OFFSET(OFFSET('Tableau d''emprunt'!$I$4,0,12*(EN3-1)),0,0,1,12))))</f>
        <v/>
      </c>
      <c r="EO7" s="64" t="str">
        <f ca="1">IF(EO3="","",IF(OFFSET('Tableau d''emprunt'!$I$4,0,12*(EO3-1))="",0,SUM(OFFSET(OFFSET('Tableau d''emprunt'!$I$4,0,12*(EO3-1)),0,0,1,12))))</f>
        <v/>
      </c>
      <c r="EP7" s="64" t="str">
        <f ca="1">IF(EP3="","",IF(OFFSET('Tableau d''emprunt'!$I$4,0,12*(EP3-1))="",0,SUM(OFFSET(OFFSET('Tableau d''emprunt'!$I$4,0,12*(EP3-1)),0,0,1,12))))</f>
        <v/>
      </c>
      <c r="EQ7" s="64" t="str">
        <f ca="1">IF(EQ3="","",IF(OFFSET('Tableau d''emprunt'!$I$4,0,12*(EQ3-1))="",0,SUM(OFFSET(OFFSET('Tableau d''emprunt'!$I$4,0,12*(EQ3-1)),0,0,1,12))))</f>
        <v/>
      </c>
      <c r="ER7" s="64" t="str">
        <f ca="1">IF(ER3="","",IF(OFFSET('Tableau d''emprunt'!$I$4,0,12*(ER3-1))="",0,SUM(OFFSET(OFFSET('Tableau d''emprunt'!$I$4,0,12*(ER3-1)),0,0,1,12))))</f>
        <v/>
      </c>
    </row>
    <row r="8" spans="1:151">
      <c r="A8" s="56" t="s">
        <v>52</v>
      </c>
      <c r="B8" s="55">
        <f>IF(B3="","",B7/POWER(1+'Caracs du projet'!$E$93,B3-1))</f>
        <v>0</v>
      </c>
      <c r="C8" s="55">
        <f ca="1">IF(C3="","",C7/POWER(1+'Caracs du projet'!$E$93,C3))</f>
        <v>414.36463810796698</v>
      </c>
      <c r="D8" s="55">
        <f ca="1">IF(D3="","",D7/POWER(1+'Caracs du projet'!$E$93,D3))</f>
        <v>384.21589895313735</v>
      </c>
      <c r="E8" s="55">
        <f ca="1">IF(E3="","",E7/POWER(1+'Caracs du projet'!$E$93,E3))</f>
        <v>354.32182216394114</v>
      </c>
      <c r="F8" s="55">
        <f ca="1">IF(F3="","",F7/POWER(1+'Caracs du projet'!$E$93,F3))</f>
        <v>324.67981254071503</v>
      </c>
      <c r="G8" s="55">
        <f ca="1">IF(G3="","",G7/POWER(1+'Caracs du projet'!$E$93,G3))</f>
        <v>295.2873004546405</v>
      </c>
      <c r="H8" s="55">
        <f ca="1">IF(H3="","",H7/POWER(1+'Caracs du projet'!$E$93,H3))</f>
        <v>266.14174159435822</v>
      </c>
      <c r="I8" s="55">
        <f ca="1">IF(I3="","",I7/POWER(1+'Caracs du projet'!$E$93,I3))</f>
        <v>237.24061671509111</v>
      </c>
      <c r="J8" s="55">
        <f ca="1">IF(J3="","",J7/POWER(1+'Caracs du projet'!$E$93,J3))</f>
        <v>208.58143139024983</v>
      </c>
      <c r="K8" s="55">
        <f ca="1">IF(K3="","",K7/POWER(1+'Caracs du projet'!$E$93,K3))</f>
        <v>180.16171576549911</v>
      </c>
      <c r="L8" s="55">
        <f ca="1">IF(L3="","",L7/POWER(1+'Caracs du projet'!$E$93,L3))</f>
        <v>151.97902431525668</v>
      </c>
      <c r="M8" s="55">
        <f ca="1">IF(M3="","",M7/POWER(1+'Caracs du projet'!$E$93,M3))</f>
        <v>124.03093560160414</v>
      </c>
      <c r="N8" s="55">
        <f ca="1">IF(N3="","",N7/POWER(1+'Caracs du projet'!$E$93,N3))</f>
        <v>96.315052035584046</v>
      </c>
      <c r="O8" s="55">
        <f ca="1">IF(O3="","",O7/POWER(1+'Caracs du projet'!$E$93,O3))</f>
        <v>68.828999640860047</v>
      </c>
      <c r="P8" s="55">
        <f ca="1">IF(P3="","",P7/POWER(1+'Caracs du projet'!$E$93,P3))</f>
        <v>41.570427819716663</v>
      </c>
      <c r="Q8" s="55">
        <f ca="1">IF(Q3="","",Q7/POWER(1+'Caracs du projet'!$E$93,Q3))</f>
        <v>14.537009121375458</v>
      </c>
      <c r="R8" s="55">
        <f ca="1">IF(R3="","",R7/POWER(1+'Caracs du projet'!$E$93,R3))</f>
        <v>0</v>
      </c>
      <c r="S8" s="55">
        <f ca="1">IF(S3="","",S7/POWER(1+'Caracs du projet'!$E$93,S3))</f>
        <v>0</v>
      </c>
      <c r="T8" s="55">
        <f ca="1">IF(T3="","",T7/POWER(1+'Caracs du projet'!$E$93,T3))</f>
        <v>0</v>
      </c>
      <c r="U8" s="55">
        <f ca="1">IF(U3="","",U7/POWER(1+'Caracs du projet'!$E$93,U3))</f>
        <v>0</v>
      </c>
      <c r="V8" s="55">
        <f ca="1">IF(V3="","",V7/POWER(1+'Caracs du projet'!$E$93,V3))</f>
        <v>0</v>
      </c>
      <c r="W8" s="55" t="str">
        <f>IF(W3="","",W7/POWER(1+'Caracs du projet'!$E$93,W3))</f>
        <v/>
      </c>
      <c r="X8" s="55" t="str">
        <f>IF(X3="","",X7/POWER(1+'Caracs du projet'!$E$93,X3))</f>
        <v/>
      </c>
      <c r="Y8" s="55" t="str">
        <f>IF(Y3="","",Y7/POWER(1+'Caracs du projet'!$E$93,Y3))</f>
        <v/>
      </c>
      <c r="Z8" s="55" t="str">
        <f>IF(Z3="","",Z7/POWER(1+'Caracs du projet'!$E$93,Z3))</f>
        <v/>
      </c>
      <c r="AA8" s="55" t="str">
        <f>IF(AA3="","",AA7/POWER(1+'Caracs du projet'!$E$93,AA3))</f>
        <v/>
      </c>
      <c r="AB8" s="55" t="str">
        <f>IF(AB3="","",AB7/POWER(1+'Caracs du projet'!$E$93,AB3))</f>
        <v/>
      </c>
      <c r="AC8" s="55" t="str">
        <f>IF(AC3="","",AC7/POWER(1+'Caracs du projet'!$E$93,AC3))</f>
        <v/>
      </c>
      <c r="AD8" s="55" t="str">
        <f>IF(AD3="","",AD7/POWER(1+'Caracs du projet'!$E$93,AD3))</f>
        <v/>
      </c>
      <c r="AE8" s="55" t="str">
        <f>IF(AE3="","",AE7/POWER(1+'Caracs du projet'!$E$93,AE3))</f>
        <v/>
      </c>
      <c r="AF8" s="55" t="str">
        <f>IF(AF3="","",AF7/POWER(1+'Caracs du projet'!$E$93,AF3))</f>
        <v/>
      </c>
      <c r="AG8" s="55" t="str">
        <f>IF(AG3="","",AG7/POWER(1+'Caracs du projet'!$E$93,AG3))</f>
        <v/>
      </c>
      <c r="AH8" s="55" t="str">
        <f>IF(AH3="","",AH7/POWER(1+'Caracs du projet'!$E$93,AH3))</f>
        <v/>
      </c>
      <c r="AI8" s="55" t="str">
        <f>IF(AI3="","",AI7/POWER(1+'Caracs du projet'!$E$93,AI3))</f>
        <v/>
      </c>
      <c r="AJ8" s="55" t="str">
        <f>IF(AJ3="","",AJ7/POWER(1+'Caracs du projet'!$E$93,AJ3))</f>
        <v/>
      </c>
      <c r="AK8" s="55" t="str">
        <f>IF(AK3="","",AK7/POWER(1+'Caracs du projet'!$E$93,AK3))</f>
        <v/>
      </c>
      <c r="AL8" s="55" t="str">
        <f>IF(AL3="","",AL7/POWER(1+'Caracs du projet'!$E$93,AL3))</f>
        <v/>
      </c>
      <c r="AM8" s="55" t="str">
        <f>IF(AM3="","",AM7/POWER(1+'Caracs du projet'!$E$93,AM3))</f>
        <v/>
      </c>
      <c r="AN8" s="55" t="str">
        <f>IF(AN3="","",AN7/POWER(1+'Caracs du projet'!$E$93,AN3))</f>
        <v/>
      </c>
      <c r="AO8" s="55" t="str">
        <f>IF(AO3="","",AO7/POWER(1+'Caracs du projet'!$E$93,AO3))</f>
        <v/>
      </c>
      <c r="AP8" s="55" t="str">
        <f>IF(AP3="","",AP7/POWER(1+'Caracs du projet'!$E$93,AP3))</f>
        <v/>
      </c>
      <c r="AQ8" s="55" t="str">
        <f>IF(AQ3="","",AQ7/POWER(1+'Caracs du projet'!$E$93,AQ3))</f>
        <v/>
      </c>
      <c r="AR8" s="55" t="str">
        <f>IF(AR3="","",AR7/POWER(1+'Caracs du projet'!$E$93,AR3))</f>
        <v/>
      </c>
      <c r="AS8" s="55" t="str">
        <f>IF(AS3="","",AS7/POWER(1+'Caracs du projet'!$E$93,AS3))</f>
        <v/>
      </c>
      <c r="AT8" s="55" t="str">
        <f>IF(AT3="","",AT7/POWER(1+'Caracs du projet'!$E$93,AT3))</f>
        <v/>
      </c>
      <c r="AU8" s="55" t="str">
        <f>IF(AU3="","",AU7/POWER(1+'Caracs du projet'!$E$93,AU3))</f>
        <v/>
      </c>
      <c r="AV8" s="55" t="str">
        <f>IF(AV3="","",AV7/POWER(1+'Caracs du projet'!$E$93,AV3))</f>
        <v/>
      </c>
      <c r="AW8" s="55" t="str">
        <f>IF(AW3="","",AW7/POWER(1+'Caracs du projet'!$E$93,AW3))</f>
        <v/>
      </c>
      <c r="AX8" s="55" t="str">
        <f>IF(AX3="","",AX7/POWER(1+'Caracs du projet'!$E$93,AX3))</f>
        <v/>
      </c>
      <c r="AY8" s="55" t="str">
        <f>IF(AY3="","",AY7/POWER(1+'Caracs du projet'!$E$93,AY3))</f>
        <v/>
      </c>
      <c r="AZ8" s="55" t="str">
        <f>IF(AZ3="","",AZ7/POWER(1+'Caracs du projet'!$E$93,AZ3))</f>
        <v/>
      </c>
      <c r="BA8" s="55" t="str">
        <f>IF(BA3="","",BA7/POWER(1+'Caracs du projet'!$E$93,BA3))</f>
        <v/>
      </c>
      <c r="BB8" s="55" t="str">
        <f>IF(BB3="","",BB7/POWER(1+'Caracs du projet'!$E$93,BB3))</f>
        <v/>
      </c>
      <c r="BC8" s="55" t="str">
        <f>IF(BC3="","",BC7/POWER(1+'Caracs du projet'!$E$93,BC3))</f>
        <v/>
      </c>
      <c r="BD8" s="55" t="str">
        <f>IF(BD3="","",BD7/POWER(1+'Caracs du projet'!$E$93,BD3))</f>
        <v/>
      </c>
      <c r="BE8" s="55" t="str">
        <f>IF(BE3="","",BE7/POWER(1+'Caracs du projet'!$E$93,BE3))</f>
        <v/>
      </c>
      <c r="BF8" s="55" t="str">
        <f>IF(BF3="","",BF7/POWER(1+'Caracs du projet'!$E$93,BF3))</f>
        <v/>
      </c>
      <c r="BG8" s="55" t="str">
        <f>IF(BG3="","",BG7/POWER(1+'Caracs du projet'!$E$93,BG3))</f>
        <v/>
      </c>
      <c r="BH8" s="55" t="str">
        <f>IF(BH3="","",BH7/POWER(1+'Caracs du projet'!$E$93,BH3))</f>
        <v/>
      </c>
      <c r="BI8" s="55" t="str">
        <f>IF(BI3="","",BI7/POWER(1+'Caracs du projet'!$E$93,BI3))</f>
        <v/>
      </c>
      <c r="BJ8" s="55" t="str">
        <f>IF(BJ3="","",BJ7/POWER(1+'Caracs du projet'!$E$93,BJ3))</f>
        <v/>
      </c>
      <c r="BK8" s="55" t="str">
        <f>IF(BK3="","",BK7/POWER(1+'Caracs du projet'!$E$93,BK3))</f>
        <v/>
      </c>
      <c r="BL8" s="55" t="str">
        <f>IF(BL3="","",BL7/POWER(1+'Caracs du projet'!$E$93,BL3))</f>
        <v/>
      </c>
      <c r="BM8" s="55" t="str">
        <f>IF(BM3="","",BM7/POWER(1+'Caracs du projet'!$E$93,BM3))</f>
        <v/>
      </c>
      <c r="BN8" s="55" t="str">
        <f>IF(BN3="","",BN7/POWER(1+'Caracs du projet'!$E$93,BN3))</f>
        <v/>
      </c>
      <c r="BO8" s="55" t="str">
        <f>IF(BO3="","",BO7/POWER(1+'Caracs du projet'!$E$93,BO3))</f>
        <v/>
      </c>
      <c r="BP8" s="55" t="str">
        <f>IF(BP3="","",BP7/POWER(1+'Caracs du projet'!$E$93,BP3))</f>
        <v/>
      </c>
      <c r="BQ8" s="55" t="str">
        <f>IF(BQ3="","",BQ7/POWER(1+'Caracs du projet'!$E$93,BQ3))</f>
        <v/>
      </c>
      <c r="BR8" s="55" t="str">
        <f>IF(BR3="","",BR7/POWER(1+'Caracs du projet'!$E$93,BR3))</f>
        <v/>
      </c>
      <c r="BS8" s="55" t="str">
        <f>IF(BS3="","",BS7/POWER(1+'Caracs du projet'!$E$93,BS3))</f>
        <v/>
      </c>
      <c r="BT8" s="55" t="str">
        <f>IF(BT3="","",BT7/POWER(1+'Caracs du projet'!$E$93,BT3))</f>
        <v/>
      </c>
      <c r="BU8" s="55" t="str">
        <f>IF(BU3="","",BU7/POWER(1+'Caracs du projet'!$E$93,BU3))</f>
        <v/>
      </c>
      <c r="BV8" s="55" t="str">
        <f>IF(BV3="","",BV7/POWER(1+'Caracs du projet'!$E$93,BV3))</f>
        <v/>
      </c>
      <c r="BW8" s="55" t="str">
        <f>IF(BW3="","",BW7/POWER(1+'Caracs du projet'!$E$93,BW3))</f>
        <v/>
      </c>
      <c r="BX8" s="55" t="str">
        <f>IF(BX3="","",BX7/POWER(1+'Caracs du projet'!$E$93,BX3))</f>
        <v/>
      </c>
      <c r="BY8" s="55" t="str">
        <f>IF(BY3="","",BY7/POWER(1+'Caracs du projet'!$E$93,BY3))</f>
        <v/>
      </c>
      <c r="BZ8" s="55" t="str">
        <f>IF(BZ3="","",BZ7/POWER(1+'Caracs du projet'!$E$93,BZ3))</f>
        <v/>
      </c>
      <c r="CA8" s="55" t="str">
        <f>IF(CA3="","",CA7/POWER(1+'Caracs du projet'!$E$93,CA3))</f>
        <v/>
      </c>
      <c r="CB8" s="55" t="str">
        <f>IF(CB3="","",CB7/POWER(1+'Caracs du projet'!$E$93,CB3))</f>
        <v/>
      </c>
      <c r="CC8" s="55" t="str">
        <f>IF(CC3="","",CC7/POWER(1+'Caracs du projet'!$E$93,CC3))</f>
        <v/>
      </c>
      <c r="CD8" s="55" t="str">
        <f>IF(CD3="","",CD7/POWER(1+'Caracs du projet'!$E$93,CD3))</f>
        <v/>
      </c>
      <c r="CE8" s="55" t="str">
        <f>IF(CE3="","",CE7/POWER(1+'Caracs du projet'!$E$93,CE3))</f>
        <v/>
      </c>
      <c r="CF8" s="55" t="str">
        <f>IF(CF3="","",CF7/POWER(1+'Caracs du projet'!$E$93,CF3))</f>
        <v/>
      </c>
      <c r="CG8" s="55" t="str">
        <f>IF(CG3="","",CG7/POWER(1+'Caracs du projet'!$E$93,CG3))</f>
        <v/>
      </c>
      <c r="CH8" s="55" t="str">
        <f>IF(CH3="","",CH7/POWER(1+'Caracs du projet'!$E$93,CH3))</f>
        <v/>
      </c>
      <c r="CI8" s="55" t="str">
        <f>IF(CI3="","",CI7/POWER(1+'Caracs du projet'!$E$93,CI3))</f>
        <v/>
      </c>
      <c r="CJ8" s="55" t="str">
        <f>IF(CJ3="","",CJ7/POWER(1+'Caracs du projet'!$E$93,CJ3))</f>
        <v/>
      </c>
      <c r="CK8" s="55" t="str">
        <f>IF(CK3="","",CK7/POWER(1+'Caracs du projet'!$E$93,CK3))</f>
        <v/>
      </c>
      <c r="CL8" s="55" t="str">
        <f>IF(CL3="","",CL7/POWER(1+'Caracs du projet'!$E$93,CL3))</f>
        <v/>
      </c>
      <c r="CM8" s="55" t="str">
        <f>IF(CM3="","",CM7/POWER(1+'Caracs du projet'!$E$93,CM3))</f>
        <v/>
      </c>
      <c r="CN8" s="55" t="str">
        <f>IF(CN3="","",CN7/POWER(1+'Caracs du projet'!$E$93,CN3))</f>
        <v/>
      </c>
      <c r="CO8" s="55" t="str">
        <f>IF(CO3="","",CO7/POWER(1+'Caracs du projet'!$E$93,CO3))</f>
        <v/>
      </c>
      <c r="CP8" s="55" t="str">
        <f>IF(CP3="","",CP7/POWER(1+'Caracs du projet'!$E$93,CP3))</f>
        <v/>
      </c>
      <c r="CQ8" s="55" t="str">
        <f>IF(CQ3="","",CQ7/POWER(1+'Caracs du projet'!$E$93,CQ3))</f>
        <v/>
      </c>
      <c r="CR8" s="55" t="str">
        <f>IF(CR3="","",CR7/POWER(1+'Caracs du projet'!$E$93,CR3))</f>
        <v/>
      </c>
      <c r="CS8" s="55" t="str">
        <f>IF(CS3="","",CS7/POWER(1+'Caracs du projet'!$E$93,CS3))</f>
        <v/>
      </c>
      <c r="CT8" s="55" t="str">
        <f>IF(CT3="","",CT7/POWER(1+'Caracs du projet'!$E$93,CT3))</f>
        <v/>
      </c>
      <c r="CU8" s="55" t="str">
        <f>IF(CU3="","",CU7/POWER(1+'Caracs du projet'!$E$93,CU3))</f>
        <v/>
      </c>
      <c r="CV8" s="55" t="str">
        <f>IF(CV3="","",CV7/POWER(1+'Caracs du projet'!$E$93,CV3))</f>
        <v/>
      </c>
      <c r="CW8" s="55" t="str">
        <f>IF(CW3="","",CW7/POWER(1+'Caracs du projet'!$E$93,CW3))</f>
        <v/>
      </c>
      <c r="CX8" s="55" t="str">
        <f>IF(CX3="","",CX7/POWER(1+'Caracs du projet'!$E$93,CX3))</f>
        <v/>
      </c>
      <c r="CY8" s="55" t="str">
        <f>IF(CY3="","",CY7/POWER(1+'Caracs du projet'!$E$93,CY3))</f>
        <v/>
      </c>
      <c r="CZ8" s="55" t="str">
        <f>IF(CZ3="","",CZ7/POWER(1+'Caracs du projet'!$E$93,CZ3))</f>
        <v/>
      </c>
      <c r="DA8" s="55" t="str">
        <f>IF(DA3="","",DA7/POWER(1+'Caracs du projet'!$E$93,DA3))</f>
        <v/>
      </c>
      <c r="DB8" s="55" t="str">
        <f>IF(DB3="","",DB7/POWER(1+'Caracs du projet'!$E$93,DB3))</f>
        <v/>
      </c>
      <c r="DC8" s="55" t="str">
        <f>IF(DC3="","",DC7/POWER(1+'Caracs du projet'!$E$93,DC3))</f>
        <v/>
      </c>
      <c r="DD8" s="55" t="str">
        <f>IF(DD3="","",DD7/POWER(1+'Caracs du projet'!$E$93,DD3))</f>
        <v/>
      </c>
      <c r="DE8" s="55" t="str">
        <f>IF(DE3="","",DE7/POWER(1+'Caracs du projet'!$E$93,DE3))</f>
        <v/>
      </c>
      <c r="DF8" s="55" t="str">
        <f>IF(DF3="","",DF7/POWER(1+'Caracs du projet'!$E$93,DF3))</f>
        <v/>
      </c>
      <c r="DG8" s="55" t="str">
        <f>IF(DG3="","",DG7/POWER(1+'Caracs du projet'!$E$93,DG3))</f>
        <v/>
      </c>
      <c r="DH8" s="55" t="str">
        <f>IF(DH3="","",DH7/POWER(1+'Caracs du projet'!$E$93,DH3))</f>
        <v/>
      </c>
      <c r="DI8" s="55" t="str">
        <f>IF(DI3="","",DI7/POWER(1+'Caracs du projet'!$E$93,DI3))</f>
        <v/>
      </c>
      <c r="DJ8" s="55" t="str">
        <f>IF(DJ3="","",DJ7/POWER(1+'Caracs du projet'!$E$93,DJ3))</f>
        <v/>
      </c>
      <c r="DK8" s="55" t="str">
        <f>IF(DK3="","",DK7/POWER(1+'Caracs du projet'!$E$93,DK3))</f>
        <v/>
      </c>
      <c r="DL8" s="55" t="str">
        <f>IF(DL3="","",DL7/POWER(1+'Caracs du projet'!$E$93,DL3))</f>
        <v/>
      </c>
      <c r="DM8" s="55" t="str">
        <f>IF(DM3="","",DM7/POWER(1+'Caracs du projet'!$E$93,DM3))</f>
        <v/>
      </c>
      <c r="DN8" s="55" t="str">
        <f>IF(DN3="","",DN7/POWER(1+'Caracs du projet'!$E$93,DN3))</f>
        <v/>
      </c>
      <c r="DO8" s="55" t="str">
        <f>IF(DO3="","",DO7/POWER(1+'Caracs du projet'!$E$93,DO3))</f>
        <v/>
      </c>
      <c r="DP8" s="55" t="str">
        <f>IF(DP3="","",DP7/POWER(1+'Caracs du projet'!$E$93,DP3))</f>
        <v/>
      </c>
      <c r="DQ8" s="55" t="str">
        <f>IF(DQ3="","",DQ7/POWER(1+'Caracs du projet'!$E$93,DQ3))</f>
        <v/>
      </c>
      <c r="DR8" s="55" t="str">
        <f>IF(DR3="","",DR7/POWER(1+'Caracs du projet'!$E$93,DR3))</f>
        <v/>
      </c>
      <c r="DS8" s="55" t="str">
        <f>IF(DS3="","",DS7/POWER(1+'Caracs du projet'!$E$93,DS3))</f>
        <v/>
      </c>
      <c r="DT8" s="55" t="str">
        <f>IF(DT3="","",DT7/POWER(1+'Caracs du projet'!$E$93,DT3))</f>
        <v/>
      </c>
      <c r="DU8" s="55" t="str">
        <f>IF(DU3="","",DU7/POWER(1+'Caracs du projet'!$E$93,DU3))</f>
        <v/>
      </c>
      <c r="DV8" s="55" t="str">
        <f>IF(DV3="","",DV7/POWER(1+'Caracs du projet'!$E$93,DV3))</f>
        <v/>
      </c>
      <c r="DW8" s="55" t="str">
        <f>IF(DW3="","",DW7/POWER(1+'Caracs du projet'!$E$93,DW3))</f>
        <v/>
      </c>
      <c r="DX8" s="55" t="str">
        <f>IF(DX3="","",DX7/POWER(1+'Caracs du projet'!$E$93,DX3))</f>
        <v/>
      </c>
      <c r="DY8" s="55" t="str">
        <f>IF(DY3="","",DY7/POWER(1+'Caracs du projet'!$E$93,DY3))</f>
        <v/>
      </c>
      <c r="DZ8" s="55" t="str">
        <f>IF(DZ3="","",DZ7/POWER(1+'Caracs du projet'!$E$93,DZ3))</f>
        <v/>
      </c>
      <c r="EA8" s="55" t="str">
        <f>IF(EA3="","",EA7/POWER(1+'Caracs du projet'!$E$93,EA3))</f>
        <v/>
      </c>
      <c r="EB8" s="55" t="str">
        <f>IF(EB3="","",EB7/POWER(1+'Caracs du projet'!$E$93,EB3))</f>
        <v/>
      </c>
      <c r="EC8" s="55" t="str">
        <f>IF(EC3="","",EC7/POWER(1+'Caracs du projet'!$E$93,EC3))</f>
        <v/>
      </c>
      <c r="ED8" s="55" t="str">
        <f>IF(ED3="","",ED7/POWER(1+'Caracs du projet'!$E$93,ED3))</f>
        <v/>
      </c>
      <c r="EE8" s="55" t="str">
        <f>IF(EE3="","",EE7/POWER(1+'Caracs du projet'!$E$93,EE3))</f>
        <v/>
      </c>
      <c r="EF8" s="55" t="str">
        <f>IF(EF3="","",EF7/POWER(1+'Caracs du projet'!$E$93,EF3))</f>
        <v/>
      </c>
      <c r="EG8" s="55" t="str">
        <f>IF(EG3="","",EG7/POWER(1+'Caracs du projet'!$E$93,EG3))</f>
        <v/>
      </c>
      <c r="EH8" s="55" t="str">
        <f>IF(EH3="","",EH7/POWER(1+'Caracs du projet'!$E$93,EH3))</f>
        <v/>
      </c>
      <c r="EI8" s="55" t="str">
        <f>IF(EI3="","",EI7/POWER(1+'Caracs du projet'!$E$93,EI3))</f>
        <v/>
      </c>
      <c r="EJ8" s="55" t="str">
        <f>IF(EJ3="","",EJ7/POWER(1+'Caracs du projet'!$E$93,EJ3))</f>
        <v/>
      </c>
      <c r="EK8" s="55" t="str">
        <f>IF(EK3="","",EK7/POWER(1+'Caracs du projet'!$E$93,EK3))</f>
        <v/>
      </c>
      <c r="EL8" s="55" t="str">
        <f>IF(EL3="","",EL7/POWER(1+'Caracs du projet'!$E$93,EL3))</f>
        <v/>
      </c>
      <c r="EM8" s="55" t="str">
        <f>IF(EM3="","",EM7/POWER(1+'Caracs du projet'!$E$93,EM3))</f>
        <v/>
      </c>
      <c r="EN8" s="55" t="str">
        <f>IF(EN3="","",EN7/POWER(1+'Caracs du projet'!$E$93,EN3))</f>
        <v/>
      </c>
      <c r="EO8" s="55" t="str">
        <f>IF(EO3="","",EO7/POWER(1+'Caracs du projet'!$E$93,EO3))</f>
        <v/>
      </c>
      <c r="EP8" s="55" t="str">
        <f>IF(EP3="","",EP7/POWER(1+'Caracs du projet'!$E$93,EP3))</f>
        <v/>
      </c>
      <c r="EQ8" s="55" t="str">
        <f>IF(EQ3="","",EQ7/POWER(1+'Caracs du projet'!$E$93,EQ3))</f>
        <v/>
      </c>
      <c r="ER8" s="55" t="str">
        <f>IF(ER3="","",ER7/POWER(1+'Caracs du projet'!$E$93,ER3))</f>
        <v/>
      </c>
    </row>
    <row r="9" spans="1:151">
      <c r="A9" s="63" t="s">
        <v>44</v>
      </c>
      <c r="B9" s="64">
        <v>0</v>
      </c>
      <c r="C9" s="64">
        <f>IF(C3="","",IF(C3&gt;'Caracs du projet'!$C$46,0,'Caracs du projet'!$E$46))</f>
        <v>2250</v>
      </c>
      <c r="D9" s="64">
        <f>IF(D3="","",IF(D3&gt;'Caracs du projet'!$C$46,0,'Caracs du projet'!$E$46))</f>
        <v>2250</v>
      </c>
      <c r="E9" s="64">
        <f>IF(E3="","",IF(E3&gt;'Caracs du projet'!$C$46,0,'Caracs du projet'!$E$46))</f>
        <v>2250</v>
      </c>
      <c r="F9" s="64">
        <f>IF(F3="","",IF(F3&gt;'Caracs du projet'!$C$46,0,'Caracs du projet'!$E$46))</f>
        <v>2250</v>
      </c>
      <c r="G9" s="64">
        <f>IF(G3="","",IF(G3&gt;'Caracs du projet'!$C$46,0,'Caracs du projet'!$E$46))</f>
        <v>2250</v>
      </c>
      <c r="H9" s="64">
        <f>IF(H3="","",IF(H3&gt;'Caracs du projet'!$C$46,0,'Caracs du projet'!$E$46))</f>
        <v>2250</v>
      </c>
      <c r="I9" s="64">
        <f>IF(I3="","",IF(I3&gt;'Caracs du projet'!$C$46,0,'Caracs du projet'!$E$46))</f>
        <v>2250</v>
      </c>
      <c r="J9" s="64">
        <f>IF(J3="","",IF(J3&gt;'Caracs du projet'!$C$46,0,'Caracs du projet'!$E$46))</f>
        <v>2250</v>
      </c>
      <c r="K9" s="64">
        <f>IF(K3="","",IF(K3&gt;'Caracs du projet'!$C$46,0,'Caracs du projet'!$E$46))</f>
        <v>2250</v>
      </c>
      <c r="L9" s="64">
        <f>IF(L3="","",IF(L3&gt;'Caracs du projet'!$C$46,0,'Caracs du projet'!$E$46))</f>
        <v>2250</v>
      </c>
      <c r="M9" s="64">
        <f>IF(M3="","",IF(M3&gt;'Caracs du projet'!$C$46,0,'Caracs du projet'!$E$46))</f>
        <v>2250</v>
      </c>
      <c r="N9" s="64">
        <f>IF(N3="","",IF(N3&gt;'Caracs du projet'!$C$46,0,'Caracs du projet'!$E$46))</f>
        <v>2250</v>
      </c>
      <c r="O9" s="64">
        <f>IF(O3="","",IF(O3&gt;'Caracs du projet'!$C$46,0,'Caracs du projet'!$E$46))</f>
        <v>2250</v>
      </c>
      <c r="P9" s="64">
        <f>IF(P3="","",IF(P3&gt;'Caracs du projet'!$C$46,0,'Caracs du projet'!$E$46))</f>
        <v>2250</v>
      </c>
      <c r="Q9" s="64">
        <f>IF(Q3="","",IF(Q3&gt;'Caracs du projet'!$C$46,0,'Caracs du projet'!$E$46))</f>
        <v>2250</v>
      </c>
      <c r="R9" s="64">
        <f>IF(R3="","",IF(R3&gt;'Caracs du projet'!$C$46,0,'Caracs du projet'!$E$46))</f>
        <v>2250</v>
      </c>
      <c r="S9" s="64">
        <f>IF(S3="","",IF(S3&gt;'Caracs du projet'!$C$46,0,'Caracs du projet'!$E$46))</f>
        <v>2250</v>
      </c>
      <c r="T9" s="64">
        <f>IF(T3="","",IF(T3&gt;'Caracs du projet'!$C$46,0,'Caracs du projet'!$E$46))</f>
        <v>2250</v>
      </c>
      <c r="U9" s="64">
        <f>IF(U3="","",IF(U3&gt;'Caracs du projet'!$C$46,0,'Caracs du projet'!$E$46))</f>
        <v>2250</v>
      </c>
      <c r="V9" s="64">
        <f>IF(V3="","",IF(V3&gt;'Caracs du projet'!$C$46,0,'Caracs du projet'!$E$46))</f>
        <v>2250</v>
      </c>
      <c r="W9" s="64" t="str">
        <f>IF(W3="","",IF(W3&gt;'Caracs du projet'!$C$46,0,'Caracs du projet'!$E$46))</f>
        <v/>
      </c>
      <c r="X9" s="64" t="str">
        <f>IF(X3="","",IF(X3&gt;'Caracs du projet'!$C$46,0,'Caracs du projet'!$E$46))</f>
        <v/>
      </c>
      <c r="Y9" s="64" t="str">
        <f>IF(Y3="","",IF(Y3&gt;'Caracs du projet'!$C$46,0,'Caracs du projet'!$E$46))</f>
        <v/>
      </c>
      <c r="Z9" s="64" t="str">
        <f>IF(Z3="","",IF(Z3&gt;'Caracs du projet'!$C$46,0,'Caracs du projet'!$E$46))</f>
        <v/>
      </c>
      <c r="AA9" s="64" t="str">
        <f>IF(AA3="","",IF(AA3&gt;'Caracs du projet'!$C$46,0,'Caracs du projet'!$E$46))</f>
        <v/>
      </c>
      <c r="AB9" s="64" t="str">
        <f>IF(AB3="","",IF(AB3&gt;'Caracs du projet'!$C$46,0,'Caracs du projet'!$E$46))</f>
        <v/>
      </c>
      <c r="AC9" s="64" t="str">
        <f>IF(AC3="","",IF(AC3&gt;'Caracs du projet'!$C$46,0,'Caracs du projet'!$E$46))</f>
        <v/>
      </c>
      <c r="AD9" s="64" t="str">
        <f>IF(AD3="","",IF(AD3&gt;'Caracs du projet'!$C$46,0,'Caracs du projet'!$E$46))</f>
        <v/>
      </c>
      <c r="AE9" s="64" t="str">
        <f>IF(AE3="","",IF(AE3&gt;'Caracs du projet'!$C$46,0,'Caracs du projet'!$E$46))</f>
        <v/>
      </c>
      <c r="AF9" s="64" t="str">
        <f>IF(AF3="","",IF(AF3&gt;'Caracs du projet'!$C$46,0,'Caracs du projet'!$E$46))</f>
        <v/>
      </c>
      <c r="AG9" s="64" t="str">
        <f>IF(AG3="","",IF(AG3&gt;'Caracs du projet'!$C$46,0,'Caracs du projet'!$E$46))</f>
        <v/>
      </c>
      <c r="AH9" s="64" t="str">
        <f>IF(AH3="","",IF(AH3&gt;'Caracs du projet'!$C$46,0,'Caracs du projet'!$E$46))</f>
        <v/>
      </c>
      <c r="AI9" s="64" t="str">
        <f>IF(AI3="","",IF(AI3&gt;'Caracs du projet'!$C$46,0,'Caracs du projet'!$E$46))</f>
        <v/>
      </c>
      <c r="AJ9" s="64" t="str">
        <f>IF(AJ3="","",IF(AJ3&gt;'Caracs du projet'!$C$46,0,'Caracs du projet'!$E$46))</f>
        <v/>
      </c>
      <c r="AK9" s="64" t="str">
        <f>IF(AK3="","",IF(AK3&gt;'Caracs du projet'!$C$46,0,'Caracs du projet'!$E$46))</f>
        <v/>
      </c>
      <c r="AL9" s="64" t="str">
        <f>IF(AL3="","",IF(AL3&gt;'Caracs du projet'!$C$46,0,'Caracs du projet'!$E$46))</f>
        <v/>
      </c>
      <c r="AM9" s="64" t="str">
        <f>IF(AM3="","",IF(AM3&gt;'Caracs du projet'!$C$46,0,'Caracs du projet'!$E$46))</f>
        <v/>
      </c>
      <c r="AN9" s="64" t="str">
        <f>IF(AN3="","",IF(AN3&gt;'Caracs du projet'!$C$46,0,'Caracs du projet'!$E$46))</f>
        <v/>
      </c>
      <c r="AO9" s="64" t="str">
        <f>IF(AO3="","",IF(AO3&gt;'Caracs du projet'!$C$46,0,'Caracs du projet'!$E$46))</f>
        <v/>
      </c>
      <c r="AP9" s="64" t="str">
        <f>IF(AP3="","",IF(AP3&gt;'Caracs du projet'!$C$46,0,'Caracs du projet'!$E$46))</f>
        <v/>
      </c>
      <c r="AQ9" s="64" t="str">
        <f>IF(AQ3="","",IF(AQ3&gt;'Caracs du projet'!$C$46,0,'Caracs du projet'!$E$46))</f>
        <v/>
      </c>
      <c r="AR9" s="64" t="str">
        <f>IF(AR3="","",IF(AR3&gt;'Caracs du projet'!$C$46,0,'Caracs du projet'!$E$46))</f>
        <v/>
      </c>
      <c r="AS9" s="64" t="str">
        <f>IF(AS3="","",IF(AS3&gt;'Caracs du projet'!$C$46,0,'Caracs du projet'!$E$46))</f>
        <v/>
      </c>
      <c r="AT9" s="64" t="str">
        <f>IF(AT3="","",IF(AT3&gt;'Caracs du projet'!$C$46,0,'Caracs du projet'!$E$46))</f>
        <v/>
      </c>
      <c r="AU9" s="64" t="str">
        <f>IF(AU3="","",IF(AU3&gt;'Caracs du projet'!$C$46,0,'Caracs du projet'!$E$46))</f>
        <v/>
      </c>
      <c r="AV9" s="64" t="str">
        <f>IF(AV3="","",IF(AV3&gt;'Caracs du projet'!$C$46,0,'Caracs du projet'!$E$46))</f>
        <v/>
      </c>
      <c r="AW9" s="64" t="str">
        <f>IF(AW3="","",IF(AW3&gt;'Caracs du projet'!$C$46,0,'Caracs du projet'!$E$46))</f>
        <v/>
      </c>
      <c r="AX9" s="64" t="str">
        <f>IF(AX3="","",IF(AX3&gt;'Caracs du projet'!$C$46,0,'Caracs du projet'!$E$46))</f>
        <v/>
      </c>
      <c r="AY9" s="64" t="str">
        <f>IF(AY3="","",IF(AY3&gt;'Caracs du projet'!$C$46,0,'Caracs du projet'!$E$46))</f>
        <v/>
      </c>
      <c r="AZ9" s="64" t="str">
        <f>IF(AZ3="","",IF(AZ3&gt;'Caracs du projet'!$C$46,0,'Caracs du projet'!$E$46))</f>
        <v/>
      </c>
      <c r="BA9" s="64" t="str">
        <f>IF(BA3="","",IF(BA3&gt;'Caracs du projet'!$C$46,0,'Caracs du projet'!$E$46))</f>
        <v/>
      </c>
      <c r="BB9" s="64" t="str">
        <f>IF(BB3="","",IF(BB3&gt;'Caracs du projet'!$C$46,0,'Caracs du projet'!$E$46))</f>
        <v/>
      </c>
      <c r="BC9" s="64" t="str">
        <f>IF(BC3="","",IF(BC3&gt;'Caracs du projet'!$C$46,0,'Caracs du projet'!$E$46))</f>
        <v/>
      </c>
      <c r="BD9" s="64" t="str">
        <f>IF(BD3="","",IF(BD3&gt;'Caracs du projet'!$C$46,0,'Caracs du projet'!$E$46))</f>
        <v/>
      </c>
      <c r="BE9" s="64" t="str">
        <f>IF(BE3="","",IF(BE3&gt;'Caracs du projet'!$C$46,0,'Caracs du projet'!$E$46))</f>
        <v/>
      </c>
      <c r="BF9" s="64" t="str">
        <f>IF(BF3="","",IF(BF3&gt;'Caracs du projet'!$C$46,0,'Caracs du projet'!$E$46))</f>
        <v/>
      </c>
      <c r="BG9" s="64" t="str">
        <f>IF(BG3="","",IF(BG3&gt;'Caracs du projet'!$C$46,0,'Caracs du projet'!$E$46))</f>
        <v/>
      </c>
      <c r="BH9" s="64" t="str">
        <f>IF(BH3="","",IF(BH3&gt;'Caracs du projet'!$C$46,0,'Caracs du projet'!$E$46))</f>
        <v/>
      </c>
      <c r="BI9" s="64" t="str">
        <f>IF(BI3="","",IF(BI3&gt;'Caracs du projet'!$C$46,0,'Caracs du projet'!$E$46))</f>
        <v/>
      </c>
      <c r="BJ9" s="64" t="str">
        <f>IF(BJ3="","",IF(BJ3&gt;'Caracs du projet'!$C$46,0,'Caracs du projet'!$E$46))</f>
        <v/>
      </c>
      <c r="BK9" s="64" t="str">
        <f>IF(BK3="","",IF(BK3&gt;'Caracs du projet'!$C$46,0,'Caracs du projet'!$E$46))</f>
        <v/>
      </c>
      <c r="BL9" s="64" t="str">
        <f>IF(BL3="","",IF(BL3&gt;'Caracs du projet'!$C$46,0,'Caracs du projet'!$E$46))</f>
        <v/>
      </c>
      <c r="BM9" s="64" t="str">
        <f>IF(BM3="","",IF(BM3&gt;'Caracs du projet'!$C$46,0,'Caracs du projet'!$E$46))</f>
        <v/>
      </c>
      <c r="BN9" s="64" t="str">
        <f>IF(BN3="","",IF(BN3&gt;'Caracs du projet'!$C$46,0,'Caracs du projet'!$E$46))</f>
        <v/>
      </c>
      <c r="BO9" s="64" t="str">
        <f>IF(BO3="","",IF(BO3&gt;'Caracs du projet'!$C$46,0,'Caracs du projet'!$E$46))</f>
        <v/>
      </c>
      <c r="BP9" s="64" t="str">
        <f>IF(BP3="","",IF(BP3&gt;'Caracs du projet'!$C$46,0,'Caracs du projet'!$E$46))</f>
        <v/>
      </c>
      <c r="BQ9" s="64" t="str">
        <f>IF(BQ3="","",IF(BQ3&gt;'Caracs du projet'!$C$46,0,'Caracs du projet'!$E$46))</f>
        <v/>
      </c>
      <c r="BR9" s="64" t="str">
        <f>IF(BR3="","",IF(BR3&gt;'Caracs du projet'!$C$46,0,'Caracs du projet'!$E$46))</f>
        <v/>
      </c>
      <c r="BS9" s="64" t="str">
        <f>IF(BS3="","",IF(BS3&gt;'Caracs du projet'!$C$46,0,'Caracs du projet'!$E$46))</f>
        <v/>
      </c>
      <c r="BT9" s="64" t="str">
        <f>IF(BT3="","",IF(BT3&gt;'Caracs du projet'!$C$46,0,'Caracs du projet'!$E$46))</f>
        <v/>
      </c>
      <c r="BU9" s="64" t="str">
        <f>IF(BU3="","",IF(BU3&gt;'Caracs du projet'!$C$46,0,'Caracs du projet'!$E$46))</f>
        <v/>
      </c>
      <c r="BV9" s="64" t="str">
        <f>IF(BV3="","",IF(BV3&gt;'Caracs du projet'!$C$46,0,'Caracs du projet'!$E$46))</f>
        <v/>
      </c>
      <c r="BW9" s="64" t="str">
        <f>IF(BW3="","",IF(BW3&gt;'Caracs du projet'!$C$46,0,'Caracs du projet'!$E$46))</f>
        <v/>
      </c>
      <c r="BX9" s="64" t="str">
        <f>IF(BX3="","",IF(BX3&gt;'Caracs du projet'!$C$46,0,'Caracs du projet'!$E$46))</f>
        <v/>
      </c>
      <c r="BY9" s="64" t="str">
        <f>IF(BY3="","",IF(BY3&gt;'Caracs du projet'!$C$46,0,'Caracs du projet'!$E$46))</f>
        <v/>
      </c>
      <c r="BZ9" s="64" t="str">
        <f>IF(BZ3="","",IF(BZ3&gt;'Caracs du projet'!$C$46,0,'Caracs du projet'!$E$46))</f>
        <v/>
      </c>
      <c r="CA9" s="64" t="str">
        <f>IF(CA3="","",IF(CA3&gt;'Caracs du projet'!$C$46,0,'Caracs du projet'!$E$46))</f>
        <v/>
      </c>
      <c r="CB9" s="64" t="str">
        <f>IF(CB3="","",IF(CB3&gt;'Caracs du projet'!$C$46,0,'Caracs du projet'!$E$46))</f>
        <v/>
      </c>
      <c r="CC9" s="64" t="str">
        <f>IF(CC3="","",IF(CC3&gt;'Caracs du projet'!$C$46,0,'Caracs du projet'!$E$46))</f>
        <v/>
      </c>
      <c r="CD9" s="64" t="str">
        <f>IF(CD3="","",IF(CD3&gt;'Caracs du projet'!$C$46,0,'Caracs du projet'!$E$46))</f>
        <v/>
      </c>
      <c r="CE9" s="64" t="str">
        <f>IF(CE3="","",IF(CE3&gt;'Caracs du projet'!$C$46,0,'Caracs du projet'!$E$46))</f>
        <v/>
      </c>
      <c r="CF9" s="64" t="str">
        <f>IF(CF3="","",IF(CF3&gt;'Caracs du projet'!$C$46,0,'Caracs du projet'!$E$46))</f>
        <v/>
      </c>
      <c r="CG9" s="64" t="str">
        <f>IF(CG3="","",IF(CG3&gt;'Caracs du projet'!$C$46,0,'Caracs du projet'!$E$46))</f>
        <v/>
      </c>
      <c r="CH9" s="64" t="str">
        <f>IF(CH3="","",IF(CH3&gt;'Caracs du projet'!$C$46,0,'Caracs du projet'!$E$46))</f>
        <v/>
      </c>
      <c r="CI9" s="64" t="str">
        <f>IF(CI3="","",IF(CI3&gt;'Caracs du projet'!$C$46,0,'Caracs du projet'!$E$46))</f>
        <v/>
      </c>
      <c r="CJ9" s="64" t="str">
        <f>IF(CJ3="","",IF(CJ3&gt;'Caracs du projet'!$C$46,0,'Caracs du projet'!$E$46))</f>
        <v/>
      </c>
      <c r="CK9" s="64" t="str">
        <f>IF(CK3="","",IF(CK3&gt;'Caracs du projet'!$C$46,0,'Caracs du projet'!$E$46))</f>
        <v/>
      </c>
      <c r="CL9" s="64" t="str">
        <f>IF(CL3="","",IF(CL3&gt;'Caracs du projet'!$C$46,0,'Caracs du projet'!$E$46))</f>
        <v/>
      </c>
      <c r="CM9" s="64" t="str">
        <f>IF(CM3="","",IF(CM3&gt;'Caracs du projet'!$C$46,0,'Caracs du projet'!$E$46))</f>
        <v/>
      </c>
      <c r="CN9" s="64" t="str">
        <f>IF(CN3="","",IF(CN3&gt;'Caracs du projet'!$C$46,0,'Caracs du projet'!$E$46))</f>
        <v/>
      </c>
      <c r="CO9" s="64" t="str">
        <f>IF(CO3="","",IF(CO3&gt;'Caracs du projet'!$C$46,0,'Caracs du projet'!$E$46))</f>
        <v/>
      </c>
      <c r="CP9" s="64" t="str">
        <f>IF(CP3="","",IF(CP3&gt;'Caracs du projet'!$C$46,0,'Caracs du projet'!$E$46))</f>
        <v/>
      </c>
      <c r="CQ9" s="64" t="str">
        <f>IF(CQ3="","",IF(CQ3&gt;'Caracs du projet'!$C$46,0,'Caracs du projet'!$E$46))</f>
        <v/>
      </c>
      <c r="CR9" s="64" t="str">
        <f>IF(CR3="","",IF(CR3&gt;'Caracs du projet'!$C$46,0,'Caracs du projet'!$E$46))</f>
        <v/>
      </c>
      <c r="CS9" s="64" t="str">
        <f>IF(CS3="","",IF(CS3&gt;'Caracs du projet'!$C$46,0,'Caracs du projet'!$E$46))</f>
        <v/>
      </c>
      <c r="CT9" s="64" t="str">
        <f>IF(CT3="","",IF(CT3&gt;'Caracs du projet'!$C$46,0,'Caracs du projet'!$E$46))</f>
        <v/>
      </c>
      <c r="CU9" s="64" t="str">
        <f>IF(CU3="","",IF(CU3&gt;'Caracs du projet'!$C$46,0,'Caracs du projet'!$E$46))</f>
        <v/>
      </c>
      <c r="CV9" s="64" t="str">
        <f>IF(CV3="","",IF(CV3&gt;'Caracs du projet'!$C$46,0,'Caracs du projet'!$E$46))</f>
        <v/>
      </c>
      <c r="CW9" s="64" t="str">
        <f>IF(CW3="","",IF(CW3&gt;'Caracs du projet'!$C$46,0,'Caracs du projet'!$E$46))</f>
        <v/>
      </c>
      <c r="CX9" s="64" t="str">
        <f>IF(CX3="","",IF(CX3&gt;'Caracs du projet'!$C$46,0,'Caracs du projet'!$E$46))</f>
        <v/>
      </c>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77"/>
      <c r="EK9" s="77"/>
      <c r="EL9" s="77"/>
      <c r="EM9" s="77"/>
      <c r="EN9" s="77"/>
      <c r="EO9" s="77"/>
      <c r="EP9" s="35"/>
      <c r="EQ9" s="35"/>
    </row>
    <row r="10" spans="1:151">
      <c r="A10" s="56" t="s">
        <v>73</v>
      </c>
      <c r="B10" s="55">
        <f>0</f>
        <v>0</v>
      </c>
      <c r="C10" s="55">
        <f>IF(C3="","",C9/POWER(1+'Caracs du projet'!$E$93,C3))</f>
        <v>2227.7227722772277</v>
      </c>
      <c r="D10" s="55">
        <f>IF(D3="","",D9/POWER(1+'Caracs du projet'!$E$93,D3))</f>
        <v>2205.6661111655721</v>
      </c>
      <c r="E10" s="55">
        <f>IF(E3="","",E9/POWER(1+'Caracs du projet'!$E$93,E3))</f>
        <v>2183.8278328372003</v>
      </c>
      <c r="F10" s="55">
        <f>IF(F3="","",F9/POWER(1+'Caracs du projet'!$E$93,F3))</f>
        <v>2162.2057750863364</v>
      </c>
      <c r="G10" s="55">
        <f>IF(G3="","",G9/POWER(1+'Caracs du projet'!$E$93,G3))</f>
        <v>2140.7977971151849</v>
      </c>
      <c r="H10" s="55">
        <f>IF(H3="","",H9/POWER(1+'Caracs du projet'!$E$93,H3))</f>
        <v>2119.6017793219648</v>
      </c>
      <c r="I10" s="55">
        <f>IF(I3="","",I9/POWER(1+'Caracs du projet'!$E$93,I3))</f>
        <v>2098.6156230910551</v>
      </c>
      <c r="J10" s="55">
        <f>IF(J3="","",J9/POWER(1+'Caracs du projet'!$E$93,J3))</f>
        <v>2077.8372505852021</v>
      </c>
      <c r="K10" s="55">
        <f>IF(K3="","",K9/POWER(1+'Caracs du projet'!$E$93,K3))</f>
        <v>2057.2646045398042</v>
      </c>
      <c r="L10" s="55">
        <f>IF(L3="","",L9/POWER(1+'Caracs du projet'!$E$93,L3))</f>
        <v>2036.8956480592119</v>
      </c>
      <c r="M10" s="55">
        <f>IF(M3="","",M9/POWER(1+'Caracs du projet'!$E$93,M3))</f>
        <v>2016.7283644150618</v>
      </c>
      <c r="N10" s="55">
        <f>IF(N3="","",N9/POWER(1+'Caracs du projet'!$E$93,N3))</f>
        <v>1996.7607568465958</v>
      </c>
      <c r="O10" s="55">
        <f>IF(O3="","",O9/POWER(1+'Caracs du projet'!$E$93,O3))</f>
        <v>1976.9908483629661</v>
      </c>
      <c r="P10" s="55">
        <f>IF(P3="","",P9/POWER(1+'Caracs du projet'!$E$93,P3))</f>
        <v>1957.4166815474907</v>
      </c>
      <c r="Q10" s="55">
        <f>IF(Q3="","",Q9/POWER(1+'Caracs du projet'!$E$93,Q3))</f>
        <v>1938.0363183638528</v>
      </c>
      <c r="R10" s="55">
        <f>IF(R3="","",R9/POWER(1+'Caracs du projet'!$E$93,R3))</f>
        <v>1918.8478399642102</v>
      </c>
      <c r="S10" s="55">
        <f>IF(S3="","",S9/POWER(1+'Caracs du projet'!$E$93,S3))</f>
        <v>1899.849346499218</v>
      </c>
      <c r="T10" s="55">
        <f>IF(T3="","",T9/POWER(1+'Caracs du projet'!$E$93,T3))</f>
        <v>1881.0389569299186</v>
      </c>
      <c r="U10" s="55">
        <f>IF(U3="","",U9/POWER(1+'Caracs du projet'!$E$93,U3))</f>
        <v>1862.4148088415041</v>
      </c>
      <c r="V10" s="55">
        <f>IF(V3="","",V9/POWER(1+'Caracs du projet'!$E$93,V3))</f>
        <v>1843.9750582589147</v>
      </c>
      <c r="W10" s="55" t="str">
        <f>IF(W3="","",W9/POWER(1+'Caracs du projet'!$E$93,W3))</f>
        <v/>
      </c>
      <c r="X10" s="55" t="str">
        <f>IF(X3="","",X9/POWER(1+'Caracs du projet'!$E$93,X3))</f>
        <v/>
      </c>
      <c r="Y10" s="55" t="str">
        <f>IF(Y3="","",Y9/POWER(1+'Caracs du projet'!$E$93,Y3))</f>
        <v/>
      </c>
      <c r="Z10" s="55" t="str">
        <f>IF(Z3="","",Z9/POWER(1+'Caracs du projet'!$E$93,Z3))</f>
        <v/>
      </c>
      <c r="AA10" s="55" t="str">
        <f>IF(AA3="","",AA9/POWER(1+'Caracs du projet'!$E$93,AA3))</f>
        <v/>
      </c>
      <c r="AB10" s="55" t="str">
        <f>IF(AB3="","",AB9/POWER(1+'Caracs du projet'!$E$93,AB3))</f>
        <v/>
      </c>
      <c r="AC10" s="55" t="str">
        <f>IF(AC3="","",AC9/POWER(1+'Caracs du projet'!$E$93,AC3))</f>
        <v/>
      </c>
      <c r="AD10" s="55" t="str">
        <f>IF(AD3="","",AD9/POWER(1+'Caracs du projet'!$E$93,AD3))</f>
        <v/>
      </c>
      <c r="AE10" s="55" t="str">
        <f>IF(AE3="","",AE9/POWER(1+'Caracs du projet'!$E$93,AE3))</f>
        <v/>
      </c>
      <c r="AF10" s="55" t="str">
        <f>IF(AF3="","",AF9/POWER(1+'Caracs du projet'!$E$93,AF3))</f>
        <v/>
      </c>
      <c r="AG10" s="55" t="str">
        <f>IF(AG3="","",AG9/POWER(1+'Caracs du projet'!$E$93,AG3))</f>
        <v/>
      </c>
      <c r="AH10" s="55" t="str">
        <f>IF(AH3="","",AH9/POWER(1+'Caracs du projet'!$E$93,AH3))</f>
        <v/>
      </c>
      <c r="AI10" s="55" t="str">
        <f>IF(AI3="","",AI9/POWER(1+'Caracs du projet'!$E$93,AI3))</f>
        <v/>
      </c>
      <c r="AJ10" s="55" t="str">
        <f>IF(AJ3="","",AJ9/POWER(1+'Caracs du projet'!$E$93,AJ3))</f>
        <v/>
      </c>
      <c r="AK10" s="55" t="str">
        <f>IF(AK3="","",AK9/POWER(1+'Caracs du projet'!$E$93,AK3))</f>
        <v/>
      </c>
      <c r="AL10" s="55" t="str">
        <f>IF(AL3="","",AL9/POWER(1+'Caracs du projet'!$E$93,AL3))</f>
        <v/>
      </c>
      <c r="AM10" s="55" t="str">
        <f>IF(AM3="","",AM9/POWER(1+'Caracs du projet'!$E$93,AM3))</f>
        <v/>
      </c>
      <c r="AN10" s="55" t="str">
        <f>IF(AN3="","",AN9/POWER(1+'Caracs du projet'!$E$93,AN3))</f>
        <v/>
      </c>
      <c r="AO10" s="55" t="str">
        <f>IF(AO3="","",AO9/POWER(1+'Caracs du projet'!$E$93,AO3))</f>
        <v/>
      </c>
      <c r="AP10" s="55" t="str">
        <f>IF(AP3="","",AP9/POWER(1+'Caracs du projet'!$E$93,AP3))</f>
        <v/>
      </c>
      <c r="AQ10" s="55" t="str">
        <f>IF(AQ3="","",AQ9/POWER(1+'Caracs du projet'!$E$93,AQ3))</f>
        <v/>
      </c>
      <c r="AR10" s="55" t="str">
        <f>IF(AR3="","",AR9/POWER(1+'Caracs du projet'!$E$93,AR3))</f>
        <v/>
      </c>
      <c r="AS10" s="55" t="str">
        <f>IF(AS3="","",AS9/POWER(1+'Caracs du projet'!$E$93,AS3))</f>
        <v/>
      </c>
      <c r="AT10" s="55" t="str">
        <f>IF(AT3="","",AT9/POWER(1+'Caracs du projet'!$E$93,AT3))</f>
        <v/>
      </c>
      <c r="AU10" s="55" t="str">
        <f>IF(AU3="","",AU9/POWER(1+'Caracs du projet'!$E$93,AU3))</f>
        <v/>
      </c>
      <c r="AV10" s="55" t="str">
        <f>IF(AV3="","",AV9/POWER(1+'Caracs du projet'!$E$93,AV3))</f>
        <v/>
      </c>
      <c r="AW10" s="55" t="str">
        <f>IF(AW3="","",AW9/POWER(1+'Caracs du projet'!$E$93,AW3))</f>
        <v/>
      </c>
      <c r="AX10" s="55" t="str">
        <f>IF(AX3="","",AX9/POWER(1+'Caracs du projet'!$E$93,AX3))</f>
        <v/>
      </c>
      <c r="AY10" s="55" t="str">
        <f>IF(AY3="","",AY9/POWER(1+'Caracs du projet'!$E$93,AY3))</f>
        <v/>
      </c>
      <c r="AZ10" s="55" t="str">
        <f>IF(AZ3="","",AZ9/POWER(1+'Caracs du projet'!$E$93,AZ3))</f>
        <v/>
      </c>
      <c r="BA10" s="55" t="str">
        <f>IF(BA3="","",BA9/POWER(1+'Caracs du projet'!$E$93,BA3))</f>
        <v/>
      </c>
      <c r="BB10" s="55" t="str">
        <f>IF(BB3="","",BB9/POWER(1+'Caracs du projet'!$E$93,BB3))</f>
        <v/>
      </c>
      <c r="BC10" s="55" t="str">
        <f>IF(BC3="","",BC9/POWER(1+'Caracs du projet'!$E$93,BC3))</f>
        <v/>
      </c>
      <c r="BD10" s="55" t="str">
        <f>IF(BD3="","",BD9/POWER(1+'Caracs du projet'!$E$93,BD3))</f>
        <v/>
      </c>
      <c r="BE10" s="55" t="str">
        <f>IF(BE3="","",BE9/POWER(1+'Caracs du projet'!$E$93,BE3))</f>
        <v/>
      </c>
      <c r="BF10" s="55" t="str">
        <f>IF(BF3="","",BF9/POWER(1+'Caracs du projet'!$E$93,BF3))</f>
        <v/>
      </c>
      <c r="BG10" s="55" t="str">
        <f>IF(BG3="","",BG9/POWER(1+'Caracs du projet'!$E$93,BG3))</f>
        <v/>
      </c>
      <c r="BH10" s="55" t="str">
        <f>IF(BH3="","",BH9/POWER(1+'Caracs du projet'!$E$93,BH3))</f>
        <v/>
      </c>
      <c r="BI10" s="55" t="str">
        <f>IF(BI3="","",BI9/POWER(1+'Caracs du projet'!$E$93,BI3))</f>
        <v/>
      </c>
      <c r="BJ10" s="55" t="str">
        <f>IF(BJ3="","",BJ9/POWER(1+'Caracs du projet'!$E$93,BJ3))</f>
        <v/>
      </c>
      <c r="BK10" s="55" t="str">
        <f>IF(BK3="","",BK9/POWER(1+'Caracs du projet'!$E$93,BK3))</f>
        <v/>
      </c>
      <c r="BL10" s="55" t="str">
        <f>IF(BL3="","",BL9/POWER(1+'Caracs du projet'!$E$93,BL3))</f>
        <v/>
      </c>
      <c r="BM10" s="55" t="str">
        <f>IF(BM3="","",BM9/POWER(1+'Caracs du projet'!$E$93,BM3))</f>
        <v/>
      </c>
      <c r="BN10" s="55" t="str">
        <f>IF(BN3="","",BN9/POWER(1+'Caracs du projet'!$E$93,BN3))</f>
        <v/>
      </c>
      <c r="BO10" s="55" t="str">
        <f>IF(BO3="","",BO9/POWER(1+'Caracs du projet'!$E$93,BO3))</f>
        <v/>
      </c>
      <c r="BP10" s="55" t="str">
        <f>IF(BP3="","",BP9/POWER(1+'Caracs du projet'!$E$93,BP3))</f>
        <v/>
      </c>
      <c r="BQ10" s="55" t="str">
        <f>IF(BQ3="","",BQ9/POWER(1+'Caracs du projet'!$E$93,BQ3))</f>
        <v/>
      </c>
      <c r="BR10" s="55" t="str">
        <f>IF(BR3="","",BR9/POWER(1+'Caracs du projet'!$E$93,BR3))</f>
        <v/>
      </c>
      <c r="BS10" s="55" t="str">
        <f>IF(BS3="","",BS9/POWER(1+'Caracs du projet'!$E$93,BS3))</f>
        <v/>
      </c>
      <c r="BT10" s="55" t="str">
        <f>IF(BT3="","",BT9/POWER(1+'Caracs du projet'!$E$93,BT3))</f>
        <v/>
      </c>
      <c r="BU10" s="55" t="str">
        <f>IF(BU3="","",BU9/POWER(1+'Caracs du projet'!$E$93,BU3))</f>
        <v/>
      </c>
      <c r="BV10" s="55" t="str">
        <f>IF(BV3="","",BV9/POWER(1+'Caracs du projet'!$E$93,BV3))</f>
        <v/>
      </c>
      <c r="BW10" s="55" t="str">
        <f>IF(BW3="","",BW9/POWER(1+'Caracs du projet'!$E$93,BW3))</f>
        <v/>
      </c>
      <c r="BX10" s="55" t="str">
        <f>IF(BX3="","",BX9/POWER(1+'Caracs du projet'!$E$93,BX3))</f>
        <v/>
      </c>
      <c r="BY10" s="55" t="str">
        <f>IF(BY3="","",BY9/POWER(1+'Caracs du projet'!$E$93,BY3))</f>
        <v/>
      </c>
      <c r="BZ10" s="55" t="str">
        <f>IF(BZ3="","",BZ9/POWER(1+'Caracs du projet'!$E$93,BZ3))</f>
        <v/>
      </c>
      <c r="CA10" s="55" t="str">
        <f>IF(CA3="","",CA9/POWER(1+'Caracs du projet'!$E$93,CA3))</f>
        <v/>
      </c>
      <c r="CB10" s="55" t="str">
        <f>IF(CB3="","",CB9/POWER(1+'Caracs du projet'!$E$93,CB3))</f>
        <v/>
      </c>
      <c r="CC10" s="55" t="str">
        <f>IF(CC3="","",CC9/POWER(1+'Caracs du projet'!$E$93,CC3))</f>
        <v/>
      </c>
      <c r="CD10" s="55" t="str">
        <f>IF(CD3="","",CD9/POWER(1+'Caracs du projet'!$E$93,CD3))</f>
        <v/>
      </c>
      <c r="CE10" s="55" t="str">
        <f>IF(CE3="","",CE9/POWER(1+'Caracs du projet'!$E$93,CE3))</f>
        <v/>
      </c>
      <c r="CF10" s="55" t="str">
        <f>IF(CF3="","",CF9/POWER(1+'Caracs du projet'!$E$93,CF3))</f>
        <v/>
      </c>
      <c r="CG10" s="55" t="str">
        <f>IF(CG3="","",CG9/POWER(1+'Caracs du projet'!$E$93,CG3))</f>
        <v/>
      </c>
      <c r="CH10" s="55" t="str">
        <f>IF(CH3="","",CH9/POWER(1+'Caracs du projet'!$E$93,CH3))</f>
        <v/>
      </c>
      <c r="CI10" s="55" t="str">
        <f>IF(CI3="","",CI9/POWER(1+'Caracs du projet'!$E$93,CI3))</f>
        <v/>
      </c>
      <c r="CJ10" s="55" t="str">
        <f>IF(CJ3="","",CJ9/POWER(1+'Caracs du projet'!$E$93,CJ3))</f>
        <v/>
      </c>
      <c r="CK10" s="55" t="str">
        <f>IF(CK3="","",CK9/POWER(1+'Caracs du projet'!$E$93,CK3))</f>
        <v/>
      </c>
      <c r="CL10" s="55" t="str">
        <f>IF(CL3="","",CL9/POWER(1+'Caracs du projet'!$E$93,CL3))</f>
        <v/>
      </c>
      <c r="CM10" s="55" t="str">
        <f>IF(CM3="","",CM9/POWER(1+'Caracs du projet'!$E$93,CM3))</f>
        <v/>
      </c>
      <c r="CN10" s="55" t="str">
        <f>IF(CN3="","",CN9/POWER(1+'Caracs du projet'!$E$93,CN3))</f>
        <v/>
      </c>
      <c r="CO10" s="55" t="str">
        <f>IF(CO3="","",CO9/POWER(1+'Caracs du projet'!$E$93,CO3))</f>
        <v/>
      </c>
      <c r="CP10" s="55" t="str">
        <f>IF(CP3="","",CP9/POWER(1+'Caracs du projet'!$E$93,CP3))</f>
        <v/>
      </c>
      <c r="CQ10" s="55" t="str">
        <f>IF(CQ3="","",CQ9/POWER(1+'Caracs du projet'!$E$93,CQ3))</f>
        <v/>
      </c>
      <c r="CR10" s="55" t="str">
        <f>IF(CR3="","",CR9/POWER(1+'Caracs du projet'!$E$93,CR3))</f>
        <v/>
      </c>
      <c r="CS10" s="55" t="str">
        <f>IF(CS3="","",CS9/POWER(1+'Caracs du projet'!$E$93,CS3))</f>
        <v/>
      </c>
      <c r="CT10" s="55" t="str">
        <f>IF(CT3="","",CT9/POWER(1+'Caracs du projet'!$E$93,CT3))</f>
        <v/>
      </c>
      <c r="CU10" s="55" t="str">
        <f>IF(CU3="","",CU9/POWER(1+'Caracs du projet'!$E$93,CU3))</f>
        <v/>
      </c>
      <c r="CV10" s="55" t="str">
        <f>IF(CV3="","",CV9/POWER(1+'Caracs du projet'!$E$93,CV3))</f>
        <v/>
      </c>
      <c r="CW10" s="55" t="str">
        <f>IF(CW3="","",CW9/POWER(1+'Caracs du projet'!$E$93,CW3))</f>
        <v/>
      </c>
      <c r="CX10" s="55" t="str">
        <f>IF(CX3="","",CX9/POWER(1+'Caracs du projet'!$E$93,CX3))</f>
        <v/>
      </c>
      <c r="CY10" s="55" t="str">
        <f>IF(CY3="","",CY9/POWER(1+'Caracs du projet'!$E$93,CY3))</f>
        <v/>
      </c>
      <c r="CZ10" s="55" t="str">
        <f>IF(CZ3="","",CZ9/POWER(1+'Caracs du projet'!$E$93,CZ3))</f>
        <v/>
      </c>
      <c r="DA10" s="55" t="str">
        <f>IF(DA3="","",DA9/POWER(1+'Caracs du projet'!$E$93,DA3))</f>
        <v/>
      </c>
      <c r="DB10" s="55" t="str">
        <f>IF(DB3="","",DB9/POWER(1+'Caracs du projet'!$E$93,DB3))</f>
        <v/>
      </c>
      <c r="DC10" s="55" t="str">
        <f>IF(DC3="","",DC9/POWER(1+'Caracs du projet'!$E$93,DC3))</f>
        <v/>
      </c>
      <c r="DD10" s="55" t="str">
        <f>IF(DD3="","",DD9/POWER(1+'Caracs du projet'!$E$93,DD3))</f>
        <v/>
      </c>
      <c r="DE10" s="55" t="str">
        <f>IF(DE3="","",DE9/POWER(1+'Caracs du projet'!$E$93,DE3))</f>
        <v/>
      </c>
      <c r="DF10" s="55" t="str">
        <f>IF(DF3="","",DF9/POWER(1+'Caracs du projet'!$E$93,DF3))</f>
        <v/>
      </c>
      <c r="DG10" s="55" t="str">
        <f>IF(DG3="","",DG9/POWER(1+'Caracs du projet'!$E$93,DG3))</f>
        <v/>
      </c>
      <c r="DH10" s="55" t="str">
        <f>IF(DH3="","",DH9/POWER(1+'Caracs du projet'!$E$93,DH3))</f>
        <v/>
      </c>
      <c r="DI10" s="55" t="str">
        <f>IF(DI3="","",DI9/POWER(1+'Caracs du projet'!$E$93,DI3))</f>
        <v/>
      </c>
      <c r="DJ10" s="55" t="str">
        <f>IF(DJ3="","",DJ9/POWER(1+'Caracs du projet'!$E$93,DJ3))</f>
        <v/>
      </c>
      <c r="DK10" s="55" t="str">
        <f>IF(DK3="","",DK9/POWER(1+'Caracs du projet'!$E$93,DK3))</f>
        <v/>
      </c>
      <c r="DL10" s="55" t="str">
        <f>IF(DL3="","",DL9/POWER(1+'Caracs du projet'!$E$93,DL3))</f>
        <v/>
      </c>
      <c r="DM10" s="55" t="str">
        <f>IF(DM3="","",DM9/POWER(1+'Caracs du projet'!$E$93,DM3))</f>
        <v/>
      </c>
      <c r="DN10" s="55" t="str">
        <f>IF(DN3="","",DN9/POWER(1+'Caracs du projet'!$E$93,DN3))</f>
        <v/>
      </c>
      <c r="DO10" s="55" t="str">
        <f>IF(DO3="","",DO9/POWER(1+'Caracs du projet'!$E$93,DO3))</f>
        <v/>
      </c>
      <c r="DP10" s="55" t="str">
        <f>IF(DP3="","",DP9/POWER(1+'Caracs du projet'!$E$93,DP3))</f>
        <v/>
      </c>
      <c r="DQ10" s="55" t="str">
        <f>IF(DQ3="","",DQ9/POWER(1+'Caracs du projet'!$E$93,DQ3))</f>
        <v/>
      </c>
      <c r="DR10" s="55" t="str">
        <f>IF(DR3="","",DR9/POWER(1+'Caracs du projet'!$E$93,DR3))</f>
        <v/>
      </c>
      <c r="DS10" s="55" t="str">
        <f>IF(DS3="","",DS9/POWER(1+'Caracs du projet'!$E$93,DS3))</f>
        <v/>
      </c>
      <c r="DT10" s="55" t="str">
        <f>IF(DT3="","",DT9/POWER(1+'Caracs du projet'!$E$93,DT3))</f>
        <v/>
      </c>
      <c r="DU10" s="55" t="str">
        <f>IF(DU3="","",DU9/POWER(1+'Caracs du projet'!$E$93,DU3))</f>
        <v/>
      </c>
      <c r="DV10" s="55" t="str">
        <f>IF(DV3="","",DV9/POWER(1+'Caracs du projet'!$E$93,DV3))</f>
        <v/>
      </c>
      <c r="DW10" s="55" t="str">
        <f>IF(DW3="","",DW9/POWER(1+'Caracs du projet'!$E$93,DW3))</f>
        <v/>
      </c>
      <c r="DX10" s="55" t="str">
        <f>IF(DX3="","",DX9/POWER(1+'Caracs du projet'!$E$93,DX3))</f>
        <v/>
      </c>
      <c r="DY10" s="55" t="str">
        <f>IF(DY3="","",DY9/POWER(1+'Caracs du projet'!$E$93,DY3))</f>
        <v/>
      </c>
      <c r="DZ10" s="55" t="str">
        <f>IF(DZ3="","",DZ9/POWER(1+'Caracs du projet'!$E$93,DZ3))</f>
        <v/>
      </c>
      <c r="EA10" s="55" t="str">
        <f>IF(EA3="","",EA9/POWER(1+'Caracs du projet'!$E$93,EA3))</f>
        <v/>
      </c>
      <c r="EB10" s="55" t="str">
        <f>IF(EB3="","",EB9/POWER(1+'Caracs du projet'!$E$93,EB3))</f>
        <v/>
      </c>
      <c r="EC10" s="55" t="str">
        <f>IF(EC3="","",EC9/POWER(1+'Caracs du projet'!$E$93,EC3))</f>
        <v/>
      </c>
      <c r="ED10" s="55" t="str">
        <f>IF(ED3="","",ED9/POWER(1+'Caracs du projet'!$E$93,ED3))</f>
        <v/>
      </c>
      <c r="EE10" s="55" t="str">
        <f>IF(EE3="","",EE9/POWER(1+'Caracs du projet'!$E$93,EE3))</f>
        <v/>
      </c>
      <c r="EF10" s="55" t="str">
        <f>IF(EF3="","",EF9/POWER(1+'Caracs du projet'!$E$93,EF3))</f>
        <v/>
      </c>
      <c r="EG10" s="55" t="str">
        <f>IF(EG3="","",EG9/POWER(1+'Caracs du projet'!$E$93,EG3))</f>
        <v/>
      </c>
      <c r="EH10" s="55" t="str">
        <f>IF(EH3="","",EH9/POWER(1+'Caracs du projet'!$E$93,EH3))</f>
        <v/>
      </c>
      <c r="EI10" s="55" t="str">
        <f>IF(EI3="","",EI9/POWER(1+'Caracs du projet'!$E$93,EI3))</f>
        <v/>
      </c>
      <c r="EJ10" s="55" t="str">
        <f>IF(EJ3="","",EJ9/POWER(1+'Caracs du projet'!$E$93,EJ3))</f>
        <v/>
      </c>
      <c r="EK10" s="55" t="str">
        <f>IF(EK3="","",EK9/POWER(1+'Caracs du projet'!$E$93,EK3))</f>
        <v/>
      </c>
      <c r="EL10" s="55" t="str">
        <f>IF(EL3="","",EL9/POWER(1+'Caracs du projet'!$E$93,EL3))</f>
        <v/>
      </c>
      <c r="EM10" s="55" t="str">
        <f>IF(EM3="","",EM9/POWER(1+'Caracs du projet'!$E$93,EM3))</f>
        <v/>
      </c>
      <c r="EN10" s="55" t="str">
        <f>IF(EN3="","",EN9/POWER(1+'Caracs du projet'!$E$93,EN3))</f>
        <v/>
      </c>
      <c r="EO10" s="55" t="str">
        <f>IF(EO3="","",EO9/POWER(1+'Caracs du projet'!$E$93,EO3))</f>
        <v/>
      </c>
      <c r="EP10" s="55" t="str">
        <f>IF(EP3="","",EP9/POWER(1+'Caracs du projet'!$E$93,EP3))</f>
        <v/>
      </c>
      <c r="EQ10" s="55" t="str">
        <f>IF(EQ3="","",EQ9/POWER(1+'Caracs du projet'!$E$93,EQ3))</f>
        <v/>
      </c>
    </row>
    <row r="11" spans="1:151">
      <c r="A11" s="56" t="s">
        <v>62</v>
      </c>
      <c r="B11" s="55">
        <f>0</f>
        <v>0</v>
      </c>
      <c r="C11" s="55">
        <f>IF(C3="","",IF(C3='Caracs du projet'!$E$21,'Caracs du projet'!$E$22,0))</f>
        <v>0</v>
      </c>
      <c r="D11" s="55">
        <f>IF(D3="","",IF(D3='Caracs du projet'!$E$21,'Caracs du projet'!$E$22,0))</f>
        <v>0</v>
      </c>
      <c r="E11" s="55">
        <f>IF(E3="","",IF(E3='Caracs du projet'!$E$21,'Caracs du projet'!$E$22,0))</f>
        <v>0</v>
      </c>
      <c r="F11" s="55">
        <f>IF(F3="","",IF(F3='Caracs du projet'!$E$21,'Caracs du projet'!$E$22,0))</f>
        <v>0</v>
      </c>
      <c r="G11" s="55">
        <f>IF(G3="","",IF(G3='Caracs du projet'!$E$21,'Caracs du projet'!$E$22,0))</f>
        <v>0</v>
      </c>
      <c r="H11" s="55">
        <f>IF(H3="","",IF(H3='Caracs du projet'!$E$21,'Caracs du projet'!$E$22,0))</f>
        <v>0</v>
      </c>
      <c r="I11" s="55">
        <f>IF(I3="","",IF(I3='Caracs du projet'!$E$21,'Caracs du projet'!$E$22,0))</f>
        <v>0</v>
      </c>
      <c r="J11" s="55">
        <f>IF(J3="","",IF(J3='Caracs du projet'!$E$21,'Caracs du projet'!$E$22,0))</f>
        <v>0</v>
      </c>
      <c r="K11" s="55">
        <f>IF(K3="","",IF(K3='Caracs du projet'!$E$21,'Caracs du projet'!$E$22,0))</f>
        <v>0</v>
      </c>
      <c r="L11" s="55">
        <f>IF(L3="","",IF(L3='Caracs du projet'!$E$21,'Caracs du projet'!$E$22,0))</f>
        <v>0</v>
      </c>
      <c r="M11" s="55">
        <f>IF(M3="","",IF(M3='Caracs du projet'!$E$21,'Caracs du projet'!$E$22,0))</f>
        <v>0</v>
      </c>
      <c r="N11" s="55">
        <f>IF(N3="","",IF(N3='Caracs du projet'!$E$21,'Caracs du projet'!$E$22,0))</f>
        <v>0</v>
      </c>
      <c r="O11" s="55">
        <f>IF(O3="","",IF(O3='Caracs du projet'!$E$21,'Caracs du projet'!$E$22,0))</f>
        <v>0</v>
      </c>
      <c r="P11" s="55">
        <f>IF(P3="","",IF(P3='Caracs du projet'!$E$21,'Caracs du projet'!$E$22,0))</f>
        <v>0</v>
      </c>
      <c r="Q11" s="55">
        <f>IF(Q3="","",IF(Q3='Caracs du projet'!$E$21,'Caracs du projet'!$E$22,0))</f>
        <v>0</v>
      </c>
      <c r="R11" s="55">
        <f>IF(R3="","",IF(R3='Caracs du projet'!$E$21,'Caracs du projet'!$E$22,0))</f>
        <v>0</v>
      </c>
      <c r="S11" s="55">
        <f>IF(S3="","",IF(S3='Caracs du projet'!$E$21,'Caracs du projet'!$E$22,0))</f>
        <v>0</v>
      </c>
      <c r="T11" s="55">
        <f>IF(T3="","",IF(T3='Caracs du projet'!$E$21,'Caracs du projet'!$E$22,0))</f>
        <v>0</v>
      </c>
      <c r="U11" s="55">
        <f>IF(U3="","",IF(U3='Caracs du projet'!$E$21,'Caracs du projet'!$E$22,0))</f>
        <v>0</v>
      </c>
      <c r="V11" s="55">
        <f>IF(V3="","",IF(V3='Caracs du projet'!$E$21,'Caracs du projet'!$E$22,0))</f>
        <v>50000</v>
      </c>
      <c r="W11" s="55" t="str">
        <f>IF(W3="","",IF(W3='Caracs du projet'!$E$21,'Caracs du projet'!$E$22,0))</f>
        <v/>
      </c>
      <c r="X11" s="55" t="str">
        <f>IF(X3="","",IF(X3='Caracs du projet'!$E$21,'Caracs du projet'!$E$22,0))</f>
        <v/>
      </c>
      <c r="Y11" s="55" t="str">
        <f>IF(Y3="","",IF(Y3='Caracs du projet'!$E$21,'Caracs du projet'!$E$22,0))</f>
        <v/>
      </c>
      <c r="Z11" s="55" t="str">
        <f>IF(Z3="","",IF(Z3='Caracs du projet'!$E$21,'Caracs du projet'!$E$22,0))</f>
        <v/>
      </c>
      <c r="AA11" s="55" t="str">
        <f>IF(AA3="","",IF(AA3='Caracs du projet'!$E$21,'Caracs du projet'!$E$22,0))</f>
        <v/>
      </c>
      <c r="AB11" s="55" t="str">
        <f>IF(AB3="","",IF(AB3='Caracs du projet'!$E$21,'Caracs du projet'!$E$22,0))</f>
        <v/>
      </c>
      <c r="AC11" s="55" t="str">
        <f>IF(AC3="","",IF(AC3='Caracs du projet'!$E$21,'Caracs du projet'!$E$22,0))</f>
        <v/>
      </c>
      <c r="AD11" s="55" t="str">
        <f>IF(AD3="","",IF(AD3='Caracs du projet'!$E$21,'Caracs du projet'!$E$22,0))</f>
        <v/>
      </c>
      <c r="AE11" s="55" t="str">
        <f>IF(AE3="","",IF(AE3='Caracs du projet'!$E$21,'Caracs du projet'!$E$22,0))</f>
        <v/>
      </c>
      <c r="AF11" s="55" t="str">
        <f>IF(AF3="","",IF(AF3='Caracs du projet'!$E$21,'Caracs du projet'!$E$22,0))</f>
        <v/>
      </c>
      <c r="AG11" s="55" t="str">
        <f>IF(AG3="","",IF(AG3='Caracs du projet'!$E$21,'Caracs du projet'!$E$22,0))</f>
        <v/>
      </c>
      <c r="AH11" s="55" t="str">
        <f>IF(AH3="","",IF(AH3='Caracs du projet'!$E$21,'Caracs du projet'!$E$22,0))</f>
        <v/>
      </c>
      <c r="AI11" s="55" t="str">
        <f>IF(AI3="","",IF(AI3='Caracs du projet'!$E$21,'Caracs du projet'!$E$22,0))</f>
        <v/>
      </c>
      <c r="AJ11" s="55" t="str">
        <f>IF(AJ3="","",IF(AJ3='Caracs du projet'!$E$21,'Caracs du projet'!$E$22,0))</f>
        <v/>
      </c>
      <c r="AK11" s="55" t="str">
        <f>IF(AK3="","",IF(AK3='Caracs du projet'!$E$21,'Caracs du projet'!$E$22,0))</f>
        <v/>
      </c>
      <c r="AL11" s="55" t="str">
        <f>IF(AL3="","",IF(AL3='Caracs du projet'!$E$21,'Caracs du projet'!$E$22,0))</f>
        <v/>
      </c>
      <c r="AM11" s="55" t="str">
        <f>IF(AM3="","",IF(AM3='Caracs du projet'!$E$21,'Caracs du projet'!$E$22,0))</f>
        <v/>
      </c>
      <c r="AN11" s="55" t="str">
        <f>IF(AN3="","",IF(AN3='Caracs du projet'!$E$21,'Caracs du projet'!$E$22,0))</f>
        <v/>
      </c>
      <c r="AO11" s="55" t="str">
        <f>IF(AO3="","",IF(AO3='Caracs du projet'!$E$21,'Caracs du projet'!$E$22,0))</f>
        <v/>
      </c>
      <c r="AP11" s="55" t="str">
        <f>IF(AP3="","",IF(AP3='Caracs du projet'!$E$21,'Caracs du projet'!$E$22,0))</f>
        <v/>
      </c>
      <c r="AQ11" s="55" t="str">
        <f>IF(AQ3="","",IF(AQ3='Caracs du projet'!$E$21,'Caracs du projet'!$E$22,0))</f>
        <v/>
      </c>
      <c r="AR11" s="55" t="str">
        <f>IF(AR3="","",IF(AR3='Caracs du projet'!$E$21,'Caracs du projet'!$E$22,0))</f>
        <v/>
      </c>
      <c r="AS11" s="55" t="str">
        <f>IF(AS3="","",IF(AS3='Caracs du projet'!$E$21,'Caracs du projet'!$E$22,0))</f>
        <v/>
      </c>
      <c r="AT11" s="55" t="str">
        <f>IF(AT3="","",IF(AT3='Caracs du projet'!$E$21,'Caracs du projet'!$E$22,0))</f>
        <v/>
      </c>
      <c r="AU11" s="55" t="str">
        <f>IF(AU3="","",IF(AU3='Caracs du projet'!$E$21,'Caracs du projet'!$E$22,0))</f>
        <v/>
      </c>
      <c r="AV11" s="55" t="str">
        <f>IF(AV3="","",IF(AV3='Caracs du projet'!$E$21,'Caracs du projet'!$E$22,0))</f>
        <v/>
      </c>
      <c r="AW11" s="55" t="str">
        <f>IF(AW3="","",IF(AW3='Caracs du projet'!$E$21,'Caracs du projet'!$E$22,0))</f>
        <v/>
      </c>
      <c r="AX11" s="55" t="str">
        <f>IF(AX3="","",IF(AX3='Caracs du projet'!$E$21,'Caracs du projet'!$E$22,0))</f>
        <v/>
      </c>
      <c r="AY11" s="55" t="str">
        <f>IF(AY3="","",IF(AY3='Caracs du projet'!$E$21,'Caracs du projet'!$E$22,0))</f>
        <v/>
      </c>
      <c r="AZ11" s="55" t="str">
        <f>IF(AZ3="","",IF(AZ3='Caracs du projet'!$E$21,'Caracs du projet'!$E$22,0))</f>
        <v/>
      </c>
      <c r="BA11" s="55" t="str">
        <f>IF(BA3="","",IF(BA3='Caracs du projet'!$E$21,'Caracs du projet'!$E$22,0))</f>
        <v/>
      </c>
      <c r="BB11" s="55" t="str">
        <f>IF(BB3="","",IF(BB3='Caracs du projet'!$E$21,'Caracs du projet'!$E$22,0))</f>
        <v/>
      </c>
      <c r="BC11" s="55" t="str">
        <f>IF(BC3="","",IF(BC3='Caracs du projet'!$E$21,'Caracs du projet'!$E$22,0))</f>
        <v/>
      </c>
      <c r="BD11" s="55" t="str">
        <f>IF(BD3="","",IF(BD3='Caracs du projet'!$E$21,'Caracs du projet'!$E$22,0))</f>
        <v/>
      </c>
      <c r="BE11" s="55" t="str">
        <f>IF(BE3="","",IF(BE3='Caracs du projet'!$E$21,'Caracs du projet'!$E$22,0))</f>
        <v/>
      </c>
      <c r="BF11" s="55" t="str">
        <f>IF(BF3="","",IF(BF3='Caracs du projet'!$E$21,'Caracs du projet'!$E$22,0))</f>
        <v/>
      </c>
      <c r="BG11" s="55" t="str">
        <f>IF(BG3="","",IF(BG3='Caracs du projet'!$E$21,'Caracs du projet'!$E$22,0))</f>
        <v/>
      </c>
      <c r="BH11" s="55" t="str">
        <f>IF(BH3="","",IF(BH3='Caracs du projet'!$E$21,'Caracs du projet'!$E$22,0))</f>
        <v/>
      </c>
      <c r="BI11" s="55" t="str">
        <f>IF(BI3="","",IF(BI3='Caracs du projet'!$E$21,'Caracs du projet'!$E$22,0))</f>
        <v/>
      </c>
      <c r="BJ11" s="55" t="str">
        <f>IF(BJ3="","",IF(BJ3='Caracs du projet'!$E$21,'Caracs du projet'!$E$22,0))</f>
        <v/>
      </c>
      <c r="BK11" s="55" t="str">
        <f>IF(BK3="","",IF(BK3='Caracs du projet'!$E$21,'Caracs du projet'!$E$22,0))</f>
        <v/>
      </c>
      <c r="BL11" s="55" t="str">
        <f>IF(BL3="","",IF(BL3='Caracs du projet'!$E$21,'Caracs du projet'!$E$22,0))</f>
        <v/>
      </c>
      <c r="BM11" s="55" t="str">
        <f>IF(BM3="","",IF(BM3='Caracs du projet'!$E$21,'Caracs du projet'!$E$22,0))</f>
        <v/>
      </c>
      <c r="BN11" s="55" t="str">
        <f>IF(BN3="","",IF(BN3='Caracs du projet'!$E$21,'Caracs du projet'!$E$22,0))</f>
        <v/>
      </c>
      <c r="BO11" s="55" t="str">
        <f>IF(BO3="","",IF(BO3='Caracs du projet'!$E$21,'Caracs du projet'!$E$22,0))</f>
        <v/>
      </c>
      <c r="BP11" s="55" t="str">
        <f>IF(BP3="","",IF(BP3='Caracs du projet'!$E$21,'Caracs du projet'!$E$22,0))</f>
        <v/>
      </c>
      <c r="BQ11" s="55" t="str">
        <f>IF(BQ3="","",IF(BQ3='Caracs du projet'!$E$21,'Caracs du projet'!$E$22,0))</f>
        <v/>
      </c>
      <c r="BR11" s="55" t="str">
        <f>IF(BR3="","",IF(BR3='Caracs du projet'!$E$21,'Caracs du projet'!$E$22,0))</f>
        <v/>
      </c>
      <c r="BS11" s="55" t="str">
        <f>IF(BS3="","",IF(BS3='Caracs du projet'!$E$21,'Caracs du projet'!$E$22,0))</f>
        <v/>
      </c>
      <c r="BT11" s="55" t="str">
        <f>IF(BT3="","",IF(BT3='Caracs du projet'!$E$21,'Caracs du projet'!$E$22,0))</f>
        <v/>
      </c>
      <c r="BU11" s="55" t="str">
        <f>IF(BU3="","",IF(BU3='Caracs du projet'!$E$21,'Caracs du projet'!$E$22,0))</f>
        <v/>
      </c>
      <c r="BV11" s="55" t="str">
        <f>IF(BV3="","",IF(BV3='Caracs du projet'!$E$21,'Caracs du projet'!$E$22,0))</f>
        <v/>
      </c>
      <c r="BW11" s="55" t="str">
        <f>IF(BW3="","",IF(BW3='Caracs du projet'!$E$21,'Caracs du projet'!$E$22,0))</f>
        <v/>
      </c>
      <c r="BX11" s="55" t="str">
        <f>IF(BX3="","",IF(BX3='Caracs du projet'!$E$21,'Caracs du projet'!$E$22,0))</f>
        <v/>
      </c>
      <c r="BY11" s="55" t="str">
        <f>IF(BY3="","",IF(BY3='Caracs du projet'!$E$21,'Caracs du projet'!$E$22,0))</f>
        <v/>
      </c>
      <c r="BZ11" s="55" t="str">
        <f>IF(BZ3="","",IF(BZ3='Caracs du projet'!$E$21,'Caracs du projet'!$E$22,0))</f>
        <v/>
      </c>
      <c r="CA11" s="55" t="str">
        <f>IF(CA3="","",IF(CA3='Caracs du projet'!$E$21,'Caracs du projet'!$E$22,0))</f>
        <v/>
      </c>
      <c r="CB11" s="55" t="str">
        <f>IF(CB3="","",IF(CB3='Caracs du projet'!$E$21,'Caracs du projet'!$E$22,0))</f>
        <v/>
      </c>
      <c r="CC11" s="55" t="str">
        <f>IF(CC3="","",IF(CC3='Caracs du projet'!$E$21,'Caracs du projet'!$E$22,0))</f>
        <v/>
      </c>
      <c r="CD11" s="55" t="str">
        <f>IF(CD3="","",IF(CD3='Caracs du projet'!$E$21,'Caracs du projet'!$E$22,0))</f>
        <v/>
      </c>
      <c r="CE11" s="55" t="str">
        <f>IF(CE3="","",IF(CE3='Caracs du projet'!$E$21,'Caracs du projet'!$E$22,0))</f>
        <v/>
      </c>
      <c r="CF11" s="55" t="str">
        <f>IF(CF3="","",IF(CF3='Caracs du projet'!$E$21,'Caracs du projet'!$E$22,0))</f>
        <v/>
      </c>
      <c r="CG11" s="55" t="str">
        <f>IF(CG3="","",IF(CG3='Caracs du projet'!$E$21,'Caracs du projet'!$E$22,0))</f>
        <v/>
      </c>
      <c r="CH11" s="55" t="str">
        <f>IF(CH3="","",IF(CH3='Caracs du projet'!$E$21,'Caracs du projet'!$E$22,0))</f>
        <v/>
      </c>
      <c r="CI11" s="55" t="str">
        <f>IF(CI3="","",IF(CI3='Caracs du projet'!$E$21,'Caracs du projet'!$E$22,0))</f>
        <v/>
      </c>
      <c r="CJ11" s="55" t="str">
        <f>IF(CJ3="","",IF(CJ3='Caracs du projet'!$E$21,'Caracs du projet'!$E$22,0))</f>
        <v/>
      </c>
      <c r="CK11" s="55" t="str">
        <f>IF(CK3="","",IF(CK3='Caracs du projet'!$E$21,'Caracs du projet'!$E$22,0))</f>
        <v/>
      </c>
      <c r="CL11" s="55" t="str">
        <f>IF(CL3="","",IF(CL3='Caracs du projet'!$E$21,'Caracs du projet'!$E$22,0))</f>
        <v/>
      </c>
      <c r="CM11" s="55" t="str">
        <f>IF(CM3="","",IF(CM3='Caracs du projet'!$E$21,'Caracs du projet'!$E$22,0))</f>
        <v/>
      </c>
      <c r="CN11" s="55" t="str">
        <f>IF(CN3="","",IF(CN3='Caracs du projet'!$E$21,'Caracs du projet'!$E$22,0))</f>
        <v/>
      </c>
      <c r="CO11" s="55" t="str">
        <f>IF(CO3="","",IF(CO3='Caracs du projet'!$E$21,'Caracs du projet'!$E$22,0))</f>
        <v/>
      </c>
      <c r="CP11" s="55" t="str">
        <f>IF(CP3="","",IF(CP3='Caracs du projet'!$E$21,'Caracs du projet'!$E$22,0))</f>
        <v/>
      </c>
      <c r="CQ11" s="55" t="str">
        <f>IF(CQ3="","",IF(CQ3='Caracs du projet'!$E$21,'Caracs du projet'!$E$22,0))</f>
        <v/>
      </c>
      <c r="CR11" s="55" t="str">
        <f>IF(CR3="","",IF(CR3='Caracs du projet'!$E$21,'Caracs du projet'!$E$22,0))</f>
        <v/>
      </c>
      <c r="CS11" s="55" t="str">
        <f>IF(CS3="","",IF(CS3='Caracs du projet'!$E$21,'Caracs du projet'!$E$22,0))</f>
        <v/>
      </c>
      <c r="CT11" s="55" t="str">
        <f>IF(CT3="","",IF(CT3='Caracs du projet'!$E$21,'Caracs du projet'!$E$22,0))</f>
        <v/>
      </c>
      <c r="CU11" s="55" t="str">
        <f>IF(CU3="","",IF(CU3='Caracs du projet'!$E$21,'Caracs du projet'!$E$22,0))</f>
        <v/>
      </c>
      <c r="CV11" s="55" t="str">
        <f>IF(CV3="","",IF(CV3='Caracs du projet'!$E$21,'Caracs du projet'!$E$22,0))</f>
        <v/>
      </c>
      <c r="CW11" s="55" t="str">
        <f>IF(CW3="","",IF(CW3='Caracs du projet'!$E$21,'Caracs du projet'!$E$22,0))</f>
        <v/>
      </c>
      <c r="CX11" s="55" t="str">
        <f>IF(CX3="","",IF(CX3='Caracs du projet'!$E$21,'Caracs du projet'!$E$22,0))</f>
        <v/>
      </c>
      <c r="CY11" s="55" t="str">
        <f>IF(CY3="","",IF(CY3='Caracs du projet'!$E$21,'Caracs du projet'!$E$22,0))</f>
        <v/>
      </c>
      <c r="CZ11" s="55" t="str">
        <f>IF(CZ3="","",IF(CZ3='Caracs du projet'!$E$21,'Caracs du projet'!$E$22,0))</f>
        <v/>
      </c>
      <c r="DA11" s="55" t="str">
        <f>IF(DA3="","",IF(DA3='Caracs du projet'!$E$21,'Caracs du projet'!$E$22,0))</f>
        <v/>
      </c>
      <c r="DB11" s="55" t="str">
        <f>IF(DB3="","",IF(DB3='Caracs du projet'!$E$21,'Caracs du projet'!$E$22,0))</f>
        <v/>
      </c>
      <c r="DC11" s="55" t="str">
        <f>IF(DC3="","",IF(DC3='Caracs du projet'!$E$21,'Caracs du projet'!$E$22,0))</f>
        <v/>
      </c>
      <c r="DD11" s="55" t="str">
        <f>IF(DD3="","",IF(DD3='Caracs du projet'!$E$21,'Caracs du projet'!$E$22,0))</f>
        <v/>
      </c>
      <c r="DE11" s="55" t="str">
        <f>IF(DE3="","",IF(DE3='Caracs du projet'!$E$21,'Caracs du projet'!$E$22,0))</f>
        <v/>
      </c>
      <c r="DF11" s="55" t="str">
        <f>IF(DF3="","",IF(DF3='Caracs du projet'!$E$21,'Caracs du projet'!$E$22,0))</f>
        <v/>
      </c>
      <c r="DG11" s="55" t="str">
        <f>IF(DG3="","",IF(DG3='Caracs du projet'!$E$21,'Caracs du projet'!$E$22,0))</f>
        <v/>
      </c>
      <c r="DH11" s="55" t="str">
        <f>IF(DH3="","",IF(DH3='Caracs du projet'!$E$21,'Caracs du projet'!$E$22,0))</f>
        <v/>
      </c>
      <c r="DI11" s="55" t="str">
        <f>IF(DI3="","",IF(DI3='Caracs du projet'!$E$21,'Caracs du projet'!$E$22,0))</f>
        <v/>
      </c>
      <c r="DJ11" s="55" t="str">
        <f>IF(DJ3="","",IF(DJ3='Caracs du projet'!$E$21,'Caracs du projet'!$E$22,0))</f>
        <v/>
      </c>
      <c r="DK11" s="55" t="str">
        <f>IF(DK3="","",IF(DK3='Caracs du projet'!$E$21,'Caracs du projet'!$E$22,0))</f>
        <v/>
      </c>
      <c r="DL11" s="55" t="str">
        <f>IF(DL3="","",IF(DL3='Caracs du projet'!$E$21,'Caracs du projet'!$E$22,0))</f>
        <v/>
      </c>
      <c r="DM11" s="55" t="str">
        <f>IF(DM3="","",IF(DM3='Caracs du projet'!$E$21,'Caracs du projet'!$E$22,0))</f>
        <v/>
      </c>
      <c r="DN11" s="55" t="str">
        <f>IF(DN3="","",IF(DN3='Caracs du projet'!$E$21,'Caracs du projet'!$E$22,0))</f>
        <v/>
      </c>
      <c r="DO11" s="55" t="str">
        <f>IF(DO3="","",IF(DO3='Caracs du projet'!$E$21,'Caracs du projet'!$E$22,0))</f>
        <v/>
      </c>
      <c r="DP11" s="55" t="str">
        <f>IF(DP3="","",IF(DP3='Caracs du projet'!$E$21,'Caracs du projet'!$E$22,0))</f>
        <v/>
      </c>
      <c r="DQ11" s="55" t="str">
        <f>IF(DQ3="","",IF(DQ3='Caracs du projet'!$E$21,'Caracs du projet'!$E$22,0))</f>
        <v/>
      </c>
      <c r="DR11" s="55" t="str">
        <f>IF(DR3="","",IF(DR3='Caracs du projet'!$E$21,'Caracs du projet'!$E$22,0))</f>
        <v/>
      </c>
      <c r="DS11" s="55" t="str">
        <f>IF(DS3="","",IF(DS3='Caracs du projet'!$E$21,'Caracs du projet'!$E$22,0))</f>
        <v/>
      </c>
      <c r="DT11" s="55" t="str">
        <f>IF(DT3="","",IF(DT3='Caracs du projet'!$E$21,'Caracs du projet'!$E$22,0))</f>
        <v/>
      </c>
      <c r="DU11" s="55" t="str">
        <f>IF(DU3="","",IF(DU3='Caracs du projet'!$E$21,'Caracs du projet'!$E$22,0))</f>
        <v/>
      </c>
      <c r="DV11" s="55" t="str">
        <f>IF(DV3="","",IF(DV3='Caracs du projet'!$E$21,'Caracs du projet'!$E$22,0))</f>
        <v/>
      </c>
      <c r="DW11" s="55" t="str">
        <f>IF(DW3="","",IF(DW3='Caracs du projet'!$E$21,'Caracs du projet'!$E$22,0))</f>
        <v/>
      </c>
      <c r="DX11" s="55" t="str">
        <f>IF(DX3="","",IF(DX3='Caracs du projet'!$E$21,'Caracs du projet'!$E$22,0))</f>
        <v/>
      </c>
      <c r="DY11" s="55" t="str">
        <f>IF(DY3="","",IF(DY3='Caracs du projet'!$E$21,'Caracs du projet'!$E$22,0))</f>
        <v/>
      </c>
      <c r="DZ11" s="55" t="str">
        <f>IF(DZ3="","",IF(DZ3='Caracs du projet'!$E$21,'Caracs du projet'!$E$22,0))</f>
        <v/>
      </c>
      <c r="EA11" s="55" t="str">
        <f>IF(EA3="","",IF(EA3='Caracs du projet'!$E$21,'Caracs du projet'!$E$22,0))</f>
        <v/>
      </c>
      <c r="EB11" s="55" t="str">
        <f>IF(EB3="","",IF(EB3='Caracs du projet'!$E$21,'Caracs du projet'!$E$22,0))</f>
        <v/>
      </c>
      <c r="EC11" s="55" t="str">
        <f>IF(EC3="","",IF(EC3='Caracs du projet'!$E$21,'Caracs du projet'!$E$22,0))</f>
        <v/>
      </c>
      <c r="ED11" s="55" t="str">
        <f>IF(ED3="","",IF(ED3='Caracs du projet'!$E$21,'Caracs du projet'!$E$22,0))</f>
        <v/>
      </c>
      <c r="EE11" s="55" t="str">
        <f>IF(EE3="","",IF(EE3='Caracs du projet'!$E$21,'Caracs du projet'!$E$22,0))</f>
        <v/>
      </c>
      <c r="EF11" s="55" t="str">
        <f>IF(EF3="","",IF(EF3='Caracs du projet'!$E$21,'Caracs du projet'!$E$22,0))</f>
        <v/>
      </c>
      <c r="EG11" s="55" t="str">
        <f>IF(EG3="","",IF(EG3='Caracs du projet'!$E$21,'Caracs du projet'!$E$22,0))</f>
        <v/>
      </c>
      <c r="EH11" s="55" t="str">
        <f>IF(EH3="","",IF(EH3='Caracs du projet'!$E$21,'Caracs du projet'!$E$22,0))</f>
        <v/>
      </c>
      <c r="EI11" s="55" t="str">
        <f>IF(EI3="","",IF(EI3='Caracs du projet'!$E$21,'Caracs du projet'!$E$22,0))</f>
        <v/>
      </c>
      <c r="EJ11" s="55" t="str">
        <f>IF(EJ3="","",IF(EJ3='Caracs du projet'!$E$21,'Caracs du projet'!$E$22,0))</f>
        <v/>
      </c>
      <c r="EK11" s="55" t="str">
        <f>IF(EK3="","",IF(EK3='Caracs du projet'!$E$21,'Caracs du projet'!$E$22,0))</f>
        <v/>
      </c>
      <c r="EL11" s="55" t="str">
        <f>IF(EL3="","",IF(EL3='Caracs du projet'!$E$21,'Caracs du projet'!$E$22,0))</f>
        <v/>
      </c>
      <c r="EM11" s="55" t="str">
        <f>IF(EM3="","",IF(EM3='Caracs du projet'!$E$21,'Caracs du projet'!$E$22,0))</f>
        <v/>
      </c>
      <c r="EN11" s="55" t="str">
        <f>IF(EN3="","",IF(EN3='Caracs du projet'!$E$21,'Caracs du projet'!$E$22,0))</f>
        <v/>
      </c>
      <c r="EO11" s="55" t="str">
        <f>IF(EO3="","",IF(EO3='Caracs du projet'!$E$21,'Caracs du projet'!$E$22,0))</f>
        <v/>
      </c>
    </row>
    <row r="12" spans="1:151">
      <c r="A12" s="56" t="s">
        <v>63</v>
      </c>
      <c r="B12" s="55">
        <f>0</f>
        <v>0</v>
      </c>
      <c r="C12" s="55">
        <f>IF(C3="","",IF(C3='Caracs du projet'!$E$21,IF('Caracs du projet'!$E$21&gt;'Caracs du projet'!$C$46,0,'Caracs du projet'!$E$20-'Caracs du projet'!$E$21*'Caracs du projet'!$E$46),0))</f>
        <v>0</v>
      </c>
      <c r="D12" s="55">
        <f>IF(D3="","",IF(D3='Caracs du projet'!$E$21,IF('Caracs du projet'!$E$21&gt;'Caracs du projet'!$C$46,0,'Caracs du projet'!$E$20-'Caracs du projet'!$E$21*'Caracs du projet'!$E$46),0))</f>
        <v>0</v>
      </c>
      <c r="E12" s="55">
        <f>IF(E3="","",IF(E3='Caracs du projet'!$E$21,IF('Caracs du projet'!$E$21&gt;'Caracs du projet'!$C$46,0,'Caracs du projet'!$E$20-'Caracs du projet'!$E$21*'Caracs du projet'!$E$46),0))</f>
        <v>0</v>
      </c>
      <c r="F12" s="55">
        <f>IF(F3="","",IF(F3='Caracs du projet'!$E$21,IF('Caracs du projet'!$E$21&gt;'Caracs du projet'!$C$46,0,'Caracs du projet'!$E$20-'Caracs du projet'!$E$21*'Caracs du projet'!$E$46),0))</f>
        <v>0</v>
      </c>
      <c r="G12" s="55">
        <f>IF(G3="","",IF(G3='Caracs du projet'!$E$21,IF('Caracs du projet'!$E$21&gt;'Caracs du projet'!$C$46,0,'Caracs du projet'!$E$20-'Caracs du projet'!$E$21*'Caracs du projet'!$E$46),0))</f>
        <v>0</v>
      </c>
      <c r="H12" s="55">
        <f>IF(H3="","",IF(H3='Caracs du projet'!$E$21,IF('Caracs du projet'!$E$21&gt;'Caracs du projet'!$C$46,0,'Caracs du projet'!$E$20-'Caracs du projet'!$E$21*'Caracs du projet'!$E$46),0))</f>
        <v>0</v>
      </c>
      <c r="I12" s="55">
        <f>IF(I3="","",IF(I3='Caracs du projet'!$E$21,IF('Caracs du projet'!$E$21&gt;'Caracs du projet'!$C$46,0,'Caracs du projet'!$E$20-'Caracs du projet'!$E$21*'Caracs du projet'!$E$46),0))</f>
        <v>0</v>
      </c>
      <c r="J12" s="55">
        <f>IF(J3="","",IF(J3='Caracs du projet'!$E$21,IF('Caracs du projet'!$E$21&gt;'Caracs du projet'!$C$46,0,'Caracs du projet'!$E$20-'Caracs du projet'!$E$21*'Caracs du projet'!$E$46),0))</f>
        <v>0</v>
      </c>
      <c r="K12" s="55">
        <f>IF(K3="","",IF(K3='Caracs du projet'!$E$21,IF('Caracs du projet'!$E$21&gt;'Caracs du projet'!$C$46,0,'Caracs du projet'!$E$20-'Caracs du projet'!$E$21*'Caracs du projet'!$E$46),0))</f>
        <v>0</v>
      </c>
      <c r="L12" s="55">
        <f>IF(L3="","",IF(L3='Caracs du projet'!$E$21,IF('Caracs du projet'!$E$21&gt;'Caracs du projet'!$C$46,0,'Caracs du projet'!$E$20-'Caracs du projet'!$E$21*'Caracs du projet'!$E$46),0))</f>
        <v>0</v>
      </c>
      <c r="M12" s="55">
        <f>IF(M3="","",IF(M3='Caracs du projet'!$E$21,IF('Caracs du projet'!$E$21&gt;'Caracs du projet'!$C$46,0,'Caracs du projet'!$E$20-'Caracs du projet'!$E$21*'Caracs du projet'!$E$46),0))</f>
        <v>0</v>
      </c>
      <c r="N12" s="55">
        <f>IF(N3="","",IF(N3='Caracs du projet'!$E$21,IF('Caracs du projet'!$E$21&gt;'Caracs du projet'!$C$46,0,'Caracs du projet'!$E$20-'Caracs du projet'!$E$21*'Caracs du projet'!$E$46),0))</f>
        <v>0</v>
      </c>
      <c r="O12" s="55">
        <f>IF(O3="","",IF(O3='Caracs du projet'!$E$21,IF('Caracs du projet'!$E$21&gt;'Caracs du projet'!$C$46,0,'Caracs du projet'!$E$20-'Caracs du projet'!$E$21*'Caracs du projet'!$E$46),0))</f>
        <v>0</v>
      </c>
      <c r="P12" s="55">
        <f>IF(P3="","",IF(P3='Caracs du projet'!$E$21,IF('Caracs du projet'!$E$21&gt;'Caracs du projet'!$C$46,0,'Caracs du projet'!$E$20-'Caracs du projet'!$E$21*'Caracs du projet'!$E$46),0))</f>
        <v>0</v>
      </c>
      <c r="Q12" s="55">
        <f>IF(Q3="","",IF(Q3='Caracs du projet'!$E$21,IF('Caracs du projet'!$E$21&gt;'Caracs du projet'!$C$46,0,'Caracs du projet'!$E$20-'Caracs du projet'!$E$21*'Caracs du projet'!$E$46),0))</f>
        <v>0</v>
      </c>
      <c r="R12" s="55">
        <f>IF(R3="","",IF(R3='Caracs du projet'!$E$21,IF('Caracs du projet'!$E$21&gt;'Caracs du projet'!$C$46,0,'Caracs du projet'!$E$20-'Caracs du projet'!$E$21*'Caracs du projet'!$E$46),0))</f>
        <v>0</v>
      </c>
      <c r="S12" s="55">
        <f>IF(S3="","",IF(S3='Caracs du projet'!$E$21,IF('Caracs du projet'!$E$21&gt;'Caracs du projet'!$C$46,0,'Caracs du projet'!$E$20-'Caracs du projet'!$E$21*'Caracs du projet'!$E$46),0))</f>
        <v>0</v>
      </c>
      <c r="T12" s="55">
        <f>IF(T3="","",IF(T3='Caracs du projet'!$E$21,IF('Caracs du projet'!$E$21&gt;'Caracs du projet'!$C$46,0,'Caracs du projet'!$E$20-'Caracs du projet'!$E$21*'Caracs du projet'!$E$46),0))</f>
        <v>0</v>
      </c>
      <c r="U12" s="55">
        <f>IF(U3="","",IF(U3='Caracs du projet'!$E$21,IF('Caracs du projet'!$E$21&gt;'Caracs du projet'!$C$46,0,'Caracs du projet'!$E$20-'Caracs du projet'!$E$21*'Caracs du projet'!$E$46),0))</f>
        <v>0</v>
      </c>
      <c r="V12" s="55">
        <f>IF(V3="","",IF(V3='Caracs du projet'!$E$21,IF('Caracs du projet'!$E$21&gt;'Caracs du projet'!$C$46,0,'Caracs du projet'!$E$20-'Caracs du projet'!$E$21*'Caracs du projet'!$E$46),0))</f>
        <v>0</v>
      </c>
      <c r="W12" s="55" t="str">
        <f>IF(W3="","",IF(W3='Caracs du projet'!$E$21,IF('Caracs du projet'!$E$21&gt;'Caracs du projet'!$C$46,0,'Caracs du projet'!$E$20-'Caracs du projet'!$E$21*'Caracs du projet'!$E$46),0))</f>
        <v/>
      </c>
      <c r="X12" s="55" t="str">
        <f>IF(X3="","",IF(X3='Caracs du projet'!$E$21,IF('Caracs du projet'!$E$21&gt;'Caracs du projet'!$C$46,0,'Caracs du projet'!$E$20-'Caracs du projet'!$E$21*'Caracs du projet'!$E$46),0))</f>
        <v/>
      </c>
      <c r="Y12" s="55" t="str">
        <f>IF(Y3="","",IF(Y3='Caracs du projet'!$E$21,IF('Caracs du projet'!$E$21&gt;'Caracs du projet'!$C$46,0,'Caracs du projet'!$E$20-'Caracs du projet'!$E$21*'Caracs du projet'!$E$46),0))</f>
        <v/>
      </c>
      <c r="Z12" s="55" t="str">
        <f>IF(Z3="","",IF(Z3='Caracs du projet'!$E$21,IF('Caracs du projet'!$E$21&gt;'Caracs du projet'!$C$46,0,'Caracs du projet'!$E$20-'Caracs du projet'!$E$21*'Caracs du projet'!$E$46),0))</f>
        <v/>
      </c>
      <c r="AA12" s="55" t="str">
        <f>IF(AA3="","",IF(AA3='Caracs du projet'!$E$21,IF('Caracs du projet'!$E$21&gt;'Caracs du projet'!$C$46,0,'Caracs du projet'!$E$20-'Caracs du projet'!$E$21*'Caracs du projet'!$E$46),0))</f>
        <v/>
      </c>
      <c r="AB12" s="55" t="str">
        <f>IF(AB3="","",IF(AB3='Caracs du projet'!$E$21,IF('Caracs du projet'!$E$21&gt;'Caracs du projet'!$C$46,0,'Caracs du projet'!$E$20-'Caracs du projet'!$E$21*'Caracs du projet'!$E$46),0))</f>
        <v/>
      </c>
      <c r="AC12" s="55" t="str">
        <f>IF(AC3="","",IF(AC3='Caracs du projet'!$E$21,IF('Caracs du projet'!$E$21&gt;'Caracs du projet'!$C$46,0,'Caracs du projet'!$E$20-'Caracs du projet'!$E$21*'Caracs du projet'!$E$46),0))</f>
        <v/>
      </c>
      <c r="AD12" s="55" t="str">
        <f>IF(AD3="","",IF(AD3='Caracs du projet'!$E$21,IF('Caracs du projet'!$E$21&gt;'Caracs du projet'!$C$46,0,'Caracs du projet'!$E$20-'Caracs du projet'!$E$21*'Caracs du projet'!$E$46),0))</f>
        <v/>
      </c>
      <c r="AE12" s="55" t="str">
        <f>IF(AE3="","",IF(AE3='Caracs du projet'!$E$21,IF('Caracs du projet'!$E$21&gt;'Caracs du projet'!$C$46,0,'Caracs du projet'!$E$20-'Caracs du projet'!$E$21*'Caracs du projet'!$E$46),0))</f>
        <v/>
      </c>
      <c r="AF12" s="55" t="str">
        <f>IF(AF3="","",IF(AF3='Caracs du projet'!$E$21,IF('Caracs du projet'!$E$21&gt;'Caracs du projet'!$C$46,0,'Caracs du projet'!$E$20-'Caracs du projet'!$E$21*'Caracs du projet'!$E$46),0))</f>
        <v/>
      </c>
      <c r="AG12" s="55" t="str">
        <f>IF(AG3="","",IF(AG3='Caracs du projet'!$E$21,IF('Caracs du projet'!$E$21&gt;'Caracs du projet'!$C$46,0,'Caracs du projet'!$E$20-'Caracs du projet'!$E$21*'Caracs du projet'!$E$46),0))</f>
        <v/>
      </c>
      <c r="AH12" s="55" t="str">
        <f>IF(AH3="","",IF(AH3='Caracs du projet'!$E$21,IF('Caracs du projet'!$E$21&gt;'Caracs du projet'!$C$46,0,'Caracs du projet'!$E$20-'Caracs du projet'!$E$21*'Caracs du projet'!$E$46),0))</f>
        <v/>
      </c>
      <c r="AI12" s="55" t="str">
        <f>IF(AI3="","",IF(AI3='Caracs du projet'!$E$21,IF('Caracs du projet'!$E$21&gt;'Caracs du projet'!$C$46,0,'Caracs du projet'!$E$20-'Caracs du projet'!$E$21*'Caracs du projet'!$E$46),0))</f>
        <v/>
      </c>
      <c r="AJ12" s="55" t="str">
        <f>IF(AJ3="","",IF(AJ3='Caracs du projet'!$E$21,IF('Caracs du projet'!$E$21&gt;'Caracs du projet'!$C$46,0,'Caracs du projet'!$E$20-'Caracs du projet'!$E$21*'Caracs du projet'!$E$46),0))</f>
        <v/>
      </c>
      <c r="AK12" s="55" t="str">
        <f>IF(AK3="","",IF(AK3='Caracs du projet'!$E$21,IF('Caracs du projet'!$E$21&gt;'Caracs du projet'!$C$46,0,'Caracs du projet'!$E$20-'Caracs du projet'!$E$21*'Caracs du projet'!$E$46),0))</f>
        <v/>
      </c>
      <c r="AL12" s="55" t="str">
        <f>IF(AL3="","",IF(AL3='Caracs du projet'!$E$21,IF('Caracs du projet'!$E$21&gt;'Caracs du projet'!$C$46,0,'Caracs du projet'!$E$20-'Caracs du projet'!$E$21*'Caracs du projet'!$E$46),0))</f>
        <v/>
      </c>
      <c r="AM12" s="55" t="str">
        <f>IF(AM3="","",IF(AM3='Caracs du projet'!$E$21,IF('Caracs du projet'!$E$21&gt;'Caracs du projet'!$C$46,0,'Caracs du projet'!$E$20-'Caracs du projet'!$E$21*'Caracs du projet'!$E$46),0))</f>
        <v/>
      </c>
      <c r="AN12" s="55" t="str">
        <f>IF(AN3="","",IF(AN3='Caracs du projet'!$E$21,IF('Caracs du projet'!$E$21&gt;'Caracs du projet'!$C$46,0,'Caracs du projet'!$E$20-'Caracs du projet'!$E$21*'Caracs du projet'!$E$46),0))</f>
        <v/>
      </c>
      <c r="AO12" s="55" t="str">
        <f>IF(AO3="","",IF(AO3='Caracs du projet'!$E$21,IF('Caracs du projet'!$E$21&gt;'Caracs du projet'!$C$46,0,'Caracs du projet'!$E$20-'Caracs du projet'!$E$21*'Caracs du projet'!$E$46),0))</f>
        <v/>
      </c>
      <c r="AP12" s="55" t="str">
        <f>IF(AP3="","",IF(AP3='Caracs du projet'!$E$21,IF('Caracs du projet'!$E$21&gt;'Caracs du projet'!$C$46,0,'Caracs du projet'!$E$20-'Caracs du projet'!$E$21*'Caracs du projet'!$E$46),0))</f>
        <v/>
      </c>
      <c r="AQ12" s="55" t="str">
        <f>IF(AQ3="","",IF(AQ3='Caracs du projet'!$E$21,IF('Caracs du projet'!$E$21&gt;'Caracs du projet'!$C$46,0,'Caracs du projet'!$E$20-'Caracs du projet'!$E$21*'Caracs du projet'!$E$46),0))</f>
        <v/>
      </c>
      <c r="AR12" s="55" t="str">
        <f>IF(AR3="","",IF(AR3='Caracs du projet'!$E$21,IF('Caracs du projet'!$E$21&gt;'Caracs du projet'!$C$46,0,'Caracs du projet'!$E$20-'Caracs du projet'!$E$21*'Caracs du projet'!$E$46),0))</f>
        <v/>
      </c>
      <c r="AS12" s="55" t="str">
        <f>IF(AS3="","",IF(AS3='Caracs du projet'!$E$21,IF('Caracs du projet'!$E$21&gt;'Caracs du projet'!$C$46,0,'Caracs du projet'!$E$20-'Caracs du projet'!$E$21*'Caracs du projet'!$E$46),0))</f>
        <v/>
      </c>
      <c r="AT12" s="55" t="str">
        <f>IF(AT3="","",IF(AT3='Caracs du projet'!$E$21,IF('Caracs du projet'!$E$21&gt;'Caracs du projet'!$C$46,0,'Caracs du projet'!$E$20-'Caracs du projet'!$E$21*'Caracs du projet'!$E$46),0))</f>
        <v/>
      </c>
      <c r="AU12" s="55" t="str">
        <f>IF(AU3="","",IF(AU3='Caracs du projet'!$E$21,IF('Caracs du projet'!$E$21&gt;'Caracs du projet'!$C$46,0,'Caracs du projet'!$E$20-'Caracs du projet'!$E$21*'Caracs du projet'!$E$46),0))</f>
        <v/>
      </c>
      <c r="AV12" s="55" t="str">
        <f>IF(AV3="","",IF(AV3='Caracs du projet'!$E$21,IF('Caracs du projet'!$E$21&gt;'Caracs du projet'!$C$46,0,'Caracs du projet'!$E$20-'Caracs du projet'!$E$21*'Caracs du projet'!$E$46),0))</f>
        <v/>
      </c>
      <c r="AW12" s="55" t="str">
        <f>IF(AW3="","",IF(AW3='Caracs du projet'!$E$21,IF('Caracs du projet'!$E$21&gt;'Caracs du projet'!$C$46,0,'Caracs du projet'!$E$20-'Caracs du projet'!$E$21*'Caracs du projet'!$E$46),0))</f>
        <v/>
      </c>
      <c r="AX12" s="55" t="str">
        <f>IF(AX3="","",IF(AX3='Caracs du projet'!$E$21,IF('Caracs du projet'!$E$21&gt;'Caracs du projet'!$C$46,0,'Caracs du projet'!$E$20-'Caracs du projet'!$E$21*'Caracs du projet'!$E$46),0))</f>
        <v/>
      </c>
      <c r="AY12" s="55" t="str">
        <f>IF(AY3="","",IF(AY3='Caracs du projet'!$E$21,IF('Caracs du projet'!$E$21&gt;'Caracs du projet'!$C$46,0,'Caracs du projet'!$E$20-'Caracs du projet'!$E$21*'Caracs du projet'!$E$46),0))</f>
        <v/>
      </c>
      <c r="AZ12" s="55" t="str">
        <f>IF(AZ3="","",IF(AZ3='Caracs du projet'!$E$21,IF('Caracs du projet'!$E$21&gt;'Caracs du projet'!$C$46,0,'Caracs du projet'!$E$20-'Caracs du projet'!$E$21*'Caracs du projet'!$E$46),0))</f>
        <v/>
      </c>
      <c r="BA12" s="55" t="str">
        <f>IF(BA3="","",IF(BA3='Caracs du projet'!$E$21,IF('Caracs du projet'!$E$21&gt;'Caracs du projet'!$C$46,0,'Caracs du projet'!$E$20-'Caracs du projet'!$E$21*'Caracs du projet'!$E$46),0))</f>
        <v/>
      </c>
      <c r="BB12" s="55" t="str">
        <f>IF(BB3="","",IF(BB3='Caracs du projet'!$E$21,IF('Caracs du projet'!$E$21&gt;'Caracs du projet'!$C$46,0,'Caracs du projet'!$E$20-'Caracs du projet'!$E$21*'Caracs du projet'!$E$46),0))</f>
        <v/>
      </c>
      <c r="BC12" s="55" t="str">
        <f>IF(BC3="","",IF(BC3='Caracs du projet'!$E$21,IF('Caracs du projet'!$E$21&gt;'Caracs du projet'!$C$46,0,'Caracs du projet'!$E$20-'Caracs du projet'!$E$21*'Caracs du projet'!$E$46),0))</f>
        <v/>
      </c>
      <c r="BD12" s="55" t="str">
        <f>IF(BD3="","",IF(BD3='Caracs du projet'!$E$21,IF('Caracs du projet'!$E$21&gt;'Caracs du projet'!$C$46,0,'Caracs du projet'!$E$20-'Caracs du projet'!$E$21*'Caracs du projet'!$E$46),0))</f>
        <v/>
      </c>
      <c r="BE12" s="55" t="str">
        <f>IF(BE3="","",IF(BE3='Caracs du projet'!$E$21,IF('Caracs du projet'!$E$21&gt;'Caracs du projet'!$C$46,0,'Caracs du projet'!$E$20-'Caracs du projet'!$E$21*'Caracs du projet'!$E$46),0))</f>
        <v/>
      </c>
      <c r="BF12" s="55" t="str">
        <f>IF(BF3="","",IF(BF3='Caracs du projet'!$E$21,IF('Caracs du projet'!$E$21&gt;'Caracs du projet'!$C$46,0,'Caracs du projet'!$E$20-'Caracs du projet'!$E$21*'Caracs du projet'!$E$46),0))</f>
        <v/>
      </c>
      <c r="BG12" s="55" t="str">
        <f>IF(BG3="","",IF(BG3='Caracs du projet'!$E$21,IF('Caracs du projet'!$E$21&gt;'Caracs du projet'!$C$46,0,'Caracs du projet'!$E$20-'Caracs du projet'!$E$21*'Caracs du projet'!$E$46),0))</f>
        <v/>
      </c>
      <c r="BH12" s="55" t="str">
        <f>IF(BH3="","",IF(BH3='Caracs du projet'!$E$21,IF('Caracs du projet'!$E$21&gt;'Caracs du projet'!$C$46,0,'Caracs du projet'!$E$20-'Caracs du projet'!$E$21*'Caracs du projet'!$E$46),0))</f>
        <v/>
      </c>
      <c r="BI12" s="55" t="str">
        <f>IF(BI3="","",IF(BI3='Caracs du projet'!$E$21,IF('Caracs du projet'!$E$21&gt;'Caracs du projet'!$C$46,0,'Caracs du projet'!$E$20-'Caracs du projet'!$E$21*'Caracs du projet'!$E$46),0))</f>
        <v/>
      </c>
      <c r="BJ12" s="55" t="str">
        <f>IF(BJ3="","",IF(BJ3='Caracs du projet'!$E$21,IF('Caracs du projet'!$E$21&gt;'Caracs du projet'!$C$46,0,'Caracs du projet'!$E$20-'Caracs du projet'!$E$21*'Caracs du projet'!$E$46),0))</f>
        <v/>
      </c>
      <c r="BK12" s="55" t="str">
        <f>IF(BK3="","",IF(BK3='Caracs du projet'!$E$21,IF('Caracs du projet'!$E$21&gt;'Caracs du projet'!$C$46,0,'Caracs du projet'!$E$20-'Caracs du projet'!$E$21*'Caracs du projet'!$E$46),0))</f>
        <v/>
      </c>
      <c r="BL12" s="55" t="str">
        <f>IF(BL3="","",IF(BL3='Caracs du projet'!$E$21,IF('Caracs du projet'!$E$21&gt;'Caracs du projet'!$C$46,0,'Caracs du projet'!$E$20-'Caracs du projet'!$E$21*'Caracs du projet'!$E$46),0))</f>
        <v/>
      </c>
      <c r="BM12" s="55" t="str">
        <f>IF(BM3="","",IF(BM3='Caracs du projet'!$E$21,IF('Caracs du projet'!$E$21&gt;'Caracs du projet'!$C$46,0,'Caracs du projet'!$E$20-'Caracs du projet'!$E$21*'Caracs du projet'!$E$46),0))</f>
        <v/>
      </c>
      <c r="BN12" s="55" t="str">
        <f>IF(BN3="","",IF(BN3='Caracs du projet'!$E$21,IF('Caracs du projet'!$E$21&gt;'Caracs du projet'!$C$46,0,'Caracs du projet'!$E$20-'Caracs du projet'!$E$21*'Caracs du projet'!$E$46),0))</f>
        <v/>
      </c>
      <c r="BO12" s="55" t="str">
        <f>IF(BO3="","",IF(BO3='Caracs du projet'!$E$21,IF('Caracs du projet'!$E$21&gt;'Caracs du projet'!$C$46,0,'Caracs du projet'!$E$20-'Caracs du projet'!$E$21*'Caracs du projet'!$E$46),0))</f>
        <v/>
      </c>
      <c r="BP12" s="55" t="str">
        <f>IF(BP3="","",IF(BP3='Caracs du projet'!$E$21,IF('Caracs du projet'!$E$21&gt;'Caracs du projet'!$C$46,0,'Caracs du projet'!$E$20-'Caracs du projet'!$E$21*'Caracs du projet'!$E$46),0))</f>
        <v/>
      </c>
      <c r="BQ12" s="55" t="str">
        <f>IF(BQ3="","",IF(BQ3='Caracs du projet'!$E$21,IF('Caracs du projet'!$E$21&gt;'Caracs du projet'!$C$46,0,'Caracs du projet'!$E$20-'Caracs du projet'!$E$21*'Caracs du projet'!$E$46),0))</f>
        <v/>
      </c>
      <c r="BR12" s="55" t="str">
        <f>IF(BR3="","",IF(BR3='Caracs du projet'!$E$21,IF('Caracs du projet'!$E$21&gt;'Caracs du projet'!$C$46,0,'Caracs du projet'!$E$20-'Caracs du projet'!$E$21*'Caracs du projet'!$E$46),0))</f>
        <v/>
      </c>
      <c r="BS12" s="55" t="str">
        <f>IF(BS3="","",IF(BS3='Caracs du projet'!$E$21,IF('Caracs du projet'!$E$21&gt;'Caracs du projet'!$C$46,0,'Caracs du projet'!$E$20-'Caracs du projet'!$E$21*'Caracs du projet'!$E$46),0))</f>
        <v/>
      </c>
      <c r="BT12" s="55" t="str">
        <f>IF(BT3="","",IF(BT3='Caracs du projet'!$E$21,IF('Caracs du projet'!$E$21&gt;'Caracs du projet'!$C$46,0,'Caracs du projet'!$E$20-'Caracs du projet'!$E$21*'Caracs du projet'!$E$46),0))</f>
        <v/>
      </c>
      <c r="BU12" s="55" t="str">
        <f>IF(BU3="","",IF(BU3='Caracs du projet'!$E$21,IF('Caracs du projet'!$E$21&gt;'Caracs du projet'!$C$46,0,'Caracs du projet'!$E$20-'Caracs du projet'!$E$21*'Caracs du projet'!$E$46),0))</f>
        <v/>
      </c>
      <c r="BV12" s="55" t="str">
        <f>IF(BV3="","",IF(BV3='Caracs du projet'!$E$21,IF('Caracs du projet'!$E$21&gt;'Caracs du projet'!$C$46,0,'Caracs du projet'!$E$20-'Caracs du projet'!$E$21*'Caracs du projet'!$E$46),0))</f>
        <v/>
      </c>
      <c r="BW12" s="55" t="str">
        <f>IF(BW3="","",IF(BW3='Caracs du projet'!$E$21,IF('Caracs du projet'!$E$21&gt;'Caracs du projet'!$C$46,0,'Caracs du projet'!$E$20-'Caracs du projet'!$E$21*'Caracs du projet'!$E$46),0))</f>
        <v/>
      </c>
      <c r="BX12" s="55" t="str">
        <f>IF(BX3="","",IF(BX3='Caracs du projet'!$E$21,IF('Caracs du projet'!$E$21&gt;'Caracs du projet'!$C$46,0,'Caracs du projet'!$E$20-'Caracs du projet'!$E$21*'Caracs du projet'!$E$46),0))</f>
        <v/>
      </c>
      <c r="BY12" s="55" t="str">
        <f>IF(BY3="","",IF(BY3='Caracs du projet'!$E$21,IF('Caracs du projet'!$E$21&gt;'Caracs du projet'!$C$46,0,'Caracs du projet'!$E$20-'Caracs du projet'!$E$21*'Caracs du projet'!$E$46),0))</f>
        <v/>
      </c>
      <c r="BZ12" s="55" t="str">
        <f>IF(BZ3="","",IF(BZ3='Caracs du projet'!$E$21,IF('Caracs du projet'!$E$21&gt;'Caracs du projet'!$C$46,0,'Caracs du projet'!$E$20-'Caracs du projet'!$E$21*'Caracs du projet'!$E$46),0))</f>
        <v/>
      </c>
      <c r="CA12" s="55" t="str">
        <f>IF(CA3="","",IF(CA3='Caracs du projet'!$E$21,IF('Caracs du projet'!$E$21&gt;'Caracs du projet'!$C$46,0,'Caracs du projet'!$E$20-'Caracs du projet'!$E$21*'Caracs du projet'!$E$46),0))</f>
        <v/>
      </c>
      <c r="CB12" s="55" t="str">
        <f>IF(CB3="","",IF(CB3='Caracs du projet'!$E$21,IF('Caracs du projet'!$E$21&gt;'Caracs du projet'!$C$46,0,'Caracs du projet'!$E$20-'Caracs du projet'!$E$21*'Caracs du projet'!$E$46),0))</f>
        <v/>
      </c>
      <c r="CC12" s="55" t="str">
        <f>IF(CC3="","",IF(CC3='Caracs du projet'!$E$21,IF('Caracs du projet'!$E$21&gt;'Caracs du projet'!$C$46,0,'Caracs du projet'!$E$20-'Caracs du projet'!$E$21*'Caracs du projet'!$E$46),0))</f>
        <v/>
      </c>
      <c r="CD12" s="55" t="str">
        <f>IF(CD3="","",IF(CD3='Caracs du projet'!$E$21,IF('Caracs du projet'!$E$21&gt;'Caracs du projet'!$C$46,0,'Caracs du projet'!$E$20-'Caracs du projet'!$E$21*'Caracs du projet'!$E$46),0))</f>
        <v/>
      </c>
      <c r="CE12" s="55" t="str">
        <f>IF(CE3="","",IF(CE3='Caracs du projet'!$E$21,IF('Caracs du projet'!$E$21&gt;'Caracs du projet'!$C$46,0,'Caracs du projet'!$E$20-'Caracs du projet'!$E$21*'Caracs du projet'!$E$46),0))</f>
        <v/>
      </c>
      <c r="CF12" s="55" t="str">
        <f>IF(CF3="","",IF(CF3='Caracs du projet'!$E$21,IF('Caracs du projet'!$E$21&gt;'Caracs du projet'!$C$46,0,'Caracs du projet'!$E$20-'Caracs du projet'!$E$21*'Caracs du projet'!$E$46),0))</f>
        <v/>
      </c>
      <c r="CG12" s="55" t="str">
        <f>IF(CG3="","",IF(CG3='Caracs du projet'!$E$21,IF('Caracs du projet'!$E$21&gt;'Caracs du projet'!$C$46,0,'Caracs du projet'!$E$20-'Caracs du projet'!$E$21*'Caracs du projet'!$E$46),0))</f>
        <v/>
      </c>
      <c r="CH12" s="55" t="str">
        <f>IF(CH3="","",IF(CH3='Caracs du projet'!$E$21,IF('Caracs du projet'!$E$21&gt;'Caracs du projet'!$C$46,0,'Caracs du projet'!$E$20-'Caracs du projet'!$E$21*'Caracs du projet'!$E$46),0))</f>
        <v/>
      </c>
      <c r="CI12" s="55" t="str">
        <f>IF(CI3="","",IF(CI3='Caracs du projet'!$E$21,IF('Caracs du projet'!$E$21&gt;'Caracs du projet'!$C$46,0,'Caracs du projet'!$E$20-'Caracs du projet'!$E$21*'Caracs du projet'!$E$46),0))</f>
        <v/>
      </c>
      <c r="CJ12" s="55" t="str">
        <f>IF(CJ3="","",IF(CJ3='Caracs du projet'!$E$21,IF('Caracs du projet'!$E$21&gt;'Caracs du projet'!$C$46,0,'Caracs du projet'!$E$20-'Caracs du projet'!$E$21*'Caracs du projet'!$E$46),0))</f>
        <v/>
      </c>
      <c r="CK12" s="55" t="str">
        <f>IF(CK3="","",IF(CK3='Caracs du projet'!$E$21,IF('Caracs du projet'!$E$21&gt;'Caracs du projet'!$C$46,0,'Caracs du projet'!$E$20-'Caracs du projet'!$E$21*'Caracs du projet'!$E$46),0))</f>
        <v/>
      </c>
      <c r="CL12" s="55" t="str">
        <f>IF(CL3="","",IF(CL3='Caracs du projet'!$E$21,IF('Caracs du projet'!$E$21&gt;'Caracs du projet'!$C$46,0,'Caracs du projet'!$E$20-'Caracs du projet'!$E$21*'Caracs du projet'!$E$46),0))</f>
        <v/>
      </c>
      <c r="CM12" s="55" t="str">
        <f>IF(CM3="","",IF(CM3='Caracs du projet'!$E$21,IF('Caracs du projet'!$E$21&gt;'Caracs du projet'!$C$46,0,'Caracs du projet'!$E$20-'Caracs du projet'!$E$21*'Caracs du projet'!$E$46),0))</f>
        <v/>
      </c>
      <c r="CN12" s="55" t="str">
        <f>IF(CN3="","",IF(CN3='Caracs du projet'!$E$21,IF('Caracs du projet'!$E$21&gt;'Caracs du projet'!$C$46,0,'Caracs du projet'!$E$20-'Caracs du projet'!$E$21*'Caracs du projet'!$E$46),0))</f>
        <v/>
      </c>
      <c r="CO12" s="55" t="str">
        <f>IF(CO3="","",IF(CO3='Caracs du projet'!$E$21,IF('Caracs du projet'!$E$21&gt;'Caracs du projet'!$C$46,0,'Caracs du projet'!$E$20-'Caracs du projet'!$E$21*'Caracs du projet'!$E$46),0))</f>
        <v/>
      </c>
      <c r="CP12" s="55" t="str">
        <f>IF(CP3="","",IF(CP3='Caracs du projet'!$E$21,IF('Caracs du projet'!$E$21&gt;'Caracs du projet'!$C$46,0,'Caracs du projet'!$E$20-'Caracs du projet'!$E$21*'Caracs du projet'!$E$46),0))</f>
        <v/>
      </c>
      <c r="CQ12" s="55" t="str">
        <f>IF(CQ3="","",IF(CQ3='Caracs du projet'!$E$21,IF('Caracs du projet'!$E$21&gt;'Caracs du projet'!$C$46,0,'Caracs du projet'!$E$20-'Caracs du projet'!$E$21*'Caracs du projet'!$E$46),0))</f>
        <v/>
      </c>
      <c r="CR12" s="55" t="str">
        <f>IF(CR3="","",IF(CR3='Caracs du projet'!$E$21,IF('Caracs du projet'!$E$21&gt;'Caracs du projet'!$C$46,0,'Caracs du projet'!$E$20-'Caracs du projet'!$E$21*'Caracs du projet'!$E$46),0))</f>
        <v/>
      </c>
      <c r="CS12" s="55" t="str">
        <f>IF(CS3="","",IF(CS3='Caracs du projet'!$E$21,IF('Caracs du projet'!$E$21&gt;'Caracs du projet'!$C$46,0,'Caracs du projet'!$E$20-'Caracs du projet'!$E$21*'Caracs du projet'!$E$46),0))</f>
        <v/>
      </c>
      <c r="CT12" s="55" t="str">
        <f>IF(CT3="","",IF(CT3='Caracs du projet'!$E$21,IF('Caracs du projet'!$E$21&gt;'Caracs du projet'!$C$46,0,'Caracs du projet'!$E$20-'Caracs du projet'!$E$21*'Caracs du projet'!$E$46),0))</f>
        <v/>
      </c>
      <c r="CU12" s="55" t="str">
        <f>IF(CU3="","",IF(CU3='Caracs du projet'!$E$21,IF('Caracs du projet'!$E$21&gt;'Caracs du projet'!$C$46,0,'Caracs du projet'!$E$20-'Caracs du projet'!$E$21*'Caracs du projet'!$E$46),0))</f>
        <v/>
      </c>
      <c r="CV12" s="55" t="str">
        <f>IF(CV3="","",IF(CV3='Caracs du projet'!$E$21,IF('Caracs du projet'!$E$21&gt;'Caracs du projet'!$C$46,0,'Caracs du projet'!$E$20-'Caracs du projet'!$E$21*'Caracs du projet'!$E$46),0))</f>
        <v/>
      </c>
      <c r="CW12" s="55" t="str">
        <f>IF(CW3="","",IF(CW3='Caracs du projet'!$E$21,IF('Caracs du projet'!$E$21&gt;'Caracs du projet'!$C$46,0,'Caracs du projet'!$E$20-'Caracs du projet'!$E$21*'Caracs du projet'!$E$46),0))</f>
        <v/>
      </c>
      <c r="CX12" s="55" t="str">
        <f>IF(CX3="","",IF(CX3='Caracs du projet'!$E$21,IF('Caracs du projet'!$E$21&gt;'Caracs du projet'!$C$46,0,'Caracs du projet'!$E$20-'Caracs du projet'!$E$21*'Caracs du projet'!$E$46),0))</f>
        <v/>
      </c>
      <c r="CY12" s="55" t="str">
        <f>IF(CY3="","",IF(CY3='Caracs du projet'!$E$21,IF('Caracs du projet'!$E$21&gt;'Caracs du projet'!$C$46,0,'Caracs du projet'!$E$20-'Caracs du projet'!$E$21*'Caracs du projet'!$E$46),0))</f>
        <v/>
      </c>
      <c r="CZ12" s="55" t="str">
        <f>IF(CZ3="","",IF(CZ3='Caracs du projet'!$E$21,IF('Caracs du projet'!$E$21&gt;'Caracs du projet'!$C$46,0,'Caracs du projet'!$E$20-'Caracs du projet'!$E$21*'Caracs du projet'!$E$46),0))</f>
        <v/>
      </c>
      <c r="DA12" s="55" t="str">
        <f>IF(DA3="","",IF(DA3='Caracs du projet'!$E$21,IF('Caracs du projet'!$E$21&gt;'Caracs du projet'!$C$46,0,'Caracs du projet'!$E$20-'Caracs du projet'!$E$21*'Caracs du projet'!$E$46),0))</f>
        <v/>
      </c>
      <c r="DB12" s="55" t="str">
        <f>IF(DB3="","",IF(DB3='Caracs du projet'!$E$21,IF('Caracs du projet'!$E$21&gt;'Caracs du projet'!$C$46,0,'Caracs du projet'!$E$20-'Caracs du projet'!$E$21*'Caracs du projet'!$E$46),0))</f>
        <v/>
      </c>
      <c r="DC12" s="55" t="str">
        <f>IF(DC3="","",IF(DC3='Caracs du projet'!$E$21,IF('Caracs du projet'!$E$21&gt;'Caracs du projet'!$C$46,0,'Caracs du projet'!$E$20-'Caracs du projet'!$E$21*'Caracs du projet'!$E$46),0))</f>
        <v/>
      </c>
      <c r="DD12" s="55" t="str">
        <f>IF(DD3="","",IF(DD3='Caracs du projet'!$E$21,IF('Caracs du projet'!$E$21&gt;'Caracs du projet'!$C$46,0,'Caracs du projet'!$E$20-'Caracs du projet'!$E$21*'Caracs du projet'!$E$46),0))</f>
        <v/>
      </c>
      <c r="DE12" s="55" t="str">
        <f>IF(DE3="","",IF(DE3='Caracs du projet'!$E$21,IF('Caracs du projet'!$E$21&gt;'Caracs du projet'!$C$46,0,'Caracs du projet'!$E$20-'Caracs du projet'!$E$21*'Caracs du projet'!$E$46),0))</f>
        <v/>
      </c>
      <c r="DF12" s="55" t="str">
        <f>IF(DF3="","",IF(DF3='Caracs du projet'!$E$21,IF('Caracs du projet'!$E$21&gt;'Caracs du projet'!$C$46,0,'Caracs du projet'!$E$20-'Caracs du projet'!$E$21*'Caracs du projet'!$E$46),0))</f>
        <v/>
      </c>
      <c r="DG12" s="55" t="str">
        <f>IF(DG3="","",IF(DG3='Caracs du projet'!$E$21,IF('Caracs du projet'!$E$21&gt;'Caracs du projet'!$C$46,0,'Caracs du projet'!$E$20-'Caracs du projet'!$E$21*'Caracs du projet'!$E$46),0))</f>
        <v/>
      </c>
      <c r="DH12" s="55" t="str">
        <f>IF(DH3="","",IF(DH3='Caracs du projet'!$E$21,IF('Caracs du projet'!$E$21&gt;'Caracs du projet'!$C$46,0,'Caracs du projet'!$E$20-'Caracs du projet'!$E$21*'Caracs du projet'!$E$46),0))</f>
        <v/>
      </c>
      <c r="DI12" s="55" t="str">
        <f>IF(DI3="","",IF(DI3='Caracs du projet'!$E$21,IF('Caracs du projet'!$E$21&gt;'Caracs du projet'!$C$46,0,'Caracs du projet'!$E$20-'Caracs du projet'!$E$21*'Caracs du projet'!$E$46),0))</f>
        <v/>
      </c>
      <c r="DJ12" s="55" t="str">
        <f>IF(DJ3="","",IF(DJ3='Caracs du projet'!$E$21,IF('Caracs du projet'!$E$21&gt;'Caracs du projet'!$C$46,0,'Caracs du projet'!$E$20-'Caracs du projet'!$E$21*'Caracs du projet'!$E$46),0))</f>
        <v/>
      </c>
      <c r="DK12" s="55" t="str">
        <f>IF(DK3="","",IF(DK3='Caracs du projet'!$E$21,IF('Caracs du projet'!$E$21&gt;'Caracs du projet'!$C$46,0,'Caracs du projet'!$E$20-'Caracs du projet'!$E$21*'Caracs du projet'!$E$46),0))</f>
        <v/>
      </c>
      <c r="DL12" s="55" t="str">
        <f>IF(DL3="","",IF(DL3='Caracs du projet'!$E$21,IF('Caracs du projet'!$E$21&gt;'Caracs du projet'!$C$46,0,'Caracs du projet'!$E$20-'Caracs du projet'!$E$21*'Caracs du projet'!$E$46),0))</f>
        <v/>
      </c>
      <c r="DM12" s="55" t="str">
        <f>IF(DM3="","",IF(DM3='Caracs du projet'!$E$21,IF('Caracs du projet'!$E$21&gt;'Caracs du projet'!$C$46,0,'Caracs du projet'!$E$20-'Caracs du projet'!$E$21*'Caracs du projet'!$E$46),0))</f>
        <v/>
      </c>
      <c r="DN12" s="55" t="str">
        <f>IF(DN3="","",IF(DN3='Caracs du projet'!$E$21,IF('Caracs du projet'!$E$21&gt;'Caracs du projet'!$C$46,0,'Caracs du projet'!$E$20-'Caracs du projet'!$E$21*'Caracs du projet'!$E$46),0))</f>
        <v/>
      </c>
      <c r="DO12" s="55" t="str">
        <f>IF(DO3="","",IF(DO3='Caracs du projet'!$E$21,IF('Caracs du projet'!$E$21&gt;'Caracs du projet'!$C$46,0,'Caracs du projet'!$E$20-'Caracs du projet'!$E$21*'Caracs du projet'!$E$46),0))</f>
        <v/>
      </c>
      <c r="DP12" s="55" t="str">
        <f>IF(DP3="","",IF(DP3='Caracs du projet'!$E$21,IF('Caracs du projet'!$E$21&gt;'Caracs du projet'!$C$46,0,'Caracs du projet'!$E$20-'Caracs du projet'!$E$21*'Caracs du projet'!$E$46),0))</f>
        <v/>
      </c>
      <c r="DQ12" s="55" t="str">
        <f>IF(DQ3="","",IF(DQ3='Caracs du projet'!$E$21,IF('Caracs du projet'!$E$21&gt;'Caracs du projet'!$C$46,0,'Caracs du projet'!$E$20-'Caracs du projet'!$E$21*'Caracs du projet'!$E$46),0))</f>
        <v/>
      </c>
      <c r="DR12" s="55" t="str">
        <f>IF(DR3="","",IF(DR3='Caracs du projet'!$E$21,IF('Caracs du projet'!$E$21&gt;'Caracs du projet'!$C$46,0,'Caracs du projet'!$E$20-'Caracs du projet'!$E$21*'Caracs du projet'!$E$46),0))</f>
        <v/>
      </c>
      <c r="DS12" s="55" t="str">
        <f>IF(DS3="","",IF(DS3='Caracs du projet'!$E$21,IF('Caracs du projet'!$E$21&gt;'Caracs du projet'!$C$46,0,'Caracs du projet'!$E$20-'Caracs du projet'!$E$21*'Caracs du projet'!$E$46),0))</f>
        <v/>
      </c>
      <c r="DT12" s="55" t="str">
        <f>IF(DT3="","",IF(DT3='Caracs du projet'!$E$21,IF('Caracs du projet'!$E$21&gt;'Caracs du projet'!$C$46,0,'Caracs du projet'!$E$20-'Caracs du projet'!$E$21*'Caracs du projet'!$E$46),0))</f>
        <v/>
      </c>
      <c r="DU12" s="55" t="str">
        <f>IF(DU3="","",IF(DU3='Caracs du projet'!$E$21,IF('Caracs du projet'!$E$21&gt;'Caracs du projet'!$C$46,0,'Caracs du projet'!$E$20-'Caracs du projet'!$E$21*'Caracs du projet'!$E$46),0))</f>
        <v/>
      </c>
      <c r="DV12" s="55" t="str">
        <f>IF(DV3="","",IF(DV3='Caracs du projet'!$E$21,IF('Caracs du projet'!$E$21&gt;'Caracs du projet'!$C$46,0,'Caracs du projet'!$E$20-'Caracs du projet'!$E$21*'Caracs du projet'!$E$46),0))</f>
        <v/>
      </c>
      <c r="DW12" s="55" t="str">
        <f>IF(DW3="","",IF(DW3='Caracs du projet'!$E$21,IF('Caracs du projet'!$E$21&gt;'Caracs du projet'!$C$46,0,'Caracs du projet'!$E$20-'Caracs du projet'!$E$21*'Caracs du projet'!$E$46),0))</f>
        <v/>
      </c>
      <c r="DX12" s="55" t="str">
        <f>IF(DX3="","",IF(DX3='Caracs du projet'!$E$21,IF('Caracs du projet'!$E$21&gt;'Caracs du projet'!$C$46,0,'Caracs du projet'!$E$20-'Caracs du projet'!$E$21*'Caracs du projet'!$E$46),0))</f>
        <v/>
      </c>
      <c r="DY12" s="55" t="str">
        <f>IF(DY3="","",IF(DY3='Caracs du projet'!$E$21,IF('Caracs du projet'!$E$21&gt;'Caracs du projet'!$C$46,0,'Caracs du projet'!$E$20-'Caracs du projet'!$E$21*'Caracs du projet'!$E$46),0))</f>
        <v/>
      </c>
      <c r="DZ12" s="55" t="str">
        <f>IF(DZ3="","",IF(DZ3='Caracs du projet'!$E$21,IF('Caracs du projet'!$E$21&gt;'Caracs du projet'!$C$46,0,'Caracs du projet'!$E$20-'Caracs du projet'!$E$21*'Caracs du projet'!$E$46),0))</f>
        <v/>
      </c>
      <c r="EA12" s="55" t="str">
        <f>IF(EA3="","",IF(EA3='Caracs du projet'!$E$21,IF('Caracs du projet'!$E$21&gt;'Caracs du projet'!$C$46,0,'Caracs du projet'!$E$20-'Caracs du projet'!$E$21*'Caracs du projet'!$E$46),0))</f>
        <v/>
      </c>
      <c r="EB12" s="55" t="str">
        <f>IF(EB3="","",IF(EB3='Caracs du projet'!$E$21,IF('Caracs du projet'!$E$21&gt;'Caracs du projet'!$C$46,0,'Caracs du projet'!$E$20-'Caracs du projet'!$E$21*'Caracs du projet'!$E$46),0))</f>
        <v/>
      </c>
      <c r="EC12" s="55" t="str">
        <f>IF(EC3="","",IF(EC3='Caracs du projet'!$E$21,IF('Caracs du projet'!$E$21&gt;'Caracs du projet'!$C$46,0,'Caracs du projet'!$E$20-'Caracs du projet'!$E$21*'Caracs du projet'!$E$46),0))</f>
        <v/>
      </c>
      <c r="ED12" s="55" t="str">
        <f>IF(ED3="","",IF(ED3='Caracs du projet'!$E$21,IF('Caracs du projet'!$E$21&gt;'Caracs du projet'!$C$46,0,'Caracs du projet'!$E$20-'Caracs du projet'!$E$21*'Caracs du projet'!$E$46),0))</f>
        <v/>
      </c>
      <c r="EE12" s="55" t="str">
        <f>IF(EE3="","",IF(EE3='Caracs du projet'!$E$21,IF('Caracs du projet'!$E$21&gt;'Caracs du projet'!$C$46,0,'Caracs du projet'!$E$20-'Caracs du projet'!$E$21*'Caracs du projet'!$E$46),0))</f>
        <v/>
      </c>
      <c r="EF12" s="55" t="str">
        <f>IF(EF3="","",IF(EF3='Caracs du projet'!$E$21,IF('Caracs du projet'!$E$21&gt;'Caracs du projet'!$C$46,0,'Caracs du projet'!$E$20-'Caracs du projet'!$E$21*'Caracs du projet'!$E$46),0))</f>
        <v/>
      </c>
      <c r="EG12" s="55" t="str">
        <f>IF(EG3="","",IF(EG3='Caracs du projet'!$E$21,IF('Caracs du projet'!$E$21&gt;'Caracs du projet'!$C$46,0,'Caracs du projet'!$E$20-'Caracs du projet'!$E$21*'Caracs du projet'!$E$46),0))</f>
        <v/>
      </c>
      <c r="EH12" s="55" t="str">
        <f>IF(EH3="","",IF(EH3='Caracs du projet'!$E$21,IF('Caracs du projet'!$E$21&gt;'Caracs du projet'!$C$46,0,'Caracs du projet'!$E$20-'Caracs du projet'!$E$21*'Caracs du projet'!$E$46),0))</f>
        <v/>
      </c>
      <c r="EI12" s="55" t="str">
        <f>IF(EI3="","",IF(EI3='Caracs du projet'!$E$21,IF('Caracs du projet'!$E$21&gt;'Caracs du projet'!$C$46,0,'Caracs du projet'!$E$20-'Caracs du projet'!$E$21*'Caracs du projet'!$E$46),0))</f>
        <v/>
      </c>
      <c r="EJ12" s="55" t="str">
        <f>IF(EJ3="","",IF(EJ3='Caracs du projet'!$E$21,IF('Caracs du projet'!$E$21&gt;'Caracs du projet'!$C$46,0,'Caracs du projet'!$E$20-'Caracs du projet'!$E$21*'Caracs du projet'!$E$46),0))</f>
        <v/>
      </c>
      <c r="EK12" s="55" t="str">
        <f>IF(EK3="","",IF(EK3='Caracs du projet'!$E$21,IF('Caracs du projet'!$E$21&gt;'Caracs du projet'!$C$46,0,'Caracs du projet'!$E$20-'Caracs du projet'!$E$21*'Caracs du projet'!$E$46),0))</f>
        <v/>
      </c>
      <c r="EL12" s="55" t="str">
        <f>IF(EL3="","",IF(EL3='Caracs du projet'!$E$21,IF('Caracs du projet'!$E$21&gt;'Caracs du projet'!$C$46,0,'Caracs du projet'!$E$20-'Caracs du projet'!$E$21*'Caracs du projet'!$E$46),0))</f>
        <v/>
      </c>
      <c r="EM12" s="55" t="str">
        <f>IF(EM3="","",IF(EM3='Caracs du projet'!$E$21,IF('Caracs du projet'!$E$21&gt;'Caracs du projet'!$C$46,0,'Caracs du projet'!$E$20-'Caracs du projet'!$E$21*'Caracs du projet'!$E$46),0))</f>
        <v/>
      </c>
      <c r="EN12" s="55" t="str">
        <f>IF(EN3="","",IF(EN3='Caracs du projet'!$E$21,IF('Caracs du projet'!$E$21&gt;'Caracs du projet'!$C$46,0,'Caracs du projet'!$E$20-'Caracs du projet'!$E$21*'Caracs du projet'!$E$46),0))</f>
        <v/>
      </c>
      <c r="EO12" s="55" t="str">
        <f>IF(EO3="","",IF(EO3='Caracs du projet'!$E$21,IF('Caracs du projet'!$E$21&gt;'Caracs du projet'!$C$46,0,'Caracs du projet'!$E$20-'Caracs du projet'!$E$21*'Caracs du projet'!$E$46),0))</f>
        <v/>
      </c>
    </row>
    <row r="13" spans="1:151">
      <c r="A13" s="56" t="s">
        <v>45</v>
      </c>
      <c r="B13" s="55">
        <v>0</v>
      </c>
      <c r="C13" s="55">
        <f ca="1">IF(C3="","",C5-C6-C8-C10-C12+C11)</f>
        <v>1957.9125896148053</v>
      </c>
      <c r="D13" s="55">
        <f t="shared" ref="D13:BO13" ca="1" si="0">IF(D3="","",D5-D6-D8-D10-D12+D11)</f>
        <v>2010.1179898812907</v>
      </c>
      <c r="E13" s="55">
        <f t="shared" ca="1" si="0"/>
        <v>2061.8503449988589</v>
      </c>
      <c r="F13" s="55">
        <f t="shared" ca="1" si="0"/>
        <v>2113.1144123729487</v>
      </c>
      <c r="G13" s="55">
        <f t="shared" ca="1" si="0"/>
        <v>2163.9149024301742</v>
      </c>
      <c r="H13" s="55">
        <f t="shared" ca="1" si="0"/>
        <v>2214.2564790836773</v>
      </c>
      <c r="I13" s="55">
        <f t="shared" ca="1" si="0"/>
        <v>2264.1437601938537</v>
      </c>
      <c r="J13" s="55">
        <f t="shared" ca="1" si="0"/>
        <v>2313.5813180245477</v>
      </c>
      <c r="K13" s="55">
        <f t="shared" ca="1" si="0"/>
        <v>2362.5736796946967</v>
      </c>
      <c r="L13" s="55">
        <f t="shared" ca="1" si="0"/>
        <v>2411.1253276255316</v>
      </c>
      <c r="M13" s="55">
        <f t="shared" ca="1" si="0"/>
        <v>2459.2406999833338</v>
      </c>
      <c r="N13" s="55">
        <f t="shared" ca="1" si="0"/>
        <v>2506.9241911178206</v>
      </c>
      <c r="O13" s="55">
        <f t="shared" ca="1" si="0"/>
        <v>2554.1801519961737</v>
      </c>
      <c r="P13" s="55">
        <f t="shared" ca="1" si="0"/>
        <v>2601.0128906327927</v>
      </c>
      <c r="Q13" s="55">
        <f t="shared" ca="1" si="0"/>
        <v>2647.4266725147718</v>
      </c>
      <c r="R13" s="55">
        <f t="shared" ca="1" si="0"/>
        <v>2681.1521600357901</v>
      </c>
      <c r="S13" s="55">
        <f t="shared" ca="1" si="0"/>
        <v>2700.150653500782</v>
      </c>
      <c r="T13" s="55">
        <f t="shared" ca="1" si="0"/>
        <v>2718.9610430700814</v>
      </c>
      <c r="U13" s="55">
        <f t="shared" ca="1" si="0"/>
        <v>2737.5851911584959</v>
      </c>
      <c r="V13" s="55">
        <f t="shared" ca="1" si="0"/>
        <v>52756.024941741081</v>
      </c>
      <c r="W13" s="55" t="str">
        <f t="shared" si="0"/>
        <v/>
      </c>
      <c r="X13" s="55" t="str">
        <f t="shared" si="0"/>
        <v/>
      </c>
      <c r="Y13" s="55" t="str">
        <f t="shared" si="0"/>
        <v/>
      </c>
      <c r="Z13" s="55" t="str">
        <f t="shared" si="0"/>
        <v/>
      </c>
      <c r="AA13" s="55" t="str">
        <f t="shared" si="0"/>
        <v/>
      </c>
      <c r="AB13" s="55" t="str">
        <f t="shared" si="0"/>
        <v/>
      </c>
      <c r="AC13" s="55" t="str">
        <f t="shared" si="0"/>
        <v/>
      </c>
      <c r="AD13" s="55" t="str">
        <f t="shared" si="0"/>
        <v/>
      </c>
      <c r="AE13" s="55" t="str">
        <f t="shared" si="0"/>
        <v/>
      </c>
      <c r="AF13" s="55" t="str">
        <f t="shared" si="0"/>
        <v/>
      </c>
      <c r="AG13" s="55" t="str">
        <f t="shared" si="0"/>
        <v/>
      </c>
      <c r="AH13" s="55" t="str">
        <f t="shared" si="0"/>
        <v/>
      </c>
      <c r="AI13" s="55" t="str">
        <f t="shared" si="0"/>
        <v/>
      </c>
      <c r="AJ13" s="55" t="str">
        <f t="shared" si="0"/>
        <v/>
      </c>
      <c r="AK13" s="55" t="str">
        <f t="shared" si="0"/>
        <v/>
      </c>
      <c r="AL13" s="55" t="str">
        <f t="shared" si="0"/>
        <v/>
      </c>
      <c r="AM13" s="55" t="str">
        <f t="shared" si="0"/>
        <v/>
      </c>
      <c r="AN13" s="55" t="str">
        <f t="shared" si="0"/>
        <v/>
      </c>
      <c r="AO13" s="55" t="str">
        <f t="shared" si="0"/>
        <v/>
      </c>
      <c r="AP13" s="55" t="str">
        <f t="shared" si="0"/>
        <v/>
      </c>
      <c r="AQ13" s="55" t="str">
        <f t="shared" si="0"/>
        <v/>
      </c>
      <c r="AR13" s="55" t="str">
        <f t="shared" si="0"/>
        <v/>
      </c>
      <c r="AS13" s="55" t="str">
        <f t="shared" si="0"/>
        <v/>
      </c>
      <c r="AT13" s="55" t="str">
        <f t="shared" si="0"/>
        <v/>
      </c>
      <c r="AU13" s="55" t="str">
        <f t="shared" si="0"/>
        <v/>
      </c>
      <c r="AV13" s="55" t="str">
        <f t="shared" si="0"/>
        <v/>
      </c>
      <c r="AW13" s="55" t="str">
        <f t="shared" si="0"/>
        <v/>
      </c>
      <c r="AX13" s="55" t="str">
        <f t="shared" si="0"/>
        <v/>
      </c>
      <c r="AY13" s="55" t="str">
        <f t="shared" si="0"/>
        <v/>
      </c>
      <c r="AZ13" s="55" t="str">
        <f t="shared" si="0"/>
        <v/>
      </c>
      <c r="BA13" s="55" t="str">
        <f t="shared" si="0"/>
        <v/>
      </c>
      <c r="BB13" s="55" t="str">
        <f t="shared" si="0"/>
        <v/>
      </c>
      <c r="BC13" s="55" t="str">
        <f t="shared" si="0"/>
        <v/>
      </c>
      <c r="BD13" s="55" t="str">
        <f t="shared" si="0"/>
        <v/>
      </c>
      <c r="BE13" s="55" t="str">
        <f t="shared" si="0"/>
        <v/>
      </c>
      <c r="BF13" s="55" t="str">
        <f t="shared" si="0"/>
        <v/>
      </c>
      <c r="BG13" s="55" t="str">
        <f t="shared" si="0"/>
        <v/>
      </c>
      <c r="BH13" s="55" t="str">
        <f t="shared" si="0"/>
        <v/>
      </c>
      <c r="BI13" s="55" t="str">
        <f t="shared" si="0"/>
        <v/>
      </c>
      <c r="BJ13" s="55" t="str">
        <f t="shared" si="0"/>
        <v/>
      </c>
      <c r="BK13" s="55" t="str">
        <f t="shared" si="0"/>
        <v/>
      </c>
      <c r="BL13" s="55" t="str">
        <f t="shared" si="0"/>
        <v/>
      </c>
      <c r="BM13" s="55" t="str">
        <f t="shared" si="0"/>
        <v/>
      </c>
      <c r="BN13" s="55" t="str">
        <f t="shared" si="0"/>
        <v/>
      </c>
      <c r="BO13" s="55" t="str">
        <f t="shared" si="0"/>
        <v/>
      </c>
      <c r="BP13" s="55" t="str">
        <f t="shared" ref="BP13:EA13" si="1">IF(BP3="","",BP5-BP6-BP8-BP10-BP12+BP11)</f>
        <v/>
      </c>
      <c r="BQ13" s="55" t="str">
        <f t="shared" si="1"/>
        <v/>
      </c>
      <c r="BR13" s="55" t="str">
        <f t="shared" si="1"/>
        <v/>
      </c>
      <c r="BS13" s="55" t="str">
        <f t="shared" si="1"/>
        <v/>
      </c>
      <c r="BT13" s="55" t="str">
        <f t="shared" si="1"/>
        <v/>
      </c>
      <c r="BU13" s="55" t="str">
        <f t="shared" si="1"/>
        <v/>
      </c>
      <c r="BV13" s="55" t="str">
        <f t="shared" si="1"/>
        <v/>
      </c>
      <c r="BW13" s="55" t="str">
        <f t="shared" si="1"/>
        <v/>
      </c>
      <c r="BX13" s="55" t="str">
        <f t="shared" si="1"/>
        <v/>
      </c>
      <c r="BY13" s="55" t="str">
        <f t="shared" si="1"/>
        <v/>
      </c>
      <c r="BZ13" s="55" t="str">
        <f t="shared" si="1"/>
        <v/>
      </c>
      <c r="CA13" s="55" t="str">
        <f t="shared" si="1"/>
        <v/>
      </c>
      <c r="CB13" s="55" t="str">
        <f t="shared" si="1"/>
        <v/>
      </c>
      <c r="CC13" s="55" t="str">
        <f t="shared" si="1"/>
        <v/>
      </c>
      <c r="CD13" s="55" t="str">
        <f t="shared" si="1"/>
        <v/>
      </c>
      <c r="CE13" s="55" t="str">
        <f t="shared" si="1"/>
        <v/>
      </c>
      <c r="CF13" s="55" t="str">
        <f t="shared" si="1"/>
        <v/>
      </c>
      <c r="CG13" s="55" t="str">
        <f t="shared" si="1"/>
        <v/>
      </c>
      <c r="CH13" s="55" t="str">
        <f t="shared" si="1"/>
        <v/>
      </c>
      <c r="CI13" s="55" t="str">
        <f t="shared" si="1"/>
        <v/>
      </c>
      <c r="CJ13" s="55" t="str">
        <f t="shared" si="1"/>
        <v/>
      </c>
      <c r="CK13" s="55" t="str">
        <f t="shared" si="1"/>
        <v/>
      </c>
      <c r="CL13" s="55" t="str">
        <f t="shared" si="1"/>
        <v/>
      </c>
      <c r="CM13" s="55" t="str">
        <f t="shared" si="1"/>
        <v/>
      </c>
      <c r="CN13" s="55" t="str">
        <f t="shared" si="1"/>
        <v/>
      </c>
      <c r="CO13" s="55" t="str">
        <f t="shared" si="1"/>
        <v/>
      </c>
      <c r="CP13" s="55" t="str">
        <f t="shared" si="1"/>
        <v/>
      </c>
      <c r="CQ13" s="55" t="str">
        <f t="shared" si="1"/>
        <v/>
      </c>
      <c r="CR13" s="55" t="str">
        <f t="shared" si="1"/>
        <v/>
      </c>
      <c r="CS13" s="55" t="str">
        <f t="shared" si="1"/>
        <v/>
      </c>
      <c r="CT13" s="55" t="str">
        <f t="shared" si="1"/>
        <v/>
      </c>
      <c r="CU13" s="55" t="str">
        <f t="shared" si="1"/>
        <v/>
      </c>
      <c r="CV13" s="55" t="str">
        <f t="shared" si="1"/>
        <v/>
      </c>
      <c r="CW13" s="55" t="str">
        <f t="shared" si="1"/>
        <v/>
      </c>
      <c r="CX13" s="55" t="str">
        <f t="shared" si="1"/>
        <v/>
      </c>
      <c r="CY13" s="55" t="str">
        <f t="shared" si="1"/>
        <v/>
      </c>
      <c r="CZ13" s="55" t="str">
        <f t="shared" si="1"/>
        <v/>
      </c>
      <c r="DA13" s="55" t="str">
        <f t="shared" si="1"/>
        <v/>
      </c>
      <c r="DB13" s="55" t="str">
        <f t="shared" si="1"/>
        <v/>
      </c>
      <c r="DC13" s="55" t="str">
        <f t="shared" si="1"/>
        <v/>
      </c>
      <c r="DD13" s="55" t="str">
        <f t="shared" si="1"/>
        <v/>
      </c>
      <c r="DE13" s="55" t="str">
        <f t="shared" si="1"/>
        <v/>
      </c>
      <c r="DF13" s="55" t="str">
        <f t="shared" si="1"/>
        <v/>
      </c>
      <c r="DG13" s="55" t="str">
        <f t="shared" si="1"/>
        <v/>
      </c>
      <c r="DH13" s="55" t="str">
        <f t="shared" si="1"/>
        <v/>
      </c>
      <c r="DI13" s="55" t="str">
        <f t="shared" si="1"/>
        <v/>
      </c>
      <c r="DJ13" s="55" t="str">
        <f t="shared" si="1"/>
        <v/>
      </c>
      <c r="DK13" s="55" t="str">
        <f t="shared" si="1"/>
        <v/>
      </c>
      <c r="DL13" s="55" t="str">
        <f t="shared" si="1"/>
        <v/>
      </c>
      <c r="DM13" s="55" t="str">
        <f t="shared" si="1"/>
        <v/>
      </c>
      <c r="DN13" s="55" t="str">
        <f t="shared" si="1"/>
        <v/>
      </c>
      <c r="DO13" s="55" t="str">
        <f t="shared" si="1"/>
        <v/>
      </c>
      <c r="DP13" s="55" t="str">
        <f t="shared" si="1"/>
        <v/>
      </c>
      <c r="DQ13" s="55" t="str">
        <f t="shared" si="1"/>
        <v/>
      </c>
      <c r="DR13" s="55" t="str">
        <f t="shared" si="1"/>
        <v/>
      </c>
      <c r="DS13" s="55" t="str">
        <f t="shared" si="1"/>
        <v/>
      </c>
      <c r="DT13" s="55" t="str">
        <f t="shared" si="1"/>
        <v/>
      </c>
      <c r="DU13" s="55" t="str">
        <f t="shared" si="1"/>
        <v/>
      </c>
      <c r="DV13" s="55" t="str">
        <f t="shared" si="1"/>
        <v/>
      </c>
      <c r="DW13" s="55" t="str">
        <f t="shared" si="1"/>
        <v/>
      </c>
      <c r="DX13" s="55" t="str">
        <f t="shared" si="1"/>
        <v/>
      </c>
      <c r="DY13" s="55" t="str">
        <f t="shared" si="1"/>
        <v/>
      </c>
      <c r="DZ13" s="55" t="str">
        <f t="shared" si="1"/>
        <v/>
      </c>
      <c r="EA13" s="55" t="str">
        <f t="shared" si="1"/>
        <v/>
      </c>
      <c r="EB13" s="55" t="str">
        <f t="shared" ref="EB13:ER13" si="2">IF(EB3="","",EB5-EB6-EB8-EB10-EB12+EB11)</f>
        <v/>
      </c>
      <c r="EC13" s="55" t="str">
        <f t="shared" si="2"/>
        <v/>
      </c>
      <c r="ED13" s="55" t="str">
        <f t="shared" si="2"/>
        <v/>
      </c>
      <c r="EE13" s="55" t="str">
        <f t="shared" si="2"/>
        <v/>
      </c>
      <c r="EF13" s="55" t="str">
        <f t="shared" si="2"/>
        <v/>
      </c>
      <c r="EG13" s="55" t="str">
        <f t="shared" si="2"/>
        <v/>
      </c>
      <c r="EH13" s="55" t="str">
        <f t="shared" si="2"/>
        <v/>
      </c>
      <c r="EI13" s="55" t="str">
        <f t="shared" si="2"/>
        <v/>
      </c>
      <c r="EJ13" s="55" t="str">
        <f t="shared" si="2"/>
        <v/>
      </c>
      <c r="EK13" s="55" t="str">
        <f t="shared" si="2"/>
        <v/>
      </c>
      <c r="EL13" s="55" t="str">
        <f t="shared" si="2"/>
        <v/>
      </c>
      <c r="EM13" s="55" t="str">
        <f t="shared" si="2"/>
        <v/>
      </c>
      <c r="EN13" s="55" t="str">
        <f t="shared" si="2"/>
        <v/>
      </c>
      <c r="EO13" s="55" t="str">
        <f t="shared" si="2"/>
        <v/>
      </c>
      <c r="EP13" s="55" t="str">
        <f t="shared" si="2"/>
        <v/>
      </c>
      <c r="EQ13" s="55" t="str">
        <f t="shared" si="2"/>
        <v/>
      </c>
      <c r="ER13" s="55" t="str">
        <f t="shared" si="2"/>
        <v/>
      </c>
    </row>
    <row r="14" spans="1:151">
      <c r="A14" s="56" t="s">
        <v>46</v>
      </c>
      <c r="B14" s="55">
        <v>0</v>
      </c>
      <c r="C14" s="55">
        <f ca="1">IF(C3="","",IF(C13&lt;'Caracs du projet'!$E$9,C13*'Caracs du projet'!$E$8,'Caracs du projet'!$E$9*'Caracs du projet'!$E$8+(C13-'Caracs du projet'!$E$9)*'Caracs du projet'!$E$7))</f>
        <v>293.68688844222078</v>
      </c>
      <c r="D14" s="55">
        <f ca="1">IF(D3="","",IF(D13&lt;'Caracs du projet'!$E$9,D13*'Caracs du projet'!$E$8,'Caracs du projet'!$E$9*'Caracs du projet'!$E$8+(D13-'Caracs du projet'!$E$9)*'Caracs du projet'!$E$7))</f>
        <v>301.51769848219357</v>
      </c>
      <c r="E14" s="55">
        <f ca="1">IF(E3="","",IF(E13&lt;'Caracs du projet'!$E$9,E13*'Caracs du projet'!$E$8,'Caracs du projet'!$E$9*'Caracs du projet'!$E$8+(E13-'Caracs du projet'!$E$9)*'Caracs du projet'!$E$7))</f>
        <v>309.27755174982883</v>
      </c>
      <c r="F14" s="55">
        <f ca="1">IF(F3="","",IF(F13&lt;'Caracs du projet'!$E$9,F13*'Caracs du projet'!$E$8,'Caracs du projet'!$E$9*'Caracs du projet'!$E$8+(F13-'Caracs du projet'!$E$9)*'Caracs du projet'!$E$7))</f>
        <v>316.96716185594227</v>
      </c>
      <c r="G14" s="55">
        <f ca="1">IF(G3="","",IF(G13&lt;'Caracs du projet'!$E$9,G13*'Caracs du projet'!$E$8,'Caracs du projet'!$E$9*'Caracs du projet'!$E$8+(G13-'Caracs du projet'!$E$9)*'Caracs du projet'!$E$7))</f>
        <v>324.58723536452612</v>
      </c>
      <c r="H14" s="55">
        <f ca="1">IF(H3="","",IF(H13&lt;'Caracs du projet'!$E$9,H13*'Caracs du projet'!$E$8,'Caracs du projet'!$E$9*'Caracs du projet'!$E$8+(H13-'Caracs du projet'!$E$9)*'Caracs du projet'!$E$7))</f>
        <v>332.13847186255157</v>
      </c>
      <c r="I14" s="55">
        <f ca="1">IF(I3="","",IF(I13&lt;'Caracs du projet'!$E$9,I13*'Caracs du projet'!$E$8,'Caracs du projet'!$E$9*'Caracs du projet'!$E$8+(I13-'Caracs du projet'!$E$9)*'Caracs du projet'!$E$7))</f>
        <v>339.62156402907806</v>
      </c>
      <c r="J14" s="55">
        <f ca="1">IF(J3="","",IF(J13&lt;'Caracs du projet'!$E$9,J13*'Caracs du projet'!$E$8,'Caracs du projet'!$E$9*'Caracs du projet'!$E$8+(J13-'Caracs du projet'!$E$9)*'Caracs du projet'!$E$7))</f>
        <v>347.03719770368212</v>
      </c>
      <c r="K14" s="55">
        <f ca="1">IF(K3="","",IF(K13&lt;'Caracs du projet'!$E$9,K13*'Caracs du projet'!$E$8,'Caracs du projet'!$E$9*'Caracs du projet'!$E$8+(K13-'Caracs du projet'!$E$9)*'Caracs du projet'!$E$7))</f>
        <v>354.3860519542045</v>
      </c>
      <c r="L14" s="55">
        <f ca="1">IF(L3="","",IF(L13&lt;'Caracs du projet'!$E$9,L13*'Caracs du projet'!$E$8,'Caracs du projet'!$E$9*'Caracs du projet'!$E$8+(L13-'Caracs du projet'!$E$9)*'Caracs du projet'!$E$7))</f>
        <v>361.66879914382974</v>
      </c>
      <c r="M14" s="55">
        <f ca="1">IF(M3="","",IF(M13&lt;'Caracs du projet'!$E$9,M13*'Caracs du projet'!$E$8,'Caracs du projet'!$E$9*'Caracs du projet'!$E$8+(M13-'Caracs du projet'!$E$9)*'Caracs du projet'!$E$7))</f>
        <v>368.88610499750007</v>
      </c>
      <c r="N14" s="55">
        <f ca="1">IF(N3="","",IF(N13&lt;'Caracs du projet'!$E$9,N13*'Caracs du projet'!$E$8,'Caracs du projet'!$E$9*'Caracs du projet'!$E$8+(N13-'Caracs du projet'!$E$9)*'Caracs du projet'!$E$7))</f>
        <v>376.03862866767309</v>
      </c>
      <c r="O14" s="55">
        <f ca="1">IF(O3="","",IF(O13&lt;'Caracs du projet'!$E$9,O13*'Caracs du projet'!$E$8,'Caracs du projet'!$E$9*'Caracs du projet'!$E$8+(O13-'Caracs du projet'!$E$9)*'Caracs du projet'!$E$7))</f>
        <v>383.12702279942602</v>
      </c>
      <c r="P14" s="55">
        <f ca="1">IF(P3="","",IF(P13&lt;'Caracs du projet'!$E$9,P13*'Caracs du projet'!$E$8,'Caracs du projet'!$E$9*'Caracs du projet'!$E$8+(P13-'Caracs du projet'!$E$9)*'Caracs du projet'!$E$7))</f>
        <v>390.15193359491889</v>
      </c>
      <c r="Q14" s="55">
        <f ca="1">IF(Q3="","",IF(Q13&lt;'Caracs du projet'!$E$9,Q13*'Caracs du projet'!$E$8,'Caracs du projet'!$E$9*'Caracs du projet'!$E$8+(Q13-'Caracs du projet'!$E$9)*'Caracs du projet'!$E$7))</f>
        <v>397.11400087721574</v>
      </c>
      <c r="R14" s="55">
        <f ca="1">IF(R3="","",IF(R13&lt;'Caracs du projet'!$E$9,R13*'Caracs du projet'!$E$8,'Caracs du projet'!$E$9*'Caracs du projet'!$E$8+(R13-'Caracs du projet'!$E$9)*'Caracs du projet'!$E$7))</f>
        <v>402.17282400536851</v>
      </c>
      <c r="S14" s="55">
        <f ca="1">IF(S3="","",IF(S13&lt;'Caracs du projet'!$E$9,S13*'Caracs du projet'!$E$8,'Caracs du projet'!$E$9*'Caracs du projet'!$E$8+(S13-'Caracs du projet'!$E$9)*'Caracs du projet'!$E$7))</f>
        <v>405.0225980251173</v>
      </c>
      <c r="T14" s="55">
        <f ca="1">IF(T3="","",IF(T13&lt;'Caracs du projet'!$E$9,T13*'Caracs du projet'!$E$8,'Caracs du projet'!$E$9*'Caracs du projet'!$E$8+(T13-'Caracs du projet'!$E$9)*'Caracs du projet'!$E$7))</f>
        <v>407.84415646051218</v>
      </c>
      <c r="U14" s="55">
        <f ca="1">IF(U3="","",IF(U13&lt;'Caracs du projet'!$E$9,U13*'Caracs du projet'!$E$8,'Caracs du projet'!$E$9*'Caracs du projet'!$E$8+(U13-'Caracs du projet'!$E$9)*'Caracs du projet'!$E$7))</f>
        <v>410.63777867377439</v>
      </c>
      <c r="V14" s="55">
        <f ca="1">IF(V3="","",IF(V13&lt;'Caracs du projet'!$E$9,V13*'Caracs du projet'!$E$8,'Caracs du projet'!$E$9*'Caracs du projet'!$E$8+(V13-'Caracs du projet'!$E$9)*'Caracs du projet'!$E$7))</f>
        <v>7913.4037412611615</v>
      </c>
      <c r="W14" s="55" t="str">
        <f>IF(W3="","",IF(W13&lt;'Caracs du projet'!$E$9,W13*'Caracs du projet'!$E$8,'Caracs du projet'!$E$9*'Caracs du projet'!$E$8+(W13-'Caracs du projet'!$E$9)*'Caracs du projet'!$E$7))</f>
        <v/>
      </c>
      <c r="X14" s="55" t="str">
        <f>IF(X3="","",IF(X13&lt;'Caracs du projet'!$E$9,X13*'Caracs du projet'!$E$8,'Caracs du projet'!$E$9*'Caracs du projet'!$E$8+(X13-'Caracs du projet'!$E$9)*'Caracs du projet'!$E$7))</f>
        <v/>
      </c>
      <c r="Y14" s="55" t="str">
        <f>IF(Y3="","",IF(Y13&lt;'Caracs du projet'!$E$9,Y13*'Caracs du projet'!$E$8,'Caracs du projet'!$E$9*'Caracs du projet'!$E$8+(Y13-'Caracs du projet'!$E$9)*'Caracs du projet'!$E$7))</f>
        <v/>
      </c>
      <c r="Z14" s="55" t="str">
        <f>IF(Z3="","",IF(Z13&lt;'Caracs du projet'!$E$9,Z13*'Caracs du projet'!$E$8,'Caracs du projet'!$E$9*'Caracs du projet'!$E$8+(Z13-'Caracs du projet'!$E$9)*'Caracs du projet'!$E$7))</f>
        <v/>
      </c>
      <c r="AA14" s="55" t="str">
        <f>IF(AA3="","",IF(AA13&lt;'Caracs du projet'!$E$9,AA13*'Caracs du projet'!$E$8,'Caracs du projet'!$E$9*'Caracs du projet'!$E$8+(AA13-'Caracs du projet'!$E$9)*'Caracs du projet'!$E$7))</f>
        <v/>
      </c>
      <c r="AB14" s="55" t="str">
        <f>IF(AB3="","",IF(AB13&lt;'Caracs du projet'!$E$9,AB13*'Caracs du projet'!$E$8,'Caracs du projet'!$E$9*'Caracs du projet'!$E$8+(AB13-'Caracs du projet'!$E$9)*'Caracs du projet'!$E$7))</f>
        <v/>
      </c>
      <c r="AC14" s="55" t="str">
        <f>IF(AC3="","",IF(AC13&lt;'Caracs du projet'!$E$9,AC13*'Caracs du projet'!$E$8,'Caracs du projet'!$E$9*'Caracs du projet'!$E$8+(AC13-'Caracs du projet'!$E$9)*'Caracs du projet'!$E$7))</f>
        <v/>
      </c>
      <c r="AD14" s="55" t="str">
        <f>IF(AD3="","",IF(AD13&lt;'Caracs du projet'!$E$9,AD13*'Caracs du projet'!$E$8,'Caracs du projet'!$E$9*'Caracs du projet'!$E$8+(AD13-'Caracs du projet'!$E$9)*'Caracs du projet'!$E$7))</f>
        <v/>
      </c>
      <c r="AE14" s="55" t="str">
        <f>IF(AE3="","",IF(AE13&lt;'Caracs du projet'!$E$9,AE13*'Caracs du projet'!$E$8,'Caracs du projet'!$E$9*'Caracs du projet'!$E$8+(AE13-'Caracs du projet'!$E$9)*'Caracs du projet'!$E$7))</f>
        <v/>
      </c>
      <c r="AF14" s="55" t="str">
        <f>IF(AF3="","",IF(AF13&lt;'Caracs du projet'!$E$9,AF13*'Caracs du projet'!$E$8,'Caracs du projet'!$E$9*'Caracs du projet'!$E$8+(AF13-'Caracs du projet'!$E$9)*'Caracs du projet'!$E$7))</f>
        <v/>
      </c>
      <c r="AG14" s="55" t="str">
        <f>IF(AG3="","",IF(AG13&lt;'Caracs du projet'!$E$9,AG13*'Caracs du projet'!$E$8,'Caracs du projet'!$E$9*'Caracs du projet'!$E$8+(AG13-'Caracs du projet'!$E$9)*'Caracs du projet'!$E$7))</f>
        <v/>
      </c>
      <c r="AH14" s="55" t="str">
        <f>IF(AH3="","",IF(AH13&lt;'Caracs du projet'!$E$9,AH13*'Caracs du projet'!$E$8,'Caracs du projet'!$E$9*'Caracs du projet'!$E$8+(AH13-'Caracs du projet'!$E$9)*'Caracs du projet'!$E$7))</f>
        <v/>
      </c>
      <c r="AI14" s="55" t="str">
        <f>IF(AI3="","",IF(AI13&lt;'Caracs du projet'!$E$9,AI13*'Caracs du projet'!$E$8,'Caracs du projet'!$E$9*'Caracs du projet'!$E$8+(AI13-'Caracs du projet'!$E$9)*'Caracs du projet'!$E$7))</f>
        <v/>
      </c>
      <c r="AJ14" s="55" t="str">
        <f>IF(AJ3="","",IF(AJ13&lt;'Caracs du projet'!$E$9,AJ13*'Caracs du projet'!$E$8,'Caracs du projet'!$E$9*'Caracs du projet'!$E$8+(AJ13-'Caracs du projet'!$E$9)*'Caracs du projet'!$E$7))</f>
        <v/>
      </c>
      <c r="AK14" s="55" t="str">
        <f>IF(AK3="","",IF(AK13&lt;'Caracs du projet'!$E$9,AK13*'Caracs du projet'!$E$8,'Caracs du projet'!$E$9*'Caracs du projet'!$E$8+(AK13-'Caracs du projet'!$E$9)*'Caracs du projet'!$E$7))</f>
        <v/>
      </c>
      <c r="AL14" s="55" t="str">
        <f>IF(AL3="","",IF(AL13&lt;'Caracs du projet'!$E$9,AL13*'Caracs du projet'!$E$8,'Caracs du projet'!$E$9*'Caracs du projet'!$E$8+(AL13-'Caracs du projet'!$E$9)*'Caracs du projet'!$E$7))</f>
        <v/>
      </c>
      <c r="AM14" s="55" t="str">
        <f>IF(AM3="","",IF(AM13&lt;'Caracs du projet'!$E$9,AM13*'Caracs du projet'!$E$8,'Caracs du projet'!$E$9*'Caracs du projet'!$E$8+(AM13-'Caracs du projet'!$E$9)*'Caracs du projet'!$E$7))</f>
        <v/>
      </c>
      <c r="AN14" s="55" t="str">
        <f>IF(AN3="","",IF(AN13&lt;'Caracs du projet'!$E$9,AN13*'Caracs du projet'!$E$8,'Caracs du projet'!$E$9*'Caracs du projet'!$E$8+(AN13-'Caracs du projet'!$E$9)*'Caracs du projet'!$E$7))</f>
        <v/>
      </c>
      <c r="AO14" s="55" t="str">
        <f>IF(AO3="","",IF(AO13&lt;'Caracs du projet'!$E$9,AO13*'Caracs du projet'!$E$8,'Caracs du projet'!$E$9*'Caracs du projet'!$E$8+(AO13-'Caracs du projet'!$E$9)*'Caracs du projet'!$E$7))</f>
        <v/>
      </c>
      <c r="AP14" s="55" t="str">
        <f>IF(AP3="","",IF(AP13&lt;'Caracs du projet'!$E$9,AP13*'Caracs du projet'!$E$8,'Caracs du projet'!$E$9*'Caracs du projet'!$E$8+(AP13-'Caracs du projet'!$E$9)*'Caracs du projet'!$E$7))</f>
        <v/>
      </c>
      <c r="AQ14" s="55" t="str">
        <f>IF(AQ3="","",IF(AQ13&lt;'Caracs du projet'!$E$9,AQ13*'Caracs du projet'!$E$8,'Caracs du projet'!$E$9*'Caracs du projet'!$E$8+(AQ13-'Caracs du projet'!$E$9)*'Caracs du projet'!$E$7))</f>
        <v/>
      </c>
      <c r="AR14" s="55" t="str">
        <f>IF(AR3="","",IF(AR13&lt;'Caracs du projet'!$E$9,AR13*'Caracs du projet'!$E$8,'Caracs du projet'!$E$9*'Caracs du projet'!$E$8+(AR13-'Caracs du projet'!$E$9)*'Caracs du projet'!$E$7))</f>
        <v/>
      </c>
      <c r="AS14" s="55" t="str">
        <f>IF(AS3="","",IF(AS13&lt;'Caracs du projet'!$E$9,AS13*'Caracs du projet'!$E$8,'Caracs du projet'!$E$9*'Caracs du projet'!$E$8+(AS13-'Caracs du projet'!$E$9)*'Caracs du projet'!$E$7))</f>
        <v/>
      </c>
      <c r="AT14" s="55" t="str">
        <f>IF(AT3="","",IF(AT13&lt;'Caracs du projet'!$E$9,AT13*'Caracs du projet'!$E$8,'Caracs du projet'!$E$9*'Caracs du projet'!$E$8+(AT13-'Caracs du projet'!$E$9)*'Caracs du projet'!$E$7))</f>
        <v/>
      </c>
      <c r="AU14" s="55" t="str">
        <f>IF(AU3="","",IF(AU13&lt;'Caracs du projet'!$E$9,AU13*'Caracs du projet'!$E$8,'Caracs du projet'!$E$9*'Caracs du projet'!$E$8+(AU13-'Caracs du projet'!$E$9)*'Caracs du projet'!$E$7))</f>
        <v/>
      </c>
      <c r="AV14" s="55" t="str">
        <f>IF(AV3="","",IF(AV13&lt;'Caracs du projet'!$E$9,AV13*'Caracs du projet'!$E$8,'Caracs du projet'!$E$9*'Caracs du projet'!$E$8+(AV13-'Caracs du projet'!$E$9)*'Caracs du projet'!$E$7))</f>
        <v/>
      </c>
      <c r="AW14" s="55" t="str">
        <f>IF(AW3="","",IF(AW13&lt;'Caracs du projet'!$E$9,AW13*'Caracs du projet'!$E$8,'Caracs du projet'!$E$9*'Caracs du projet'!$E$8+(AW13-'Caracs du projet'!$E$9)*'Caracs du projet'!$E$7))</f>
        <v/>
      </c>
      <c r="AX14" s="55" t="str">
        <f>IF(AX3="","",IF(AX13&lt;'Caracs du projet'!$E$9,AX13*'Caracs du projet'!$E$8,'Caracs du projet'!$E$9*'Caracs du projet'!$E$8+(AX13-'Caracs du projet'!$E$9)*'Caracs du projet'!$E$7))</f>
        <v/>
      </c>
      <c r="AY14" s="55" t="str">
        <f>IF(AY3="","",IF(AY13&lt;'Caracs du projet'!$E$9,AY13*'Caracs du projet'!$E$8,'Caracs du projet'!$E$9*'Caracs du projet'!$E$8+(AY13-'Caracs du projet'!$E$9)*'Caracs du projet'!$E$7))</f>
        <v/>
      </c>
      <c r="AZ14" s="55" t="str">
        <f>IF(AZ3="","",IF(AZ13&lt;'Caracs du projet'!$E$9,AZ13*'Caracs du projet'!$E$8,'Caracs du projet'!$E$9*'Caracs du projet'!$E$8+(AZ13-'Caracs du projet'!$E$9)*'Caracs du projet'!$E$7))</f>
        <v/>
      </c>
      <c r="BA14" s="55" t="str">
        <f>IF(BA3="","",IF(BA13&lt;'Caracs du projet'!$E$9,BA13*'Caracs du projet'!$E$8,'Caracs du projet'!$E$9*'Caracs du projet'!$E$8+(BA13-'Caracs du projet'!$E$9)*'Caracs du projet'!$E$7))</f>
        <v/>
      </c>
      <c r="BB14" s="55" t="str">
        <f>IF(BB3="","",IF(BB13&lt;'Caracs du projet'!$E$9,BB13*'Caracs du projet'!$E$8,'Caracs du projet'!$E$9*'Caracs du projet'!$E$8+(BB13-'Caracs du projet'!$E$9)*'Caracs du projet'!$E$7))</f>
        <v/>
      </c>
      <c r="BC14" s="55" t="str">
        <f>IF(BC3="","",IF(BC13&lt;'Caracs du projet'!$E$9,BC13*'Caracs du projet'!$E$8,'Caracs du projet'!$E$9*'Caracs du projet'!$E$8+(BC13-'Caracs du projet'!$E$9)*'Caracs du projet'!$E$7))</f>
        <v/>
      </c>
      <c r="BD14" s="55" t="str">
        <f>IF(BD3="","",IF(BD13&lt;'Caracs du projet'!$E$9,BD13*'Caracs du projet'!$E$8,'Caracs du projet'!$E$9*'Caracs du projet'!$E$8+(BD13-'Caracs du projet'!$E$9)*'Caracs du projet'!$E$7))</f>
        <v/>
      </c>
      <c r="BE14" s="55" t="str">
        <f>IF(BE3="","",IF(BE13&lt;'Caracs du projet'!$E$9,BE13*'Caracs du projet'!$E$8,'Caracs du projet'!$E$9*'Caracs du projet'!$E$8+(BE13-'Caracs du projet'!$E$9)*'Caracs du projet'!$E$7))</f>
        <v/>
      </c>
      <c r="BF14" s="55" t="str">
        <f>IF(BF3="","",IF(BF13&lt;'Caracs du projet'!$E$9,BF13*'Caracs du projet'!$E$8,'Caracs du projet'!$E$9*'Caracs du projet'!$E$8+(BF13-'Caracs du projet'!$E$9)*'Caracs du projet'!$E$7))</f>
        <v/>
      </c>
      <c r="BG14" s="55" t="str">
        <f>IF(BG3="","",IF(BG13&lt;'Caracs du projet'!$E$9,BG13*'Caracs du projet'!$E$8,'Caracs du projet'!$E$9*'Caracs du projet'!$E$8+(BG13-'Caracs du projet'!$E$9)*'Caracs du projet'!$E$7))</f>
        <v/>
      </c>
      <c r="BH14" s="55" t="str">
        <f>IF(BH3="","",IF(BH13&lt;'Caracs du projet'!$E$9,BH13*'Caracs du projet'!$E$8,'Caracs du projet'!$E$9*'Caracs du projet'!$E$8+(BH13-'Caracs du projet'!$E$9)*'Caracs du projet'!$E$7))</f>
        <v/>
      </c>
      <c r="BI14" s="55" t="str">
        <f>IF(BI3="","",IF(BI13&lt;'Caracs du projet'!$E$9,BI13*'Caracs du projet'!$E$8,'Caracs du projet'!$E$9*'Caracs du projet'!$E$8+(BI13-'Caracs du projet'!$E$9)*'Caracs du projet'!$E$7))</f>
        <v/>
      </c>
      <c r="BJ14" s="55" t="str">
        <f>IF(BJ3="","",IF(BJ13&lt;'Caracs du projet'!$E$9,BJ13*'Caracs du projet'!$E$8,'Caracs du projet'!$E$9*'Caracs du projet'!$E$8+(BJ13-'Caracs du projet'!$E$9)*'Caracs du projet'!$E$7))</f>
        <v/>
      </c>
      <c r="BK14" s="55" t="str">
        <f>IF(BK3="","",IF(BK13&lt;'Caracs du projet'!$E$9,BK13*'Caracs du projet'!$E$8,'Caracs du projet'!$E$9*'Caracs du projet'!$E$8+(BK13-'Caracs du projet'!$E$9)*'Caracs du projet'!$E$7))</f>
        <v/>
      </c>
      <c r="BL14" s="55" t="str">
        <f>IF(BL3="","",IF(BL13&lt;'Caracs du projet'!$E$9,BL13*'Caracs du projet'!$E$8,'Caracs du projet'!$E$9*'Caracs du projet'!$E$8+(BL13-'Caracs du projet'!$E$9)*'Caracs du projet'!$E$7))</f>
        <v/>
      </c>
      <c r="BM14" s="55" t="str">
        <f>IF(BM3="","",IF(BM13&lt;'Caracs du projet'!$E$9,BM13*'Caracs du projet'!$E$8,'Caracs du projet'!$E$9*'Caracs du projet'!$E$8+(BM13-'Caracs du projet'!$E$9)*'Caracs du projet'!$E$7))</f>
        <v/>
      </c>
      <c r="BN14" s="55" t="str">
        <f>IF(BN3="","",IF(BN13&lt;'Caracs du projet'!$E$9,BN13*'Caracs du projet'!$E$8,'Caracs du projet'!$E$9*'Caracs du projet'!$E$8+(BN13-'Caracs du projet'!$E$9)*'Caracs du projet'!$E$7))</f>
        <v/>
      </c>
      <c r="BO14" s="55" t="str">
        <f>IF(BO3="","",IF(BO13&lt;'Caracs du projet'!$E$9,BO13*'Caracs du projet'!$E$8,'Caracs du projet'!$E$9*'Caracs du projet'!$E$8+(BO13-'Caracs du projet'!$E$9)*'Caracs du projet'!$E$7))</f>
        <v/>
      </c>
      <c r="BP14" s="55" t="str">
        <f>IF(BP3="","",IF(BP13&lt;'Caracs du projet'!$E$9,BP13*'Caracs du projet'!$E$8,'Caracs du projet'!$E$9*'Caracs du projet'!$E$8+(BP13-'Caracs du projet'!$E$9)*'Caracs du projet'!$E$7))</f>
        <v/>
      </c>
      <c r="BQ14" s="55" t="str">
        <f>IF(BQ3="","",IF(BQ13&lt;'Caracs du projet'!$E$9,BQ13*'Caracs du projet'!$E$8,'Caracs du projet'!$E$9*'Caracs du projet'!$E$8+(BQ13-'Caracs du projet'!$E$9)*'Caracs du projet'!$E$7))</f>
        <v/>
      </c>
      <c r="BR14" s="55" t="str">
        <f>IF(BR3="","",IF(BR13&lt;'Caracs du projet'!$E$9,BR13*'Caracs du projet'!$E$8,'Caracs du projet'!$E$9*'Caracs du projet'!$E$8+(BR13-'Caracs du projet'!$E$9)*'Caracs du projet'!$E$7))</f>
        <v/>
      </c>
      <c r="BS14" s="55" t="str">
        <f>IF(BS3="","",IF(BS13&lt;'Caracs du projet'!$E$9,BS13*'Caracs du projet'!$E$8,'Caracs du projet'!$E$9*'Caracs du projet'!$E$8+(BS13-'Caracs du projet'!$E$9)*'Caracs du projet'!$E$7))</f>
        <v/>
      </c>
      <c r="BT14" s="55" t="str">
        <f>IF(BT3="","",IF(BT13&lt;'Caracs du projet'!$E$9,BT13*'Caracs du projet'!$E$8,'Caracs du projet'!$E$9*'Caracs du projet'!$E$8+(BT13-'Caracs du projet'!$E$9)*'Caracs du projet'!$E$7))</f>
        <v/>
      </c>
      <c r="BU14" s="55" t="str">
        <f>IF(BU3="","",IF(BU13&lt;'Caracs du projet'!$E$9,BU13*'Caracs du projet'!$E$8,'Caracs du projet'!$E$9*'Caracs du projet'!$E$8+(BU13-'Caracs du projet'!$E$9)*'Caracs du projet'!$E$7))</f>
        <v/>
      </c>
      <c r="BV14" s="55" t="str">
        <f>IF(BV3="","",IF(BV13&lt;'Caracs du projet'!$E$9,BV13*'Caracs du projet'!$E$8,'Caracs du projet'!$E$9*'Caracs du projet'!$E$8+(BV13-'Caracs du projet'!$E$9)*'Caracs du projet'!$E$7))</f>
        <v/>
      </c>
      <c r="BW14" s="55" t="str">
        <f>IF(BW3="","",IF(BW13&lt;'Caracs du projet'!$E$9,BW13*'Caracs du projet'!$E$8,'Caracs du projet'!$E$9*'Caracs du projet'!$E$8+(BW13-'Caracs du projet'!$E$9)*'Caracs du projet'!$E$7))</f>
        <v/>
      </c>
      <c r="BX14" s="55" t="str">
        <f>IF(BX3="","",IF(BX13&lt;'Caracs du projet'!$E$9,BX13*'Caracs du projet'!$E$8,'Caracs du projet'!$E$9*'Caracs du projet'!$E$8+(BX13-'Caracs du projet'!$E$9)*'Caracs du projet'!$E$7))</f>
        <v/>
      </c>
      <c r="BY14" s="55" t="str">
        <f>IF(BY3="","",IF(BY13&lt;'Caracs du projet'!$E$9,BY13*'Caracs du projet'!$E$8,'Caracs du projet'!$E$9*'Caracs du projet'!$E$8+(BY13-'Caracs du projet'!$E$9)*'Caracs du projet'!$E$7))</f>
        <v/>
      </c>
      <c r="BZ14" s="55" t="str">
        <f>IF(BZ3="","",IF(BZ13&lt;'Caracs du projet'!$E$9,BZ13*'Caracs du projet'!$E$8,'Caracs du projet'!$E$9*'Caracs du projet'!$E$8+(BZ13-'Caracs du projet'!$E$9)*'Caracs du projet'!$E$7))</f>
        <v/>
      </c>
      <c r="CA14" s="55" t="str">
        <f>IF(CA3="","",IF(CA13&lt;'Caracs du projet'!$E$9,CA13*'Caracs du projet'!$E$8,'Caracs du projet'!$E$9*'Caracs du projet'!$E$8+(CA13-'Caracs du projet'!$E$9)*'Caracs du projet'!$E$7))</f>
        <v/>
      </c>
      <c r="CB14" s="55" t="str">
        <f>IF(CB3="","",IF(CB13&lt;'Caracs du projet'!$E$9,CB13*'Caracs du projet'!$E$8,'Caracs du projet'!$E$9*'Caracs du projet'!$E$8+(CB13-'Caracs du projet'!$E$9)*'Caracs du projet'!$E$7))</f>
        <v/>
      </c>
      <c r="CC14" s="55" t="str">
        <f>IF(CC3="","",IF(CC13&lt;'Caracs du projet'!$E$9,CC13*'Caracs du projet'!$E$8,'Caracs du projet'!$E$9*'Caracs du projet'!$E$8+(CC13-'Caracs du projet'!$E$9)*'Caracs du projet'!$E$7))</f>
        <v/>
      </c>
      <c r="CD14" s="55" t="str">
        <f>IF(CD3="","",IF(CD13&lt;'Caracs du projet'!$E$9,CD13*'Caracs du projet'!$E$8,'Caracs du projet'!$E$9*'Caracs du projet'!$E$8+(CD13-'Caracs du projet'!$E$9)*'Caracs du projet'!$E$7))</f>
        <v/>
      </c>
      <c r="CE14" s="55" t="str">
        <f>IF(CE3="","",IF(CE13&lt;'Caracs du projet'!$E$9,CE13*'Caracs du projet'!$E$8,'Caracs du projet'!$E$9*'Caracs du projet'!$E$8+(CE13-'Caracs du projet'!$E$9)*'Caracs du projet'!$E$7))</f>
        <v/>
      </c>
      <c r="CF14" s="55" t="str">
        <f>IF(CF3="","",IF(CF13&lt;'Caracs du projet'!$E$9,CF13*'Caracs du projet'!$E$8,'Caracs du projet'!$E$9*'Caracs du projet'!$E$8+(CF13-'Caracs du projet'!$E$9)*'Caracs du projet'!$E$7))</f>
        <v/>
      </c>
      <c r="CG14" s="55" t="str">
        <f>IF(CG3="","",IF(CG13&lt;'Caracs du projet'!$E$9,CG13*'Caracs du projet'!$E$8,'Caracs du projet'!$E$9*'Caracs du projet'!$E$8+(CG13-'Caracs du projet'!$E$9)*'Caracs du projet'!$E$7))</f>
        <v/>
      </c>
      <c r="CH14" s="55" t="str">
        <f>IF(CH3="","",IF(CH13&lt;'Caracs du projet'!$E$9,CH13*'Caracs du projet'!$E$8,'Caracs du projet'!$E$9*'Caracs du projet'!$E$8+(CH13-'Caracs du projet'!$E$9)*'Caracs du projet'!$E$7))</f>
        <v/>
      </c>
      <c r="CI14" s="55" t="str">
        <f>IF(CI3="","",IF(CI13&lt;'Caracs du projet'!$E$9,CI13*'Caracs du projet'!$E$8,'Caracs du projet'!$E$9*'Caracs du projet'!$E$8+(CI13-'Caracs du projet'!$E$9)*'Caracs du projet'!$E$7))</f>
        <v/>
      </c>
      <c r="CJ14" s="55" t="str">
        <f>IF(CJ3="","",IF(CJ13&lt;'Caracs du projet'!$E$9,CJ13*'Caracs du projet'!$E$8,'Caracs du projet'!$E$9*'Caracs du projet'!$E$8+(CJ13-'Caracs du projet'!$E$9)*'Caracs du projet'!$E$7))</f>
        <v/>
      </c>
      <c r="CK14" s="55" t="str">
        <f>IF(CK3="","",IF(CK13&lt;'Caracs du projet'!$E$9,CK13*'Caracs du projet'!$E$8,'Caracs du projet'!$E$9*'Caracs du projet'!$E$8+(CK13-'Caracs du projet'!$E$9)*'Caracs du projet'!$E$7))</f>
        <v/>
      </c>
      <c r="CL14" s="55" t="str">
        <f>IF(CL3="","",IF(CL13&lt;'Caracs du projet'!$E$9,CL13*'Caracs du projet'!$E$8,'Caracs du projet'!$E$9*'Caracs du projet'!$E$8+(CL13-'Caracs du projet'!$E$9)*'Caracs du projet'!$E$7))</f>
        <v/>
      </c>
      <c r="CM14" s="55" t="str">
        <f>IF(CM3="","",IF(CM13&lt;'Caracs du projet'!$E$9,CM13*'Caracs du projet'!$E$8,'Caracs du projet'!$E$9*'Caracs du projet'!$E$8+(CM13-'Caracs du projet'!$E$9)*'Caracs du projet'!$E$7))</f>
        <v/>
      </c>
      <c r="CN14" s="55" t="str">
        <f>IF(CN3="","",IF(CN13&lt;'Caracs du projet'!$E$9,CN13*'Caracs du projet'!$E$8,'Caracs du projet'!$E$9*'Caracs du projet'!$E$8+(CN13-'Caracs du projet'!$E$9)*'Caracs du projet'!$E$7))</f>
        <v/>
      </c>
      <c r="CO14" s="55" t="str">
        <f>IF(CO3="","",IF(CO13&lt;'Caracs du projet'!$E$9,CO13*'Caracs du projet'!$E$8,'Caracs du projet'!$E$9*'Caracs du projet'!$E$8+(CO13-'Caracs du projet'!$E$9)*'Caracs du projet'!$E$7))</f>
        <v/>
      </c>
      <c r="CP14" s="55" t="str">
        <f>IF(CP3="","",IF(CP13&lt;'Caracs du projet'!$E$9,CP13*'Caracs du projet'!$E$8,'Caracs du projet'!$E$9*'Caracs du projet'!$E$8+(CP13-'Caracs du projet'!$E$9)*'Caracs du projet'!$E$7))</f>
        <v/>
      </c>
      <c r="CQ14" s="55" t="str">
        <f>IF(CQ3="","",IF(CQ13&lt;'Caracs du projet'!$E$9,CQ13*'Caracs du projet'!$E$8,'Caracs du projet'!$E$9*'Caracs du projet'!$E$8+(CQ13-'Caracs du projet'!$E$9)*'Caracs du projet'!$E$7))</f>
        <v/>
      </c>
      <c r="CR14" s="55" t="str">
        <f>IF(CR3="","",IF(CR13&lt;'Caracs du projet'!$E$9,CR13*'Caracs du projet'!$E$8,'Caracs du projet'!$E$9*'Caracs du projet'!$E$8+(CR13-'Caracs du projet'!$E$9)*'Caracs du projet'!$E$7))</f>
        <v/>
      </c>
      <c r="CS14" s="55" t="str">
        <f>IF(CS3="","",IF(CS13&lt;'Caracs du projet'!$E$9,CS13*'Caracs du projet'!$E$8,'Caracs du projet'!$E$9*'Caracs du projet'!$E$8+(CS13-'Caracs du projet'!$E$9)*'Caracs du projet'!$E$7))</f>
        <v/>
      </c>
      <c r="CT14" s="55" t="str">
        <f>IF(CT3="","",IF(CT13&lt;'Caracs du projet'!$E$9,CT13*'Caracs du projet'!$E$8,'Caracs du projet'!$E$9*'Caracs du projet'!$E$8+(CT13-'Caracs du projet'!$E$9)*'Caracs du projet'!$E$7))</f>
        <v/>
      </c>
      <c r="CU14" s="55" t="str">
        <f>IF(CU3="","",IF(CU13&lt;'Caracs du projet'!$E$9,CU13*'Caracs du projet'!$E$8,'Caracs du projet'!$E$9*'Caracs du projet'!$E$8+(CU13-'Caracs du projet'!$E$9)*'Caracs du projet'!$E$7))</f>
        <v/>
      </c>
      <c r="CV14" s="55" t="str">
        <f>IF(CV3="","",IF(CV13&lt;'Caracs du projet'!$E$9,CV13*'Caracs du projet'!$E$8,'Caracs du projet'!$E$9*'Caracs du projet'!$E$8+(CV13-'Caracs du projet'!$E$9)*'Caracs du projet'!$E$7))</f>
        <v/>
      </c>
      <c r="CW14" s="55" t="str">
        <f>IF(CW3="","",IF(CW13&lt;'Caracs du projet'!$E$9,CW13*'Caracs du projet'!$E$8,'Caracs du projet'!$E$9*'Caracs du projet'!$E$8+(CW13-'Caracs du projet'!$E$9)*'Caracs du projet'!$E$7))</f>
        <v/>
      </c>
      <c r="CX14" s="55" t="str">
        <f>IF(CX3="","",IF(CX13&lt;'Caracs du projet'!$E$9,CX13*'Caracs du projet'!$E$8,'Caracs du projet'!$E$9*'Caracs du projet'!$E$8+(CX13-'Caracs du projet'!$E$9)*'Caracs du projet'!$E$7))</f>
        <v/>
      </c>
      <c r="CY14" s="55" t="str">
        <f>IF(CY3="","",IF(CY13&lt;'Caracs du projet'!$E$9,CY13*'Caracs du projet'!$E$8,'Caracs du projet'!$E$9*'Caracs du projet'!$E$8+(CY13-'Caracs du projet'!$E$9)*'Caracs du projet'!$E$7))</f>
        <v/>
      </c>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row>
    <row r="15" spans="1:151" ht="23.25">
      <c r="A15" s="116" t="s">
        <v>47</v>
      </c>
      <c r="B15" s="59">
        <v>0</v>
      </c>
      <c r="C15" s="59">
        <f ca="1">IF(C3="","",C13-C14)</f>
        <v>1664.2257011725844</v>
      </c>
      <c r="D15" s="59">
        <f t="shared" ref="D15:BO15" ca="1" si="3">IF(D3="","",D13-D14)</f>
        <v>1708.6002913990972</v>
      </c>
      <c r="E15" s="59">
        <f t="shared" ca="1" si="3"/>
        <v>1752.5727932490299</v>
      </c>
      <c r="F15" s="59">
        <f t="shared" ca="1" si="3"/>
        <v>1796.1472505170063</v>
      </c>
      <c r="G15" s="59">
        <f t="shared" ca="1" si="3"/>
        <v>1839.327667065648</v>
      </c>
      <c r="H15" s="59">
        <f t="shared" ca="1" si="3"/>
        <v>1882.1180072211257</v>
      </c>
      <c r="I15" s="59">
        <f t="shared" ca="1" si="3"/>
        <v>1924.5221961647758</v>
      </c>
      <c r="J15" s="59">
        <f t="shared" ca="1" si="3"/>
        <v>1966.5441203208657</v>
      </c>
      <c r="K15" s="59">
        <f t="shared" ca="1" si="3"/>
        <v>2008.1876277404922</v>
      </c>
      <c r="L15" s="59">
        <f t="shared" ca="1" si="3"/>
        <v>2049.4565284817018</v>
      </c>
      <c r="M15" s="59">
        <f t="shared" ca="1" si="3"/>
        <v>2090.3545949858335</v>
      </c>
      <c r="N15" s="59">
        <f t="shared" ca="1" si="3"/>
        <v>2130.8855624501475</v>
      </c>
      <c r="O15" s="59">
        <f t="shared" ca="1" si="3"/>
        <v>2171.0531291967477</v>
      </c>
      <c r="P15" s="59">
        <f t="shared" ca="1" si="3"/>
        <v>2210.860957037874</v>
      </c>
      <c r="Q15" s="59">
        <f t="shared" ca="1" si="3"/>
        <v>2250.3126716375559</v>
      </c>
      <c r="R15" s="59">
        <f t="shared" ca="1" si="3"/>
        <v>2278.9793360304216</v>
      </c>
      <c r="S15" s="59">
        <f t="shared" ca="1" si="3"/>
        <v>2295.128055475665</v>
      </c>
      <c r="T15" s="59">
        <f t="shared" ca="1" si="3"/>
        <v>2311.1168866095691</v>
      </c>
      <c r="U15" s="59">
        <f t="shared" ca="1" si="3"/>
        <v>2326.9474124847216</v>
      </c>
      <c r="V15" s="59">
        <f t="shared" ca="1" si="3"/>
        <v>44842.621200479916</v>
      </c>
      <c r="W15" s="59" t="str">
        <f t="shared" si="3"/>
        <v/>
      </c>
      <c r="X15" s="59" t="str">
        <f t="shared" si="3"/>
        <v/>
      </c>
      <c r="Y15" s="59" t="str">
        <f t="shared" si="3"/>
        <v/>
      </c>
      <c r="Z15" s="59" t="str">
        <f t="shared" si="3"/>
        <v/>
      </c>
      <c r="AA15" s="59" t="str">
        <f t="shared" si="3"/>
        <v/>
      </c>
      <c r="AB15" s="59" t="str">
        <f t="shared" si="3"/>
        <v/>
      </c>
      <c r="AC15" s="59" t="str">
        <f t="shared" si="3"/>
        <v/>
      </c>
      <c r="AD15" s="59" t="str">
        <f t="shared" si="3"/>
        <v/>
      </c>
      <c r="AE15" s="59" t="str">
        <f t="shared" si="3"/>
        <v/>
      </c>
      <c r="AF15" s="59" t="str">
        <f t="shared" si="3"/>
        <v/>
      </c>
      <c r="AG15" s="59" t="str">
        <f t="shared" si="3"/>
        <v/>
      </c>
      <c r="AH15" s="59" t="str">
        <f t="shared" si="3"/>
        <v/>
      </c>
      <c r="AI15" s="59" t="str">
        <f t="shared" si="3"/>
        <v/>
      </c>
      <c r="AJ15" s="59" t="str">
        <f t="shared" si="3"/>
        <v/>
      </c>
      <c r="AK15" s="59" t="str">
        <f t="shared" si="3"/>
        <v/>
      </c>
      <c r="AL15" s="59" t="str">
        <f t="shared" si="3"/>
        <v/>
      </c>
      <c r="AM15" s="59" t="str">
        <f t="shared" si="3"/>
        <v/>
      </c>
      <c r="AN15" s="59" t="str">
        <f t="shared" si="3"/>
        <v/>
      </c>
      <c r="AO15" s="59" t="str">
        <f t="shared" si="3"/>
        <v/>
      </c>
      <c r="AP15" s="59" t="str">
        <f t="shared" si="3"/>
        <v/>
      </c>
      <c r="AQ15" s="59" t="str">
        <f t="shared" si="3"/>
        <v/>
      </c>
      <c r="AR15" s="59" t="str">
        <f t="shared" si="3"/>
        <v/>
      </c>
      <c r="AS15" s="59" t="str">
        <f t="shared" si="3"/>
        <v/>
      </c>
      <c r="AT15" s="59" t="str">
        <f t="shared" si="3"/>
        <v/>
      </c>
      <c r="AU15" s="59" t="str">
        <f t="shared" si="3"/>
        <v/>
      </c>
      <c r="AV15" s="59" t="str">
        <f t="shared" si="3"/>
        <v/>
      </c>
      <c r="AW15" s="59" t="str">
        <f t="shared" si="3"/>
        <v/>
      </c>
      <c r="AX15" s="59" t="str">
        <f t="shared" si="3"/>
        <v/>
      </c>
      <c r="AY15" s="59" t="str">
        <f t="shared" si="3"/>
        <v/>
      </c>
      <c r="AZ15" s="59" t="str">
        <f t="shared" si="3"/>
        <v/>
      </c>
      <c r="BA15" s="59" t="str">
        <f t="shared" si="3"/>
        <v/>
      </c>
      <c r="BB15" s="59" t="str">
        <f t="shared" si="3"/>
        <v/>
      </c>
      <c r="BC15" s="59" t="str">
        <f t="shared" si="3"/>
        <v/>
      </c>
      <c r="BD15" s="59" t="str">
        <f t="shared" si="3"/>
        <v/>
      </c>
      <c r="BE15" s="59" t="str">
        <f t="shared" si="3"/>
        <v/>
      </c>
      <c r="BF15" s="59" t="str">
        <f t="shared" si="3"/>
        <v/>
      </c>
      <c r="BG15" s="59" t="str">
        <f t="shared" si="3"/>
        <v/>
      </c>
      <c r="BH15" s="59" t="str">
        <f t="shared" si="3"/>
        <v/>
      </c>
      <c r="BI15" s="59" t="str">
        <f t="shared" si="3"/>
        <v/>
      </c>
      <c r="BJ15" s="59" t="str">
        <f t="shared" si="3"/>
        <v/>
      </c>
      <c r="BK15" s="59" t="str">
        <f t="shared" si="3"/>
        <v/>
      </c>
      <c r="BL15" s="59" t="str">
        <f t="shared" si="3"/>
        <v/>
      </c>
      <c r="BM15" s="59" t="str">
        <f t="shared" si="3"/>
        <v/>
      </c>
      <c r="BN15" s="59" t="str">
        <f t="shared" si="3"/>
        <v/>
      </c>
      <c r="BO15" s="59" t="str">
        <f t="shared" si="3"/>
        <v/>
      </c>
      <c r="BP15" s="59" t="str">
        <f t="shared" ref="BP15:CZ15" si="4">IF(BP3="","",BP13-BP14)</f>
        <v/>
      </c>
      <c r="BQ15" s="59" t="str">
        <f t="shared" si="4"/>
        <v/>
      </c>
      <c r="BR15" s="59" t="str">
        <f t="shared" si="4"/>
        <v/>
      </c>
      <c r="BS15" s="59" t="str">
        <f t="shared" si="4"/>
        <v/>
      </c>
      <c r="BT15" s="59" t="str">
        <f t="shared" si="4"/>
        <v/>
      </c>
      <c r="BU15" s="59" t="str">
        <f t="shared" si="4"/>
        <v/>
      </c>
      <c r="BV15" s="59" t="str">
        <f t="shared" si="4"/>
        <v/>
      </c>
      <c r="BW15" s="59" t="str">
        <f t="shared" si="4"/>
        <v/>
      </c>
      <c r="BX15" s="59" t="str">
        <f t="shared" si="4"/>
        <v/>
      </c>
      <c r="BY15" s="59" t="str">
        <f t="shared" si="4"/>
        <v/>
      </c>
      <c r="BZ15" s="59" t="str">
        <f t="shared" si="4"/>
        <v/>
      </c>
      <c r="CA15" s="59" t="str">
        <f t="shared" si="4"/>
        <v/>
      </c>
      <c r="CB15" s="59" t="str">
        <f t="shared" si="4"/>
        <v/>
      </c>
      <c r="CC15" s="59" t="str">
        <f t="shared" si="4"/>
        <v/>
      </c>
      <c r="CD15" s="59" t="str">
        <f t="shared" si="4"/>
        <v/>
      </c>
      <c r="CE15" s="59" t="str">
        <f t="shared" si="4"/>
        <v/>
      </c>
      <c r="CF15" s="59" t="str">
        <f t="shared" si="4"/>
        <v/>
      </c>
      <c r="CG15" s="59" t="str">
        <f t="shared" si="4"/>
        <v/>
      </c>
      <c r="CH15" s="59" t="str">
        <f t="shared" si="4"/>
        <v/>
      </c>
      <c r="CI15" s="59" t="str">
        <f t="shared" si="4"/>
        <v/>
      </c>
      <c r="CJ15" s="59" t="str">
        <f t="shared" si="4"/>
        <v/>
      </c>
      <c r="CK15" s="59" t="str">
        <f t="shared" si="4"/>
        <v/>
      </c>
      <c r="CL15" s="59" t="str">
        <f t="shared" si="4"/>
        <v/>
      </c>
      <c r="CM15" s="59" t="str">
        <f t="shared" si="4"/>
        <v/>
      </c>
      <c r="CN15" s="59" t="str">
        <f t="shared" si="4"/>
        <v/>
      </c>
      <c r="CO15" s="59" t="str">
        <f t="shared" si="4"/>
        <v/>
      </c>
      <c r="CP15" s="59" t="str">
        <f t="shared" si="4"/>
        <v/>
      </c>
      <c r="CQ15" s="59" t="str">
        <f t="shared" si="4"/>
        <v/>
      </c>
      <c r="CR15" s="59" t="str">
        <f t="shared" si="4"/>
        <v/>
      </c>
      <c r="CS15" s="59" t="str">
        <f t="shared" si="4"/>
        <v/>
      </c>
      <c r="CT15" s="59" t="str">
        <f t="shared" si="4"/>
        <v/>
      </c>
      <c r="CU15" s="59" t="str">
        <f t="shared" si="4"/>
        <v/>
      </c>
      <c r="CV15" s="59" t="str">
        <f t="shared" si="4"/>
        <v/>
      </c>
      <c r="CW15" s="59" t="str">
        <f t="shared" si="4"/>
        <v/>
      </c>
      <c r="CX15" s="59" t="str">
        <f t="shared" si="4"/>
        <v/>
      </c>
      <c r="CY15" s="59" t="str">
        <f t="shared" si="4"/>
        <v/>
      </c>
      <c r="CZ15" s="59" t="str">
        <f t="shared" si="4"/>
        <v/>
      </c>
      <c r="DA15" s="58"/>
      <c r="DB15" s="58"/>
      <c r="DC15" s="58"/>
      <c r="DD15" s="58"/>
      <c r="DE15" s="58"/>
      <c r="DF15" s="58"/>
      <c r="DG15" s="58"/>
      <c r="DH15" s="58"/>
      <c r="DI15" s="58"/>
      <c r="DJ15" s="58"/>
      <c r="DK15" s="58"/>
      <c r="DL15" s="58"/>
      <c r="DM15" s="58"/>
      <c r="DN15" s="58"/>
      <c r="DO15" s="58"/>
      <c r="DP15" s="58"/>
      <c r="DQ15" s="58"/>
      <c r="DR15" s="58"/>
      <c r="DS15" s="58"/>
      <c r="DT15" s="58"/>
      <c r="DU15" s="58"/>
      <c r="DV15" s="58"/>
      <c r="DW15" s="58"/>
      <c r="DX15" s="58"/>
      <c r="DY15" s="58"/>
      <c r="DZ15" s="58"/>
      <c r="EA15" s="58"/>
      <c r="EB15" s="58"/>
      <c r="EC15" s="58"/>
      <c r="ED15" s="58"/>
      <c r="EE15" s="58"/>
      <c r="EF15" s="58"/>
      <c r="EG15" s="60"/>
      <c r="EH15" s="60"/>
      <c r="EI15" s="60"/>
      <c r="EJ15" s="61"/>
    </row>
    <row r="16" spans="1:151" ht="15.75">
      <c r="A16" s="57"/>
      <c r="B16" s="59"/>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8"/>
      <c r="DB16" s="58"/>
      <c r="DC16" s="58"/>
      <c r="DD16" s="58"/>
      <c r="DE16" s="58"/>
      <c r="DF16" s="58"/>
      <c r="DG16" s="58"/>
      <c r="DH16" s="58"/>
      <c r="DI16" s="58"/>
      <c r="DJ16" s="58"/>
      <c r="DK16" s="58"/>
      <c r="DL16" s="58"/>
      <c r="DM16" s="58"/>
      <c r="DN16" s="58"/>
      <c r="DO16" s="58"/>
      <c r="DP16" s="58"/>
      <c r="DQ16" s="58"/>
      <c r="DR16" s="58"/>
      <c r="DS16" s="58"/>
      <c r="DT16" s="58"/>
      <c r="DU16" s="58"/>
      <c r="DV16" s="58"/>
      <c r="DW16" s="58"/>
      <c r="DX16" s="58"/>
      <c r="DY16" s="58"/>
      <c r="DZ16" s="58"/>
      <c r="EA16" s="58"/>
      <c r="EB16" s="58"/>
      <c r="EC16" s="58"/>
      <c r="ED16" s="58"/>
      <c r="EE16" s="58"/>
      <c r="EF16" s="58"/>
      <c r="EG16" s="60"/>
      <c r="EH16" s="60"/>
      <c r="EI16" s="60"/>
      <c r="EJ16" s="61"/>
    </row>
    <row r="17" spans="1:152">
      <c r="A17" s="56" t="s">
        <v>48</v>
      </c>
      <c r="B17" s="55">
        <v>0</v>
      </c>
      <c r="C17" s="55">
        <f ca="1">IF(C3="","",C15*'Caracs du projet'!$E$12)</f>
        <v>286.24682060168448</v>
      </c>
      <c r="D17" s="55">
        <f ca="1">IF(D3="","",D15*'Caracs du projet'!$E$12)</f>
        <v>293.87925012064471</v>
      </c>
      <c r="E17" s="55">
        <f ca="1">IF(E3="","",E15*'Caracs du projet'!$E$12)</f>
        <v>301.44252043883313</v>
      </c>
      <c r="F17" s="55">
        <f ca="1">IF(F3="","",F15*'Caracs du projet'!$E$12)</f>
        <v>308.93732708892509</v>
      </c>
      <c r="G17" s="55">
        <f ca="1">IF(G3="","",G15*'Caracs du projet'!$E$12)</f>
        <v>316.36435873529143</v>
      </c>
      <c r="H17" s="55">
        <f ca="1">IF(H3="","",H15*'Caracs du projet'!$E$12)</f>
        <v>323.72429724203357</v>
      </c>
      <c r="I17" s="55">
        <f ca="1">IF(I3="","",I15*'Caracs du projet'!$E$12)</f>
        <v>331.0178177403414</v>
      </c>
      <c r="J17" s="55">
        <f ca="1">IF(J3="","",J15*'Caracs du projet'!$E$12)</f>
        <v>338.24558869518887</v>
      </c>
      <c r="K17" s="55">
        <f ca="1">IF(K3="","",K15*'Caracs du projet'!$E$12)</f>
        <v>345.40827197136463</v>
      </c>
      <c r="L17" s="55">
        <f ca="1">IF(L3="","",L15*'Caracs du projet'!$E$12)</f>
        <v>352.50652289885267</v>
      </c>
      <c r="M17" s="55">
        <f ca="1">IF(M3="","",M15*'Caracs du projet'!$E$12)</f>
        <v>359.54099033756336</v>
      </c>
      <c r="N17" s="55">
        <f ca="1">IF(N3="","",N15*'Caracs du projet'!$E$12)</f>
        <v>366.51231674142537</v>
      </c>
      <c r="O17" s="55">
        <f ca="1">IF(O3="","",O15*'Caracs du projet'!$E$12)</f>
        <v>373.42113822184058</v>
      </c>
      <c r="P17" s="55">
        <f ca="1">IF(P3="","",P15*'Caracs du projet'!$E$12)</f>
        <v>380.26808461051428</v>
      </c>
      <c r="Q17" s="55">
        <f ca="1">IF(Q3="","",Q15*'Caracs du projet'!$E$12)</f>
        <v>387.05377952165958</v>
      </c>
      <c r="R17" s="55">
        <f ca="1">IF(R3="","",R15*'Caracs du projet'!$E$12)</f>
        <v>391.98444579723247</v>
      </c>
      <c r="S17" s="55">
        <f ca="1">IF(S3="","",S15*'Caracs du projet'!$E$12)</f>
        <v>394.76202554181435</v>
      </c>
      <c r="T17" s="55">
        <f ca="1">IF(T3="","",T15*'Caracs du projet'!$E$12)</f>
        <v>397.51210449684584</v>
      </c>
      <c r="U17" s="55">
        <f ca="1">IF(U3="","",U15*'Caracs du projet'!$E$12)</f>
        <v>400.2349549473721</v>
      </c>
      <c r="V17" s="55">
        <f ca="1">IF(V3="","",V15*'Caracs du projet'!$E$12)</f>
        <v>7712.9308464825453</v>
      </c>
      <c r="W17" s="55" t="str">
        <f>IF(W3="","",W15*'Caracs du projet'!$E$12)</f>
        <v/>
      </c>
      <c r="X17" s="55" t="str">
        <f>IF(X3="","",X15*'Caracs du projet'!$E$12)</f>
        <v/>
      </c>
      <c r="Y17" s="55" t="str">
        <f>IF(Y3="","",Y15*'Caracs du projet'!$E$12)</f>
        <v/>
      </c>
      <c r="Z17" s="55" t="str">
        <f>IF(Z3="","",Z15*'Caracs du projet'!$E$12)</f>
        <v/>
      </c>
      <c r="AA17" s="55" t="str">
        <f>IF(AA3="","",AA15*'Caracs du projet'!$E$12)</f>
        <v/>
      </c>
      <c r="AB17" s="55" t="str">
        <f>IF(AB3="","",AB15*'Caracs du projet'!$E$12)</f>
        <v/>
      </c>
      <c r="AC17" s="55" t="str">
        <f>IF(AC3="","",AC15*'Caracs du projet'!$E$12)</f>
        <v/>
      </c>
      <c r="AD17" s="55" t="str">
        <f>IF(AD3="","",AD15*'Caracs du projet'!$E$12)</f>
        <v/>
      </c>
      <c r="AE17" s="55" t="str">
        <f>IF(AE3="","",AE15*'Caracs du projet'!$E$12)</f>
        <v/>
      </c>
      <c r="AF17" s="55" t="str">
        <f>IF(AF3="","",AF15*'Caracs du projet'!$E$12)</f>
        <v/>
      </c>
      <c r="AG17" s="55" t="str">
        <f>IF(AG3="","",AG15*'Caracs du projet'!$E$12)</f>
        <v/>
      </c>
      <c r="AH17" s="55" t="str">
        <f>IF(AH3="","",AH15*'Caracs du projet'!$E$12)</f>
        <v/>
      </c>
      <c r="AI17" s="55" t="str">
        <f>IF(AI3="","",AI15*'Caracs du projet'!$E$12)</f>
        <v/>
      </c>
      <c r="AJ17" s="55" t="str">
        <f>IF(AJ3="","",AJ15*'Caracs du projet'!$E$12)</f>
        <v/>
      </c>
      <c r="AK17" s="55" t="str">
        <f>IF(AK3="","",AK15*'Caracs du projet'!$E$12)</f>
        <v/>
      </c>
      <c r="AL17" s="55" t="str">
        <f>IF(AL3="","",AL15*'Caracs du projet'!$E$12)</f>
        <v/>
      </c>
      <c r="AM17" s="55" t="str">
        <f>IF(AM3="","",AM15*'Caracs du projet'!$E$12)</f>
        <v/>
      </c>
      <c r="AN17" s="55" t="str">
        <f>IF(AN3="","",AN15*'Caracs du projet'!$E$12)</f>
        <v/>
      </c>
      <c r="AO17" s="55" t="str">
        <f>IF(AO3="","",AO15*'Caracs du projet'!$E$12)</f>
        <v/>
      </c>
      <c r="AP17" s="55" t="str">
        <f>IF(AP3="","",AP15*'Caracs du projet'!$E$12)</f>
        <v/>
      </c>
      <c r="AQ17" s="55" t="str">
        <f>IF(AQ3="","",AQ15*'Caracs du projet'!$E$12)</f>
        <v/>
      </c>
      <c r="AR17" s="55" t="str">
        <f>IF(AR3="","",AR15*'Caracs du projet'!$E$12)</f>
        <v/>
      </c>
      <c r="AS17" s="55" t="str">
        <f>IF(AS3="","",AS15*'Caracs du projet'!$E$12)</f>
        <v/>
      </c>
      <c r="AT17" s="55" t="str">
        <f>IF(AT3="","",AT15*'Caracs du projet'!$E$12)</f>
        <v/>
      </c>
      <c r="AU17" s="55" t="str">
        <f>IF(AU3="","",AU15*'Caracs du projet'!$E$12)</f>
        <v/>
      </c>
      <c r="AV17" s="55" t="str">
        <f>IF(AV3="","",AV15*'Caracs du projet'!$E$12)</f>
        <v/>
      </c>
      <c r="AW17" s="55" t="str">
        <f>IF(AW3="","",AW15*'Caracs du projet'!$E$12)</f>
        <v/>
      </c>
      <c r="AX17" s="55" t="str">
        <f>IF(AX3="","",AX15*'Caracs du projet'!$E$12)</f>
        <v/>
      </c>
      <c r="AY17" s="55" t="str">
        <f>IF(AY3="","",AY15*'Caracs du projet'!$E$12)</f>
        <v/>
      </c>
      <c r="AZ17" s="55" t="str">
        <f>IF(AZ3="","",AZ15*'Caracs du projet'!$E$12)</f>
        <v/>
      </c>
      <c r="BA17" s="55" t="str">
        <f>IF(BA3="","",BA15*'Caracs du projet'!$E$12)</f>
        <v/>
      </c>
      <c r="BB17" s="55" t="str">
        <f>IF(BB3="","",BB15*'Caracs du projet'!$E$12)</f>
        <v/>
      </c>
      <c r="BC17" s="55" t="str">
        <f>IF(BC3="","",BC15*'Caracs du projet'!$E$12)</f>
        <v/>
      </c>
      <c r="BD17" s="55" t="str">
        <f>IF(BD3="","",BD15*'Caracs du projet'!$E$12)</f>
        <v/>
      </c>
      <c r="BE17" s="55" t="str">
        <f>IF(BE3="","",BE15*'Caracs du projet'!$E$12)</f>
        <v/>
      </c>
      <c r="BF17" s="55" t="str">
        <f>IF(BF3="","",BF15*'Caracs du projet'!$E$12)</f>
        <v/>
      </c>
      <c r="BG17" s="55" t="str">
        <f>IF(BG3="","",BG15*'Caracs du projet'!$E$12)</f>
        <v/>
      </c>
      <c r="BH17" s="55" t="str">
        <f>IF(BH3="","",BH15*'Caracs du projet'!$E$12)</f>
        <v/>
      </c>
      <c r="BI17" s="55" t="str">
        <f>IF(BI3="","",BI15*'Caracs du projet'!$E$12)</f>
        <v/>
      </c>
      <c r="BJ17" s="55" t="str">
        <f>IF(BJ3="","",BJ15*'Caracs du projet'!$E$12)</f>
        <v/>
      </c>
      <c r="BK17" s="55" t="str">
        <f>IF(BK3="","",BK15*'Caracs du projet'!$E$12)</f>
        <v/>
      </c>
      <c r="BL17" s="55" t="str">
        <f>IF(BL3="","",BL15*'Caracs du projet'!$E$12)</f>
        <v/>
      </c>
      <c r="BM17" s="55" t="str">
        <f>IF(BM3="","",BM15*'Caracs du projet'!$E$12)</f>
        <v/>
      </c>
      <c r="BN17" s="55" t="str">
        <f>IF(BN3="","",BN15*'Caracs du projet'!$E$12)</f>
        <v/>
      </c>
      <c r="BO17" s="55" t="str">
        <f>IF(BO3="","",BO15*'Caracs du projet'!$E$12)</f>
        <v/>
      </c>
      <c r="BP17" s="55" t="str">
        <f>IF(BP3="","",BP15*'Caracs du projet'!$E$12)</f>
        <v/>
      </c>
      <c r="BQ17" s="55" t="str">
        <f>IF(BQ3="","",BQ15*'Caracs du projet'!$E$12)</f>
        <v/>
      </c>
      <c r="BR17" s="55" t="str">
        <f>IF(BR3="","",BR15*'Caracs du projet'!$E$12)</f>
        <v/>
      </c>
      <c r="BS17" s="55" t="str">
        <f>IF(BS3="","",BS15*'Caracs du projet'!$E$12)</f>
        <v/>
      </c>
      <c r="BT17" s="55" t="str">
        <f>IF(BT3="","",BT15*'Caracs du projet'!$E$12)</f>
        <v/>
      </c>
      <c r="BU17" s="55" t="str">
        <f>IF(BU3="","",BU15*'Caracs du projet'!$E$12)</f>
        <v/>
      </c>
      <c r="BV17" s="55" t="str">
        <f>IF(BV3="","",BV15*'Caracs du projet'!$E$12)</f>
        <v/>
      </c>
      <c r="BW17" s="55" t="str">
        <f>IF(BW3="","",BW15*'Caracs du projet'!$E$12)</f>
        <v/>
      </c>
      <c r="BX17" s="55" t="str">
        <f>IF(BX3="","",BX15*'Caracs du projet'!$E$12)</f>
        <v/>
      </c>
      <c r="BY17" s="55" t="str">
        <f>IF(BY3="","",BY15*'Caracs du projet'!$E$12)</f>
        <v/>
      </c>
      <c r="BZ17" s="55" t="str">
        <f>IF(BZ3="","",BZ15*'Caracs du projet'!$E$12)</f>
        <v/>
      </c>
      <c r="CA17" s="55" t="str">
        <f>IF(CA3="","",CA15*'Caracs du projet'!$E$12)</f>
        <v/>
      </c>
      <c r="CB17" s="55" t="str">
        <f>IF(CB3="","",CB15*'Caracs du projet'!$E$12)</f>
        <v/>
      </c>
      <c r="CC17" s="55" t="str">
        <f>IF(CC3="","",CC15*'Caracs du projet'!$E$12)</f>
        <v/>
      </c>
      <c r="CD17" s="55" t="str">
        <f>IF(CD3="","",CD15*'Caracs du projet'!$E$12)</f>
        <v/>
      </c>
      <c r="CE17" s="55" t="str">
        <f>IF(CE3="","",CE15*'Caracs du projet'!$E$12)</f>
        <v/>
      </c>
      <c r="CF17" s="55" t="str">
        <f>IF(CF3="","",CF15*'Caracs du projet'!$E$12)</f>
        <v/>
      </c>
      <c r="CG17" s="55" t="str">
        <f>IF(CG3="","",CG15*'Caracs du projet'!$E$12)</f>
        <v/>
      </c>
      <c r="CH17" s="55" t="str">
        <f>IF(CH3="","",CH15*'Caracs du projet'!$E$12)</f>
        <v/>
      </c>
      <c r="CI17" s="55" t="str">
        <f>IF(CI3="","",CI15*'Caracs du projet'!$E$12)</f>
        <v/>
      </c>
      <c r="CJ17" s="55" t="str">
        <f>IF(CJ3="","",CJ15*'Caracs du projet'!$E$12)</f>
        <v/>
      </c>
      <c r="CK17" s="55" t="str">
        <f>IF(CK3="","",CK15*'Caracs du projet'!$E$12)</f>
        <v/>
      </c>
      <c r="CL17" s="55" t="str">
        <f>IF(CL3="","",CL15*'Caracs du projet'!$E$12)</f>
        <v/>
      </c>
      <c r="CM17" s="55" t="str">
        <f>IF(CM3="","",CM15*'Caracs du projet'!$E$12)</f>
        <v/>
      </c>
      <c r="CN17" s="55" t="str">
        <f>IF(CN3="","",CN15*'Caracs du projet'!$E$12)</f>
        <v/>
      </c>
      <c r="CO17" s="55" t="str">
        <f>IF(CO3="","",CO15*'Caracs du projet'!$E$12)</f>
        <v/>
      </c>
      <c r="CP17" s="55" t="str">
        <f>IF(CP3="","",CP15*'Caracs du projet'!$E$12)</f>
        <v/>
      </c>
      <c r="CQ17" s="55" t="str">
        <f>IF(CQ3="","",CQ15*'Caracs du projet'!$E$12)</f>
        <v/>
      </c>
      <c r="CR17" s="55" t="str">
        <f>IF(CR3="","",CR15*'Caracs du projet'!$E$12)</f>
        <v/>
      </c>
      <c r="CS17" s="55" t="str">
        <f>IF(CS3="","",CS15*'Caracs du projet'!$E$12)</f>
        <v/>
      </c>
      <c r="CT17" s="55" t="str">
        <f>IF(CT3="","",CT15*'Caracs du projet'!$E$12)</f>
        <v/>
      </c>
      <c r="CU17" s="55" t="str">
        <f>IF(CU3="","",CU15*'Caracs du projet'!$E$12)</f>
        <v/>
      </c>
      <c r="CV17" s="55" t="str">
        <f>IF(CV3="","",CV15*'Caracs du projet'!$E$12)</f>
        <v/>
      </c>
      <c r="CW17" s="55" t="str">
        <f>IF(CW3="","",CW15*'Caracs du projet'!$E$12)</f>
        <v/>
      </c>
      <c r="CX17" s="55" t="str">
        <f>IF(CX3="","",CX15*'Caracs du projet'!$E$12)</f>
        <v/>
      </c>
      <c r="CY17" s="55" t="str">
        <f>IF(CY3="","",CY15*'Caracs du projet'!$E$12)</f>
        <v/>
      </c>
      <c r="CZ17" s="55" t="str">
        <f>IF(CZ3="","",CZ15*'Caracs du projet'!$E$12)</f>
        <v/>
      </c>
      <c r="DA17" s="55" t="str">
        <f>IF(DA3="","",DA15*'Caracs du projet'!$E$12)</f>
        <v/>
      </c>
      <c r="DB17" s="55" t="str">
        <f>IF(DB3="","",DB15*'Caracs du projet'!$E$12)</f>
        <v/>
      </c>
      <c r="DC17" s="55" t="str">
        <f>IF(DC3="","",DC15*'Caracs du projet'!$E$12)</f>
        <v/>
      </c>
      <c r="DD17" s="55" t="str">
        <f>IF(DD3="","",DD15*'Caracs du projet'!$E$12)</f>
        <v/>
      </c>
      <c r="DE17" s="55" t="str">
        <f>IF(DE3="","",DE15*'Caracs du projet'!$E$12)</f>
        <v/>
      </c>
      <c r="DF17" s="55" t="str">
        <f>IF(DF3="","",DF15*'Caracs du projet'!$E$12)</f>
        <v/>
      </c>
      <c r="DG17" s="55" t="str">
        <f>IF(DG3="","",DG15*'Caracs du projet'!$E$12)</f>
        <v/>
      </c>
      <c r="DH17" s="55" t="str">
        <f>IF(DH3="","",DH15*'Caracs du projet'!$E$12)</f>
        <v/>
      </c>
      <c r="DI17" s="55" t="str">
        <f>IF(DI3="","",DI15*'Caracs du projet'!$E$12)</f>
        <v/>
      </c>
      <c r="DJ17" s="55" t="str">
        <f>IF(DJ3="","",DJ15*'Caracs du projet'!$E$12)</f>
        <v/>
      </c>
      <c r="DK17" s="55" t="str">
        <f>IF(DK3="","",DK15*'Caracs du projet'!$E$12)</f>
        <v/>
      </c>
      <c r="DL17" s="55" t="str">
        <f>IF(DL3="","",DL15*'Caracs du projet'!$E$12)</f>
        <v/>
      </c>
      <c r="DM17" s="55" t="str">
        <f>IF(DM3="","",DM15*'Caracs du projet'!$E$12)</f>
        <v/>
      </c>
      <c r="DN17" s="55" t="str">
        <f>IF(DN3="","",DN15*'Caracs du projet'!$E$12)</f>
        <v/>
      </c>
      <c r="DO17" s="55" t="str">
        <f>IF(DO3="","",DO15*'Caracs du projet'!$E$12)</f>
        <v/>
      </c>
      <c r="DP17" s="55" t="str">
        <f>IF(DP3="","",DP15*'Caracs du projet'!$E$12)</f>
        <v/>
      </c>
      <c r="DQ17" s="55" t="str">
        <f>IF(DQ3="","",DQ15*'Caracs du projet'!$E$12)</f>
        <v/>
      </c>
      <c r="DR17" s="55" t="str">
        <f>IF(DR3="","",DR15*'Caracs du projet'!$E$12)</f>
        <v/>
      </c>
      <c r="DS17" s="55" t="str">
        <f>IF(DS3="","",DS15*'Caracs du projet'!$E$12)</f>
        <v/>
      </c>
      <c r="DT17" s="55" t="str">
        <f>IF(DT3="","",DT15*'Caracs du projet'!$E$12)</f>
        <v/>
      </c>
      <c r="DU17" s="55" t="str">
        <f>IF(DU3="","",DU15*'Caracs du projet'!$E$12)</f>
        <v/>
      </c>
      <c r="DV17" s="55" t="str">
        <f>IF(DV3="","",DV15*'Caracs du projet'!$E$12)</f>
        <v/>
      </c>
      <c r="DW17" s="55" t="str">
        <f>IF(DW3="","",DW15*'Caracs du projet'!$E$12)</f>
        <v/>
      </c>
      <c r="DX17" s="55" t="str">
        <f>IF(DX3="","",DX15*'Caracs du projet'!$E$12)</f>
        <v/>
      </c>
      <c r="DY17" s="55" t="str">
        <f>IF(DY3="","",DY15*'Caracs du projet'!$E$12)</f>
        <v/>
      </c>
      <c r="DZ17" s="55" t="str">
        <f>IF(DZ3="","",DZ15*'Caracs du projet'!$E$12)</f>
        <v/>
      </c>
      <c r="EA17" s="55" t="str">
        <f>IF(EA3="","",EA15*'Caracs du projet'!$E$12)</f>
        <v/>
      </c>
      <c r="EB17" s="55" t="str">
        <f>IF(EB3="","",EB15*'Caracs du projet'!$E$12)</f>
        <v/>
      </c>
      <c r="EC17" s="55" t="str">
        <f>IF(EC3="","",EC15*'Caracs du projet'!$E$12)</f>
        <v/>
      </c>
      <c r="ED17" s="55" t="str">
        <f>IF(ED3="","",ED15*'Caracs du projet'!$E$12)</f>
        <v/>
      </c>
      <c r="EE17" s="55" t="str">
        <f>IF(EE3="","",EE15*'Caracs du projet'!$E$12)</f>
        <v/>
      </c>
      <c r="EF17" s="55" t="str">
        <f>IF(EF3="","",EF15*'Caracs du projet'!$E$12)</f>
        <v/>
      </c>
      <c r="EG17" s="55" t="str">
        <f>IF(EG3="","",EG15*'Caracs du projet'!$E$12)</f>
        <v/>
      </c>
      <c r="EH17" s="55" t="str">
        <f>IF(EH3="","",EH15*'Caracs du projet'!$E$12)</f>
        <v/>
      </c>
      <c r="EI17" s="55" t="str">
        <f>IF(EI3="","",EI15*'Caracs du projet'!$E$12)</f>
        <v/>
      </c>
    </row>
    <row r="18" spans="1:152">
      <c r="A18" s="56" t="s">
        <v>49</v>
      </c>
      <c r="B18" s="55">
        <v>0</v>
      </c>
      <c r="C18" s="55">
        <f ca="1">IF(C3="","",C15*(1-'Caracs du projet'!$E$10)*'Caracs du projet'!$E$60)</f>
        <v>139.7949588984971</v>
      </c>
      <c r="D18" s="55">
        <f ca="1">IF(D3="","",D15*(1-'Caracs du projet'!$E$10)*'Caracs du projet'!$E$60)</f>
        <v>143.52242447752417</v>
      </c>
      <c r="E18" s="55">
        <f ca="1">IF(E3="","",E15*(1-'Caracs du projet'!$E$10)*'Caracs du projet'!$E$60)</f>
        <v>147.21611463291853</v>
      </c>
      <c r="F18" s="55">
        <f ca="1">IF(F3="","",F15*(1-'Caracs du projet'!$E$10)*'Caracs du projet'!$E$60)</f>
        <v>150.87636904342855</v>
      </c>
      <c r="G18" s="55">
        <f ca="1">IF(G3="","",G15*(1-'Caracs du projet'!$E$10)*'Caracs du projet'!$E$60)</f>
        <v>154.50352403351445</v>
      </c>
      <c r="H18" s="55">
        <f ca="1">IF(H3="","",H15*(1-'Caracs du projet'!$E$10)*'Caracs du projet'!$E$60)</f>
        <v>158.09791260657457</v>
      </c>
      <c r="I18" s="55">
        <f ca="1">IF(I3="","",I15*(1-'Caracs du projet'!$E$10)*'Caracs du projet'!$E$60)</f>
        <v>161.65986447784118</v>
      </c>
      <c r="J18" s="55">
        <f ca="1">IF(J3="","",J15*(1-'Caracs du projet'!$E$10)*'Caracs du projet'!$E$60)</f>
        <v>165.18970610695274</v>
      </c>
      <c r="K18" s="55">
        <f ca="1">IF(K3="","",K15*(1-'Caracs du projet'!$E$10)*'Caracs du projet'!$E$60)</f>
        <v>168.68776073020135</v>
      </c>
      <c r="L18" s="55">
        <f ca="1">IF(L3="","",L15*(1-'Caracs du projet'!$E$10)*'Caracs du projet'!$E$60)</f>
        <v>172.15434839246296</v>
      </c>
      <c r="M18" s="55">
        <f ca="1">IF(M3="","",M15*(1-'Caracs du projet'!$E$10)*'Caracs du projet'!$E$60)</f>
        <v>175.58978597881003</v>
      </c>
      <c r="N18" s="55">
        <f ca="1">IF(N3="","",N15*(1-'Caracs du projet'!$E$10)*'Caracs du projet'!$E$60)</f>
        <v>178.99438724581239</v>
      </c>
      <c r="O18" s="55">
        <f ca="1">IF(O3="","",O15*(1-'Caracs du projet'!$E$10)*'Caracs du projet'!$E$60)</f>
        <v>182.36846285252682</v>
      </c>
      <c r="P18" s="55">
        <f ca="1">IF(P3="","",P15*(1-'Caracs du projet'!$E$10)*'Caracs du projet'!$E$60)</f>
        <v>185.71232039118144</v>
      </c>
      <c r="Q18" s="55">
        <f ca="1">IF(Q3="","",Q15*(1-'Caracs du projet'!$E$10)*'Caracs du projet'!$E$60)</f>
        <v>189.0262644175547</v>
      </c>
      <c r="R18" s="55">
        <f ca="1">IF(R3="","",R15*(1-'Caracs du projet'!$E$10)*'Caracs du projet'!$E$60)</f>
        <v>191.4342642265554</v>
      </c>
      <c r="S18" s="55">
        <f ca="1">IF(S3="","",S15*(1-'Caracs du projet'!$E$10)*'Caracs du projet'!$E$60)</f>
        <v>192.79075665995586</v>
      </c>
      <c r="T18" s="55">
        <f ca="1">IF(T3="","",T15*(1-'Caracs du projet'!$E$10)*'Caracs du projet'!$E$60)</f>
        <v>194.13381847520381</v>
      </c>
      <c r="U18" s="55">
        <f ca="1">IF(U3="","",U15*(1-'Caracs du projet'!$E$10)*'Caracs du projet'!$E$60)</f>
        <v>195.46358264871662</v>
      </c>
      <c r="V18" s="55">
        <f ca="1">IF(V3="","",V15*(1-'Caracs du projet'!$E$10)*'Caracs du projet'!$E$60)</f>
        <v>3766.7801808403133</v>
      </c>
      <c r="W18" s="55" t="str">
        <f>IF(W3="","",W15*(1-'Caracs du projet'!$E$10)*'Caracs du projet'!$E$60)</f>
        <v/>
      </c>
      <c r="X18" s="55" t="str">
        <f>IF(X3="","",X15*(1-'Caracs du projet'!$E$10)*'Caracs du projet'!$E$60)</f>
        <v/>
      </c>
      <c r="Y18" s="55" t="str">
        <f>IF(Y3="","",Y15*(1-'Caracs du projet'!$E$10)*'Caracs du projet'!$E$60)</f>
        <v/>
      </c>
      <c r="Z18" s="55" t="str">
        <f>IF(Z3="","",Z15*(1-'Caracs du projet'!$E$10)*'Caracs du projet'!$E$60)</f>
        <v/>
      </c>
      <c r="AA18" s="55" t="str">
        <f>IF(AA3="","",AA15*(1-'Caracs du projet'!$E$10)*'Caracs du projet'!$E$60)</f>
        <v/>
      </c>
      <c r="AB18" s="55" t="str">
        <f>IF(AB3="","",AB15*(1-'Caracs du projet'!$E$10)*'Caracs du projet'!$E$60)</f>
        <v/>
      </c>
      <c r="AC18" s="55" t="str">
        <f>IF(AC3="","",AC15*(1-'Caracs du projet'!$E$10)*'Caracs du projet'!$E$60)</f>
        <v/>
      </c>
      <c r="AD18" s="55" t="str">
        <f>IF(AD3="","",AD15*(1-'Caracs du projet'!$E$10)*'Caracs du projet'!$E$60)</f>
        <v/>
      </c>
      <c r="AE18" s="55" t="str">
        <f>IF(AE3="","",AE15*(1-'Caracs du projet'!$E$10)*'Caracs du projet'!$E$60)</f>
        <v/>
      </c>
      <c r="AF18" s="55" t="str">
        <f>IF(AF3="","",AF15*(1-'Caracs du projet'!$E$10)*'Caracs du projet'!$E$60)</f>
        <v/>
      </c>
      <c r="AG18" s="55" t="str">
        <f>IF(AG3="","",AG15*(1-'Caracs du projet'!$E$10)*'Caracs du projet'!$E$60)</f>
        <v/>
      </c>
      <c r="AH18" s="55" t="str">
        <f>IF(AH3="","",AH15*(1-'Caracs du projet'!$E$10)*'Caracs du projet'!$E$60)</f>
        <v/>
      </c>
      <c r="AI18" s="55" t="str">
        <f>IF(AI3="","",AI15*(1-'Caracs du projet'!$E$10)*'Caracs du projet'!$E$60)</f>
        <v/>
      </c>
      <c r="AJ18" s="55" t="str">
        <f>IF(AJ3="","",AJ15*(1-'Caracs du projet'!$E$10)*'Caracs du projet'!$E$60)</f>
        <v/>
      </c>
      <c r="AK18" s="55" t="str">
        <f>IF(AK3="","",AK15*(1-'Caracs du projet'!$E$10)*'Caracs du projet'!$E$60)</f>
        <v/>
      </c>
      <c r="AL18" s="55" t="str">
        <f>IF(AL3="","",AL15*(1-'Caracs du projet'!$E$10)*'Caracs du projet'!$E$60)</f>
        <v/>
      </c>
      <c r="AM18" s="55" t="str">
        <f>IF(AM3="","",AM15*(1-'Caracs du projet'!$E$10)*'Caracs du projet'!$E$60)</f>
        <v/>
      </c>
      <c r="AN18" s="55" t="str">
        <f>IF(AN3="","",AN15*(1-'Caracs du projet'!$E$10)*'Caracs du projet'!$E$60)</f>
        <v/>
      </c>
      <c r="AO18" s="55" t="str">
        <f>IF(AO3="","",AO15*(1-'Caracs du projet'!$E$10)*'Caracs du projet'!$E$60)</f>
        <v/>
      </c>
      <c r="AP18" s="55" t="str">
        <f>IF(AP3="","",AP15*(1-'Caracs du projet'!$E$10)*'Caracs du projet'!$E$60)</f>
        <v/>
      </c>
      <c r="AQ18" s="55" t="str">
        <f>IF(AQ3="","",AQ15*(1-'Caracs du projet'!$E$10)*'Caracs du projet'!$E$60)</f>
        <v/>
      </c>
      <c r="AR18" s="55" t="str">
        <f>IF(AR3="","",AR15*(1-'Caracs du projet'!$E$10)*'Caracs du projet'!$E$60)</f>
        <v/>
      </c>
      <c r="AS18" s="55" t="str">
        <f>IF(AS3="","",AS15*(1-'Caracs du projet'!$E$10)*'Caracs du projet'!$E$60)</f>
        <v/>
      </c>
      <c r="AT18" s="55" t="str">
        <f>IF(AT3="","",AT15*(1-'Caracs du projet'!$E$10)*'Caracs du projet'!$E$60)</f>
        <v/>
      </c>
      <c r="AU18" s="55" t="str">
        <f>IF(AU3="","",AU15*(1-'Caracs du projet'!$E$10)*'Caracs du projet'!$E$60)</f>
        <v/>
      </c>
      <c r="AV18" s="55" t="str">
        <f>IF(AV3="","",AV15*(1-'Caracs du projet'!$E$10)*'Caracs du projet'!$E$60)</f>
        <v/>
      </c>
      <c r="AW18" s="55" t="str">
        <f>IF(AW3="","",AW15*(1-'Caracs du projet'!$E$10)*'Caracs du projet'!$E$60)</f>
        <v/>
      </c>
      <c r="AX18" s="55" t="str">
        <f>IF(AX3="","",AX15*(1-'Caracs du projet'!$E$10)*'Caracs du projet'!$E$60)</f>
        <v/>
      </c>
      <c r="AY18" s="55" t="str">
        <f>IF(AY3="","",AY15*(1-'Caracs du projet'!$E$10)*'Caracs du projet'!$E$60)</f>
        <v/>
      </c>
      <c r="AZ18" s="55" t="str">
        <f>IF(AZ3="","",AZ15*(1-'Caracs du projet'!$E$10)*'Caracs du projet'!$E$60)</f>
        <v/>
      </c>
      <c r="BA18" s="55" t="str">
        <f>IF(BA3="","",BA15*(1-'Caracs du projet'!$E$10)*'Caracs du projet'!$E$60)</f>
        <v/>
      </c>
      <c r="BB18" s="55" t="str">
        <f>IF(BB3="","",BB15*(1-'Caracs du projet'!$E$10)*'Caracs du projet'!$E$60)</f>
        <v/>
      </c>
      <c r="BC18" s="55" t="str">
        <f>IF(BC3="","",BC15*(1-'Caracs du projet'!$E$10)*'Caracs du projet'!$E$60)</f>
        <v/>
      </c>
      <c r="BD18" s="55" t="str">
        <f>IF(BD3="","",BD15*(1-'Caracs du projet'!$E$10)*'Caracs du projet'!$E$60)</f>
        <v/>
      </c>
      <c r="BE18" s="55" t="str">
        <f>IF(BE3="","",BE15*(1-'Caracs du projet'!$E$10)*'Caracs du projet'!$E$60)</f>
        <v/>
      </c>
      <c r="BF18" s="55" t="str">
        <f>IF(BF3="","",BF15*(1-'Caracs du projet'!$E$10)*'Caracs du projet'!$E$60)</f>
        <v/>
      </c>
      <c r="BG18" s="55" t="str">
        <f>IF(BG3="","",BG15*(1-'Caracs du projet'!$E$10)*'Caracs du projet'!$E$60)</f>
        <v/>
      </c>
      <c r="BH18" s="55" t="str">
        <f>IF(BH3="","",BH15*(1-'Caracs du projet'!$E$10)*'Caracs du projet'!$E$60)</f>
        <v/>
      </c>
      <c r="BI18" s="55" t="str">
        <f>IF(BI3="","",BI15*(1-'Caracs du projet'!$E$10)*'Caracs du projet'!$E$60)</f>
        <v/>
      </c>
      <c r="BJ18" s="55" t="str">
        <f>IF(BJ3="","",BJ15*(1-'Caracs du projet'!$E$10)*'Caracs du projet'!$E$60)</f>
        <v/>
      </c>
      <c r="BK18" s="55" t="str">
        <f>IF(BK3="","",BK15*(1-'Caracs du projet'!$E$10)*'Caracs du projet'!$E$60)</f>
        <v/>
      </c>
      <c r="BL18" s="55" t="str">
        <f>IF(BL3="","",BL15*(1-'Caracs du projet'!$E$10)*'Caracs du projet'!$E$60)</f>
        <v/>
      </c>
      <c r="BM18" s="55" t="str">
        <f>IF(BM3="","",BM15*(1-'Caracs du projet'!$E$10)*'Caracs du projet'!$E$60)</f>
        <v/>
      </c>
      <c r="BN18" s="55" t="str">
        <f>IF(BN3="","",BN15*(1-'Caracs du projet'!$E$10)*'Caracs du projet'!$E$60)</f>
        <v/>
      </c>
      <c r="BO18" s="55" t="str">
        <f>IF(BO3="","",BO15*(1-'Caracs du projet'!$E$10)*'Caracs du projet'!$E$60)</f>
        <v/>
      </c>
      <c r="BP18" s="55" t="str">
        <f>IF(BP3="","",BP15*(1-'Caracs du projet'!$E$10)*'Caracs du projet'!$E$60)</f>
        <v/>
      </c>
      <c r="BQ18" s="55" t="str">
        <f>IF(BQ3="","",BQ15*(1-'Caracs du projet'!$E$10)*'Caracs du projet'!$E$60)</f>
        <v/>
      </c>
      <c r="BR18" s="55" t="str">
        <f>IF(BR3="","",BR15*(1-'Caracs du projet'!$E$10)*'Caracs du projet'!$E$60)</f>
        <v/>
      </c>
      <c r="BS18" s="55" t="str">
        <f>IF(BS3="","",BS15*(1-'Caracs du projet'!$E$10)*'Caracs du projet'!$E$60)</f>
        <v/>
      </c>
      <c r="BT18" s="55" t="str">
        <f>IF(BT3="","",BT15*(1-'Caracs du projet'!$E$10)*'Caracs du projet'!$E$60)</f>
        <v/>
      </c>
      <c r="BU18" s="55" t="str">
        <f>IF(BU3="","",BU15*(1-'Caracs du projet'!$E$10)*'Caracs du projet'!$E$60)</f>
        <v/>
      </c>
      <c r="BV18" s="55" t="str">
        <f>IF(BV3="","",BV15*(1-'Caracs du projet'!$E$10)*'Caracs du projet'!$E$60)</f>
        <v/>
      </c>
      <c r="BW18" s="55" t="str">
        <f>IF(BW3="","",BW15*(1-'Caracs du projet'!$E$10)*'Caracs du projet'!$E$60)</f>
        <v/>
      </c>
      <c r="BX18" s="55" t="str">
        <f>IF(BX3="","",BX15*(1-'Caracs du projet'!$E$10)*'Caracs du projet'!$E$60)</f>
        <v/>
      </c>
      <c r="BY18" s="55" t="str">
        <f>IF(BY3="","",BY15*(1-'Caracs du projet'!$E$10)*'Caracs du projet'!$E$60)</f>
        <v/>
      </c>
      <c r="BZ18" s="55" t="str">
        <f>IF(BZ3="","",BZ15*(1-'Caracs du projet'!$E$10)*'Caracs du projet'!$E$60)</f>
        <v/>
      </c>
      <c r="CA18" s="55" t="str">
        <f>IF(CA3="","",CA15*(1-'Caracs du projet'!$E$10)*'Caracs du projet'!$E$60)</f>
        <v/>
      </c>
      <c r="CB18" s="55" t="str">
        <f>IF(CB3="","",CB15*(1-'Caracs du projet'!$E$10)*'Caracs du projet'!$E$60)</f>
        <v/>
      </c>
      <c r="CC18" s="55" t="str">
        <f>IF(CC3="","",CC15*(1-'Caracs du projet'!$E$10)*'Caracs du projet'!$E$60)</f>
        <v/>
      </c>
      <c r="CD18" s="55" t="str">
        <f>IF(CD3="","",CD15*(1-'Caracs du projet'!$E$10)*'Caracs du projet'!$E$60)</f>
        <v/>
      </c>
      <c r="CE18" s="55" t="str">
        <f>IF(CE3="","",CE15*(1-'Caracs du projet'!$E$10)*'Caracs du projet'!$E$60)</f>
        <v/>
      </c>
      <c r="CF18" s="55" t="str">
        <f>IF(CF3="","",CF15*(1-'Caracs du projet'!$E$10)*'Caracs du projet'!$E$60)</f>
        <v/>
      </c>
      <c r="CG18" s="55" t="str">
        <f>IF(CG3="","",CG15*(1-'Caracs du projet'!$E$10)*'Caracs du projet'!$E$60)</f>
        <v/>
      </c>
      <c r="CH18" s="55" t="str">
        <f>IF(CH3="","",CH15*(1-'Caracs du projet'!$E$10)*'Caracs du projet'!$E$60)</f>
        <v/>
      </c>
      <c r="CI18" s="55" t="str">
        <f>IF(CI3="","",CI15*(1-'Caracs du projet'!$E$10)*'Caracs du projet'!$E$60)</f>
        <v/>
      </c>
      <c r="CJ18" s="55" t="str">
        <f>IF(CJ3="","",CJ15*(1-'Caracs du projet'!$E$10)*'Caracs du projet'!$E$60)</f>
        <v/>
      </c>
      <c r="CK18" s="55" t="str">
        <f>IF(CK3="","",CK15*(1-'Caracs du projet'!$E$10)*'Caracs du projet'!$E$60)</f>
        <v/>
      </c>
      <c r="CL18" s="55" t="str">
        <f>IF(CL3="","",CL15*(1-'Caracs du projet'!$E$10)*'Caracs du projet'!$E$60)</f>
        <v/>
      </c>
      <c r="CM18" s="55" t="str">
        <f>IF(CM3="","",CM15*(1-'Caracs du projet'!$E$10)*'Caracs du projet'!$E$60)</f>
        <v/>
      </c>
      <c r="CN18" s="55" t="str">
        <f>IF(CN3="","",CN15*(1-'Caracs du projet'!$E$10)*'Caracs du projet'!$E$60)</f>
        <v/>
      </c>
      <c r="CO18" s="55" t="str">
        <f>IF(CO3="","",CO15*(1-'Caracs du projet'!$E$10)*'Caracs du projet'!$E$60)</f>
        <v/>
      </c>
      <c r="CP18" s="55" t="str">
        <f>IF(CP3="","",CP15*(1-'Caracs du projet'!$E$10)*'Caracs du projet'!$E$60)</f>
        <v/>
      </c>
      <c r="CQ18" s="55" t="str">
        <f>IF(CQ3="","",CQ15*(1-'Caracs du projet'!$E$10)*'Caracs du projet'!$E$60)</f>
        <v/>
      </c>
      <c r="CR18" s="55" t="str">
        <f>IF(CR3="","",CR15*(1-'Caracs du projet'!$E$10)*'Caracs du projet'!$E$60)</f>
        <v/>
      </c>
      <c r="CS18" s="55" t="str">
        <f>IF(CS3="","",CS15*(1-'Caracs du projet'!$E$10)*'Caracs du projet'!$E$60)</f>
        <v/>
      </c>
      <c r="CT18" s="55" t="str">
        <f>IF(CT3="","",CT15*(1-'Caracs du projet'!$E$10)*'Caracs du projet'!$E$60)</f>
        <v/>
      </c>
      <c r="CU18" s="55" t="str">
        <f>IF(CU3="","",CU15*(1-'Caracs du projet'!$E$10)*'Caracs du projet'!$E$60)</f>
        <v/>
      </c>
      <c r="CV18" s="55" t="str">
        <f>IF(CV3="","",CV15*(1-'Caracs du projet'!$E$10)*'Caracs du projet'!$E$60)</f>
        <v/>
      </c>
      <c r="CW18" s="55" t="str">
        <f>IF(CW3="","",CW15*(1-'Caracs du projet'!$E$10)*'Caracs du projet'!$E$60)</f>
        <v/>
      </c>
      <c r="CX18" s="55" t="str">
        <f>IF(CX3="","",CX15*(1-'Caracs du projet'!$E$10)*'Caracs du projet'!$E$60)</f>
        <v/>
      </c>
      <c r="CY18" s="55" t="str">
        <f>IF(CY3="","",CY15*(1-'Caracs du projet'!$E$10)*'Caracs du projet'!$E$60)</f>
        <v/>
      </c>
      <c r="CZ18" s="55" t="str">
        <f>IF(CZ3="","",CZ15*(1-'Caracs du projet'!$E$10)*'Caracs du projet'!$E$60)</f>
        <v/>
      </c>
      <c r="DA18" s="55" t="str">
        <f>IF(DA3="","",DA15*(1-'Caracs du projet'!$E$10)*'Caracs du projet'!$E$60)</f>
        <v/>
      </c>
      <c r="DB18" s="55" t="str">
        <f>IF(DB3="","",DB15*(1-'Caracs du projet'!$E$10)*'Caracs du projet'!$E$60)</f>
        <v/>
      </c>
      <c r="DC18" s="55" t="str">
        <f>IF(DC3="","",DC15*(1-'Caracs du projet'!$E$10)*'Caracs du projet'!$E$60)</f>
        <v/>
      </c>
      <c r="DD18" s="55" t="str">
        <f>IF(DD3="","",DD15*(1-'Caracs du projet'!$E$10)*'Caracs du projet'!$E$60)</f>
        <v/>
      </c>
      <c r="DE18" s="55" t="str">
        <f>IF(DE3="","",DE15*(1-'Caracs du projet'!$E$10)*'Caracs du projet'!$E$60)</f>
        <v/>
      </c>
      <c r="DF18" s="55" t="str">
        <f>IF(DF3="","",DF15*(1-'Caracs du projet'!$E$10)*'Caracs du projet'!$E$60)</f>
        <v/>
      </c>
      <c r="DG18" s="55" t="str">
        <f>IF(DG3="","",DG15*(1-'Caracs du projet'!$E$10)*'Caracs du projet'!$E$60)</f>
        <v/>
      </c>
      <c r="DH18" s="55" t="str">
        <f>IF(DH3="","",DH15*(1-'Caracs du projet'!$E$10)*'Caracs du projet'!$E$60)</f>
        <v/>
      </c>
      <c r="DI18" s="55" t="str">
        <f>IF(DI3="","",DI15*(1-'Caracs du projet'!$E$10)*'Caracs du projet'!$E$60)</f>
        <v/>
      </c>
      <c r="DJ18" s="55" t="str">
        <f>IF(DJ3="","",DJ15*(1-'Caracs du projet'!$E$10)*'Caracs du projet'!$E$60)</f>
        <v/>
      </c>
      <c r="DK18" s="55" t="str">
        <f>IF(DK3="","",DK15*(1-'Caracs du projet'!$E$10)*'Caracs du projet'!$E$60)</f>
        <v/>
      </c>
      <c r="DL18" s="55" t="str">
        <f>IF(DL3="","",DL15*(1-'Caracs du projet'!$E$10)*'Caracs du projet'!$E$60)</f>
        <v/>
      </c>
      <c r="DM18" s="55" t="str">
        <f>IF(DM3="","",DM15*(1-'Caracs du projet'!$E$10)*'Caracs du projet'!$E$60)</f>
        <v/>
      </c>
      <c r="DN18" s="55" t="str">
        <f>IF(DN3="","",DN15*(1-'Caracs du projet'!$E$10)*'Caracs du projet'!$E$60)</f>
        <v/>
      </c>
      <c r="DO18" s="55" t="str">
        <f>IF(DO3="","",DO15*(1-'Caracs du projet'!$E$10)*'Caracs du projet'!$E$60)</f>
        <v/>
      </c>
      <c r="DP18" s="55" t="str">
        <f>IF(DP3="","",DP15*(1-'Caracs du projet'!$E$10)*'Caracs du projet'!$E$60)</f>
        <v/>
      </c>
      <c r="DQ18" s="55" t="str">
        <f>IF(DQ3="","",DQ15*(1-'Caracs du projet'!$E$10)*'Caracs du projet'!$E$60)</f>
        <v/>
      </c>
      <c r="DR18" s="55" t="str">
        <f>IF(DR3="","",DR15*(1-'Caracs du projet'!$E$10)*'Caracs du projet'!$E$60)</f>
        <v/>
      </c>
      <c r="DS18" s="55" t="str">
        <f>IF(DS3="","",DS15*(1-'Caracs du projet'!$E$10)*'Caracs du projet'!$E$60)</f>
        <v/>
      </c>
      <c r="DT18" s="55" t="str">
        <f>IF(DT3="","",DT15*(1-'Caracs du projet'!$E$10)*'Caracs du projet'!$E$60)</f>
        <v/>
      </c>
      <c r="DU18" s="55" t="str">
        <f>IF(DU3="","",DU15*(1-'Caracs du projet'!$E$10)*'Caracs du projet'!$E$60)</f>
        <v/>
      </c>
      <c r="DV18" s="55" t="str">
        <f>IF(DV3="","",DV15*(1-'Caracs du projet'!$E$10)*'Caracs du projet'!$E$60)</f>
        <v/>
      </c>
      <c r="DW18" s="55" t="str">
        <f>IF(DW3="","",DW15*(1-'Caracs du projet'!$E$10)*'Caracs du projet'!$E$60)</f>
        <v/>
      </c>
      <c r="DX18" s="55" t="str">
        <f>IF(DX3="","",DX15*(1-'Caracs du projet'!$E$10)*'Caracs du projet'!$E$60)</f>
        <v/>
      </c>
      <c r="DY18" s="55" t="str">
        <f>IF(DY3="","",DY15*(1-'Caracs du projet'!$E$10)*'Caracs du projet'!$E$60)</f>
        <v/>
      </c>
      <c r="DZ18" s="55" t="str">
        <f>IF(DZ3="","",DZ15*(1-'Caracs du projet'!$E$10)*'Caracs du projet'!$E$60)</f>
        <v/>
      </c>
      <c r="EA18" s="55" t="str">
        <f>IF(EA3="","",EA15*(1-'Caracs du projet'!$E$10)*'Caracs du projet'!$E$60)</f>
        <v/>
      </c>
      <c r="EB18" s="55" t="str">
        <f>IF(EB3="","",EB15*(1-'Caracs du projet'!$E$10)*'Caracs du projet'!$E$60)</f>
        <v/>
      </c>
      <c r="EC18" s="55" t="str">
        <f>IF(EC3="","",EC15*(1-'Caracs du projet'!$E$10)*'Caracs du projet'!$E$60)</f>
        <v/>
      </c>
      <c r="ED18" s="55" t="str">
        <f>IF(ED3="","",ED15*(1-'Caracs du projet'!$E$10)*'Caracs du projet'!$E$60)</f>
        <v/>
      </c>
      <c r="EE18" s="55" t="str">
        <f>IF(EE3="","",EE15*(1-'Caracs du projet'!$E$10)*'Caracs du projet'!$E$60)</f>
        <v/>
      </c>
      <c r="EF18" s="55" t="str">
        <f>IF(EF3="","",EF15*(1-'Caracs du projet'!$E$10)*'Caracs du projet'!$E$60)</f>
        <v/>
      </c>
      <c r="EG18" s="55" t="str">
        <f>IF(EG3="","",EG15*(1-'Caracs du projet'!$E$10)*'Caracs du projet'!$E$60)</f>
        <v/>
      </c>
      <c r="EH18" s="55" t="str">
        <f>IF(EH3="","",EH15*(1-'Caracs du projet'!$E$10)*'Caracs du projet'!$E$60)</f>
        <v/>
      </c>
      <c r="EI18" s="55" t="str">
        <f>IF(EI3="","",EI15*(1-'Caracs du projet'!$E$10)*'Caracs du projet'!$E$60)</f>
        <v/>
      </c>
      <c r="EJ18" s="46" t="str">
        <f>IF(EJ3="","",EJ15*(1-'Caracs du projet'!$E$10)*'Caracs du projet'!$E$60)</f>
        <v/>
      </c>
    </row>
    <row r="19" spans="1:152" ht="15.75">
      <c r="A19" s="62" t="s">
        <v>55</v>
      </c>
      <c r="B19" s="62">
        <v>0</v>
      </c>
      <c r="C19" s="62">
        <f t="shared" ref="C19:AH19" ca="1" si="5">IF(C3="","",C15-C17-C18)</f>
        <v>1238.1839216724029</v>
      </c>
      <c r="D19" s="62">
        <f t="shared" ca="1" si="5"/>
        <v>1271.1986168009284</v>
      </c>
      <c r="E19" s="62">
        <f t="shared" ca="1" si="5"/>
        <v>1303.9141581772783</v>
      </c>
      <c r="F19" s="62">
        <f t="shared" ca="1" si="5"/>
        <v>1336.3335543846529</v>
      </c>
      <c r="G19" s="62">
        <f t="shared" ca="1" si="5"/>
        <v>1368.4597842968421</v>
      </c>
      <c r="H19" s="62">
        <f t="shared" ca="1" si="5"/>
        <v>1400.2957973725177</v>
      </c>
      <c r="I19" s="62">
        <f t="shared" ca="1" si="5"/>
        <v>1431.8445139465932</v>
      </c>
      <c r="J19" s="62">
        <f t="shared" ca="1" si="5"/>
        <v>1463.108825518724</v>
      </c>
      <c r="K19" s="62">
        <f t="shared" ca="1" si="5"/>
        <v>1494.0915950389262</v>
      </c>
      <c r="L19" s="62">
        <f t="shared" ca="1" si="5"/>
        <v>1524.7956571903862</v>
      </c>
      <c r="M19" s="62">
        <f t="shared" ca="1" si="5"/>
        <v>1555.2238186694599</v>
      </c>
      <c r="N19" s="62">
        <f t="shared" ca="1" si="5"/>
        <v>1585.3788584629096</v>
      </c>
      <c r="O19" s="62">
        <f t="shared" ca="1" si="5"/>
        <v>1615.2635281223804</v>
      </c>
      <c r="P19" s="62">
        <f t="shared" ca="1" si="5"/>
        <v>1644.8805520361782</v>
      </c>
      <c r="Q19" s="62">
        <f t="shared" ca="1" si="5"/>
        <v>1674.2326276983415</v>
      </c>
      <c r="R19" s="62">
        <f t="shared" ca="1" si="5"/>
        <v>1695.5606260066338</v>
      </c>
      <c r="S19" s="62">
        <f t="shared" ca="1" si="5"/>
        <v>1707.5752732738947</v>
      </c>
      <c r="T19" s="62">
        <f t="shared" ca="1" si="5"/>
        <v>1719.4709636375194</v>
      </c>
      <c r="U19" s="62">
        <f t="shared" ca="1" si="5"/>
        <v>1731.2488748886331</v>
      </c>
      <c r="V19" s="62">
        <f t="shared" ca="1" si="5"/>
        <v>33362.910173157055</v>
      </c>
      <c r="W19" s="62" t="str">
        <f t="shared" si="5"/>
        <v/>
      </c>
      <c r="X19" s="62" t="str">
        <f t="shared" si="5"/>
        <v/>
      </c>
      <c r="Y19" s="62" t="str">
        <f t="shared" si="5"/>
        <v/>
      </c>
      <c r="Z19" s="62" t="str">
        <f t="shared" si="5"/>
        <v/>
      </c>
      <c r="AA19" s="62" t="str">
        <f t="shared" si="5"/>
        <v/>
      </c>
      <c r="AB19" s="62" t="str">
        <f t="shared" si="5"/>
        <v/>
      </c>
      <c r="AC19" s="62" t="str">
        <f t="shared" si="5"/>
        <v/>
      </c>
      <c r="AD19" s="62" t="str">
        <f t="shared" si="5"/>
        <v/>
      </c>
      <c r="AE19" s="62" t="str">
        <f t="shared" si="5"/>
        <v/>
      </c>
      <c r="AF19" s="62" t="str">
        <f t="shared" si="5"/>
        <v/>
      </c>
      <c r="AG19" s="62" t="str">
        <f t="shared" si="5"/>
        <v/>
      </c>
      <c r="AH19" s="62" t="str">
        <f t="shared" si="5"/>
        <v/>
      </c>
      <c r="AI19" s="62" t="str">
        <f t="shared" ref="AI19:BN19" si="6">IF(AI3="","",AI15-AI17-AI18)</f>
        <v/>
      </c>
      <c r="AJ19" s="62" t="str">
        <f t="shared" si="6"/>
        <v/>
      </c>
      <c r="AK19" s="62" t="str">
        <f t="shared" si="6"/>
        <v/>
      </c>
      <c r="AL19" s="62" t="str">
        <f t="shared" si="6"/>
        <v/>
      </c>
      <c r="AM19" s="62" t="str">
        <f t="shared" si="6"/>
        <v/>
      </c>
      <c r="AN19" s="62" t="str">
        <f t="shared" si="6"/>
        <v/>
      </c>
      <c r="AO19" s="62" t="str">
        <f t="shared" si="6"/>
        <v/>
      </c>
      <c r="AP19" s="62" t="str">
        <f t="shared" si="6"/>
        <v/>
      </c>
      <c r="AQ19" s="62" t="str">
        <f t="shared" si="6"/>
        <v/>
      </c>
      <c r="AR19" s="62" t="str">
        <f t="shared" si="6"/>
        <v/>
      </c>
      <c r="AS19" s="62" t="str">
        <f t="shared" si="6"/>
        <v/>
      </c>
      <c r="AT19" s="62" t="str">
        <f t="shared" si="6"/>
        <v/>
      </c>
      <c r="AU19" s="62" t="str">
        <f t="shared" si="6"/>
        <v/>
      </c>
      <c r="AV19" s="62" t="str">
        <f t="shared" si="6"/>
        <v/>
      </c>
      <c r="AW19" s="62" t="str">
        <f t="shared" si="6"/>
        <v/>
      </c>
      <c r="AX19" s="62" t="str">
        <f t="shared" si="6"/>
        <v/>
      </c>
      <c r="AY19" s="62" t="str">
        <f t="shared" si="6"/>
        <v/>
      </c>
      <c r="AZ19" s="62" t="str">
        <f t="shared" si="6"/>
        <v/>
      </c>
      <c r="BA19" s="62" t="str">
        <f t="shared" si="6"/>
        <v/>
      </c>
      <c r="BB19" s="62" t="str">
        <f t="shared" si="6"/>
        <v/>
      </c>
      <c r="BC19" s="62" t="str">
        <f t="shared" si="6"/>
        <v/>
      </c>
      <c r="BD19" s="62" t="str">
        <f t="shared" si="6"/>
        <v/>
      </c>
      <c r="BE19" s="62" t="str">
        <f t="shared" si="6"/>
        <v/>
      </c>
      <c r="BF19" s="62" t="str">
        <f t="shared" si="6"/>
        <v/>
      </c>
      <c r="BG19" s="62" t="str">
        <f t="shared" si="6"/>
        <v/>
      </c>
      <c r="BH19" s="62" t="str">
        <f t="shared" si="6"/>
        <v/>
      </c>
      <c r="BI19" s="62" t="str">
        <f t="shared" si="6"/>
        <v/>
      </c>
      <c r="BJ19" s="62" t="str">
        <f t="shared" si="6"/>
        <v/>
      </c>
      <c r="BK19" s="62" t="str">
        <f t="shared" si="6"/>
        <v/>
      </c>
      <c r="BL19" s="62" t="str">
        <f t="shared" si="6"/>
        <v/>
      </c>
      <c r="BM19" s="62" t="str">
        <f t="shared" si="6"/>
        <v/>
      </c>
      <c r="BN19" s="62" t="str">
        <f t="shared" si="6"/>
        <v/>
      </c>
      <c r="BO19" s="62" t="str">
        <f t="shared" ref="BO19:CT19" si="7">IF(BO3="","",BO15-BO17-BO18)</f>
        <v/>
      </c>
      <c r="BP19" s="62" t="str">
        <f t="shared" si="7"/>
        <v/>
      </c>
      <c r="BQ19" s="62" t="str">
        <f t="shared" si="7"/>
        <v/>
      </c>
      <c r="BR19" s="62" t="str">
        <f t="shared" si="7"/>
        <v/>
      </c>
      <c r="BS19" s="62" t="str">
        <f t="shared" si="7"/>
        <v/>
      </c>
      <c r="BT19" s="62" t="str">
        <f t="shared" si="7"/>
        <v/>
      </c>
      <c r="BU19" s="62" t="str">
        <f t="shared" si="7"/>
        <v/>
      </c>
      <c r="BV19" s="62" t="str">
        <f t="shared" si="7"/>
        <v/>
      </c>
      <c r="BW19" s="62" t="str">
        <f t="shared" si="7"/>
        <v/>
      </c>
      <c r="BX19" s="62" t="str">
        <f t="shared" si="7"/>
        <v/>
      </c>
      <c r="BY19" s="62" t="str">
        <f t="shared" si="7"/>
        <v/>
      </c>
      <c r="BZ19" s="62" t="str">
        <f t="shared" si="7"/>
        <v/>
      </c>
      <c r="CA19" s="62" t="str">
        <f t="shared" si="7"/>
        <v/>
      </c>
      <c r="CB19" s="62" t="str">
        <f t="shared" si="7"/>
        <v/>
      </c>
      <c r="CC19" s="62" t="str">
        <f t="shared" si="7"/>
        <v/>
      </c>
      <c r="CD19" s="62" t="str">
        <f t="shared" si="7"/>
        <v/>
      </c>
      <c r="CE19" s="62" t="str">
        <f t="shared" si="7"/>
        <v/>
      </c>
      <c r="CF19" s="62" t="str">
        <f t="shared" si="7"/>
        <v/>
      </c>
      <c r="CG19" s="62" t="str">
        <f t="shared" si="7"/>
        <v/>
      </c>
      <c r="CH19" s="62" t="str">
        <f t="shared" si="7"/>
        <v/>
      </c>
      <c r="CI19" s="62" t="str">
        <f t="shared" si="7"/>
        <v/>
      </c>
      <c r="CJ19" s="62" t="str">
        <f t="shared" si="7"/>
        <v/>
      </c>
      <c r="CK19" s="62" t="str">
        <f t="shared" si="7"/>
        <v/>
      </c>
      <c r="CL19" s="62" t="str">
        <f t="shared" si="7"/>
        <v/>
      </c>
      <c r="CM19" s="62" t="str">
        <f t="shared" si="7"/>
        <v/>
      </c>
      <c r="CN19" s="62" t="str">
        <f t="shared" si="7"/>
        <v/>
      </c>
      <c r="CO19" s="62" t="str">
        <f t="shared" si="7"/>
        <v/>
      </c>
      <c r="CP19" s="62" t="str">
        <f t="shared" si="7"/>
        <v/>
      </c>
      <c r="CQ19" s="62" t="str">
        <f t="shared" si="7"/>
        <v/>
      </c>
      <c r="CR19" s="62" t="str">
        <f t="shared" si="7"/>
        <v/>
      </c>
      <c r="CS19" s="62" t="str">
        <f t="shared" si="7"/>
        <v/>
      </c>
      <c r="CT19" s="62" t="str">
        <f t="shared" si="7"/>
        <v/>
      </c>
      <c r="CU19" s="62" t="str">
        <f t="shared" ref="CU19:DZ19" si="8">IF(CU3="","",CU15-CU17-CU18)</f>
        <v/>
      </c>
      <c r="CV19" s="62" t="str">
        <f t="shared" si="8"/>
        <v/>
      </c>
      <c r="CW19" s="62" t="str">
        <f t="shared" si="8"/>
        <v/>
      </c>
      <c r="CX19" s="62" t="str">
        <f t="shared" si="8"/>
        <v/>
      </c>
      <c r="CY19" s="62" t="str">
        <f t="shared" si="8"/>
        <v/>
      </c>
      <c r="CZ19" s="62" t="str">
        <f t="shared" si="8"/>
        <v/>
      </c>
      <c r="DA19" s="62" t="str">
        <f t="shared" si="8"/>
        <v/>
      </c>
      <c r="DB19" s="62" t="str">
        <f t="shared" si="8"/>
        <v/>
      </c>
      <c r="DC19" s="62" t="str">
        <f t="shared" si="8"/>
        <v/>
      </c>
      <c r="DD19" s="62" t="str">
        <f t="shared" si="8"/>
        <v/>
      </c>
      <c r="DE19" s="62" t="str">
        <f t="shared" si="8"/>
        <v/>
      </c>
      <c r="DF19" s="62" t="str">
        <f t="shared" si="8"/>
        <v/>
      </c>
      <c r="DG19" s="62" t="str">
        <f t="shared" si="8"/>
        <v/>
      </c>
      <c r="DH19" s="62" t="str">
        <f t="shared" si="8"/>
        <v/>
      </c>
      <c r="DI19" s="62" t="str">
        <f t="shared" si="8"/>
        <v/>
      </c>
      <c r="DJ19" s="62" t="str">
        <f t="shared" si="8"/>
        <v/>
      </c>
      <c r="DK19" s="62" t="str">
        <f t="shared" si="8"/>
        <v/>
      </c>
      <c r="DL19" s="62" t="str">
        <f t="shared" si="8"/>
        <v/>
      </c>
      <c r="DM19" s="62" t="str">
        <f t="shared" si="8"/>
        <v/>
      </c>
      <c r="DN19" s="62" t="str">
        <f t="shared" si="8"/>
        <v/>
      </c>
      <c r="DO19" s="62" t="str">
        <f t="shared" si="8"/>
        <v/>
      </c>
      <c r="DP19" s="62" t="str">
        <f t="shared" si="8"/>
        <v/>
      </c>
      <c r="DQ19" s="62" t="str">
        <f t="shared" si="8"/>
        <v/>
      </c>
      <c r="DR19" s="62" t="str">
        <f t="shared" si="8"/>
        <v/>
      </c>
      <c r="DS19" s="62" t="str">
        <f t="shared" si="8"/>
        <v/>
      </c>
      <c r="DT19" s="62" t="str">
        <f t="shared" si="8"/>
        <v/>
      </c>
      <c r="DU19" s="62" t="str">
        <f t="shared" si="8"/>
        <v/>
      </c>
      <c r="DV19" s="62" t="str">
        <f t="shared" si="8"/>
        <v/>
      </c>
      <c r="DW19" s="62" t="str">
        <f t="shared" si="8"/>
        <v/>
      </c>
      <c r="DX19" s="62" t="str">
        <f t="shared" si="8"/>
        <v/>
      </c>
      <c r="DY19" s="62" t="str">
        <f t="shared" si="8"/>
        <v/>
      </c>
      <c r="DZ19" s="62" t="str">
        <f t="shared" si="8"/>
        <v/>
      </c>
      <c r="EA19" s="62" t="str">
        <f t="shared" ref="EA19:EL19" si="9">IF(EA3="","",EA15-EA17-EA18)</f>
        <v/>
      </c>
      <c r="EB19" s="62" t="str">
        <f t="shared" si="9"/>
        <v/>
      </c>
      <c r="EC19" s="62" t="str">
        <f t="shared" si="9"/>
        <v/>
      </c>
      <c r="ED19" s="62" t="str">
        <f t="shared" si="9"/>
        <v/>
      </c>
      <c r="EE19" s="62" t="str">
        <f t="shared" si="9"/>
        <v/>
      </c>
      <c r="EF19" s="62" t="str">
        <f t="shared" si="9"/>
        <v/>
      </c>
      <c r="EG19" s="62" t="str">
        <f t="shared" si="9"/>
        <v/>
      </c>
      <c r="EH19" s="62" t="str">
        <f t="shared" si="9"/>
        <v/>
      </c>
      <c r="EI19" s="62" t="str">
        <f t="shared" si="9"/>
        <v/>
      </c>
      <c r="EJ19" s="62" t="str">
        <f t="shared" si="9"/>
        <v/>
      </c>
      <c r="EK19" s="62" t="str">
        <f t="shared" si="9"/>
        <v/>
      </c>
      <c r="EL19" s="62" t="str">
        <f t="shared" si="9"/>
        <v/>
      </c>
      <c r="EM19" s="62"/>
      <c r="EN19" s="59"/>
    </row>
    <row r="20" spans="1:152">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row>
    <row r="21" spans="1:152" ht="15" hidden="1" customHeight="1">
      <c r="A21" s="4"/>
      <c r="B21" s="4"/>
      <c r="C21" s="55"/>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row>
    <row r="22" spans="1:152" ht="15" hidden="1" customHeight="1">
      <c r="A22" s="55" t="s">
        <v>51</v>
      </c>
      <c r="B22" s="55">
        <v>0</v>
      </c>
      <c r="C22" s="55">
        <f ca="1">IF(C3="","",IF(OFFSET('Tableau d''emprunt'!$I$5,0,12*(C3-1))="",0,SUM(OFFSET(OFFSET('Tableau d''emprunt'!$I$5,0,12*(C3-1)),0,0,1,12))))</f>
        <v>2270.9099117050509</v>
      </c>
      <c r="D22" s="55">
        <f ca="1">IF(D3="","",IF(OFFSET('Tableau d''emprunt'!$I$5,0,12*(D3-1))="",0,SUM(OFFSET(OFFSET('Tableau d''emprunt'!$I$5,0,12*(D3-1)),0,0,1,12))))</f>
        <v>2297.4795576720021</v>
      </c>
      <c r="E22" s="55">
        <f ca="1">IF(E3="","",IF(OFFSET('Tableau d''emprunt'!$I$5,0,12*(E3-1))="",0,SUM(OFFSET(OFFSET('Tableau d''emprunt'!$I$5,0,12*(E3-1)),0,0,1,12))))</f>
        <v>2324.3600684967669</v>
      </c>
      <c r="F22" s="55">
        <f ca="1">IF(F3="","",IF(OFFSET('Tableau d''emprunt'!$I$5,0,12*(F3-1))="",0,SUM(OFFSET(OFFSET('Tableau d''emprunt'!$I$5,0,12*(F3-1)),0,0,1,12))))</f>
        <v>2351.5550812981814</v>
      </c>
      <c r="G22" s="55">
        <f ca="1">IF(G3="","",IF(OFFSET('Tableau d''emprunt'!$I$5,0,12*(G3-1))="",0,SUM(OFFSET(OFFSET('Tableau d''emprunt'!$I$5,0,12*(G3-1)),0,0,1,12))))</f>
        <v>2379.0682757493719</v>
      </c>
      <c r="H22" s="55">
        <f ca="1">IF(H3="","",IF(OFFSET('Tableau d''emprunt'!$I$5,0,12*(H3-1))="",0,SUM(OFFSET(OFFSET('Tableau d''emprunt'!$I$5,0,12*(H3-1)),0,0,1,12))))</f>
        <v>2406.9033745756419</v>
      </c>
      <c r="I22" s="55">
        <f ca="1">IF(I3="","",IF(OFFSET('Tableau d''emprunt'!$I$5,0,12*(I3-1))="",0,SUM(OFFSET(OFFSET('Tableau d''emprunt'!$I$5,0,12*(I3-1)),0,0,1,12))))</f>
        <v>2435.064144058179</v>
      </c>
      <c r="J22" s="55">
        <f ca="1">IF(J3="","",IF(OFFSET('Tableau d''emprunt'!$I$5,0,12*(J3-1))="",0,SUM(OFFSET(OFFSET('Tableau d''emprunt'!$I$5,0,12*(J3-1)),0,0,1,12))))</f>
        <v>2463.5543945436621</v>
      </c>
      <c r="K22" s="55">
        <f ca="1">IF(K3="","",IF(OFFSET('Tableau d''emprunt'!$I$5,0,12*(K3-1))="",0,SUM(OFFSET(OFFSET('Tableau d''emprunt'!$I$5,0,12*(K3-1)),0,0,1,12))))</f>
        <v>2492.377980959825</v>
      </c>
      <c r="L22" s="55">
        <f ca="1">IF(L3="","",IF(OFFSET('Tableau d''emprunt'!$I$5,0,12*(L3-1))="",0,SUM(OFFSET(OFFSET('Tableau d''emprunt'!$I$5,0,12*(L3-1)),0,0,1,12))))</f>
        <v>2521.5388033370577</v>
      </c>
      <c r="M22" s="55">
        <f ca="1">IF(M3="","",IF(OFFSET('Tableau d''emprunt'!$I$5,0,12*(M3-1))="",0,SUM(OFFSET(OFFSET('Tableau d''emprunt'!$I$5,0,12*(M3-1)),0,0,1,12))))</f>
        <v>2551.0408073361032</v>
      </c>
      <c r="N22" s="55">
        <f ca="1">IF(N3="","",IF(OFFSET('Tableau d''emprunt'!$I$5,0,12*(N3-1))="",0,SUM(OFFSET(OFFSET('Tableau d''emprunt'!$I$5,0,12*(N3-1)),0,0,1,12))))</f>
        <v>2580.887984781938</v>
      </c>
      <c r="O22" s="55">
        <f ca="1">IF(O3="","",IF(OFFSET('Tableau d''emprunt'!$I$5,0,12*(O3-1))="",0,SUM(OFFSET(OFFSET('Tableau d''emprunt'!$I$5,0,12*(O3-1)),0,0,1,12))))</f>
        <v>2611.0843742038892</v>
      </c>
      <c r="P22" s="55">
        <f ca="1">IF(P3="","",IF(OFFSET('Tableau d''emprunt'!$I$5,0,12*(P3-1))="",0,SUM(OFFSET(OFFSET('Tableau d''emprunt'!$I$5,0,12*(P3-1)),0,0,1,12))))</f>
        <v>2641.6340613820771</v>
      </c>
      <c r="Q22" s="55">
        <f ca="1">IF(Q3="","",IF(OFFSET('Tableau d''emprunt'!$I$5,0,12*(Q3-1))="",0,SUM(OFFSET(OFFSET('Tableau d''emprunt'!$I$5,0,12*(Q3-1)),0,0,1,12))))</f>
        <v>2672.54117990025</v>
      </c>
      <c r="R22" s="55">
        <f ca="1">IF(R3="","",IF(OFFSET('Tableau d''emprunt'!$I$5,0,12*(R3-1))="",0,SUM(OFFSET(OFFSET('Tableau d''emprunt'!$I$5,0,12*(R3-1)),0,0,1,12))))</f>
        <v>0</v>
      </c>
      <c r="S22" s="55">
        <f ca="1">IF(S3="","",IF(OFFSET('Tableau d''emprunt'!$I$5,0,12*(S3-1))="",0,SUM(OFFSET(OFFSET('Tableau d''emprunt'!$I$5,0,12*(S3-1)),0,0,1,12))))</f>
        <v>0</v>
      </c>
      <c r="T22" s="55">
        <f ca="1">IF(T3="","",IF(OFFSET('Tableau d''emprunt'!$I$5,0,12*(T3-1))="",0,SUM(OFFSET(OFFSET('Tableau d''emprunt'!$I$5,0,12*(T3-1)),0,0,1,12))))</f>
        <v>0</v>
      </c>
      <c r="U22" s="55">
        <f ca="1">IF(U3="","",IF(OFFSET('Tableau d''emprunt'!$I$5,0,12*(U3-1))="",0,SUM(OFFSET(OFFSET('Tableau d''emprunt'!$I$5,0,12*(U3-1)),0,0,1,12))))</f>
        <v>0</v>
      </c>
      <c r="V22" s="55">
        <f ca="1">IF(V3="","",IF(OFFSET('Tableau d''emprunt'!$I$5,0,12*(V3-1))="",0,SUM(OFFSET(OFFSET('Tableau d''emprunt'!$I$5,0,12*(V3-1)),0,0,1,12))))</f>
        <v>0</v>
      </c>
      <c r="W22" s="55" t="str">
        <f ca="1">IF(W3="","",IF(OFFSET('Tableau d''emprunt'!$I$5,0,12*(W3-1))="",0,SUM(OFFSET(OFFSET('Tableau d''emprunt'!$I$5,0,12*(W3-1)),0,0,1,12))))</f>
        <v/>
      </c>
      <c r="X22" s="55" t="str">
        <f ca="1">IF(X3="","",IF(OFFSET('Tableau d''emprunt'!$I$5,0,12*(X3-1))="",0,SUM(OFFSET(OFFSET('Tableau d''emprunt'!$I$5,0,12*(X3-1)),0,0,1,12))))</f>
        <v/>
      </c>
      <c r="Y22" s="55" t="str">
        <f ca="1">IF(Y3="","",IF(OFFSET('Tableau d''emprunt'!$I$5,0,12*(Y3-1))="",0,SUM(OFFSET(OFFSET('Tableau d''emprunt'!$I$5,0,12*(Y3-1)),0,0,1,12))))</f>
        <v/>
      </c>
      <c r="Z22" s="55" t="str">
        <f ca="1">IF(Z3="","",IF(OFFSET('Tableau d''emprunt'!$I$5,0,12*(Z3-1))="",0,SUM(OFFSET(OFFSET('Tableau d''emprunt'!$I$5,0,12*(Z3-1)),0,0,1,12))))</f>
        <v/>
      </c>
      <c r="AA22" s="55" t="str">
        <f ca="1">IF(AA3="","",IF(OFFSET('Tableau d''emprunt'!$I$5,0,12*(AA3-1))="",0,SUM(OFFSET(OFFSET('Tableau d''emprunt'!$I$5,0,12*(AA3-1)),0,0,1,12))))</f>
        <v/>
      </c>
      <c r="AB22" s="55" t="str">
        <f ca="1">IF(AB3="","",IF(OFFSET('Tableau d''emprunt'!$I$5,0,12*(AB3-1))="",0,SUM(OFFSET(OFFSET('Tableau d''emprunt'!$I$5,0,12*(AB3-1)),0,0,1,12))))</f>
        <v/>
      </c>
      <c r="AC22" s="55" t="str">
        <f ca="1">IF(AC3="","",IF(OFFSET('Tableau d''emprunt'!$I$5,0,12*(AC3-1))="",0,SUM(OFFSET(OFFSET('Tableau d''emprunt'!$I$5,0,12*(AC3-1)),0,0,1,12))))</f>
        <v/>
      </c>
      <c r="AD22" s="55" t="str">
        <f ca="1">IF(AD3="","",IF(OFFSET('Tableau d''emprunt'!$I$5,0,12*(AD3-1))="",0,SUM(OFFSET(OFFSET('Tableau d''emprunt'!$I$5,0,12*(AD3-1)),0,0,1,12))))</f>
        <v/>
      </c>
      <c r="AE22" s="55" t="str">
        <f ca="1">IF(AE3="","",IF(OFFSET('Tableau d''emprunt'!$I$5,0,12*(AE3-1))="",0,SUM(OFFSET(OFFSET('Tableau d''emprunt'!$I$5,0,12*(AE3-1)),0,0,1,12))))</f>
        <v/>
      </c>
      <c r="AF22" s="55" t="str">
        <f ca="1">IF(AF3="","",IF(OFFSET('Tableau d''emprunt'!$I$5,0,12*(AF3-1))="",0,SUM(OFFSET(OFFSET('Tableau d''emprunt'!$I$5,0,12*(AF3-1)),0,0,1,12))))</f>
        <v/>
      </c>
      <c r="AG22" s="55" t="str">
        <f ca="1">IF(AG3="","",IF(OFFSET('Tableau d''emprunt'!$I$5,0,12*(AG3-1))="",0,SUM(OFFSET(OFFSET('Tableau d''emprunt'!$I$5,0,12*(AG3-1)),0,0,1,12))))</f>
        <v/>
      </c>
      <c r="AH22" s="55" t="str">
        <f ca="1">IF(AH3="","",IF(OFFSET('Tableau d''emprunt'!$I$5,0,12*(AH3-1))="",0,SUM(OFFSET(OFFSET('Tableau d''emprunt'!$I$5,0,12*(AH3-1)),0,0,1,12))))</f>
        <v/>
      </c>
      <c r="AI22" s="55" t="str">
        <f ca="1">IF(AI3="","",IF(OFFSET('Tableau d''emprunt'!$I$5,0,12*(AI3-1))="",0,SUM(OFFSET(OFFSET('Tableau d''emprunt'!$I$5,0,12*(AI3-1)),0,0,1,12))))</f>
        <v/>
      </c>
      <c r="AJ22" s="55" t="str">
        <f ca="1">IF(AJ3="","",IF(OFFSET('Tableau d''emprunt'!$I$5,0,12*(AJ3-1))="",0,SUM(OFFSET(OFFSET('Tableau d''emprunt'!$I$5,0,12*(AJ3-1)),0,0,1,12))))</f>
        <v/>
      </c>
      <c r="AK22" s="55" t="str">
        <f ca="1">IF(AK3="","",IF(OFFSET('Tableau d''emprunt'!$I$5,0,12*(AK3-1))="",0,SUM(OFFSET(OFFSET('Tableau d''emprunt'!$I$5,0,12*(AK3-1)),0,0,1,12))))</f>
        <v/>
      </c>
      <c r="AL22" s="55" t="str">
        <f ca="1">IF(AL3="","",IF(OFFSET('Tableau d''emprunt'!$I$5,0,12*(AL3-1))="",0,SUM(OFFSET(OFFSET('Tableau d''emprunt'!$I$5,0,12*(AL3-1)),0,0,1,12))))</f>
        <v/>
      </c>
      <c r="AM22" s="55" t="str">
        <f ca="1">IF(AM3="","",IF(OFFSET('Tableau d''emprunt'!$I$5,0,12*(AM3-1))="",0,SUM(OFFSET(OFFSET('Tableau d''emprunt'!$I$5,0,12*(AM3-1)),0,0,1,12))))</f>
        <v/>
      </c>
      <c r="AN22" s="55" t="str">
        <f ca="1">IF(AN3="","",IF(OFFSET('Tableau d''emprunt'!$I$5,0,12*(AN3-1))="",0,SUM(OFFSET(OFFSET('Tableau d''emprunt'!$I$5,0,12*(AN3-1)),0,0,1,12))))</f>
        <v/>
      </c>
      <c r="AO22" s="55" t="str">
        <f ca="1">IF(AO3="","",IF(OFFSET('Tableau d''emprunt'!$I$5,0,12*(AO3-1))="",0,SUM(OFFSET(OFFSET('Tableau d''emprunt'!$I$5,0,12*(AO3-1)),0,0,1,12))))</f>
        <v/>
      </c>
      <c r="AP22" s="55" t="str">
        <f ca="1">IF(AP3="","",IF(OFFSET('Tableau d''emprunt'!$I$5,0,12*(AP3-1))="",0,SUM(OFFSET(OFFSET('Tableau d''emprunt'!$I$5,0,12*(AP3-1)),0,0,1,12))))</f>
        <v/>
      </c>
      <c r="AQ22" s="55" t="str">
        <f ca="1">IF(AQ3="","",IF(OFFSET('Tableau d''emprunt'!$I$5,0,12*(AQ3-1))="",0,SUM(OFFSET(OFFSET('Tableau d''emprunt'!$I$5,0,12*(AQ3-1)),0,0,1,12))))</f>
        <v/>
      </c>
      <c r="AR22" s="55" t="str">
        <f ca="1">IF(AR3="","",IF(OFFSET('Tableau d''emprunt'!$I$5,0,12*(AR3-1))="",0,SUM(OFFSET(OFFSET('Tableau d''emprunt'!$I$5,0,12*(AR3-1)),0,0,1,12))))</f>
        <v/>
      </c>
      <c r="AS22" s="55" t="str">
        <f ca="1">IF(AS3="","",IF(OFFSET('Tableau d''emprunt'!$I$5,0,12*(AS3-1))="",0,SUM(OFFSET(OFFSET('Tableau d''emprunt'!$I$5,0,12*(AS3-1)),0,0,1,12))))</f>
        <v/>
      </c>
      <c r="AT22" s="55" t="str">
        <f ca="1">IF(AT3="","",IF(OFFSET('Tableau d''emprunt'!$I$5,0,12*(AT3-1))="",0,SUM(OFFSET(OFFSET('Tableau d''emprunt'!$I$5,0,12*(AT3-1)),0,0,1,12))))</f>
        <v/>
      </c>
      <c r="AU22" s="55" t="str">
        <f ca="1">IF(AU3="","",IF(OFFSET('Tableau d''emprunt'!$I$5,0,12*(AU3-1))="",0,SUM(OFFSET(OFFSET('Tableau d''emprunt'!$I$5,0,12*(AU3-1)),0,0,1,12))))</f>
        <v/>
      </c>
      <c r="AV22" s="55" t="str">
        <f ca="1">IF(AV3="","",IF(OFFSET('Tableau d''emprunt'!$I$5,0,12*(AV3-1))="",0,SUM(OFFSET(OFFSET('Tableau d''emprunt'!$I$5,0,12*(AV3-1)),0,0,1,12))))</f>
        <v/>
      </c>
      <c r="AW22" s="55" t="str">
        <f ca="1">IF(AW3="","",IF(OFFSET('Tableau d''emprunt'!$I$5,0,12*(AW3-1))="",0,SUM(OFFSET(OFFSET('Tableau d''emprunt'!$I$5,0,12*(AW3-1)),0,0,1,12))))</f>
        <v/>
      </c>
      <c r="AX22" s="55" t="str">
        <f ca="1">IF(AX3="","",IF(OFFSET('Tableau d''emprunt'!$I$5,0,12*(AX3-1))="",0,SUM(OFFSET(OFFSET('Tableau d''emprunt'!$I$5,0,12*(AX3-1)),0,0,1,12))))</f>
        <v/>
      </c>
      <c r="AY22" s="55" t="str">
        <f ca="1">IF(AY3="","",IF(OFFSET('Tableau d''emprunt'!$I$5,0,12*(AY3-1))="",0,SUM(OFFSET(OFFSET('Tableau d''emprunt'!$I$5,0,12*(AY3-1)),0,0,1,12))))</f>
        <v/>
      </c>
      <c r="AZ22" s="55" t="str">
        <f ca="1">IF(AZ3="","",IF(OFFSET('Tableau d''emprunt'!$I$5,0,12*(AZ3-1))="",0,SUM(OFFSET(OFFSET('Tableau d''emprunt'!$I$5,0,12*(AZ3-1)),0,0,1,12))))</f>
        <v/>
      </c>
      <c r="BA22" s="55" t="str">
        <f ca="1">IF(BA3="","",IF(OFFSET('Tableau d''emprunt'!$I$5,0,12*(BA3-1))="",0,SUM(OFFSET(OFFSET('Tableau d''emprunt'!$I$5,0,12*(BA3-1)),0,0,1,12))))</f>
        <v/>
      </c>
      <c r="BB22" s="55" t="str">
        <f ca="1">IF(BB3="","",IF(OFFSET('Tableau d''emprunt'!$I$5,0,12*(BB3-1))="",0,SUM(OFFSET(OFFSET('Tableau d''emprunt'!$I$5,0,12*(BB3-1)),0,0,1,12))))</f>
        <v/>
      </c>
      <c r="BC22" s="55" t="str">
        <f ca="1">IF(BC3="","",IF(OFFSET('Tableau d''emprunt'!$I$5,0,12*(BC3-1))="",0,SUM(OFFSET(OFFSET('Tableau d''emprunt'!$I$5,0,12*(BC3-1)),0,0,1,12))))</f>
        <v/>
      </c>
      <c r="BD22" s="55" t="str">
        <f ca="1">IF(BD3="","",IF(OFFSET('Tableau d''emprunt'!$I$5,0,12*(BD3-1))="",0,SUM(OFFSET(OFFSET('Tableau d''emprunt'!$I$5,0,12*(BD3-1)),0,0,1,12))))</f>
        <v/>
      </c>
      <c r="BE22" s="55" t="str">
        <f ca="1">IF(BE3="","",IF(OFFSET('Tableau d''emprunt'!$I$5,0,12*(BE3-1))="",0,SUM(OFFSET(OFFSET('Tableau d''emprunt'!$I$5,0,12*(BE3-1)),0,0,1,12))))</f>
        <v/>
      </c>
      <c r="BF22" s="55" t="str">
        <f ca="1">IF(BF3="","",IF(OFFSET('Tableau d''emprunt'!$I$5,0,12*(BF3-1))="",0,SUM(OFFSET(OFFSET('Tableau d''emprunt'!$I$5,0,12*(BF3-1)),0,0,1,12))))</f>
        <v/>
      </c>
      <c r="BG22" s="55" t="str">
        <f ca="1">IF(BG3="","",IF(OFFSET('Tableau d''emprunt'!$I$5,0,12*(BG3-1))="",0,SUM(OFFSET(OFFSET('Tableau d''emprunt'!$I$5,0,12*(BG3-1)),0,0,1,12))))</f>
        <v/>
      </c>
      <c r="BH22" s="55" t="str">
        <f ca="1">IF(BH3="","",IF(OFFSET('Tableau d''emprunt'!$I$5,0,12*(BH3-1))="",0,SUM(OFFSET(OFFSET('Tableau d''emprunt'!$I$5,0,12*(BH3-1)),0,0,1,12))))</f>
        <v/>
      </c>
      <c r="BI22" s="55" t="str">
        <f ca="1">IF(BI3="","",IF(OFFSET('Tableau d''emprunt'!$I$5,0,12*(BI3-1))="",0,SUM(OFFSET(OFFSET('Tableau d''emprunt'!$I$5,0,12*(BI3-1)),0,0,1,12))))</f>
        <v/>
      </c>
      <c r="BJ22" s="55" t="str">
        <f ca="1">IF(BJ3="","",IF(OFFSET('Tableau d''emprunt'!$I$5,0,12*(BJ3-1))="",0,SUM(OFFSET(OFFSET('Tableau d''emprunt'!$I$5,0,12*(BJ3-1)),0,0,1,12))))</f>
        <v/>
      </c>
      <c r="BK22" s="55" t="str">
        <f ca="1">IF(BK3="","",IF(OFFSET('Tableau d''emprunt'!$I$5,0,12*(BK3-1))="",0,SUM(OFFSET(OFFSET('Tableau d''emprunt'!$I$5,0,12*(BK3-1)),0,0,1,12))))</f>
        <v/>
      </c>
      <c r="BL22" s="55" t="str">
        <f ca="1">IF(BL3="","",IF(OFFSET('Tableau d''emprunt'!$I$5,0,12*(BL3-1))="",0,SUM(OFFSET(OFFSET('Tableau d''emprunt'!$I$5,0,12*(BL3-1)),0,0,1,12))))</f>
        <v/>
      </c>
      <c r="BM22" s="55" t="str">
        <f ca="1">IF(BM3="","",IF(OFFSET('Tableau d''emprunt'!$I$5,0,12*(BM3-1))="",0,SUM(OFFSET(OFFSET('Tableau d''emprunt'!$I$5,0,12*(BM3-1)),0,0,1,12))))</f>
        <v/>
      </c>
      <c r="BN22" s="55" t="str">
        <f ca="1">IF(BN3="","",IF(OFFSET('Tableau d''emprunt'!$I$5,0,12*(BN3-1))="",0,SUM(OFFSET(OFFSET('Tableau d''emprunt'!$I$5,0,12*(BN3-1)),0,0,1,12))))</f>
        <v/>
      </c>
      <c r="BO22" s="55" t="str">
        <f ca="1">IF(BO3="","",IF(OFFSET('Tableau d''emprunt'!$I$5,0,12*(BO3-1))="",0,SUM(OFFSET(OFFSET('Tableau d''emprunt'!$I$5,0,12*(BO3-1)),0,0,1,12))))</f>
        <v/>
      </c>
      <c r="BP22" s="55" t="str">
        <f ca="1">IF(BP3="","",IF(OFFSET('Tableau d''emprunt'!$I$5,0,12*(BP3-1))="",0,SUM(OFFSET(OFFSET('Tableau d''emprunt'!$I$5,0,12*(BP3-1)),0,0,1,12))))</f>
        <v/>
      </c>
      <c r="BQ22" s="55" t="str">
        <f ca="1">IF(BQ3="","",IF(OFFSET('Tableau d''emprunt'!$I$5,0,12*(BQ3-1))="",0,SUM(OFFSET(OFFSET('Tableau d''emprunt'!$I$5,0,12*(BQ3-1)),0,0,1,12))))</f>
        <v/>
      </c>
      <c r="BR22" s="55" t="str">
        <f ca="1">IF(BR3="","",IF(OFFSET('Tableau d''emprunt'!$I$5,0,12*(BR3-1))="",0,SUM(OFFSET(OFFSET('Tableau d''emprunt'!$I$5,0,12*(BR3-1)),0,0,1,12))))</f>
        <v/>
      </c>
      <c r="BS22" s="55" t="str">
        <f ca="1">IF(BS3="","",IF(OFFSET('Tableau d''emprunt'!$I$5,0,12*(BS3-1))="",0,SUM(OFFSET(OFFSET('Tableau d''emprunt'!$I$5,0,12*(BS3-1)),0,0,1,12))))</f>
        <v/>
      </c>
      <c r="BT22" s="55" t="str">
        <f ca="1">IF(BT3="","",IF(OFFSET('Tableau d''emprunt'!$I$5,0,12*(BT3-1))="",0,SUM(OFFSET(OFFSET('Tableau d''emprunt'!$I$5,0,12*(BT3-1)),0,0,1,12))))</f>
        <v/>
      </c>
      <c r="BU22" s="55" t="str">
        <f ca="1">IF(BU3="","",IF(OFFSET('Tableau d''emprunt'!$I$5,0,12*(BU3-1))="",0,SUM(OFFSET(OFFSET('Tableau d''emprunt'!$I$5,0,12*(BU3-1)),0,0,1,12))))</f>
        <v/>
      </c>
      <c r="BV22" s="55" t="str">
        <f ca="1">IF(BV3="","",IF(OFFSET('Tableau d''emprunt'!$I$5,0,12*(BV3-1))="",0,SUM(OFFSET(OFFSET('Tableau d''emprunt'!$I$5,0,12*(BV3-1)),0,0,1,12))))</f>
        <v/>
      </c>
      <c r="BW22" s="55" t="str">
        <f ca="1">IF(BW3="","",IF(OFFSET('Tableau d''emprunt'!$I$5,0,12*(BW3-1))="",0,SUM(OFFSET(OFFSET('Tableau d''emprunt'!$I$5,0,12*(BW3-1)),0,0,1,12))))</f>
        <v/>
      </c>
      <c r="BX22" s="55" t="str">
        <f ca="1">IF(BX3="","",IF(OFFSET('Tableau d''emprunt'!$I$5,0,12*(BX3-1))="",0,SUM(OFFSET(OFFSET('Tableau d''emprunt'!$I$5,0,12*(BX3-1)),0,0,1,12))))</f>
        <v/>
      </c>
      <c r="BY22" s="55" t="str">
        <f ca="1">IF(BY3="","",IF(OFFSET('Tableau d''emprunt'!$I$5,0,12*(BY3-1))="",0,SUM(OFFSET(OFFSET('Tableau d''emprunt'!$I$5,0,12*(BY3-1)),0,0,1,12))))</f>
        <v/>
      </c>
      <c r="BZ22" s="55" t="str">
        <f ca="1">IF(BZ3="","",IF(OFFSET('Tableau d''emprunt'!$I$5,0,12*(BZ3-1))="",0,SUM(OFFSET(OFFSET('Tableau d''emprunt'!$I$5,0,12*(BZ3-1)),0,0,1,12))))</f>
        <v/>
      </c>
      <c r="CA22" s="55" t="str">
        <f ca="1">IF(CA3="","",IF(OFFSET('Tableau d''emprunt'!$I$5,0,12*(CA3-1))="",0,SUM(OFFSET(OFFSET('Tableau d''emprunt'!$I$5,0,12*(CA3-1)),0,0,1,12))))</f>
        <v/>
      </c>
      <c r="CB22" s="55" t="str">
        <f ca="1">IF(CB3="","",IF(OFFSET('Tableau d''emprunt'!$I$5,0,12*(CB3-1))="",0,SUM(OFFSET(OFFSET('Tableau d''emprunt'!$I$5,0,12*(CB3-1)),0,0,1,12))))</f>
        <v/>
      </c>
      <c r="CC22" s="55" t="str">
        <f ca="1">IF(CC3="","",IF(OFFSET('Tableau d''emprunt'!$I$5,0,12*(CC3-1))="",0,SUM(OFFSET(OFFSET('Tableau d''emprunt'!$I$5,0,12*(CC3-1)),0,0,1,12))))</f>
        <v/>
      </c>
      <c r="CD22" s="55" t="str">
        <f ca="1">IF(CD3="","",IF(OFFSET('Tableau d''emprunt'!$I$5,0,12*(CD3-1))="",0,SUM(OFFSET(OFFSET('Tableau d''emprunt'!$I$5,0,12*(CD3-1)),0,0,1,12))))</f>
        <v/>
      </c>
      <c r="CE22" s="55" t="str">
        <f ca="1">IF(CE3="","",IF(OFFSET('Tableau d''emprunt'!$I$5,0,12*(CE3-1))="",0,SUM(OFFSET(OFFSET('Tableau d''emprunt'!$I$5,0,12*(CE3-1)),0,0,1,12))))</f>
        <v/>
      </c>
      <c r="CF22" s="55" t="str">
        <f ca="1">IF(CF3="","",IF(OFFSET('Tableau d''emprunt'!$I$5,0,12*(CF3-1))="",0,SUM(OFFSET(OFFSET('Tableau d''emprunt'!$I$5,0,12*(CF3-1)),0,0,1,12))))</f>
        <v/>
      </c>
      <c r="CG22" s="55" t="str">
        <f ca="1">IF(CG3="","",IF(OFFSET('Tableau d''emprunt'!$I$5,0,12*(CG3-1))="",0,SUM(OFFSET(OFFSET('Tableau d''emprunt'!$I$5,0,12*(CG3-1)),0,0,1,12))))</f>
        <v/>
      </c>
      <c r="CH22" s="55" t="str">
        <f ca="1">IF(CH3="","",IF(OFFSET('Tableau d''emprunt'!$I$5,0,12*(CH3-1))="",0,SUM(OFFSET(OFFSET('Tableau d''emprunt'!$I$5,0,12*(CH3-1)),0,0,1,12))))</f>
        <v/>
      </c>
      <c r="CI22" s="55" t="str">
        <f ca="1">IF(CI3="","",IF(OFFSET('Tableau d''emprunt'!$I$5,0,12*(CI3-1))="",0,SUM(OFFSET(OFFSET('Tableau d''emprunt'!$I$5,0,12*(CI3-1)),0,0,1,12))))</f>
        <v/>
      </c>
      <c r="CJ22" s="55" t="str">
        <f ca="1">IF(CJ3="","",IF(OFFSET('Tableau d''emprunt'!$I$5,0,12*(CJ3-1))="",0,SUM(OFFSET(OFFSET('Tableau d''emprunt'!$I$5,0,12*(CJ3-1)),0,0,1,12))))</f>
        <v/>
      </c>
      <c r="CK22" s="55" t="str">
        <f ca="1">IF(CK3="","",IF(OFFSET('Tableau d''emprunt'!$I$5,0,12*(CK3-1))="",0,SUM(OFFSET(OFFSET('Tableau d''emprunt'!$I$5,0,12*(CK3-1)),0,0,1,12))))</f>
        <v/>
      </c>
      <c r="CL22" s="55" t="str">
        <f ca="1">IF(CL3="","",IF(OFFSET('Tableau d''emprunt'!$I$5,0,12*(CL3-1))="",0,SUM(OFFSET(OFFSET('Tableau d''emprunt'!$I$5,0,12*(CL3-1)),0,0,1,12))))</f>
        <v/>
      </c>
      <c r="CM22" s="55" t="str">
        <f ca="1">IF(CM3="","",IF(OFFSET('Tableau d''emprunt'!$I$5,0,12*(CM3-1))="",0,SUM(OFFSET(OFFSET('Tableau d''emprunt'!$I$5,0,12*(CM3-1)),0,0,1,12))))</f>
        <v/>
      </c>
      <c r="CN22" s="55" t="str">
        <f ca="1">IF(CN3="","",IF(OFFSET('Tableau d''emprunt'!$I$5,0,12*(CN3-1))="",0,SUM(OFFSET(OFFSET('Tableau d''emprunt'!$I$5,0,12*(CN3-1)),0,0,1,12))))</f>
        <v/>
      </c>
      <c r="CO22" s="55" t="str">
        <f ca="1">IF(CO3="","",IF(OFFSET('Tableau d''emprunt'!$I$5,0,12*(CO3-1))="",0,SUM(OFFSET(OFFSET('Tableau d''emprunt'!$I$5,0,12*(CO3-1)),0,0,1,12))))</f>
        <v/>
      </c>
      <c r="CP22" s="55" t="str">
        <f ca="1">IF(CP3="","",IF(OFFSET('Tableau d''emprunt'!$I$5,0,12*(CP3-1))="",0,SUM(OFFSET(OFFSET('Tableau d''emprunt'!$I$5,0,12*(CP3-1)),0,0,1,12))))</f>
        <v/>
      </c>
      <c r="CQ22" s="55" t="str">
        <f ca="1">IF(CQ3="","",IF(OFFSET('Tableau d''emprunt'!$I$5,0,12*(CQ3-1))="",0,SUM(OFFSET(OFFSET('Tableau d''emprunt'!$I$5,0,12*(CQ3-1)),0,0,1,12))))</f>
        <v/>
      </c>
      <c r="CR22" s="55" t="str">
        <f ca="1">IF(CR3="","",IF(OFFSET('Tableau d''emprunt'!$I$5,0,12*(CR3-1))="",0,SUM(OFFSET(OFFSET('Tableau d''emprunt'!$I$5,0,12*(CR3-1)),0,0,1,12))))</f>
        <v/>
      </c>
      <c r="CS22" s="55" t="str">
        <f ca="1">IF(CS3="","",IF(OFFSET('Tableau d''emprunt'!$I$5,0,12*(CS3-1))="",0,SUM(OFFSET(OFFSET('Tableau d''emprunt'!$I$5,0,12*(CS3-1)),0,0,1,12))))</f>
        <v/>
      </c>
      <c r="CT22" s="55" t="str">
        <f ca="1">IF(CT3="","",IF(OFFSET('Tableau d''emprunt'!$I$5,0,12*(CT3-1))="",0,SUM(OFFSET(OFFSET('Tableau d''emprunt'!$I$5,0,12*(CT3-1)),0,0,1,12))))</f>
        <v/>
      </c>
      <c r="CU22" s="55" t="str">
        <f ca="1">IF(CU3="","",IF(OFFSET('Tableau d''emprunt'!$I$5,0,12*(CU3-1))="",0,SUM(OFFSET(OFFSET('Tableau d''emprunt'!$I$5,0,12*(CU3-1)),0,0,1,12))))</f>
        <v/>
      </c>
      <c r="CV22" s="55" t="str">
        <f ca="1">IF(CV3="","",IF(OFFSET('Tableau d''emprunt'!$I$5,0,12*(CV3-1))="",0,SUM(OFFSET(OFFSET('Tableau d''emprunt'!$I$5,0,12*(CV3-1)),0,0,1,12))))</f>
        <v/>
      </c>
      <c r="CW22" s="55" t="str">
        <f ca="1">IF(CW3="","",IF(OFFSET('Tableau d''emprunt'!$I$5,0,12*(CW3-1))="",0,SUM(OFFSET(OFFSET('Tableau d''emprunt'!$I$5,0,12*(CW3-1)),0,0,1,12))))</f>
        <v/>
      </c>
      <c r="CX22" s="55" t="str">
        <f ca="1">IF(CX3="","",IF(OFFSET('Tableau d''emprunt'!$I$5,0,12*(CX3-1))="",0,SUM(OFFSET(OFFSET('Tableau d''emprunt'!$I$5,0,12*(CX3-1)),0,0,1,12))))</f>
        <v/>
      </c>
      <c r="CY22" s="55" t="str">
        <f ca="1">IF(CY3="","",IF(OFFSET('Tableau d''emprunt'!$I$5,0,12*(CY3-1))="",0,SUM(OFFSET(OFFSET('Tableau d''emprunt'!$I$5,0,12*(CY3-1)),0,0,1,12))))</f>
        <v/>
      </c>
      <c r="CZ22" s="55" t="str">
        <f ca="1">IF(CZ3="","",IF(OFFSET('Tableau d''emprunt'!$I$5,0,12*(CZ3-1))="",0,SUM(OFFSET(OFFSET('Tableau d''emprunt'!$I$5,0,12*(CZ3-1)),0,0,1,12))))</f>
        <v/>
      </c>
      <c r="DA22" s="55" t="str">
        <f ca="1">IF(DA3="","",IF(OFFSET('Tableau d''emprunt'!$I$5,0,12*(DA3-1))="",0,SUM(OFFSET(OFFSET('Tableau d''emprunt'!$I$5,0,12*(DA3-1)),0,0,1,12))))</f>
        <v/>
      </c>
      <c r="DB22" s="55" t="str">
        <f ca="1">IF(DB3="","",IF(OFFSET('Tableau d''emprunt'!$I$5,0,12*(DB3-1))="",0,SUM(OFFSET(OFFSET('Tableau d''emprunt'!$I$5,0,12*(DB3-1)),0,0,1,12))))</f>
        <v/>
      </c>
      <c r="DC22" s="55" t="str">
        <f ca="1">IF(DC3="","",IF(OFFSET('Tableau d''emprunt'!$I$5,0,12*(DC3-1))="",0,SUM(OFFSET(OFFSET('Tableau d''emprunt'!$I$5,0,12*(DC3-1)),0,0,1,12))))</f>
        <v/>
      </c>
      <c r="DD22" s="55" t="str">
        <f ca="1">IF(DD3="","",IF(OFFSET('Tableau d''emprunt'!$I$5,0,12*(DD3-1))="",0,SUM(OFFSET(OFFSET('Tableau d''emprunt'!$I$5,0,12*(DD3-1)),0,0,1,12))))</f>
        <v/>
      </c>
      <c r="DE22" s="55" t="str">
        <f ca="1">IF(DE3="","",IF(OFFSET('Tableau d''emprunt'!$I$5,0,12*(DE3-1))="",0,SUM(OFFSET(OFFSET('Tableau d''emprunt'!$I$5,0,12*(DE3-1)),0,0,1,12))))</f>
        <v/>
      </c>
      <c r="DF22" s="55" t="str">
        <f ca="1">IF(DF3="","",IF(OFFSET('Tableau d''emprunt'!$I$5,0,12*(DF3-1))="",0,SUM(OFFSET(OFFSET('Tableau d''emprunt'!$I$5,0,12*(DF3-1)),0,0,1,12))))</f>
        <v/>
      </c>
      <c r="DG22" s="55" t="str">
        <f ca="1">IF(DG3="","",IF(OFFSET('Tableau d''emprunt'!$I$5,0,12*(DG3-1))="",0,SUM(OFFSET(OFFSET('Tableau d''emprunt'!$I$5,0,12*(DG3-1)),0,0,1,12))))</f>
        <v/>
      </c>
      <c r="DH22" s="55" t="str">
        <f ca="1">IF(DH3="","",IF(OFFSET('Tableau d''emprunt'!$I$5,0,12*(DH3-1))="",0,SUM(OFFSET(OFFSET('Tableau d''emprunt'!$I$5,0,12*(DH3-1)),0,0,1,12))))</f>
        <v/>
      </c>
      <c r="DI22" s="55" t="str">
        <f ca="1">IF(DI3="","",IF(OFFSET('Tableau d''emprunt'!$I$5,0,12*(DI3-1))="",0,SUM(OFFSET(OFFSET('Tableau d''emprunt'!$I$5,0,12*(DI3-1)),0,0,1,12))))</f>
        <v/>
      </c>
      <c r="DJ22" s="55" t="str">
        <f ca="1">IF(DJ3="","",IF(OFFSET('Tableau d''emprunt'!$I$5,0,12*(DJ3-1))="",0,SUM(OFFSET(OFFSET('Tableau d''emprunt'!$I$5,0,12*(DJ3-1)),0,0,1,12))))</f>
        <v/>
      </c>
      <c r="DK22" s="55" t="str">
        <f ca="1">IF(DK3="","",IF(OFFSET('Tableau d''emprunt'!$I$5,0,12*(DK3-1))="",0,SUM(OFFSET(OFFSET('Tableau d''emprunt'!$I$5,0,12*(DK3-1)),0,0,1,12))))</f>
        <v/>
      </c>
      <c r="DL22" s="55" t="str">
        <f ca="1">IF(DL3="","",IF(OFFSET('Tableau d''emprunt'!$I$5,0,12*(DL3-1))="",0,SUM(OFFSET(OFFSET('Tableau d''emprunt'!$I$5,0,12*(DL3-1)),0,0,1,12))))</f>
        <v/>
      </c>
      <c r="DM22" s="55" t="str">
        <f ca="1">IF(DM3="","",IF(OFFSET('Tableau d''emprunt'!$I$5,0,12*(DM3-1))="",0,SUM(OFFSET(OFFSET('Tableau d''emprunt'!$I$5,0,12*(DM3-1)),0,0,1,12))))</f>
        <v/>
      </c>
      <c r="DN22" s="55" t="str">
        <f ca="1">IF(DN3="","",IF(OFFSET('Tableau d''emprunt'!$I$5,0,12*(DN3-1))="",0,SUM(OFFSET(OFFSET('Tableau d''emprunt'!$I$5,0,12*(DN3-1)),0,0,1,12))))</f>
        <v/>
      </c>
      <c r="DO22" s="55" t="str">
        <f ca="1">IF(DO3="","",IF(OFFSET('Tableau d''emprunt'!$I$5,0,12*(DO3-1))="",0,SUM(OFFSET(OFFSET('Tableau d''emprunt'!$I$5,0,12*(DO3-1)),0,0,1,12))))</f>
        <v/>
      </c>
      <c r="DP22" s="55" t="str">
        <f ca="1">IF(DP3="","",IF(OFFSET('Tableau d''emprunt'!$I$5,0,12*(DP3-1))="",0,SUM(OFFSET(OFFSET('Tableau d''emprunt'!$I$5,0,12*(DP3-1)),0,0,1,12))))</f>
        <v/>
      </c>
      <c r="DQ22" s="55" t="str">
        <f ca="1">IF(DQ3="","",IF(OFFSET('Tableau d''emprunt'!$I$5,0,12*(DQ3-1))="",0,SUM(OFFSET(OFFSET('Tableau d''emprunt'!$I$5,0,12*(DQ3-1)),0,0,1,12))))</f>
        <v/>
      </c>
      <c r="DR22" s="55" t="str">
        <f ca="1">IF(DR3="","",IF(OFFSET('Tableau d''emprunt'!$I$5,0,12*(DR3-1))="",0,SUM(OFFSET(OFFSET('Tableau d''emprunt'!$I$5,0,12*(DR3-1)),0,0,1,12))))</f>
        <v/>
      </c>
      <c r="DS22" s="55" t="str">
        <f ca="1">IF(DS3="","",IF(OFFSET('Tableau d''emprunt'!$I$5,0,12*(DS3-1))="",0,SUM(OFFSET(OFFSET('Tableau d''emprunt'!$I$5,0,12*(DS3-1)),0,0,1,12))))</f>
        <v/>
      </c>
      <c r="DT22" s="55" t="str">
        <f ca="1">IF(DT3="","",IF(OFFSET('Tableau d''emprunt'!$I$5,0,12*(DT3-1))="","",SUM(OFFSET(OFFSET('Tableau d''emprunt'!$I$5,0,12*(DT3-1)),0,0,1,12))))</f>
        <v/>
      </c>
      <c r="DU22" s="55" t="str">
        <f ca="1">IF(DU3="","",IF(OFFSET('Tableau d''emprunt'!$I$5,0,12*(DU3-1))="","",SUM(OFFSET(OFFSET('Tableau d''emprunt'!$I$5,0,12*(DU3-1)),0,0,1,12))))</f>
        <v/>
      </c>
      <c r="DV22" s="55" t="str">
        <f ca="1">IF(DV3="","",IF(OFFSET('Tableau d''emprunt'!$I$5,0,12*(DV3-1))="","",SUM(OFFSET(OFFSET('Tableau d''emprunt'!$I$5,0,12*(DV3-1)),0,0,1,12))))</f>
        <v/>
      </c>
      <c r="DW22" s="55" t="str">
        <f ca="1">IF(DW3="","",IF(OFFSET('Tableau d''emprunt'!$I$5,0,12*(DW3-1))="","",SUM(OFFSET(OFFSET('Tableau d''emprunt'!$I$5,0,12*(DW3-1)),0,0,1,12))))</f>
        <v/>
      </c>
      <c r="DX22" s="55" t="str">
        <f ca="1">IF(DX3="","",IF(OFFSET('Tableau d''emprunt'!$I$5,0,12*(DX3-1))="","",SUM(OFFSET(OFFSET('Tableau d''emprunt'!$I$5,0,12*(DX3-1)),0,0,1,12))))</f>
        <v/>
      </c>
      <c r="DY22" s="55" t="str">
        <f ca="1">IF(DY3="","",IF(OFFSET('Tableau d''emprunt'!$I$5,0,12*(DY3-1))="","",SUM(OFFSET(OFFSET('Tableau d''emprunt'!$I$5,0,12*(DY3-1)),0,0,1,12))))</f>
        <v/>
      </c>
      <c r="DZ22" s="55" t="str">
        <f ca="1">IF(DZ3="","",IF(OFFSET('Tableau d''emprunt'!$I$5,0,12*(DZ3-1))="","",SUM(OFFSET(OFFSET('Tableau d''emprunt'!$I$5,0,12*(DZ3-1)),0,0,1,12))))</f>
        <v/>
      </c>
      <c r="EA22" s="55" t="str">
        <f ca="1">IF(EA3="","",IF(OFFSET('Tableau d''emprunt'!$I$5,0,12*(EA3-1))="","",SUM(OFFSET(OFFSET('Tableau d''emprunt'!$I$5,0,12*(EA3-1)),0,0,1,12))))</f>
        <v/>
      </c>
      <c r="EB22" s="55" t="str">
        <f ca="1">IF(EB3="","",IF(OFFSET('Tableau d''emprunt'!$I$5,0,12*(EB3-1))="","",SUM(OFFSET(OFFSET('Tableau d''emprunt'!$I$5,0,12*(EB3-1)),0,0,1,12))))</f>
        <v/>
      </c>
      <c r="EC22" s="55" t="str">
        <f ca="1">IF(EC3="","",IF(OFFSET('Tableau d''emprunt'!$I$5,0,12*(EC3-1))="","",SUM(OFFSET(OFFSET('Tableau d''emprunt'!$I$5,0,12*(EC3-1)),0,0,1,12))))</f>
        <v/>
      </c>
      <c r="ED22" s="55" t="str">
        <f ca="1">IF(ED3="","",IF(OFFSET('Tableau d''emprunt'!$I$5,0,12*(ED3-1))="","",SUM(OFFSET(OFFSET('Tableau d''emprunt'!$I$5,0,12*(ED3-1)),0,0,1,12))))</f>
        <v/>
      </c>
      <c r="EE22" s="55" t="str">
        <f ca="1">IF(EE3="","",IF(OFFSET('Tableau d''emprunt'!$I$5,0,12*(EE3-1))="","",SUM(OFFSET(OFFSET('Tableau d''emprunt'!$I$5,0,12*(EE3-1)),0,0,1,12))))</f>
        <v/>
      </c>
      <c r="EF22" s="55" t="str">
        <f ca="1">IF(EF3="","",IF(OFFSET('Tableau d''emprunt'!$I$5,0,12*(EF3-1))="","",SUM(OFFSET(OFFSET('Tableau d''emprunt'!$I$5,0,12*(EF3-1)),0,0,1,12))))</f>
        <v/>
      </c>
      <c r="EG22" s="55" t="str">
        <f ca="1">IF(EG3="","",IF(OFFSET('Tableau d''emprunt'!$I$5,0,12*(EG3-1))="","",SUM(OFFSET(OFFSET('Tableau d''emprunt'!$I$5,0,12*(EG3-1)),0,0,1,12))))</f>
        <v/>
      </c>
      <c r="EH22" s="55" t="str">
        <f ca="1">IF(EH3="","",IF(OFFSET('Tableau d''emprunt'!$I$5,0,12*(EH3-1))="","",SUM(OFFSET(OFFSET('Tableau d''emprunt'!$I$5,0,12*(EH3-1)),0,0,1,12))))</f>
        <v/>
      </c>
      <c r="EI22" s="55" t="str">
        <f ca="1">IF(EI3="","",IF(OFFSET('Tableau d''emprunt'!$I$5,0,12*(EI3-1))="","",SUM(OFFSET(OFFSET('Tableau d''emprunt'!$I$5,0,12*(EI3-1)),0,0,1,12))))</f>
        <v/>
      </c>
      <c r="EJ22" s="55" t="str">
        <f ca="1">IF(EJ3="","",IF(OFFSET('Tableau d''emprunt'!$I$5,0,12*(EJ3-1))="","",SUM(OFFSET(OFFSET('Tableau d''emprunt'!$I$5,0,12*(EJ3-1)),0,0,1,12))))</f>
        <v/>
      </c>
      <c r="EK22" s="55" t="str">
        <f ca="1">IF(EK3="","",IF(OFFSET('Tableau d''emprunt'!$I$5,0,12*(EK3-1))="","",SUM(OFFSET(OFFSET('Tableau d''emprunt'!$I$5,0,12*(EK3-1)),0,0,1,12))))</f>
        <v/>
      </c>
      <c r="EL22" s="55" t="str">
        <f ca="1">IF(EL3="","",IF(OFFSET('Tableau d''emprunt'!$I$5,0,12*(EL3-1))="","",SUM(OFFSET(OFFSET('Tableau d''emprunt'!$I$5,0,12*(EL3-1)),0,0,1,12))))</f>
        <v/>
      </c>
      <c r="EM22" s="55"/>
      <c r="EN22" s="55"/>
      <c r="EO22" s="55"/>
      <c r="EP22" s="55"/>
      <c r="EQ22" s="55"/>
      <c r="ER22" s="55"/>
    </row>
    <row r="23" spans="1:152" ht="15" hidden="1" customHeight="1">
      <c r="A23" s="55" t="s">
        <v>53</v>
      </c>
      <c r="B23" s="55">
        <v>0</v>
      </c>
      <c r="C23" s="55">
        <f ca="1">IF(C3="","",C22/POWER(1+'Caracs du projet'!$E$93,C3))</f>
        <v>2248.4256551535159</v>
      </c>
      <c r="D23" s="55">
        <f ca="1">IF(D3="","",D22/POWER(1+'Caracs du projet'!$E$93,D3))</f>
        <v>2252.2101339790238</v>
      </c>
      <c r="E23" s="55">
        <f ca="1">IF(E3="","",E22/POWER(1+'Caracs du projet'!$E$93,E3))</f>
        <v>2256.0009827193871</v>
      </c>
      <c r="F23" s="55">
        <f ca="1">IF(F3="","",F22/POWER(1+'Caracs du projet'!$E$93,F3))</f>
        <v>2259.7982120962433</v>
      </c>
      <c r="G23" s="55">
        <f ca="1">IF(G3="","",G22/POWER(1+'Caracs du projet'!$E$93,G3))</f>
        <v>2263.6018328492787</v>
      </c>
      <c r="H23" s="55">
        <f ca="1">IF(H3="","",H22/POWER(1+'Caracs du projet'!$E$93,H3))</f>
        <v>2267.4118557362544</v>
      </c>
      <c r="I23" s="55">
        <f ca="1">IF(I3="","",I22/POWER(1+'Caracs du projet'!$E$93,I3))</f>
        <v>2271.2282915330406</v>
      </c>
      <c r="J23" s="55">
        <f ca="1">IF(J3="","",J22/POWER(1+'Caracs du projet'!$E$93,J3))</f>
        <v>2275.0511510336423</v>
      </c>
      <c r="K23" s="55">
        <f ca="1">IF(K3="","",K22/POWER(1+'Caracs du projet'!$E$93,K3))</f>
        <v>2278.8804450502353</v>
      </c>
      <c r="L23" s="55">
        <f ca="1">IF(L3="","",L22/POWER(1+'Caracs du projet'!$E$93,L3))</f>
        <v>2282.7161844131938</v>
      </c>
      <c r="M23" s="55">
        <f ca="1">IF(M3="","",M22/POWER(1+'Caracs du projet'!$E$93,M3))</f>
        <v>2286.5583799711189</v>
      </c>
      <c r="N23" s="55">
        <f ca="1">IF(N3="","",N22/POWER(1+'Caracs du projet'!$E$93,N3))</f>
        <v>2290.4070425908744</v>
      </c>
      <c r="O23" s="55">
        <f ca="1">IF(O3="","",O22/POWER(1+'Caracs du projet'!$E$93,O3))</f>
        <v>2294.2621831576139</v>
      </c>
      <c r="P23" s="55">
        <f ca="1">IF(P3="","",P22/POWER(1+'Caracs du projet'!$E$93,P3))</f>
        <v>2298.1238125748114</v>
      </c>
      <c r="Q23" s="55">
        <f ca="1">IF(Q3="","",Q22/POWER(1+'Caracs du projet'!$E$93,Q3))</f>
        <v>2301.9919417642968</v>
      </c>
      <c r="R23" s="55">
        <f ca="1">IF(R3="","",R22/POWER(1+'Caracs du projet'!$E$93,R3))</f>
        <v>0</v>
      </c>
      <c r="S23" s="55">
        <f ca="1">IF(S3="","",S22/POWER(1+'Caracs du projet'!$E$93,S3))</f>
        <v>0</v>
      </c>
      <c r="T23" s="55">
        <f ca="1">IF(T3="","",T22/POWER(1+'Caracs du projet'!$E$93,T3))</f>
        <v>0</v>
      </c>
      <c r="U23" s="55">
        <f ca="1">IF(U3="","",U22/POWER(1+'Caracs du projet'!$E$93,U3))</f>
        <v>0</v>
      </c>
      <c r="V23" s="55">
        <f ca="1">IF(V3="","",V22/POWER(1+'Caracs du projet'!$E$93,V3))</f>
        <v>0</v>
      </c>
      <c r="W23" s="55" t="str">
        <f>IF(W3="","",W22/POWER(1+'Caracs du projet'!$E$93,W3))</f>
        <v/>
      </c>
      <c r="X23" s="55" t="str">
        <f>IF(X3="","",X22/POWER(1+'Caracs du projet'!$E$93,X3))</f>
        <v/>
      </c>
      <c r="Y23" s="55" t="str">
        <f>IF(Y3="","",Y22/POWER(1+'Caracs du projet'!$E$93,Y3))</f>
        <v/>
      </c>
      <c r="Z23" s="55" t="str">
        <f>IF(Z3="","",Z22/POWER(1+'Caracs du projet'!$E$93,Z3))</f>
        <v/>
      </c>
      <c r="AA23" s="55" t="str">
        <f>IF(AA3="","",AA22/POWER(1+'Caracs du projet'!$E$93,AA3))</f>
        <v/>
      </c>
      <c r="AB23" s="55" t="str">
        <f>IF(AB3="","",AB22/POWER(1+'Caracs du projet'!$E$93,AB3))</f>
        <v/>
      </c>
      <c r="AC23" s="55" t="str">
        <f>IF(AC3="","",AC22/POWER(1+'Caracs du projet'!$E$93,AC3))</f>
        <v/>
      </c>
      <c r="AD23" s="55" t="str">
        <f>IF(AD3="","",AD22/POWER(1+'Caracs du projet'!$E$93,AD3))</f>
        <v/>
      </c>
      <c r="AE23" s="55" t="str">
        <f>IF(AE3="","",AE22/POWER(1+'Caracs du projet'!$E$93,AE3))</f>
        <v/>
      </c>
      <c r="AF23" s="55" t="str">
        <f>IF(AF3="","",AF22/POWER(1+'Caracs du projet'!$E$93,AF3))</f>
        <v/>
      </c>
      <c r="AG23" s="55" t="str">
        <f>IF(AG3="","",AG22/POWER(1+'Caracs du projet'!$E$93,AG3))</f>
        <v/>
      </c>
      <c r="AH23" s="55" t="str">
        <f>IF(AH3="","",AH22/POWER(1+'Caracs du projet'!$E$93,AH3))</f>
        <v/>
      </c>
      <c r="AI23" s="55" t="str">
        <f>IF(AI3="","",AI22/POWER(1+'Caracs du projet'!$E$93,AI3))</f>
        <v/>
      </c>
      <c r="AJ23" s="55" t="str">
        <f>IF(AJ3="","",AJ22/POWER(1+'Caracs du projet'!$E$93,AJ3))</f>
        <v/>
      </c>
      <c r="AK23" s="55" t="str">
        <f>IF(AK3="","",AK22/POWER(1+'Caracs du projet'!$E$93,AK3))</f>
        <v/>
      </c>
      <c r="AL23" s="55" t="str">
        <f>IF(AL3="","",AL22/POWER(1+'Caracs du projet'!$E$93,AL3))</f>
        <v/>
      </c>
      <c r="AM23" s="55" t="str">
        <f>IF(AM3="","",AM22/POWER(1+'Caracs du projet'!$E$93,AM3))</f>
        <v/>
      </c>
      <c r="AN23" s="55" t="str">
        <f>IF(AN3="","",AN22/POWER(1+'Caracs du projet'!$E$93,AN3))</f>
        <v/>
      </c>
      <c r="AO23" s="55" t="str">
        <f>IF(AO3="","",AO22/POWER(1+'Caracs du projet'!$E$93,AO3))</f>
        <v/>
      </c>
      <c r="AP23" s="55" t="str">
        <f>IF(AP3="","",AP22/POWER(1+'Caracs du projet'!$E$93,AP3))</f>
        <v/>
      </c>
      <c r="AQ23" s="55" t="str">
        <f>IF(AQ3="","",AQ22/POWER(1+'Caracs du projet'!$E$93,AQ3))</f>
        <v/>
      </c>
      <c r="AR23" s="55" t="str">
        <f>IF(AR3="","",AR22/POWER(1+'Caracs du projet'!$E$93,AR3))</f>
        <v/>
      </c>
      <c r="AS23" s="55" t="str">
        <f>IF(AS3="","",AS22/POWER(1+'Caracs du projet'!$E$93,AS3))</f>
        <v/>
      </c>
      <c r="AT23" s="55" t="str">
        <f>IF(AT3="","",AT22/POWER(1+'Caracs du projet'!$E$93,AT3))</f>
        <v/>
      </c>
      <c r="AU23" s="55" t="str">
        <f>IF(AU3="","",AU22/POWER(1+'Caracs du projet'!$E$93,AU3))</f>
        <v/>
      </c>
      <c r="AV23" s="55" t="str">
        <f>IF(AV3="","",AV22/POWER(1+'Caracs du projet'!$E$93,AV3))</f>
        <v/>
      </c>
      <c r="AW23" s="55" t="str">
        <f>IF(AW3="","",AW22/POWER(1+'Caracs du projet'!$E$93,AW3))</f>
        <v/>
      </c>
      <c r="AX23" s="55" t="str">
        <f>IF(AX3="","",AX22/POWER(1+'Caracs du projet'!$E$93,AX3))</f>
        <v/>
      </c>
      <c r="AY23" s="55" t="str">
        <f>IF(AY3="","",AY22/POWER(1+'Caracs du projet'!$E$93,AY3))</f>
        <v/>
      </c>
      <c r="AZ23" s="55" t="str">
        <f>IF(AZ3="","",AZ22/POWER(1+'Caracs du projet'!$E$93,AZ3))</f>
        <v/>
      </c>
      <c r="BA23" s="55" t="str">
        <f>IF(BA3="","",BA22/POWER(1+'Caracs du projet'!$E$93,BA3))</f>
        <v/>
      </c>
      <c r="BB23" s="55" t="str">
        <f>IF(BB3="","",BB22/POWER(1+'Caracs du projet'!$E$93,BB3))</f>
        <v/>
      </c>
      <c r="BC23" s="55" t="str">
        <f>IF(BC3="","",BC22/POWER(1+'Caracs du projet'!$E$93,BC3))</f>
        <v/>
      </c>
      <c r="BD23" s="55" t="str">
        <f>IF(BD3="","",BD22/POWER(1+'Caracs du projet'!$E$93,BD3))</f>
        <v/>
      </c>
      <c r="BE23" s="55" t="str">
        <f>IF(BE3="","",BE22/POWER(1+'Caracs du projet'!$E$93,BE3))</f>
        <v/>
      </c>
      <c r="BF23" s="55" t="str">
        <f>IF(BF3="","",BF22/POWER(1+'Caracs du projet'!$E$93,BF3))</f>
        <v/>
      </c>
      <c r="BG23" s="55" t="str">
        <f>IF(BG3="","",BG22/POWER(1+'Caracs du projet'!$E$93,BG3))</f>
        <v/>
      </c>
      <c r="BH23" s="55" t="str">
        <f>IF(BH3="","",BH22/POWER(1+'Caracs du projet'!$E$93,BH3))</f>
        <v/>
      </c>
      <c r="BI23" s="55" t="str">
        <f>IF(BI3="","",BI22/POWER(1+'Caracs du projet'!$E$93,BI3))</f>
        <v/>
      </c>
      <c r="BJ23" s="55" t="str">
        <f>IF(BJ3="","",BJ22/POWER(1+'Caracs du projet'!$E$93,BJ3))</f>
        <v/>
      </c>
      <c r="BK23" s="55" t="str">
        <f>IF(BK3="","",BK22/POWER(1+'Caracs du projet'!$E$93,BK3))</f>
        <v/>
      </c>
      <c r="BL23" s="55" t="str">
        <f>IF(BL3="","",BL22/POWER(1+'Caracs du projet'!$E$93,BL3))</f>
        <v/>
      </c>
      <c r="BM23" s="55" t="str">
        <f>IF(BM3="","",BM22/POWER(1+'Caracs du projet'!$E$93,BM3))</f>
        <v/>
      </c>
      <c r="BN23" s="55" t="str">
        <f>IF(BN3="","",BN22/POWER(1+'Caracs du projet'!$E$93,BN3))</f>
        <v/>
      </c>
      <c r="BO23" s="55" t="str">
        <f>IF(BO3="","",BO22/POWER(1+'Caracs du projet'!$E$93,BO3))</f>
        <v/>
      </c>
      <c r="BP23" s="55" t="str">
        <f>IF(BP3="","",BP22/POWER(1+'Caracs du projet'!$E$93,BP3))</f>
        <v/>
      </c>
      <c r="BQ23" s="55" t="str">
        <f>IF(BQ3="","",BQ22/POWER(1+'Caracs du projet'!$E$93,BQ3))</f>
        <v/>
      </c>
      <c r="BR23" s="55" t="str">
        <f>IF(BR3="","",BR22/POWER(1+'Caracs du projet'!$E$93,BR3))</f>
        <v/>
      </c>
      <c r="BS23" s="55" t="str">
        <f>IF(BS3="","",BS22/POWER(1+'Caracs du projet'!$E$93,BS3))</f>
        <v/>
      </c>
      <c r="BT23" s="55" t="str">
        <f>IF(BT3="","",BT22/POWER(1+'Caracs du projet'!$E$93,BT3))</f>
        <v/>
      </c>
      <c r="BU23" s="55" t="str">
        <f>IF(BU3="","",BU22/POWER(1+'Caracs du projet'!$E$93,BU3))</f>
        <v/>
      </c>
      <c r="BV23" s="55" t="str">
        <f>IF(BV3="","",BV22/POWER(1+'Caracs du projet'!$E$93,BV3))</f>
        <v/>
      </c>
      <c r="BW23" s="55" t="str">
        <f>IF(BW3="","",BW22/POWER(1+'Caracs du projet'!$E$93,BW3))</f>
        <v/>
      </c>
      <c r="BX23" s="55" t="str">
        <f>IF(BX3="","",BX22/POWER(1+'Caracs du projet'!$E$93,BX3))</f>
        <v/>
      </c>
      <c r="BY23" s="55" t="str">
        <f>IF(BY3="","",BY22/POWER(1+'Caracs du projet'!$E$93,BY3))</f>
        <v/>
      </c>
      <c r="BZ23" s="55" t="str">
        <f>IF(BZ3="","",BZ22/POWER(1+'Caracs du projet'!$E$93,BZ3))</f>
        <v/>
      </c>
      <c r="CA23" s="55" t="str">
        <f>IF(CA3="","",CA22/POWER(1+'Caracs du projet'!$E$93,CA3))</f>
        <v/>
      </c>
      <c r="CB23" s="55" t="str">
        <f>IF(CB3="","",CB22/POWER(1+'Caracs du projet'!$E$93,CB3))</f>
        <v/>
      </c>
      <c r="CC23" s="55" t="str">
        <f>IF(CC3="","",CC22/POWER(1+'Caracs du projet'!$E$93,CC3))</f>
        <v/>
      </c>
      <c r="CD23" s="55" t="str">
        <f>IF(CD3="","",CD22/POWER(1+'Caracs du projet'!$E$93,CD3))</f>
        <v/>
      </c>
      <c r="CE23" s="55" t="str">
        <f>IF(CE3="","",CE22/POWER(1+'Caracs du projet'!$E$93,CE3))</f>
        <v/>
      </c>
      <c r="CF23" s="55" t="str">
        <f>IF(CF3="","",CF22/POWER(1+'Caracs du projet'!$E$93,CF3))</f>
        <v/>
      </c>
      <c r="CG23" s="55" t="str">
        <f>IF(CG3="","",CG22/POWER(1+'Caracs du projet'!$E$93,CG3))</f>
        <v/>
      </c>
      <c r="CH23" s="55" t="str">
        <f>IF(CH3="","",CH22/POWER(1+'Caracs du projet'!$E$93,CH3))</f>
        <v/>
      </c>
      <c r="CI23" s="55" t="str">
        <f>IF(CI3="","",CI22/POWER(1+'Caracs du projet'!$E$93,CI3))</f>
        <v/>
      </c>
      <c r="CJ23" s="55" t="str">
        <f>IF(CJ3="","",CJ22/POWER(1+'Caracs du projet'!$E$93,CJ3))</f>
        <v/>
      </c>
      <c r="CK23" s="55" t="str">
        <f>IF(CK3="","",CK22/POWER(1+'Caracs du projet'!$E$93,CK3))</f>
        <v/>
      </c>
      <c r="CL23" s="55" t="str">
        <f>IF(CL3="","",CL22/POWER(1+'Caracs du projet'!$E$93,CL3))</f>
        <v/>
      </c>
      <c r="CM23" s="55" t="str">
        <f>IF(CM3="","",CM22/POWER(1+'Caracs du projet'!$E$93,CM3))</f>
        <v/>
      </c>
      <c r="CN23" s="55" t="str">
        <f>IF(CN3="","",CN22/POWER(1+'Caracs du projet'!$E$93,CN3))</f>
        <v/>
      </c>
      <c r="CO23" s="55" t="str">
        <f>IF(CO3="","",CO22/POWER(1+'Caracs du projet'!$E$93,CO3))</f>
        <v/>
      </c>
      <c r="CP23" s="55" t="str">
        <f>IF(CP3="","",CP22/POWER(1+'Caracs du projet'!$E$93,CP3))</f>
        <v/>
      </c>
      <c r="CQ23" s="55" t="str">
        <f>IF(CQ3="","",CQ22/POWER(1+'Caracs du projet'!$E$93,CQ3))</f>
        <v/>
      </c>
      <c r="CR23" s="55" t="str">
        <f>IF(CR3="","",CR22/POWER(1+'Caracs du projet'!$E$93,CR3))</f>
        <v/>
      </c>
      <c r="CS23" s="55" t="str">
        <f>IF(CS3="","",CS22/POWER(1+'Caracs du projet'!$E$93,CS3))</f>
        <v/>
      </c>
      <c r="CT23" s="55" t="str">
        <f>IF(CT3="","",CT22/POWER(1+'Caracs du projet'!$E$93,CT3))</f>
        <v/>
      </c>
      <c r="CU23" s="55" t="str">
        <f>IF(CU3="","",CU22/POWER(1+'Caracs du projet'!$E$93,CU3))</f>
        <v/>
      </c>
      <c r="CV23" s="55" t="str">
        <f>IF(CV3="","",CV22/POWER(1+'Caracs du projet'!$E$93,CV3))</f>
        <v/>
      </c>
      <c r="CW23" s="55" t="str">
        <f>IF(CW3="","",CW22/POWER(1+'Caracs du projet'!$E$93,CW3))</f>
        <v/>
      </c>
      <c r="CX23" s="55" t="str">
        <f>IF(CX3="","",CX22/POWER(1+'Caracs du projet'!$E$93,CX3))</f>
        <v/>
      </c>
      <c r="CY23" s="55" t="str">
        <f>IF(CY3="","",CY22/POWER(1+'Caracs du projet'!$E$93,CY3))</f>
        <v/>
      </c>
      <c r="CZ23" s="55" t="str">
        <f>IF(CZ3="","",CZ22/POWER(1+'Caracs du projet'!$E$93,CZ3))</f>
        <v/>
      </c>
      <c r="DA23" s="55" t="str">
        <f>IF(DA3="","",DA22/POWER(1+'Caracs du projet'!$E$93,DA3))</f>
        <v/>
      </c>
      <c r="DB23" s="55" t="str">
        <f>IF(DB3="","",DB22/POWER(1+'Caracs du projet'!$E$93,DB3))</f>
        <v/>
      </c>
      <c r="DC23" s="55" t="str">
        <f>IF(DC3="","",DC22/POWER(1+'Caracs du projet'!$E$93,DC3))</f>
        <v/>
      </c>
      <c r="DD23" s="55" t="str">
        <f>IF(DD3="","",DD22/POWER(1+'Caracs du projet'!$E$93,DD3))</f>
        <v/>
      </c>
      <c r="DE23" s="55" t="str">
        <f>IF(DE3="","",DE22/POWER(1+'Caracs du projet'!$E$93,DE3))</f>
        <v/>
      </c>
      <c r="DF23" s="55" t="str">
        <f>IF(DF3="","",DF22/POWER(1+'Caracs du projet'!$E$93,DF3))</f>
        <v/>
      </c>
      <c r="DG23" s="55" t="str">
        <f>IF(DG3="","",DG22/POWER(1+'Caracs du projet'!$E$93,DG3))</f>
        <v/>
      </c>
      <c r="DH23" s="55" t="str">
        <f>IF(DH3="","",DH22/POWER(1+'Caracs du projet'!$E$93,DH3))</f>
        <v/>
      </c>
      <c r="DI23" s="55" t="str">
        <f>IF(DI3="","",DI22/POWER(1+'Caracs du projet'!$E$93,DI3))</f>
        <v/>
      </c>
      <c r="DJ23" s="55" t="str">
        <f>IF(DJ3="","",DJ22/POWER(1+'Caracs du projet'!$E$93,DJ3))</f>
        <v/>
      </c>
      <c r="DK23" s="55" t="str">
        <f>IF(DK3="","",DK22/POWER(1+'Caracs du projet'!$E$93,DK3))</f>
        <v/>
      </c>
      <c r="DL23" s="55" t="str">
        <f>IF(DL3="","",DL22/POWER(1+'Caracs du projet'!$E$93,DL3))</f>
        <v/>
      </c>
      <c r="DM23" s="55" t="str">
        <f>IF(DM3="","",DM22/POWER(1+'Caracs du projet'!$E$93,DM3))</f>
        <v/>
      </c>
      <c r="DN23" s="55" t="str">
        <f>IF(DN3="","",DN22/POWER(1+'Caracs du projet'!$E$93,DN3))</f>
        <v/>
      </c>
      <c r="DO23" s="55" t="str">
        <f>IF(DO3="","",DO22/POWER(1+'Caracs du projet'!$E$93,DO3))</f>
        <v/>
      </c>
      <c r="DP23" s="55" t="str">
        <f>IF(DP3="","",DP22/POWER(1+'Caracs du projet'!$E$93,DP3))</f>
        <v/>
      </c>
      <c r="DQ23" s="55" t="str">
        <f>IF(DQ3="","",DQ22/POWER(1+'Caracs du projet'!$E$93,DQ3))</f>
        <v/>
      </c>
      <c r="DR23" s="55" t="str">
        <f>IF(DR3="","",DR22/POWER(1+'Caracs du projet'!$E$93,DR3))</f>
        <v/>
      </c>
      <c r="DS23" s="55" t="str">
        <f>IF(DS3="","",DS22/POWER(1+'Caracs du projet'!$E$93,DS3))</f>
        <v/>
      </c>
      <c r="DT23" s="55" t="str">
        <f>IF(DT3="","",DT22/POWER(1+'Caracs du projet'!$E$93,DT3))</f>
        <v/>
      </c>
      <c r="DU23" s="55" t="str">
        <f>IF(DU3="","",DU22/POWER(1+'Caracs du projet'!$E$93,DU3))</f>
        <v/>
      </c>
      <c r="DV23" s="55" t="str">
        <f>IF(DV3="","",DV22/POWER(1+'Caracs du projet'!$E$93,DV3))</f>
        <v/>
      </c>
      <c r="DW23" s="55" t="str">
        <f>IF(DW3="","",DW22/POWER(1+'Caracs du projet'!$E$93,DW3))</f>
        <v/>
      </c>
      <c r="DX23" s="55" t="str">
        <f>IF(DX3="","",DX22/POWER(1+'Caracs du projet'!$E$93,DX3))</f>
        <v/>
      </c>
      <c r="DY23" s="55" t="str">
        <f>IF(DY3="","",DY22/POWER(1+'Caracs du projet'!$E$93,DY3))</f>
        <v/>
      </c>
      <c r="DZ23" s="55" t="str">
        <f>IF(DZ3="","",DZ22/POWER(1+'Caracs du projet'!$E$93,DZ3))</f>
        <v/>
      </c>
      <c r="EA23" s="55" t="str">
        <f>IF(EA3="","",EA22/POWER(1+'Caracs du projet'!$E$93,EA3))</f>
        <v/>
      </c>
      <c r="EB23" s="55" t="str">
        <f>IF(EB3="","",EB22/POWER(1+'Caracs du projet'!$E$93,EB3))</f>
        <v/>
      </c>
      <c r="EC23" s="55" t="str">
        <f>IF(EC3="","",EC22/POWER(1+'Caracs du projet'!$E$93,EC3))</f>
        <v/>
      </c>
      <c r="ED23" s="55" t="str">
        <f>IF(ED3="","",ED22/POWER(1+'Caracs du projet'!$E$93,ED3))</f>
        <v/>
      </c>
      <c r="EE23" s="55" t="str">
        <f>IF(EE3="","",EE22/POWER(1+'Caracs du projet'!$E$93,EE3))</f>
        <v/>
      </c>
      <c r="EF23" s="55" t="str">
        <f>IF(EF3="","",EF22/POWER(1+'Caracs du projet'!$E$93,EF3))</f>
        <v/>
      </c>
      <c r="EG23" s="55" t="str">
        <f>IF(EG3="","",EG22/POWER(1+'Caracs du projet'!$E$93,EG3))</f>
        <v/>
      </c>
      <c r="EH23" s="55" t="str">
        <f>IF(EH3="","",EH22/POWER(1+'Caracs du projet'!$E$93,EH3))</f>
        <v/>
      </c>
      <c r="EI23" s="55" t="str">
        <f>IF(EI3="","",EI22/POWER(1+'Caracs du projet'!$E$93,EI3))</f>
        <v/>
      </c>
      <c r="EJ23" s="55" t="str">
        <f>IF(EJ3="","",EJ22/POWER(1+'Caracs du projet'!$E$93,EJ3))</f>
        <v/>
      </c>
      <c r="EK23" s="55" t="str">
        <f>IF(EK3="","",EK22/POWER(1+'Caracs du projet'!$E$93,EK3))</f>
        <v/>
      </c>
      <c r="EL23" s="55" t="str">
        <f>IF(EL3="","",EL22/POWER(1+'Caracs du projet'!$E$93,EL3))</f>
        <v/>
      </c>
      <c r="EM23" s="55" t="str">
        <f>IF(EM3="","",EM22/POWER(1+'Caracs du projet'!$E$93,EM3))</f>
        <v/>
      </c>
      <c r="EN23" s="55" t="str">
        <f>IF(EN3="","",EN22/POWER(1+'Caracs du projet'!$E$93,EN3))</f>
        <v/>
      </c>
      <c r="EO23" s="55" t="str">
        <f>IF(EO3="","",EO22/POWER(1+'Caracs du projet'!$E$93,EO3))</f>
        <v/>
      </c>
      <c r="EP23" s="55" t="str">
        <f>IF(EP3="","",EP22/POWER(1+'Caracs du projet'!$E$93,EP3))</f>
        <v/>
      </c>
      <c r="EQ23" s="55" t="str">
        <f>IF(EQ3="","",EQ22/POWER(1+'Caracs du projet'!$E$93,EQ3))</f>
        <v/>
      </c>
      <c r="ER23" s="55" t="str">
        <f>IF(ER3="","",ER22/POWER(1+'Caracs du projet'!$E$93,ER3))</f>
        <v/>
      </c>
      <c r="ES23" s="55" t="str">
        <f>IF(ES3="","",ES22/POWER(1+'Caracs du projet'!$E$93,ES3))</f>
        <v/>
      </c>
      <c r="ET23" s="55" t="str">
        <f>IF(ET3="","",ET22/POWER(1+'Caracs du projet'!$E$93,ET3))</f>
        <v/>
      </c>
    </row>
    <row r="24" spans="1:152" ht="15" hidden="1" customHeight="1">
      <c r="A24" s="55" t="s">
        <v>74</v>
      </c>
      <c r="B24" s="55">
        <f>0</f>
        <v>0</v>
      </c>
      <c r="C24" s="55">
        <f ca="1">IF(C3="","",C15+C9+C12-C22)</f>
        <v>1643.3157894675332</v>
      </c>
      <c r="D24" s="55">
        <f t="shared" ref="D24:BO24" ca="1" si="10">IF(D3="","",D15+D9+D12-D22)</f>
        <v>1661.1207337270948</v>
      </c>
      <c r="E24" s="55">
        <f t="shared" ca="1" si="10"/>
        <v>1678.2127247522631</v>
      </c>
      <c r="F24" s="55">
        <f t="shared" ca="1" si="10"/>
        <v>1694.5921692188249</v>
      </c>
      <c r="G24" s="55">
        <f t="shared" ca="1" si="10"/>
        <v>1710.2593913162759</v>
      </c>
      <c r="H24" s="55">
        <f t="shared" ca="1" si="10"/>
        <v>1725.2146326454836</v>
      </c>
      <c r="I24" s="55">
        <f t="shared" ca="1" si="10"/>
        <v>1739.4580521065968</v>
      </c>
      <c r="J24" s="55">
        <f t="shared" ca="1" si="10"/>
        <v>1752.9897257772036</v>
      </c>
      <c r="K24" s="55">
        <f t="shared" ca="1" si="10"/>
        <v>1765.8096467806668</v>
      </c>
      <c r="L24" s="55">
        <f t="shared" ca="1" si="10"/>
        <v>1777.917725144644</v>
      </c>
      <c r="M24" s="55">
        <f t="shared" ca="1" si="10"/>
        <v>1789.3137876497303</v>
      </c>
      <c r="N24" s="55">
        <f t="shared" ca="1" si="10"/>
        <v>1799.9975776682095</v>
      </c>
      <c r="O24" s="55">
        <f t="shared" ca="1" si="10"/>
        <v>1809.9687549928581</v>
      </c>
      <c r="P24" s="55">
        <f t="shared" ca="1" si="10"/>
        <v>1819.2268956557969</v>
      </c>
      <c r="Q24" s="55">
        <f t="shared" ca="1" si="10"/>
        <v>1827.7714917373055</v>
      </c>
      <c r="R24" s="55">
        <f t="shared" ca="1" si="10"/>
        <v>4528.9793360304211</v>
      </c>
      <c r="S24" s="55">
        <f t="shared" ca="1" si="10"/>
        <v>4545.128055475665</v>
      </c>
      <c r="T24" s="55">
        <f t="shared" ca="1" si="10"/>
        <v>4561.1168866095686</v>
      </c>
      <c r="U24" s="55">
        <f t="shared" ca="1" si="10"/>
        <v>4576.947412484722</v>
      </c>
      <c r="V24" s="55">
        <f t="shared" ca="1" si="10"/>
        <v>47092.621200479916</v>
      </c>
      <c r="W24" s="55" t="str">
        <f t="shared" si="10"/>
        <v/>
      </c>
      <c r="X24" s="55" t="str">
        <f t="shared" si="10"/>
        <v/>
      </c>
      <c r="Y24" s="55" t="str">
        <f t="shared" si="10"/>
        <v/>
      </c>
      <c r="Z24" s="55" t="str">
        <f t="shared" si="10"/>
        <v/>
      </c>
      <c r="AA24" s="55" t="str">
        <f t="shared" si="10"/>
        <v/>
      </c>
      <c r="AB24" s="55" t="str">
        <f t="shared" si="10"/>
        <v/>
      </c>
      <c r="AC24" s="55" t="str">
        <f t="shared" si="10"/>
        <v/>
      </c>
      <c r="AD24" s="55" t="str">
        <f t="shared" si="10"/>
        <v/>
      </c>
      <c r="AE24" s="55" t="str">
        <f t="shared" si="10"/>
        <v/>
      </c>
      <c r="AF24" s="55" t="str">
        <f t="shared" si="10"/>
        <v/>
      </c>
      <c r="AG24" s="55" t="str">
        <f t="shared" si="10"/>
        <v/>
      </c>
      <c r="AH24" s="55" t="str">
        <f t="shared" si="10"/>
        <v/>
      </c>
      <c r="AI24" s="55" t="str">
        <f t="shared" si="10"/>
        <v/>
      </c>
      <c r="AJ24" s="55" t="str">
        <f t="shared" si="10"/>
        <v/>
      </c>
      <c r="AK24" s="55" t="str">
        <f t="shared" si="10"/>
        <v/>
      </c>
      <c r="AL24" s="55" t="str">
        <f t="shared" si="10"/>
        <v/>
      </c>
      <c r="AM24" s="55" t="str">
        <f t="shared" si="10"/>
        <v/>
      </c>
      <c r="AN24" s="55" t="str">
        <f t="shared" si="10"/>
        <v/>
      </c>
      <c r="AO24" s="55" t="str">
        <f t="shared" si="10"/>
        <v/>
      </c>
      <c r="AP24" s="55" t="str">
        <f t="shared" si="10"/>
        <v/>
      </c>
      <c r="AQ24" s="55" t="str">
        <f t="shared" si="10"/>
        <v/>
      </c>
      <c r="AR24" s="55" t="str">
        <f t="shared" si="10"/>
        <v/>
      </c>
      <c r="AS24" s="55" t="str">
        <f t="shared" si="10"/>
        <v/>
      </c>
      <c r="AT24" s="55" t="str">
        <f t="shared" si="10"/>
        <v/>
      </c>
      <c r="AU24" s="55" t="str">
        <f t="shared" si="10"/>
        <v/>
      </c>
      <c r="AV24" s="55" t="str">
        <f t="shared" si="10"/>
        <v/>
      </c>
      <c r="AW24" s="55" t="str">
        <f t="shared" si="10"/>
        <v/>
      </c>
      <c r="AX24" s="55" t="str">
        <f t="shared" si="10"/>
        <v/>
      </c>
      <c r="AY24" s="55" t="str">
        <f t="shared" si="10"/>
        <v/>
      </c>
      <c r="AZ24" s="55" t="str">
        <f t="shared" si="10"/>
        <v/>
      </c>
      <c r="BA24" s="55" t="str">
        <f t="shared" si="10"/>
        <v/>
      </c>
      <c r="BB24" s="55" t="str">
        <f t="shared" si="10"/>
        <v/>
      </c>
      <c r="BC24" s="55" t="str">
        <f t="shared" si="10"/>
        <v/>
      </c>
      <c r="BD24" s="55" t="str">
        <f t="shared" si="10"/>
        <v/>
      </c>
      <c r="BE24" s="55" t="str">
        <f t="shared" si="10"/>
        <v/>
      </c>
      <c r="BF24" s="55" t="str">
        <f t="shared" si="10"/>
        <v/>
      </c>
      <c r="BG24" s="55" t="str">
        <f t="shared" si="10"/>
        <v/>
      </c>
      <c r="BH24" s="55" t="str">
        <f t="shared" si="10"/>
        <v/>
      </c>
      <c r="BI24" s="55" t="str">
        <f t="shared" si="10"/>
        <v/>
      </c>
      <c r="BJ24" s="55" t="str">
        <f t="shared" si="10"/>
        <v/>
      </c>
      <c r="BK24" s="55" t="str">
        <f t="shared" si="10"/>
        <v/>
      </c>
      <c r="BL24" s="55" t="str">
        <f t="shared" si="10"/>
        <v/>
      </c>
      <c r="BM24" s="55" t="str">
        <f t="shared" si="10"/>
        <v/>
      </c>
      <c r="BN24" s="55" t="str">
        <f t="shared" si="10"/>
        <v/>
      </c>
      <c r="BO24" s="55" t="str">
        <f t="shared" si="10"/>
        <v/>
      </c>
      <c r="BP24" s="55" t="str">
        <f t="shared" ref="BP24:EA24" si="11">IF(BP3="","",BP15+BP9+BP12-BP22)</f>
        <v/>
      </c>
      <c r="BQ24" s="55" t="str">
        <f t="shared" si="11"/>
        <v/>
      </c>
      <c r="BR24" s="55" t="str">
        <f t="shared" si="11"/>
        <v/>
      </c>
      <c r="BS24" s="55" t="str">
        <f t="shared" si="11"/>
        <v/>
      </c>
      <c r="BT24" s="55" t="str">
        <f t="shared" si="11"/>
        <v/>
      </c>
      <c r="BU24" s="55" t="str">
        <f t="shared" si="11"/>
        <v/>
      </c>
      <c r="BV24" s="55" t="str">
        <f t="shared" si="11"/>
        <v/>
      </c>
      <c r="BW24" s="55" t="str">
        <f t="shared" si="11"/>
        <v/>
      </c>
      <c r="BX24" s="55" t="str">
        <f t="shared" si="11"/>
        <v/>
      </c>
      <c r="BY24" s="55" t="str">
        <f t="shared" si="11"/>
        <v/>
      </c>
      <c r="BZ24" s="55" t="str">
        <f t="shared" si="11"/>
        <v/>
      </c>
      <c r="CA24" s="55" t="str">
        <f t="shared" si="11"/>
        <v/>
      </c>
      <c r="CB24" s="55" t="str">
        <f t="shared" si="11"/>
        <v/>
      </c>
      <c r="CC24" s="55" t="str">
        <f t="shared" si="11"/>
        <v/>
      </c>
      <c r="CD24" s="55" t="str">
        <f t="shared" si="11"/>
        <v/>
      </c>
      <c r="CE24" s="55" t="str">
        <f t="shared" si="11"/>
        <v/>
      </c>
      <c r="CF24" s="55" t="str">
        <f t="shared" si="11"/>
        <v/>
      </c>
      <c r="CG24" s="55" t="str">
        <f t="shared" si="11"/>
        <v/>
      </c>
      <c r="CH24" s="55" t="str">
        <f t="shared" si="11"/>
        <v/>
      </c>
      <c r="CI24" s="55" t="str">
        <f t="shared" si="11"/>
        <v/>
      </c>
      <c r="CJ24" s="55" t="str">
        <f t="shared" si="11"/>
        <v/>
      </c>
      <c r="CK24" s="55" t="str">
        <f t="shared" si="11"/>
        <v/>
      </c>
      <c r="CL24" s="55" t="str">
        <f t="shared" si="11"/>
        <v/>
      </c>
      <c r="CM24" s="55" t="str">
        <f t="shared" si="11"/>
        <v/>
      </c>
      <c r="CN24" s="55" t="str">
        <f t="shared" si="11"/>
        <v/>
      </c>
      <c r="CO24" s="55" t="str">
        <f t="shared" si="11"/>
        <v/>
      </c>
      <c r="CP24" s="55" t="str">
        <f t="shared" si="11"/>
        <v/>
      </c>
      <c r="CQ24" s="55" t="str">
        <f t="shared" si="11"/>
        <v/>
      </c>
      <c r="CR24" s="55" t="str">
        <f t="shared" si="11"/>
        <v/>
      </c>
      <c r="CS24" s="55" t="str">
        <f t="shared" si="11"/>
        <v/>
      </c>
      <c r="CT24" s="55" t="str">
        <f t="shared" si="11"/>
        <v/>
      </c>
      <c r="CU24" s="55" t="str">
        <f t="shared" si="11"/>
        <v/>
      </c>
      <c r="CV24" s="55" t="str">
        <f t="shared" si="11"/>
        <v/>
      </c>
      <c r="CW24" s="55" t="str">
        <f t="shared" si="11"/>
        <v/>
      </c>
      <c r="CX24" s="55" t="str">
        <f t="shared" si="11"/>
        <v/>
      </c>
      <c r="CY24" s="55" t="str">
        <f t="shared" si="11"/>
        <v/>
      </c>
      <c r="CZ24" s="55" t="str">
        <f t="shared" si="11"/>
        <v/>
      </c>
      <c r="DA24" s="55" t="str">
        <f t="shared" si="11"/>
        <v/>
      </c>
      <c r="DB24" s="55" t="str">
        <f t="shared" si="11"/>
        <v/>
      </c>
      <c r="DC24" s="55" t="str">
        <f t="shared" si="11"/>
        <v/>
      </c>
      <c r="DD24" s="55" t="str">
        <f t="shared" si="11"/>
        <v/>
      </c>
      <c r="DE24" s="55" t="str">
        <f t="shared" si="11"/>
        <v/>
      </c>
      <c r="DF24" s="55" t="str">
        <f t="shared" si="11"/>
        <v/>
      </c>
      <c r="DG24" s="55" t="str">
        <f t="shared" si="11"/>
        <v/>
      </c>
      <c r="DH24" s="55" t="str">
        <f t="shared" si="11"/>
        <v/>
      </c>
      <c r="DI24" s="55" t="str">
        <f t="shared" si="11"/>
        <v/>
      </c>
      <c r="DJ24" s="55" t="str">
        <f t="shared" si="11"/>
        <v/>
      </c>
      <c r="DK24" s="55" t="str">
        <f t="shared" si="11"/>
        <v/>
      </c>
      <c r="DL24" s="55" t="str">
        <f t="shared" si="11"/>
        <v/>
      </c>
      <c r="DM24" s="55" t="str">
        <f t="shared" si="11"/>
        <v/>
      </c>
      <c r="DN24" s="55" t="str">
        <f t="shared" si="11"/>
        <v/>
      </c>
      <c r="DO24" s="55" t="str">
        <f t="shared" si="11"/>
        <v/>
      </c>
      <c r="DP24" s="55" t="str">
        <f t="shared" si="11"/>
        <v/>
      </c>
      <c r="DQ24" s="55" t="str">
        <f t="shared" si="11"/>
        <v/>
      </c>
      <c r="DR24" s="55" t="str">
        <f t="shared" si="11"/>
        <v/>
      </c>
      <c r="DS24" s="55" t="str">
        <f t="shared" si="11"/>
        <v/>
      </c>
      <c r="DT24" s="55" t="str">
        <f t="shared" si="11"/>
        <v/>
      </c>
      <c r="DU24" s="55" t="str">
        <f t="shared" si="11"/>
        <v/>
      </c>
      <c r="DV24" s="55" t="str">
        <f t="shared" si="11"/>
        <v/>
      </c>
      <c r="DW24" s="55" t="str">
        <f t="shared" si="11"/>
        <v/>
      </c>
      <c r="DX24" s="55" t="str">
        <f t="shared" si="11"/>
        <v/>
      </c>
      <c r="DY24" s="55" t="str">
        <f t="shared" si="11"/>
        <v/>
      </c>
      <c r="DZ24" s="55" t="str">
        <f t="shared" si="11"/>
        <v/>
      </c>
      <c r="EA24" s="55" t="str">
        <f t="shared" si="11"/>
        <v/>
      </c>
      <c r="EB24" s="55" t="str">
        <f t="shared" ref="EB24:EV24" si="12">IF(EB3="","",EB15+EB9+EB12-EB22)</f>
        <v/>
      </c>
      <c r="EC24" s="55" t="str">
        <f t="shared" si="12"/>
        <v/>
      </c>
      <c r="ED24" s="55" t="str">
        <f t="shared" si="12"/>
        <v/>
      </c>
      <c r="EE24" s="55" t="str">
        <f t="shared" si="12"/>
        <v/>
      </c>
      <c r="EF24" s="55" t="str">
        <f t="shared" si="12"/>
        <v/>
      </c>
      <c r="EG24" s="55" t="str">
        <f t="shared" si="12"/>
        <v/>
      </c>
      <c r="EH24" s="55" t="str">
        <f t="shared" si="12"/>
        <v/>
      </c>
      <c r="EI24" s="55" t="str">
        <f t="shared" si="12"/>
        <v/>
      </c>
      <c r="EJ24" s="55" t="str">
        <f t="shared" si="12"/>
        <v/>
      </c>
      <c r="EK24" s="55" t="str">
        <f t="shared" si="12"/>
        <v/>
      </c>
      <c r="EL24" s="55" t="str">
        <f t="shared" si="12"/>
        <v/>
      </c>
      <c r="EM24" s="55" t="str">
        <f t="shared" si="12"/>
        <v/>
      </c>
      <c r="EN24" s="55" t="str">
        <f t="shared" si="12"/>
        <v/>
      </c>
      <c r="EO24" s="55" t="str">
        <f t="shared" si="12"/>
        <v/>
      </c>
      <c r="EP24" s="55" t="str">
        <f t="shared" si="12"/>
        <v/>
      </c>
      <c r="EQ24" s="55" t="str">
        <f t="shared" si="12"/>
        <v/>
      </c>
      <c r="ER24" s="55" t="str">
        <f t="shared" si="12"/>
        <v/>
      </c>
      <c r="ES24" s="55" t="str">
        <f t="shared" si="12"/>
        <v/>
      </c>
      <c r="ET24" s="55" t="str">
        <f t="shared" si="12"/>
        <v/>
      </c>
      <c r="EU24" s="55" t="str">
        <f t="shared" si="12"/>
        <v/>
      </c>
      <c r="EV24" s="55" t="str">
        <f t="shared" si="12"/>
        <v/>
      </c>
    </row>
    <row r="25" spans="1:152" ht="15.75" hidden="1" customHeight="1">
      <c r="A25" s="65" t="s">
        <v>75</v>
      </c>
      <c r="B25" s="65">
        <v>0</v>
      </c>
      <c r="C25" s="65">
        <f ca="1">IF(C3="","",C15+C10+C12-C23)</f>
        <v>1643.522818296296</v>
      </c>
      <c r="D25" s="65">
        <f t="shared" ref="D25:BO25" ca="1" si="13">IF(D3="","",D15+D10+D12-D23)</f>
        <v>1662.0562685856453</v>
      </c>
      <c r="E25" s="65">
        <f t="shared" ca="1" si="13"/>
        <v>1680.3996433668431</v>
      </c>
      <c r="F25" s="65">
        <f t="shared" ca="1" si="13"/>
        <v>1698.5548135070994</v>
      </c>
      <c r="G25" s="65">
        <f t="shared" ca="1" si="13"/>
        <v>1716.523631331554</v>
      </c>
      <c r="H25" s="65">
        <f t="shared" ca="1" si="13"/>
        <v>1734.3079308068363</v>
      </c>
      <c r="I25" s="65">
        <f t="shared" ca="1" si="13"/>
        <v>1751.9095277227902</v>
      </c>
      <c r="J25" s="65">
        <f t="shared" ca="1" si="13"/>
        <v>1769.3302198724255</v>
      </c>
      <c r="K25" s="65">
        <f t="shared" ca="1" si="13"/>
        <v>1786.5717872300611</v>
      </c>
      <c r="L25" s="65">
        <f t="shared" ca="1" si="13"/>
        <v>1803.6359921277199</v>
      </c>
      <c r="M25" s="65">
        <f t="shared" ca="1" si="13"/>
        <v>1820.5245794297766</v>
      </c>
      <c r="N25" s="65">
        <f t="shared" ca="1" si="13"/>
        <v>1837.2392767058686</v>
      </c>
      <c r="O25" s="65">
        <f t="shared" ca="1" si="13"/>
        <v>1853.7817944020994</v>
      </c>
      <c r="P25" s="65">
        <f t="shared" ca="1" si="13"/>
        <v>1870.1538260105535</v>
      </c>
      <c r="Q25" s="65">
        <f t="shared" ca="1" si="13"/>
        <v>1886.3570482371115</v>
      </c>
      <c r="R25" s="65">
        <f t="shared" ca="1" si="13"/>
        <v>4197.8271759946319</v>
      </c>
      <c r="S25" s="65">
        <f t="shared" ca="1" si="13"/>
        <v>4194.9774019748829</v>
      </c>
      <c r="T25" s="65">
        <f t="shared" ca="1" si="13"/>
        <v>4192.1558435394873</v>
      </c>
      <c r="U25" s="65">
        <f t="shared" ca="1" si="13"/>
        <v>4189.3622213262261</v>
      </c>
      <c r="V25" s="65">
        <f t="shared" ca="1" si="13"/>
        <v>46686.596258738828</v>
      </c>
      <c r="W25" s="65" t="str">
        <f t="shared" si="13"/>
        <v/>
      </c>
      <c r="X25" s="65" t="str">
        <f t="shared" si="13"/>
        <v/>
      </c>
      <c r="Y25" s="65" t="str">
        <f t="shared" si="13"/>
        <v/>
      </c>
      <c r="Z25" s="65" t="str">
        <f t="shared" si="13"/>
        <v/>
      </c>
      <c r="AA25" s="65" t="str">
        <f t="shared" si="13"/>
        <v/>
      </c>
      <c r="AB25" s="65" t="str">
        <f t="shared" si="13"/>
        <v/>
      </c>
      <c r="AC25" s="65" t="str">
        <f t="shared" si="13"/>
        <v/>
      </c>
      <c r="AD25" s="65" t="str">
        <f t="shared" si="13"/>
        <v/>
      </c>
      <c r="AE25" s="65" t="str">
        <f t="shared" si="13"/>
        <v/>
      </c>
      <c r="AF25" s="65" t="str">
        <f t="shared" si="13"/>
        <v/>
      </c>
      <c r="AG25" s="65" t="str">
        <f t="shared" si="13"/>
        <v/>
      </c>
      <c r="AH25" s="65" t="str">
        <f t="shared" si="13"/>
        <v/>
      </c>
      <c r="AI25" s="65" t="str">
        <f t="shared" si="13"/>
        <v/>
      </c>
      <c r="AJ25" s="65" t="str">
        <f t="shared" si="13"/>
        <v/>
      </c>
      <c r="AK25" s="65" t="str">
        <f t="shared" si="13"/>
        <v/>
      </c>
      <c r="AL25" s="65" t="str">
        <f t="shared" si="13"/>
        <v/>
      </c>
      <c r="AM25" s="65" t="str">
        <f t="shared" si="13"/>
        <v/>
      </c>
      <c r="AN25" s="65" t="str">
        <f t="shared" si="13"/>
        <v/>
      </c>
      <c r="AO25" s="65" t="str">
        <f t="shared" si="13"/>
        <v/>
      </c>
      <c r="AP25" s="65" t="str">
        <f t="shared" si="13"/>
        <v/>
      </c>
      <c r="AQ25" s="65" t="str">
        <f t="shared" si="13"/>
        <v/>
      </c>
      <c r="AR25" s="65" t="str">
        <f t="shared" si="13"/>
        <v/>
      </c>
      <c r="AS25" s="65" t="str">
        <f t="shared" si="13"/>
        <v/>
      </c>
      <c r="AT25" s="65" t="str">
        <f t="shared" si="13"/>
        <v/>
      </c>
      <c r="AU25" s="65" t="str">
        <f t="shared" si="13"/>
        <v/>
      </c>
      <c r="AV25" s="65" t="str">
        <f t="shared" si="13"/>
        <v/>
      </c>
      <c r="AW25" s="65" t="str">
        <f t="shared" si="13"/>
        <v/>
      </c>
      <c r="AX25" s="65" t="str">
        <f t="shared" si="13"/>
        <v/>
      </c>
      <c r="AY25" s="65" t="str">
        <f t="shared" si="13"/>
        <v/>
      </c>
      <c r="AZ25" s="65" t="str">
        <f t="shared" si="13"/>
        <v/>
      </c>
      <c r="BA25" s="65" t="str">
        <f t="shared" si="13"/>
        <v/>
      </c>
      <c r="BB25" s="65" t="str">
        <f t="shared" si="13"/>
        <v/>
      </c>
      <c r="BC25" s="65" t="str">
        <f t="shared" si="13"/>
        <v/>
      </c>
      <c r="BD25" s="65" t="str">
        <f t="shared" si="13"/>
        <v/>
      </c>
      <c r="BE25" s="65" t="str">
        <f t="shared" si="13"/>
        <v/>
      </c>
      <c r="BF25" s="65" t="str">
        <f t="shared" si="13"/>
        <v/>
      </c>
      <c r="BG25" s="65" t="str">
        <f t="shared" si="13"/>
        <v/>
      </c>
      <c r="BH25" s="65" t="str">
        <f t="shared" si="13"/>
        <v/>
      </c>
      <c r="BI25" s="65" t="str">
        <f t="shared" si="13"/>
        <v/>
      </c>
      <c r="BJ25" s="65" t="str">
        <f t="shared" si="13"/>
        <v/>
      </c>
      <c r="BK25" s="65" t="str">
        <f t="shared" si="13"/>
        <v/>
      </c>
      <c r="BL25" s="65" t="str">
        <f t="shared" si="13"/>
        <v/>
      </c>
      <c r="BM25" s="65" t="str">
        <f t="shared" si="13"/>
        <v/>
      </c>
      <c r="BN25" s="65" t="str">
        <f t="shared" si="13"/>
        <v/>
      </c>
      <c r="BO25" s="65" t="str">
        <f t="shared" si="13"/>
        <v/>
      </c>
      <c r="BP25" s="65" t="str">
        <f t="shared" ref="BP25:EA25" si="14">IF(BP3="","",BP15+BP10+BP12-BP23)</f>
        <v/>
      </c>
      <c r="BQ25" s="65" t="str">
        <f t="shared" si="14"/>
        <v/>
      </c>
      <c r="BR25" s="65" t="str">
        <f t="shared" si="14"/>
        <v/>
      </c>
      <c r="BS25" s="65" t="str">
        <f t="shared" si="14"/>
        <v/>
      </c>
      <c r="BT25" s="65" t="str">
        <f t="shared" si="14"/>
        <v/>
      </c>
      <c r="BU25" s="65" t="str">
        <f t="shared" si="14"/>
        <v/>
      </c>
      <c r="BV25" s="65" t="str">
        <f t="shared" si="14"/>
        <v/>
      </c>
      <c r="BW25" s="65" t="str">
        <f t="shared" si="14"/>
        <v/>
      </c>
      <c r="BX25" s="65" t="str">
        <f t="shared" si="14"/>
        <v/>
      </c>
      <c r="BY25" s="65" t="str">
        <f t="shared" si="14"/>
        <v/>
      </c>
      <c r="BZ25" s="65" t="str">
        <f t="shared" si="14"/>
        <v/>
      </c>
      <c r="CA25" s="65" t="str">
        <f t="shared" si="14"/>
        <v/>
      </c>
      <c r="CB25" s="65" t="str">
        <f t="shared" si="14"/>
        <v/>
      </c>
      <c r="CC25" s="65" t="str">
        <f t="shared" si="14"/>
        <v/>
      </c>
      <c r="CD25" s="65" t="str">
        <f t="shared" si="14"/>
        <v/>
      </c>
      <c r="CE25" s="65" t="str">
        <f t="shared" si="14"/>
        <v/>
      </c>
      <c r="CF25" s="65" t="str">
        <f t="shared" si="14"/>
        <v/>
      </c>
      <c r="CG25" s="65" t="str">
        <f t="shared" si="14"/>
        <v/>
      </c>
      <c r="CH25" s="65" t="str">
        <f t="shared" si="14"/>
        <v/>
      </c>
      <c r="CI25" s="65" t="str">
        <f t="shared" si="14"/>
        <v/>
      </c>
      <c r="CJ25" s="65" t="str">
        <f t="shared" si="14"/>
        <v/>
      </c>
      <c r="CK25" s="65" t="str">
        <f t="shared" si="14"/>
        <v/>
      </c>
      <c r="CL25" s="65" t="str">
        <f t="shared" si="14"/>
        <v/>
      </c>
      <c r="CM25" s="65" t="str">
        <f t="shared" si="14"/>
        <v/>
      </c>
      <c r="CN25" s="65" t="str">
        <f t="shared" si="14"/>
        <v/>
      </c>
      <c r="CO25" s="65" t="str">
        <f t="shared" si="14"/>
        <v/>
      </c>
      <c r="CP25" s="65" t="str">
        <f t="shared" si="14"/>
        <v/>
      </c>
      <c r="CQ25" s="65" t="str">
        <f t="shared" si="14"/>
        <v/>
      </c>
      <c r="CR25" s="65" t="str">
        <f t="shared" si="14"/>
        <v/>
      </c>
      <c r="CS25" s="65" t="str">
        <f t="shared" si="14"/>
        <v/>
      </c>
      <c r="CT25" s="65" t="str">
        <f t="shared" si="14"/>
        <v/>
      </c>
      <c r="CU25" s="65" t="str">
        <f t="shared" si="14"/>
        <v/>
      </c>
      <c r="CV25" s="65" t="str">
        <f t="shared" si="14"/>
        <v/>
      </c>
      <c r="CW25" s="65" t="str">
        <f t="shared" si="14"/>
        <v/>
      </c>
      <c r="CX25" s="65" t="str">
        <f t="shared" si="14"/>
        <v/>
      </c>
      <c r="CY25" s="65" t="str">
        <f t="shared" si="14"/>
        <v/>
      </c>
      <c r="CZ25" s="65" t="str">
        <f t="shared" si="14"/>
        <v/>
      </c>
      <c r="DA25" s="65" t="str">
        <f t="shared" si="14"/>
        <v/>
      </c>
      <c r="DB25" s="65" t="str">
        <f t="shared" si="14"/>
        <v/>
      </c>
      <c r="DC25" s="65" t="str">
        <f t="shared" si="14"/>
        <v/>
      </c>
      <c r="DD25" s="65" t="str">
        <f t="shared" si="14"/>
        <v/>
      </c>
      <c r="DE25" s="65" t="str">
        <f t="shared" si="14"/>
        <v/>
      </c>
      <c r="DF25" s="65" t="str">
        <f t="shared" si="14"/>
        <v/>
      </c>
      <c r="DG25" s="65" t="str">
        <f t="shared" si="14"/>
        <v/>
      </c>
      <c r="DH25" s="65" t="str">
        <f t="shared" si="14"/>
        <v/>
      </c>
      <c r="DI25" s="65" t="str">
        <f t="shared" si="14"/>
        <v/>
      </c>
      <c r="DJ25" s="65" t="str">
        <f t="shared" si="14"/>
        <v/>
      </c>
      <c r="DK25" s="65" t="str">
        <f t="shared" si="14"/>
        <v/>
      </c>
      <c r="DL25" s="65" t="str">
        <f t="shared" si="14"/>
        <v/>
      </c>
      <c r="DM25" s="65" t="str">
        <f t="shared" si="14"/>
        <v/>
      </c>
      <c r="DN25" s="65" t="str">
        <f t="shared" si="14"/>
        <v/>
      </c>
      <c r="DO25" s="65" t="str">
        <f t="shared" si="14"/>
        <v/>
      </c>
      <c r="DP25" s="65" t="str">
        <f t="shared" si="14"/>
        <v/>
      </c>
      <c r="DQ25" s="65" t="str">
        <f t="shared" si="14"/>
        <v/>
      </c>
      <c r="DR25" s="65" t="str">
        <f t="shared" si="14"/>
        <v/>
      </c>
      <c r="DS25" s="65" t="str">
        <f t="shared" si="14"/>
        <v/>
      </c>
      <c r="DT25" s="65" t="str">
        <f t="shared" si="14"/>
        <v/>
      </c>
      <c r="DU25" s="65" t="str">
        <f t="shared" si="14"/>
        <v/>
      </c>
      <c r="DV25" s="65" t="str">
        <f t="shared" si="14"/>
        <v/>
      </c>
      <c r="DW25" s="65" t="str">
        <f t="shared" si="14"/>
        <v/>
      </c>
      <c r="DX25" s="65" t="str">
        <f t="shared" si="14"/>
        <v/>
      </c>
      <c r="DY25" s="65" t="str">
        <f t="shared" si="14"/>
        <v/>
      </c>
      <c r="DZ25" s="65" t="str">
        <f t="shared" si="14"/>
        <v/>
      </c>
      <c r="EA25" s="65" t="str">
        <f t="shared" si="14"/>
        <v/>
      </c>
      <c r="EB25" s="65" t="str">
        <f t="shared" ref="EB25:EV25" si="15">IF(EB3="","",EB15+EB10+EB12-EB23)</f>
        <v/>
      </c>
      <c r="EC25" s="65" t="str">
        <f t="shared" si="15"/>
        <v/>
      </c>
      <c r="ED25" s="65" t="str">
        <f t="shared" si="15"/>
        <v/>
      </c>
      <c r="EE25" s="65" t="str">
        <f t="shared" si="15"/>
        <v/>
      </c>
      <c r="EF25" s="65" t="str">
        <f t="shared" si="15"/>
        <v/>
      </c>
      <c r="EG25" s="65" t="str">
        <f t="shared" si="15"/>
        <v/>
      </c>
      <c r="EH25" s="65" t="str">
        <f t="shared" si="15"/>
        <v/>
      </c>
      <c r="EI25" s="65" t="str">
        <f t="shared" si="15"/>
        <v/>
      </c>
      <c r="EJ25" s="65" t="str">
        <f t="shared" si="15"/>
        <v/>
      </c>
      <c r="EK25" s="65" t="str">
        <f t="shared" si="15"/>
        <v/>
      </c>
      <c r="EL25" s="65" t="str">
        <f t="shared" si="15"/>
        <v/>
      </c>
      <c r="EM25" s="65" t="str">
        <f t="shared" si="15"/>
        <v/>
      </c>
      <c r="EN25" s="65" t="str">
        <f t="shared" si="15"/>
        <v/>
      </c>
      <c r="EO25" s="65" t="str">
        <f t="shared" si="15"/>
        <v/>
      </c>
      <c r="EP25" s="65" t="str">
        <f t="shared" si="15"/>
        <v/>
      </c>
      <c r="EQ25" s="65" t="str">
        <f t="shared" si="15"/>
        <v/>
      </c>
      <c r="ER25" s="65" t="str">
        <f t="shared" si="15"/>
        <v/>
      </c>
      <c r="ES25" s="65" t="str">
        <f t="shared" si="15"/>
        <v/>
      </c>
      <c r="ET25" s="65" t="str">
        <f t="shared" si="15"/>
        <v/>
      </c>
      <c r="EU25" s="65" t="str">
        <f t="shared" si="15"/>
        <v/>
      </c>
      <c r="EV25" s="65" t="str">
        <f t="shared" si="15"/>
        <v/>
      </c>
    </row>
    <row r="26" spans="1:152" ht="15" hidden="1" customHeight="1">
      <c r="A26" s="68"/>
      <c r="B26" s="68"/>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c r="BX26" s="68"/>
      <c r="BY26" s="68"/>
      <c r="BZ26" s="68"/>
      <c r="CA26" s="68"/>
      <c r="CB26" s="68"/>
      <c r="CC26" s="68"/>
      <c r="CD26" s="68"/>
      <c r="CE26" s="68"/>
      <c r="CF26" s="68"/>
      <c r="CG26" s="68"/>
      <c r="CH26" s="68"/>
      <c r="CI26" s="68"/>
      <c r="CJ26" s="68"/>
      <c r="CK26" s="68"/>
      <c r="CL26" s="68"/>
      <c r="CM26" s="68"/>
      <c r="CN26" s="68"/>
      <c r="CO26" s="68"/>
      <c r="CP26" s="68"/>
      <c r="CQ26" s="68"/>
      <c r="CR26" s="68"/>
      <c r="CS26" s="68"/>
      <c r="CT26" s="68"/>
      <c r="CU26" s="68"/>
      <c r="CV26" s="68"/>
      <c r="CW26" s="68"/>
      <c r="CX26" s="68"/>
      <c r="CY26" s="68"/>
      <c r="CZ26" s="68"/>
      <c r="DA26" s="68"/>
      <c r="DB26" s="68"/>
      <c r="DC26" s="68"/>
      <c r="DD26" s="68"/>
      <c r="DE26" s="68"/>
      <c r="DF26" s="68"/>
      <c r="DG26" s="68"/>
      <c r="DH26" s="68"/>
      <c r="DI26" s="68"/>
      <c r="DJ26" s="68"/>
      <c r="DK26" s="68"/>
      <c r="DL26" s="68"/>
      <c r="DM26" s="68"/>
      <c r="DN26" s="68"/>
      <c r="DO26" s="68"/>
      <c r="DP26" s="68"/>
      <c r="DQ26" s="68"/>
      <c r="DR26" s="68"/>
      <c r="DS26" s="68"/>
      <c r="DT26" s="68"/>
      <c r="DU26" s="68"/>
      <c r="DV26" s="68"/>
      <c r="DW26" s="68"/>
      <c r="DX26" s="68"/>
      <c r="DY26" s="68"/>
      <c r="DZ26" s="68"/>
      <c r="EA26" s="68"/>
      <c r="EB26" s="68"/>
      <c r="EC26" s="68"/>
      <c r="ED26" s="68"/>
      <c r="EE26" s="68"/>
      <c r="EF26" s="68"/>
      <c r="EG26" s="68"/>
      <c r="EH26" s="68"/>
      <c r="EI26" s="68"/>
      <c r="EJ26" s="68"/>
      <c r="EK26" s="68"/>
      <c r="EL26" s="68"/>
      <c r="EM26" s="68"/>
      <c r="EN26" s="68"/>
      <c r="EO26" s="68"/>
      <c r="EP26" s="68"/>
      <c r="EQ26" s="68"/>
      <c r="ER26" s="68"/>
      <c r="ES26" s="33"/>
    </row>
    <row r="27" spans="1:152" s="18" customFormat="1" ht="15" hidden="1" customHeight="1">
      <c r="A27" s="68" t="s">
        <v>54</v>
      </c>
      <c r="B27" s="68">
        <f>'Caracs du projet'!E101</f>
        <v>8000</v>
      </c>
      <c r="C27" s="68">
        <f ca="1">IF(C3="","",B27/(1+'Caracs du projet'!$E$93)+(IF(B27&gt;0,IF(AND(C25&gt;0,B27&lt;C25),-B27/(1+'Caracs du projet'!$E$93),-C25),IF(C25&lt;0,-C25,0))))</f>
        <v>6277.2692609116239</v>
      </c>
      <c r="D27" s="68">
        <f ca="1">IF(D3="","",C27/(1+'Caracs du projet'!$E$93)+(IF(C27&gt;0,IF(AND(D25&gt;0,C27&lt;D25),-C27/(1+'Caracs du projet'!$E$93),-D25),IF(D25&lt;0,-D25,0))))</f>
        <v>4553.0618115248726</v>
      </c>
      <c r="E27" s="68">
        <f ca="1">IF(E3="","",D27/(1+'Caracs du projet'!$E$93)+(IF(D27&gt;0,IF(AND(E25&gt;0,D27&lt;E25),-D27/(1+'Caracs du projet'!$E$93),-E25),IF(E25&lt;0,-E25,0))))</f>
        <v>2827.5823482419414</v>
      </c>
      <c r="F27" s="68">
        <f ca="1">IF(F3="","",E27/(1+'Caracs du projet'!$E$93)+(IF(E27&gt;0,IF(AND(F25&gt;0,E27&lt;F25),-E27/(1+'Caracs du projet'!$E$93),-F25),IF(F25&lt;0,-F25,0))))</f>
        <v>1101.0316699007635</v>
      </c>
      <c r="G27" s="68">
        <f ca="1">IF(G3="","",F27/(1+'Caracs du projet'!$E$93)+(IF(F27&gt;0,IF(AND(G25&gt;0,F27&lt;G25),-F27/(1+'Caracs du projet'!$E$93),-G25),IF(G25&lt;0,-G25,0))))</f>
        <v>0</v>
      </c>
      <c r="H27" s="68">
        <f ca="1">IF(H3="","",G27/(1+'Caracs du projet'!$E$93)+(IF(G27&gt;0,IF(AND(H25&gt;0,G27&lt;H25),-G27/(1+'Caracs du projet'!$E$93),-H25),IF(H25&lt;0,-H25,0))))</f>
        <v>0</v>
      </c>
      <c r="I27" s="68">
        <f ca="1">IF(I3="","",H27/(1+'Caracs du projet'!$E$93)+(IF(H27&gt;0,IF(AND(I25&gt;0,H27&lt;I25),-H27/(1+'Caracs du projet'!$E$93),-I25),IF(I25&lt;0,-I25,0))))</f>
        <v>0</v>
      </c>
      <c r="J27" s="68">
        <f ca="1">IF(J3="","",I27/(1+'Caracs du projet'!$E$93)+(IF(I27&gt;0,IF(AND(J25&gt;0,I27&lt;J25),-I27/(1+'Caracs du projet'!$E$93),-J25),IF(J25&lt;0,-J25,0))))</f>
        <v>0</v>
      </c>
      <c r="K27" s="68">
        <f ca="1">IF(K3="","",J27/(1+'Caracs du projet'!$E$93)+(IF(J27&gt;0,IF(AND(K25&gt;0,J27&lt;K25),-J27/(1+'Caracs du projet'!$E$93),-K25),IF(K25&lt;0,-K25,0))))</f>
        <v>0</v>
      </c>
      <c r="L27" s="68">
        <f ca="1">IF(L3="","",K27/(1+'Caracs du projet'!$E$93)+(IF(K27&gt;0,IF(AND(L25&gt;0,K27&lt;L25),-K27/(1+'Caracs du projet'!$E$93),-L25),IF(L25&lt;0,-L25,0))))</f>
        <v>0</v>
      </c>
      <c r="M27" s="68">
        <f ca="1">IF(M3="","",L27/(1+'Caracs du projet'!$E$93)+(IF(L27&gt;0,IF(AND(M25&gt;0,L27&lt;M25),-L27/(1+'Caracs du projet'!$E$93),-M25),IF(M25&lt;0,-M25,0))))</f>
        <v>0</v>
      </c>
      <c r="N27" s="68">
        <f ca="1">IF(N3="","",M27/(1+'Caracs du projet'!$E$93)+(IF(M27&gt;0,IF(AND(N25&gt;0,M27&lt;N25),-M27/(1+'Caracs du projet'!$E$93),-N25),IF(N25&lt;0,-N25,0))))</f>
        <v>0</v>
      </c>
      <c r="O27" s="68">
        <f ca="1">IF(O3="","",N27/(1+'Caracs du projet'!$E$93)+(IF(N27&gt;0,IF(AND(O25&gt;0,N27&lt;O25),-N27/(1+'Caracs du projet'!$E$93),-O25),IF(O25&lt;0,-O25,0))))</f>
        <v>0</v>
      </c>
      <c r="P27" s="68">
        <f ca="1">IF(P3="","",O27/(1+'Caracs du projet'!$E$93)+(IF(O27&gt;0,IF(AND(P25&gt;0,O27&lt;P25),-O27/(1+'Caracs du projet'!$E$93),-P25),IF(P25&lt;0,-P25,0))))</f>
        <v>0</v>
      </c>
      <c r="Q27" s="68">
        <f ca="1">IF(Q3="","",P27/(1+'Caracs du projet'!$E$93)+(IF(P27&gt;0,IF(AND(Q25&gt;0,P27&lt;Q25),-P27/(1+'Caracs du projet'!$E$93),-Q25),IF(Q25&lt;0,-Q25,0))))</f>
        <v>0</v>
      </c>
      <c r="R27" s="68">
        <f ca="1">IF(R3="","",Q27/(1+'Caracs du projet'!$E$93)+(IF(Q27&gt;0,IF(AND(R25&gt;0,Q27&lt;R25),-Q27/(1+'Caracs du projet'!$E$93),-R25),IF(R25&lt;0,-R25,0))))</f>
        <v>0</v>
      </c>
      <c r="S27" s="68">
        <f ca="1">IF(S3="","",R27/(1+'Caracs du projet'!$E$93)+(IF(R27&gt;0,IF(AND(S25&gt;0,R27&lt;S25),-R27/(1+'Caracs du projet'!$E$93),-S25),IF(S25&lt;0,-S25,0))))</f>
        <v>0</v>
      </c>
      <c r="T27" s="68">
        <f ca="1">IF(T3="","",S27/(1+'Caracs du projet'!$E$93)+(IF(S27&gt;0,IF(AND(T25&gt;0,S27&lt;T25),-S27/(1+'Caracs du projet'!$E$93),-T25),IF(T25&lt;0,-T25,0))))</f>
        <v>0</v>
      </c>
      <c r="U27" s="68">
        <f ca="1">IF(U3="","",T27/(1+'Caracs du projet'!$E$93)+(IF(T27&gt;0,IF(AND(U25&gt;0,T27&lt;U25),-T27/(1+'Caracs du projet'!$E$93),-U25),IF(U25&lt;0,-U25,0))))</f>
        <v>0</v>
      </c>
      <c r="V27" s="68">
        <f ca="1">IF(V3="","",U27/(1+'Caracs du projet'!$E$93)+(IF(U27&gt;0,IF(AND(V25&gt;0,U27&lt;V25),-U27/(1+'Caracs du projet'!$E$93),-V25),IF(V25&lt;0,-V25,0))))</f>
        <v>0</v>
      </c>
      <c r="W27" s="68" t="str">
        <f>IF(W3="","",V27/(1+'Caracs du projet'!$E$93)+(IF(V27&gt;0,IF(AND(W25&gt;0,V27&lt;W25),-V27/(1+'Caracs du projet'!$E$93),-W25),IF(W25&lt;0,-W25,0))))</f>
        <v/>
      </c>
      <c r="X27" s="68" t="str">
        <f>IF(X3="","",W27/(1+'Caracs du projet'!$E$93)+(IF(W27&gt;0,IF(AND(X25&gt;0,W27&lt;X25),-W27/(1+'Caracs du projet'!$E$93),-X25),IF(X25&lt;0,-X25,0))))</f>
        <v/>
      </c>
      <c r="Y27" s="68" t="str">
        <f>IF(Y3="","",X27/(1+'Caracs du projet'!$E$93)+(IF(X27&gt;0,IF(AND(Y25&gt;0,X27&lt;Y25),-X27/(1+'Caracs du projet'!$E$93),-Y25),IF(Y25&lt;0,-Y25,0))))</f>
        <v/>
      </c>
      <c r="Z27" s="68" t="str">
        <f>IF(Z3="","",Y27/(1+'Caracs du projet'!$E$93)+(IF(Y27&gt;0,IF(AND(Z25&gt;0,Y27&lt;Z25),-Y27/(1+'Caracs du projet'!$E$93),-Z25),IF(Z25&lt;0,-Z25,0))))</f>
        <v/>
      </c>
      <c r="AA27" s="68" t="str">
        <f>IF(AA3="","",Z27/(1+'Caracs du projet'!$E$93)+(IF(Z27&gt;0,IF(AND(AA25&gt;0,Z27&lt;AA25),-Z27/(1+'Caracs du projet'!$E$93),-AA25),IF(AA25&lt;0,-AA25,0))))</f>
        <v/>
      </c>
      <c r="AB27" s="68" t="str">
        <f>IF(AB3="","",AA27/(1+'Caracs du projet'!$E$93)+(IF(AA27&gt;0,IF(AND(AB25&gt;0,AA27&lt;AB25),-AA27/(1+'Caracs du projet'!$E$93),-AB25),IF(AB25&lt;0,-AB25,0))))</f>
        <v/>
      </c>
      <c r="AC27" s="68" t="str">
        <f>IF(AC3="","",AB27/(1+'Caracs du projet'!$E$93)+(IF(AB27&gt;0,IF(AND(AC25&gt;0,AB27&lt;AC25),-AB27/(1+'Caracs du projet'!$E$93),-AC25),IF(AC25&lt;0,-AC25,0))))</f>
        <v/>
      </c>
      <c r="AD27" s="68" t="str">
        <f>IF(AD3="","",AC27/(1+'Caracs du projet'!$E$93)+(IF(AC27&gt;0,IF(AND(AD25&gt;0,AC27&lt;AD25),-AC27/(1+'Caracs du projet'!$E$93),-AD25),IF(AD25&lt;0,-AD25,0))))</f>
        <v/>
      </c>
      <c r="AE27" s="68" t="str">
        <f>IF(AE3="","",AD27/(1+'Caracs du projet'!$E$93)+(IF(AD27&gt;0,IF(AND(AE25&gt;0,AD27&lt;AE25),-AD27/(1+'Caracs du projet'!$E$93),-AE25),IF(AE25&lt;0,-AE25,0))))</f>
        <v/>
      </c>
      <c r="AF27" s="68" t="str">
        <f>IF(AF3="","",AE27/(1+'Caracs du projet'!$E$93)+(IF(AE27&gt;0,IF(AND(AF25&gt;0,AE27&lt;AF25),-AE27/(1+'Caracs du projet'!$E$93),-AF25),IF(AF25&lt;0,-AF25,0))))</f>
        <v/>
      </c>
      <c r="AG27" s="68" t="str">
        <f>IF(AG3="","",AF27/(1+'Caracs du projet'!$E$93)+(IF(AF27&gt;0,IF(AND(AG25&gt;0,AF27&lt;AG25),-AF27/(1+'Caracs du projet'!$E$93),-AG25),IF(AG25&lt;0,-AG25,0))))</f>
        <v/>
      </c>
      <c r="AH27" s="68" t="str">
        <f>IF(AH3="","",AG27/(1+'Caracs du projet'!$E$93)+(IF(AG27&gt;0,IF(AND(AH25&gt;0,AG27&lt;AH25),-AG27/(1+'Caracs du projet'!$E$93),-AH25),IF(AH25&lt;0,-AH25,0))))</f>
        <v/>
      </c>
      <c r="AI27" s="68" t="str">
        <f>IF(AI3="","",AH27/(1+'Caracs du projet'!$E$93)+(IF(AH27&gt;0,IF(AND(AI25&gt;0,AH27&lt;AI25),-AH27/(1+'Caracs du projet'!$E$93),-AI25),IF(AI25&lt;0,-AI25,0))))</f>
        <v/>
      </c>
      <c r="AJ27" s="68" t="str">
        <f>IF(AJ3="","",AI27/(1+'Caracs du projet'!$E$93)+(IF(AI27&gt;0,IF(AND(AJ25&gt;0,AI27&lt;AJ25),-AI27/(1+'Caracs du projet'!$E$93),-AJ25),IF(AJ25&lt;0,-AJ25,0))))</f>
        <v/>
      </c>
      <c r="AK27" s="68" t="str">
        <f>IF(AK3="","",AJ27/(1+'Caracs du projet'!$E$93)+(IF(AJ27&gt;0,IF(AND(AK25&gt;0,AJ27&lt;AK25),-AJ27/(1+'Caracs du projet'!$E$93),-AK25),IF(AK25&lt;0,-AK25,0))))</f>
        <v/>
      </c>
      <c r="AL27" s="68" t="str">
        <f>IF(AL3="","",AK27/(1+'Caracs du projet'!$E$93)+(IF(AK27&gt;0,IF(AND(AL25&gt;0,AK27&lt;AL25),-AK27/(1+'Caracs du projet'!$E$93),-AL25),IF(AL25&lt;0,-AL25,0))))</f>
        <v/>
      </c>
      <c r="AM27" s="68" t="str">
        <f>IF(AM3="","",AL27/(1+'Caracs du projet'!$E$93)+(IF(AL27&gt;0,IF(AND(AM25&gt;0,AL27&lt;AM25),-AL27/(1+'Caracs du projet'!$E$93),-AM25),IF(AM25&lt;0,-AM25,0))))</f>
        <v/>
      </c>
      <c r="AN27" s="68" t="str">
        <f>IF(AN3="","",AM27/(1+'Caracs du projet'!$E$93)+(IF(AM27&gt;0,IF(AND(AN25&gt;0,AM27&lt;AN25),-AM27/(1+'Caracs du projet'!$E$93),-AN25),IF(AN25&lt;0,-AN25,0))))</f>
        <v/>
      </c>
      <c r="AO27" s="68" t="str">
        <f>IF(AO3="","",AN27/(1+'Caracs du projet'!$E$93)+(IF(AN27&gt;0,IF(AND(AO25&gt;0,AN27&lt;AO25),-AN27/(1+'Caracs du projet'!$E$93),-AO25),IF(AO25&lt;0,-AO25,0))))</f>
        <v/>
      </c>
      <c r="AP27" s="68" t="str">
        <f>IF(AP3="","",AO27/(1+'Caracs du projet'!$E$93)+(IF(AO27&gt;0,IF(AND(AP25&gt;0,AO27&lt;AP25),-AO27/(1+'Caracs du projet'!$E$93),-AP25),IF(AP25&lt;0,-AP25,0))))</f>
        <v/>
      </c>
      <c r="AQ27" s="68" t="str">
        <f>IF(AQ3="","",AP27/(1+'Caracs du projet'!$E$93)+(IF(AP27&gt;0,IF(AND(AQ25&gt;0,AP27&lt;AQ25),-AP27/(1+'Caracs du projet'!$E$93),-AQ25),IF(AQ25&lt;0,-AQ25,0))))</f>
        <v/>
      </c>
      <c r="AR27" s="68" t="str">
        <f>IF(AR3="","",AQ27/(1+'Caracs du projet'!$E$93)+(IF(AQ27&gt;0,IF(AND(AR25&gt;0,AQ27&lt;AR25),-AQ27/(1+'Caracs du projet'!$E$93),-AR25),IF(AR25&lt;0,-AR25,0))))</f>
        <v/>
      </c>
      <c r="AS27" s="68" t="str">
        <f>IF(AS3="","",AR27/(1+'Caracs du projet'!$E$93)+(IF(AR27&gt;0,IF(AND(AS25&gt;0,AR27&lt;AS25),-AR27/(1+'Caracs du projet'!$E$93),-AS25),IF(AS25&lt;0,-AS25,0))))</f>
        <v/>
      </c>
      <c r="AT27" s="68" t="str">
        <f>IF(AT3="","",AS27/(1+'Caracs du projet'!$E$93)+(IF(AS27&gt;0,IF(AND(AT25&gt;0,AS27&lt;AT25),-AS27/(1+'Caracs du projet'!$E$93),-AT25),IF(AT25&lt;0,-AT25,0))))</f>
        <v/>
      </c>
      <c r="AU27" s="68" t="str">
        <f>IF(AU3="","",AT27/(1+'Caracs du projet'!$E$93)+(IF(AT27&gt;0,IF(AND(AU25&gt;0,AT27&lt;AU25),-AT27/(1+'Caracs du projet'!$E$93),-AU25),IF(AU25&lt;0,-AU25,0))))</f>
        <v/>
      </c>
      <c r="AV27" s="68" t="str">
        <f>IF(AV3="","",AU27/(1+'Caracs du projet'!$E$93)+(IF(AU27&gt;0,IF(AND(AV25&gt;0,AU27&lt;AV25),-AU27/(1+'Caracs du projet'!$E$93),-AV25),IF(AV25&lt;0,-AV25,0))))</f>
        <v/>
      </c>
      <c r="AW27" s="68" t="str">
        <f>IF(AW3="","",AV27/(1+'Caracs du projet'!$E$93)+(IF(AV27&gt;0,IF(AND(AW25&gt;0,AV27&lt;AW25),-AV27/(1+'Caracs du projet'!$E$93),-AW25),IF(AW25&lt;0,-AW25,0))))</f>
        <v/>
      </c>
      <c r="AX27" s="68" t="str">
        <f>IF(AX3="","",AW27/(1+'Caracs du projet'!$E$93)+(IF(AW27&gt;0,IF(AND(AX25&gt;0,AW27&lt;AX25),-AW27/(1+'Caracs du projet'!$E$93),-AX25),IF(AX25&lt;0,-AX25,0))))</f>
        <v/>
      </c>
      <c r="AY27" s="68" t="str">
        <f>IF(AY3="","",AX27/(1+'Caracs du projet'!$E$93)+(IF(AX27&gt;0,IF(AND(AY25&gt;0,AX27&lt;AY25),-AX27/(1+'Caracs du projet'!$E$93),-AY25),IF(AY25&lt;0,-AY25,0))))</f>
        <v/>
      </c>
      <c r="AZ27" s="68" t="str">
        <f>IF(AZ3="","",AY27/(1+'Caracs du projet'!$E$93)+(IF(AY27&gt;0,IF(AND(AZ25&gt;0,AY27&lt;AZ25),-AY27/(1+'Caracs du projet'!$E$93),-AZ25),IF(AZ25&lt;0,-AZ25,0))))</f>
        <v/>
      </c>
      <c r="BA27" s="68" t="str">
        <f>IF(BA3="","",AZ27/(1+'Caracs du projet'!$E$93)+(IF(AZ27&gt;0,IF(AND(BA25&gt;0,AZ27&lt;BA25),-AZ27/(1+'Caracs du projet'!$E$93),-BA25),IF(BA25&lt;0,-BA25,0))))</f>
        <v/>
      </c>
      <c r="BB27" s="68" t="str">
        <f>IF(BB3="","",BA27/(1+'Caracs du projet'!$E$93)+(IF(BA27&gt;0,IF(AND(BB25&gt;0,BA27&lt;BB25),-BA27/(1+'Caracs du projet'!$E$93),-BB25),IF(BB25&lt;0,-BB25,0))))</f>
        <v/>
      </c>
      <c r="BC27" s="68" t="str">
        <f>IF(BC3="","",BB27/(1+'Caracs du projet'!$E$93)+(IF(BB27&gt;0,IF(AND(BC25&gt;0,BB27&lt;BC25),-BB27/(1+'Caracs du projet'!$E$93),-BC25),IF(BC25&lt;0,-BC25,0))))</f>
        <v/>
      </c>
      <c r="BD27" s="68" t="str">
        <f>IF(BD3="","",BC27/(1+'Caracs du projet'!$E$93)+(IF(BC27&gt;0,IF(AND(BD25&gt;0,BC27&lt;BD25),-BC27/(1+'Caracs du projet'!$E$93),-BD25),IF(BD25&lt;0,-BD25,0))))</f>
        <v/>
      </c>
      <c r="BE27" s="68" t="str">
        <f>IF(BE3="","",BD27/(1+'Caracs du projet'!$E$93)+(IF(BD27&gt;0,IF(AND(BE25&gt;0,BD27&lt;BE25),-BD27/(1+'Caracs du projet'!$E$93),-BE25),IF(BE25&lt;0,-BE25,0))))</f>
        <v/>
      </c>
      <c r="BF27" s="68" t="str">
        <f>IF(BF3="","",BE27/(1+'Caracs du projet'!$E$93)+(IF(BE27&gt;0,IF(AND(BF25&gt;0,BE27&lt;BF25),-BE27/(1+'Caracs du projet'!$E$93),-BF25),IF(BF25&lt;0,-BF25,0))))</f>
        <v/>
      </c>
      <c r="BG27" s="68" t="str">
        <f>IF(BG3="","",BF27/(1+'Caracs du projet'!$E$93)+(IF(BF27&gt;0,IF(AND(BG25&gt;0,BF27&lt;BG25),-BF27/(1+'Caracs du projet'!$E$93),-BG25),IF(BG25&lt;0,-BG25,0))))</f>
        <v/>
      </c>
      <c r="BH27" s="68" t="str">
        <f>IF(BH3="","",BG27/(1+'Caracs du projet'!$E$93)+(IF(BG27&gt;0,IF(AND(BH25&gt;0,BG27&lt;BH25),-BG27/(1+'Caracs du projet'!$E$93),-BH25),IF(BH25&lt;0,-BH25,0))))</f>
        <v/>
      </c>
      <c r="BI27" s="68" t="str">
        <f>IF(BI3="","",BH27/(1+'Caracs du projet'!$E$93)+(IF(BH27&gt;0,IF(AND(BI25&gt;0,BH27&lt;BI25),-BH27/(1+'Caracs du projet'!$E$93),-BI25),IF(BI25&lt;0,-BI25,0))))</f>
        <v/>
      </c>
      <c r="BJ27" s="68" t="str">
        <f>IF(BJ3="","",BI27/(1+'Caracs du projet'!$E$93)+(IF(BI27&gt;0,IF(AND(BJ25&gt;0,BI27&lt;BJ25),-BI27/(1+'Caracs du projet'!$E$93),-BJ25),IF(BJ25&lt;0,-BJ25,0))))</f>
        <v/>
      </c>
      <c r="BK27" s="68" t="str">
        <f>IF(BK3="","",BJ27/(1+'Caracs du projet'!$E$93)+(IF(BJ27&gt;0,IF(AND(BK25&gt;0,BJ27&lt;BK25),-BJ27/(1+'Caracs du projet'!$E$93),-BK25),IF(BK25&lt;0,-BK25,0))))</f>
        <v/>
      </c>
      <c r="BL27" s="68" t="str">
        <f>IF(BL3="","",BK27/(1+'Caracs du projet'!$E$93)+(IF(BK27&gt;0,IF(AND(BL25&gt;0,BK27&lt;BL25),-BK27/(1+'Caracs du projet'!$E$93),-BL25),IF(BL25&lt;0,-BL25,0))))</f>
        <v/>
      </c>
      <c r="BM27" s="68" t="str">
        <f>IF(BM3="","",BL27/(1+'Caracs du projet'!$E$93)+(IF(BL27&gt;0,IF(AND(BM25&gt;0,BL27&lt;BM25),-BL27/(1+'Caracs du projet'!$E$93),-BM25),IF(BM25&lt;0,-BM25,0))))</f>
        <v/>
      </c>
      <c r="BN27" s="68" t="str">
        <f>IF(BN3="","",BM27/(1+'Caracs du projet'!$E$93)+(IF(BM27&gt;0,IF(AND(BN25&gt;0,BM27&lt;BN25),-BM27/(1+'Caracs du projet'!$E$93),-BN25),IF(BN25&lt;0,-BN25,0))))</f>
        <v/>
      </c>
      <c r="BO27" s="68" t="str">
        <f>IF(BO3="","",BN27/(1+'Caracs du projet'!$E$93)+(IF(BN27&gt;0,IF(AND(BO25&gt;0,BN27&lt;BO25),-BN27/(1+'Caracs du projet'!$E$93),-BO25),IF(BO25&lt;0,-BO25,0))))</f>
        <v/>
      </c>
      <c r="BP27" s="68" t="str">
        <f>IF(BP3="","",BO27/(1+'Caracs du projet'!$E$93)+(IF(BO27&gt;0,IF(AND(BP25&gt;0,BO27&lt;BP25),-BO27/(1+'Caracs du projet'!$E$93),-BP25),IF(BP25&lt;0,-BP25,0))))</f>
        <v/>
      </c>
      <c r="BQ27" s="68" t="str">
        <f>IF(BQ3="","",BP27/(1+'Caracs du projet'!$E$93)+(IF(BP27&gt;0,IF(AND(BQ25&gt;0,BP27&lt;BQ25),-BP27/(1+'Caracs du projet'!$E$93),-BQ25),IF(BQ25&lt;0,-BQ25,0))))</f>
        <v/>
      </c>
      <c r="BR27" s="68" t="str">
        <f>IF(BR3="","",BQ27/(1+'Caracs du projet'!$E$93)+(IF(BQ27&gt;0,IF(AND(BR25&gt;0,BQ27&lt;BR25),-BQ27/(1+'Caracs du projet'!$E$93),-BR25),IF(BR25&lt;0,-BR25,0))))</f>
        <v/>
      </c>
      <c r="BS27" s="68" t="str">
        <f>IF(BS3="","",BR27/(1+'Caracs du projet'!$E$93)+(IF(BR27&gt;0,IF(AND(BS25&gt;0,BR27&lt;BS25),-BR27/(1+'Caracs du projet'!$E$93),-BS25),IF(BS25&lt;0,-BS25,0))))</f>
        <v/>
      </c>
      <c r="BT27" s="68" t="str">
        <f>IF(BT3="","",BS27/(1+'Caracs du projet'!$E$93)+(IF(BS27&gt;0,IF(AND(BT25&gt;0,BS27&lt;BT25),-BS27/(1+'Caracs du projet'!$E$93),-BT25),IF(BT25&lt;0,-BT25,0))))</f>
        <v/>
      </c>
      <c r="BU27" s="68" t="str">
        <f>IF(BU3="","",BT27/(1+'Caracs du projet'!$E$93)+(IF(BT27&gt;0,IF(AND(BU25&gt;0,BT27&lt;BU25),-BT27/(1+'Caracs du projet'!$E$93),-BU25),IF(BU25&lt;0,-BU25,0))))</f>
        <v/>
      </c>
      <c r="BV27" s="68" t="str">
        <f>IF(BV3="","",BU27/(1+'Caracs du projet'!$E$93)+(IF(BU27&gt;0,IF(AND(BV25&gt;0,BU27&lt;BV25),-BU27/(1+'Caracs du projet'!$E$93),-BV25),IF(BV25&lt;0,-BV25,0))))</f>
        <v/>
      </c>
      <c r="BW27" s="68" t="str">
        <f>IF(BW3="","",BV27/(1+'Caracs du projet'!$E$93)+(IF(BV27&gt;0,IF(AND(BW25&gt;0,BV27&lt;BW25),-BV27/(1+'Caracs du projet'!$E$93),-BW25),IF(BW25&lt;0,-BW25,0))))</f>
        <v/>
      </c>
      <c r="BX27" s="68" t="str">
        <f>IF(BX3="","",BW27/(1+'Caracs du projet'!$E$93)+(IF(BW27&gt;0,IF(AND(BX25&gt;0,BW27&lt;BX25),-BW27/(1+'Caracs du projet'!$E$93),-BX25),IF(BX25&lt;0,-BX25,0))))</f>
        <v/>
      </c>
      <c r="BY27" s="68" t="str">
        <f>IF(BY3="","",BX27/(1+'Caracs du projet'!$E$93)+(IF(BX27&gt;0,IF(AND(BY25&gt;0,BX27&lt;BY25),-BX27/(1+'Caracs du projet'!$E$93),-BY25),IF(BY25&lt;0,-BY25,0))))</f>
        <v/>
      </c>
      <c r="BZ27" s="68" t="str">
        <f>IF(BZ3="","",BY27/(1+'Caracs du projet'!$E$93)+(IF(BY27&gt;0,IF(AND(BZ25&gt;0,BY27&lt;BZ25),-BY27/(1+'Caracs du projet'!$E$93),-BZ25),IF(BZ25&lt;0,-BZ25,0))))</f>
        <v/>
      </c>
      <c r="CA27" s="68" t="str">
        <f>IF(CA3="","",BZ27/(1+'Caracs du projet'!$E$93)+(IF(BZ27&gt;0,IF(AND(CA25&gt;0,BZ27&lt;CA25),-BZ27/(1+'Caracs du projet'!$E$93),-CA25),IF(CA25&lt;0,-CA25,0))))</f>
        <v/>
      </c>
      <c r="CB27" s="68" t="str">
        <f>IF(CB3="","",CA27/(1+'Caracs du projet'!$E$93)+(IF(CA27&gt;0,IF(AND(CB25&gt;0,CA27&lt;CB25),-CA27/(1+'Caracs du projet'!$E$93),-CB25),IF(CB25&lt;0,-CB25,0))))</f>
        <v/>
      </c>
      <c r="CC27" s="68" t="str">
        <f>IF(CC3="","",CB27/(1+'Caracs du projet'!$E$93)+(IF(CB27&gt;0,IF(AND(CC25&gt;0,CB27&lt;CC25),-CB27/(1+'Caracs du projet'!$E$93),-CC25),IF(CC25&lt;0,-CC25,0))))</f>
        <v/>
      </c>
      <c r="CD27" s="68" t="str">
        <f>IF(CD3="","",CC27/(1+'Caracs du projet'!$E$93)+(IF(CC27&gt;0,IF(AND(CD25&gt;0,CC27&lt;CD25),-CC27/(1+'Caracs du projet'!$E$93),-CD25),IF(CD25&lt;0,-CD25,0))))</f>
        <v/>
      </c>
      <c r="CE27" s="68" t="str">
        <f>IF(CE3="","",CD27/(1+'Caracs du projet'!$E$93)+(IF(CD27&gt;0,IF(AND(CE25&gt;0,CD27&lt;CE25),-CD27/(1+'Caracs du projet'!$E$93),-CE25),IF(CE25&lt;0,-CE25,0))))</f>
        <v/>
      </c>
      <c r="CF27" s="68" t="str">
        <f>IF(CF3="","",CE27/(1+'Caracs du projet'!$E$93)+(IF(CE27&gt;0,IF(AND(CF25&gt;0,CE27&lt;CF25),-CE27/(1+'Caracs du projet'!$E$93),-CF25),IF(CF25&lt;0,-CF25,0))))</f>
        <v/>
      </c>
      <c r="CG27" s="68" t="str">
        <f>IF(CG3="","",CF27/(1+'Caracs du projet'!$E$93)+(IF(CF27&gt;0,IF(AND(CG25&gt;0,CF27&lt;CG25),-CF27/(1+'Caracs du projet'!$E$93),-CG25),IF(CG25&lt;0,-CG25,0))))</f>
        <v/>
      </c>
      <c r="CH27" s="68" t="str">
        <f>IF(CH3="","",CG27/(1+'Caracs du projet'!$E$93)+(IF(CG27&gt;0,IF(AND(CH25&gt;0,CG27&lt;CH25),-CG27/(1+'Caracs du projet'!$E$93),-CH25),IF(CH25&lt;0,-CH25,0))))</f>
        <v/>
      </c>
      <c r="CI27" s="68" t="str">
        <f>IF(CI3="","",CH27/(1+'Caracs du projet'!$E$93)+(IF(CH27&gt;0,IF(AND(CI25&gt;0,CH27&lt;CI25),-CH27/(1+'Caracs du projet'!$E$93),-CI25),IF(CI25&lt;0,-CI25,0))))</f>
        <v/>
      </c>
      <c r="CJ27" s="68" t="str">
        <f>IF(CJ3="","",CI27/(1+'Caracs du projet'!$E$93)+(IF(CI27&gt;0,IF(AND(CJ25&gt;0,CI27&lt;CJ25),-CI27/(1+'Caracs du projet'!$E$93),-CJ25),IF(CJ25&lt;0,-CJ25,0))))</f>
        <v/>
      </c>
      <c r="CK27" s="68" t="str">
        <f>IF(CK3="","",CJ27/(1+'Caracs du projet'!$E$93)+(IF(CJ27&gt;0,IF(AND(CK25&gt;0,CJ27&lt;CK25),-CJ27/(1+'Caracs du projet'!$E$93),-CK25),IF(CK25&lt;0,-CK25,0))))</f>
        <v/>
      </c>
      <c r="CL27" s="68" t="str">
        <f>IF(CL3="","",CK27/(1+'Caracs du projet'!$E$93)+(IF(CK27&gt;0,IF(AND(CL25&gt;0,CK27&lt;CL25),-CK27/(1+'Caracs du projet'!$E$93),-CL25),IF(CL25&lt;0,-CL25,0))))</f>
        <v/>
      </c>
      <c r="CM27" s="68" t="str">
        <f>IF(CM3="","",CL27/(1+'Caracs du projet'!$E$93)+(IF(CL27&gt;0,IF(AND(CM25&gt;0,CL27&lt;CM25),-CL27/(1+'Caracs du projet'!$E$93),-CM25),IF(CM25&lt;0,-CM25,0))))</f>
        <v/>
      </c>
      <c r="CN27" s="68" t="str">
        <f>IF(CN3="","",CM27/(1+'Caracs du projet'!$E$93)+(IF(CM27&gt;0,IF(AND(CN25&gt;0,CM27&lt;CN25),-CM27/(1+'Caracs du projet'!$E$93),-CN25),IF(CN25&lt;0,-CN25,0))))</f>
        <v/>
      </c>
      <c r="CO27" s="68" t="str">
        <f>IF(CO3="","",CN27/(1+'Caracs du projet'!$E$93)+(IF(CN27&gt;0,IF(AND(CO25&gt;0,CN27&lt;CO25),-CN27/(1+'Caracs du projet'!$E$93),-CO25),IF(CO25&lt;0,-CO25,0))))</f>
        <v/>
      </c>
      <c r="CP27" s="68" t="str">
        <f>IF(CP3="","",CO27/(1+'Caracs du projet'!$E$93)+(IF(CO27&gt;0,IF(AND(CP25&gt;0,CO27&lt;CP25),-CO27/(1+'Caracs du projet'!$E$93),-CP25),IF(CP25&lt;0,-CP25,0))))</f>
        <v/>
      </c>
      <c r="CQ27" s="68" t="str">
        <f>IF(CQ3="","",CP27/(1+'Caracs du projet'!$E$93)+(IF(CP27&gt;0,IF(AND(CQ25&gt;0,CP27&lt;CQ25),-CP27/(1+'Caracs du projet'!$E$93),-CQ25),IF(CQ25&lt;0,-CQ25,0))))</f>
        <v/>
      </c>
      <c r="CR27" s="68" t="str">
        <f>IF(CR3="","",CQ27/(1+'Caracs du projet'!$E$93)+(IF(CQ27&gt;0,IF(AND(CR25&gt;0,CQ27&lt;CR25),-CQ27/(1+'Caracs du projet'!$E$93),-CR25),IF(CR25&lt;0,-CR25,0))))</f>
        <v/>
      </c>
      <c r="CS27" s="68" t="str">
        <f>IF(CS3="","",CR27/(1+'Caracs du projet'!$E$93)+(IF(CR27&gt;0,IF(AND(CS25&gt;0,CR27&lt;CS25),-CR27/(1+'Caracs du projet'!$E$93),-CS25),IF(CS25&lt;0,-CS25,0))))</f>
        <v/>
      </c>
      <c r="CT27" s="68" t="str">
        <f>IF(CT3="","",CS27/(1+'Caracs du projet'!$E$93)+(IF(CS27&gt;0,IF(AND(CT25&gt;0,CS27&lt;CT25),-CS27/(1+'Caracs du projet'!$E$93),-CT25),IF(CT25&lt;0,-CT25,0))))</f>
        <v/>
      </c>
      <c r="CU27" s="68" t="str">
        <f>IF(CU3="","",CT27/(1+'Caracs du projet'!$E$93)+(IF(CT27&gt;0,IF(AND(CU25&gt;0,CT27&lt;CU25),-CT27/(1+'Caracs du projet'!$E$93),-CU25),IF(CU25&lt;0,-CU25,0))))</f>
        <v/>
      </c>
      <c r="CV27" s="68" t="str">
        <f>IF(CV3="","",CU27/(1+'Caracs du projet'!$E$93)+(IF(CU27&gt;0,IF(AND(CV25&gt;0,CU27&lt;CV25),-CU27/(1+'Caracs du projet'!$E$93),-CV25),IF(CV25&lt;0,-CV25,0))))</f>
        <v/>
      </c>
      <c r="CW27" s="68" t="str">
        <f>IF(CW3="","",CV27/(1+'Caracs du projet'!$E$93)+(IF(CV27&gt;0,IF(AND(CW25&gt;0,CV27&lt;CW25),-CV27/(1+'Caracs du projet'!$E$93),-CW25),IF(CW25&lt;0,-CW25,0))))</f>
        <v/>
      </c>
      <c r="CX27" s="68" t="str">
        <f>IF(CX3="","",CW27/(1+'Caracs du projet'!$E$93)+(IF(CW27&gt;0,IF(AND(CX25&gt;0,CW27&lt;CX25),-CW27/(1+'Caracs du projet'!$E$93),-CX25),IF(CX25&lt;0,-CX25,0))))</f>
        <v/>
      </c>
      <c r="CY27" s="68" t="str">
        <f>IF(CY3="","",CX27/(1+'Caracs du projet'!$E$93)+(IF(CX27&gt;0,IF(AND(CY25&gt;0,CX27&lt;CY25),-CX27/(1+'Caracs du projet'!$E$93),-CY25),IF(CY25&lt;0,-CY25,0))))</f>
        <v/>
      </c>
      <c r="CZ27" s="68" t="str">
        <f>IF(CZ3="","",CY27/(1+'Caracs du projet'!$E$93)+(IF(CY27&gt;0,IF(AND(CZ25&gt;0,CY27&lt;CZ25),-CY27/(1+'Caracs du projet'!$E$93),-CZ25),IF(CZ25&lt;0,-CZ25,0))))</f>
        <v/>
      </c>
      <c r="DA27" s="68" t="str">
        <f>IF(DA3="","",CZ27/(1+'Caracs du projet'!$E$93)+(IF(CZ27&gt;0,IF(AND(DA25&gt;0,CZ27&lt;DA25),-CZ27/(1+'Caracs du projet'!$E$93),-DA25),IF(DA25&lt;0,-DA25,0))))</f>
        <v/>
      </c>
      <c r="DB27" s="68" t="str">
        <f>IF(DB3="","",DA27/(1+'Caracs du projet'!$E$93)+(IF(DA27&gt;0,IF(AND(DB25&gt;0,DA27&lt;DB25),-DA27/(1+'Caracs du projet'!$E$93),-DB25),IF(DB25&lt;0,-DB25,0))))</f>
        <v/>
      </c>
      <c r="DC27" s="68" t="str">
        <f>IF(DC3="","",DB27/(1+'Caracs du projet'!$E$93)+(IF(DB27&gt;0,IF(AND(DC25&gt;0,DB27&lt;DC25),-DB27/(1+'Caracs du projet'!$E$93),-DC25),IF(DC25&lt;0,-DC25,0))))</f>
        <v/>
      </c>
      <c r="DD27" s="68" t="str">
        <f>IF(DD3="","",DC27/(1+'Caracs du projet'!$E$93)+(IF(DC27&gt;0,IF(AND(DD25&gt;0,DC27&lt;DD25),-DC27/(1+'Caracs du projet'!$E$93),-DD25),IF(DD25&lt;0,-DD25,0))))</f>
        <v/>
      </c>
      <c r="DE27" s="68" t="str">
        <f>IF(DE3="","",DD27/(1+'Caracs du projet'!$E$93)+(IF(DD27&gt;0,IF(AND(DE25&gt;0,DD27&lt;DE25),-DD27/(1+'Caracs du projet'!$E$93),-DE25),IF(DE25&lt;0,-DE25,0))))</f>
        <v/>
      </c>
      <c r="DF27" s="68" t="str">
        <f>IF(DF3="","",DE27/(1+'Caracs du projet'!$E$93)+(IF(DE27&gt;0,IF(AND(DF25&gt;0,DE27&lt;DF25),-DE27/(1+'Caracs du projet'!$E$93),-DF25),IF(DF25&lt;0,-DF25,0))))</f>
        <v/>
      </c>
      <c r="DG27" s="68" t="str">
        <f>IF(DG3="","",DF27/(1+'Caracs du projet'!$E$93)+(IF(DF27&gt;0,IF(AND(DG25&gt;0,DF27&lt;DG25),-DF27/(1+'Caracs du projet'!$E$93),-DG25),IF(DG25&lt;0,-DG25,0))))</f>
        <v/>
      </c>
      <c r="DH27" s="68" t="str">
        <f>IF(DH3="","",DG27/(1+'Caracs du projet'!$E$93)+(IF(DG27&gt;0,IF(AND(DH25&gt;0,DG27&lt;DH25),-DG27/(1+'Caracs du projet'!$E$93),-DH25),IF(DH25&lt;0,-DH25,0))))</f>
        <v/>
      </c>
      <c r="DI27" s="68" t="str">
        <f>IF(DI3="","",DH27/(1+'Caracs du projet'!$E$93)+(IF(DH27&gt;0,IF(AND(DI25&gt;0,DH27&lt;DI25),-DH27/(1+'Caracs du projet'!$E$93),-DI25),IF(DI25&lt;0,-DI25,0))))</f>
        <v/>
      </c>
      <c r="DJ27" s="68" t="str">
        <f>IF(DJ3="","",DI27/(1+'Caracs du projet'!$E$93)+(IF(DI27&gt;0,IF(AND(DJ25&gt;0,DI27&lt;DJ25),-DI27/(1+'Caracs du projet'!$E$93),-DJ25),IF(DJ25&lt;0,-DJ25,0))))</f>
        <v/>
      </c>
      <c r="DK27" s="68" t="str">
        <f>IF(DK3="","",DJ27/(1+'Caracs du projet'!$E$93)+(IF(DJ27&gt;0,IF(AND(DK25&gt;0,DJ27&lt;DK25),-DJ27/(1+'Caracs du projet'!$E$93),-DK25),IF(DK25&lt;0,-DK25,0))))</f>
        <v/>
      </c>
      <c r="DL27" s="68" t="str">
        <f>IF(DL3="","",DK27/(1+'Caracs du projet'!$E$93)+(IF(DK27&gt;0,IF(AND(DL25&gt;0,DK27&lt;DL25),-DK27/(1+'Caracs du projet'!$E$93),-DL25),IF(DL25&lt;0,-DL25,0))))</f>
        <v/>
      </c>
      <c r="DM27" s="68" t="str">
        <f>IF(DM3="","",DL27/(1+'Caracs du projet'!$E$93)+(IF(DL27&gt;0,IF(AND(DM25&gt;0,DL27&lt;DM25),-DL27/(1+'Caracs du projet'!$E$93),-DM25),IF(DM25&lt;0,-DM25,0))))</f>
        <v/>
      </c>
      <c r="DN27" s="68" t="str">
        <f>IF(DN3="","",DM27/(1+'Caracs du projet'!$E$93)+(IF(DM27&gt;0,IF(AND(DN25&gt;0,DM27&lt;DN25),-DM27/(1+'Caracs du projet'!$E$93),-DN25),IF(DN25&lt;0,-DN25,0))))</f>
        <v/>
      </c>
      <c r="DO27" s="68" t="str">
        <f>IF(DO3="","",DN27/(1+'Caracs du projet'!$E$93)+(IF(DN27&gt;0,IF(AND(DO25&gt;0,DN27&lt;DO25),-DN27/(1+'Caracs du projet'!$E$93),-DO25),IF(DO25&lt;0,-DO25,0))))</f>
        <v/>
      </c>
      <c r="DP27" s="68" t="str">
        <f>IF(DP3="","",DO27/(1+'Caracs du projet'!$E$93)+(IF(DO27&gt;0,IF(AND(DP25&gt;0,DO27&lt;DP25),-DO27/(1+'Caracs du projet'!$E$93),-DP25),IF(DP25&lt;0,-DP25,0))))</f>
        <v/>
      </c>
      <c r="DQ27" s="68" t="str">
        <f>IF(DQ3="","",DP27/(1+'Caracs du projet'!$E$93)+(IF(DP27&gt;0,IF(AND(DQ25&gt;0,DP27&lt;DQ25),-DP27/(1+'Caracs du projet'!$E$93),-DQ25),IF(DQ25&lt;0,-DQ25,0))))</f>
        <v/>
      </c>
      <c r="DR27" s="68" t="str">
        <f>IF(DR3="","",DQ27/(1+'Caracs du projet'!$E$93)+(IF(DQ27&gt;0,IF(AND(DR25&gt;0,DQ27&lt;DR25),-DQ27/(1+'Caracs du projet'!$E$93),-DR25),IF(DR25&lt;0,-DR25,0))))</f>
        <v/>
      </c>
      <c r="DS27" s="68" t="str">
        <f>IF(DS3="","",DR27/(1+'Caracs du projet'!$E$93)+(IF(DR27&gt;0,IF(AND(DS25&gt;0,DR27&lt;DS25),-DR27/(1+'Caracs du projet'!$E$93),-DS25),IF(DS25&lt;0,-DS25,0))))</f>
        <v/>
      </c>
      <c r="DT27" s="68" t="str">
        <f>IF(DT3="","",DS27/(1+'Caracs du projet'!$E$93)+(IF(DS27&gt;0,IF(AND(DT25&gt;0,DS27&lt;DT25),-DS27/(1+'Caracs du projet'!$E$93),-DT25),IF(DT25&lt;0,-DT25,0))))</f>
        <v/>
      </c>
      <c r="DU27" s="68" t="str">
        <f>IF(DU3="","",DT27/(1+'Caracs du projet'!$E$93)+(IF(DT27&gt;0,IF(AND(DU25&gt;0,DT27&lt;DU25),-DT27/(1+'Caracs du projet'!$E$93),-DU25),IF(DU25&lt;0,-DU25,0))))</f>
        <v/>
      </c>
      <c r="DV27" s="68" t="str">
        <f>IF(DV3="","",DU27/(1+'Caracs du projet'!$E$93)+(IF(DU27&gt;0,IF(AND(DV25&gt;0,DU27&lt;DV25),-DU27/(1+'Caracs du projet'!$E$93),-DV25),IF(DV25&lt;0,-DV25,0))))</f>
        <v/>
      </c>
      <c r="DW27" s="68" t="str">
        <f>IF(DW3="","",DV27/(1+'Caracs du projet'!$E$93)+(IF(DV27&gt;0,IF(AND(DW25&gt;0,DV27&lt;DW25),-DV27/(1+'Caracs du projet'!$E$93),-DW25),IF(DW25&lt;0,-DW25,0))))</f>
        <v/>
      </c>
      <c r="DX27" s="68" t="str">
        <f>IF(DX3="","",DW27/(1+'Caracs du projet'!$E$93)+(IF(DW27&gt;0,IF(AND(DX25&gt;0,DW27&lt;DX25),-DW27/(1+'Caracs du projet'!$E$93),-DX25),IF(DX25&lt;0,-DX25,0))))</f>
        <v/>
      </c>
      <c r="DY27" s="68" t="str">
        <f>IF(DY3="","",DX27/(1+'Caracs du projet'!$E$93)+(IF(DX27&gt;0,IF(AND(DY25&gt;0,DX27&lt;DY25),-DX27/(1+'Caracs du projet'!$E$93),-DY25),IF(DY25&lt;0,-DY25,0))))</f>
        <v/>
      </c>
      <c r="DZ27" s="68" t="str">
        <f>IF(DZ3="","",DY27/(1+'Caracs du projet'!$E$93)+(IF(DY27&gt;0,IF(AND(DZ25&gt;0,DY27&lt;DZ25),-DY27/(1+'Caracs du projet'!$E$93),-DZ25),IF(DZ25&lt;0,-DZ25,0))))</f>
        <v/>
      </c>
      <c r="EA27" s="68" t="str">
        <f>IF(EA3="","",DZ27/(1+'Caracs du projet'!$E$93)+(IF(DZ27&gt;0,IF(AND(EA25&gt;0,DZ27&lt;EA25),-DZ27/(1+'Caracs du projet'!$E$93),-EA25),IF(EA25&lt;0,-EA25,0))))</f>
        <v/>
      </c>
      <c r="EB27" s="68" t="str">
        <f>IF(EB3="","",EA27/(1+'Caracs du projet'!$E$93)+(IF(EA27&gt;0,IF(AND(EB25&gt;0,EA27&lt;EB25),-EA27/(1+'Caracs du projet'!$E$93),-EB25),IF(EB25&lt;0,-EB25,0))))</f>
        <v/>
      </c>
      <c r="EC27" s="68" t="str">
        <f>IF(EC3="","",EB27/(1+'Caracs du projet'!$E$93)+(IF(EB27&gt;0,IF(AND(EC25&gt;0,EB27&lt;EC25),-EB27/(1+'Caracs du projet'!$E$93),-EC25),IF(EC25&lt;0,-EC25,0))))</f>
        <v/>
      </c>
      <c r="ED27" s="68" t="str">
        <f>IF(ED3="","",EC27/(1+'Caracs du projet'!$E$93)+(IF(EC27&gt;0,IF(AND(ED25&gt;0,EC27&lt;ED25),-EC27/(1+'Caracs du projet'!$E$93),-ED25),IF(ED25&lt;0,-ED25,0))))</f>
        <v/>
      </c>
      <c r="EE27" s="68" t="str">
        <f>IF(EE3="","",ED27/(1+'Caracs du projet'!$E$93)+(IF(ED27&gt;0,IF(AND(EE25&gt;0,ED27&lt;EE25),-ED27/(1+'Caracs du projet'!$E$93),-EE25),IF(EE25&lt;0,-EE25,0))))</f>
        <v/>
      </c>
      <c r="EF27" s="68" t="str">
        <f>IF(EF3="","",EE27/(1+'Caracs du projet'!$E$93)+(IF(EE27&gt;0,IF(AND(EF25&gt;0,EE27&lt;EF25),-EE27/(1+'Caracs du projet'!$E$93),-EF25),IF(EF25&lt;0,-EF25,0))))</f>
        <v/>
      </c>
      <c r="EG27" s="68" t="str">
        <f>IF(EG3="","",EF27/(1+'Caracs du projet'!$E$93)+(IF(EF27&gt;0,IF(AND(EG25&gt;0,EF27&lt;EG25),-EF27/(1+'Caracs du projet'!$E$93),-EG25),IF(EG25&lt;0,-EG25,0))))</f>
        <v/>
      </c>
      <c r="EH27" s="68" t="str">
        <f>IF(EH3="","",EG27/(1+'Caracs du projet'!$E$93)+(IF(EG27&gt;0,IF(AND(EH25&gt;0,EG27&lt;EH25),-EG27/(1+'Caracs du projet'!$E$93),-EH25),IF(EH25&lt;0,-EH25,0))))</f>
        <v/>
      </c>
      <c r="EI27" s="68" t="str">
        <f>IF(EI3="","",EH27/(1+'Caracs du projet'!$E$93)+(IF(EH27&gt;0,IF(AND(EI25&gt;0,EH27&lt;EI25),-EH27/(1+'Caracs du projet'!$E$93),-EI25),IF(EI25&lt;0,-EI25,0))))</f>
        <v/>
      </c>
      <c r="EJ27" s="68" t="str">
        <f>IF(EJ3="","",EI27/(1+'Caracs du projet'!$E$93)+(IF(EI27&gt;0,IF(AND(EJ25&gt;0,EI27&lt;EJ25),-EI27/(1+'Caracs du projet'!$E$93),-EJ25),IF(EJ25&lt;0,-EJ25,0))))</f>
        <v/>
      </c>
      <c r="EK27" s="68" t="str">
        <f>IF(EK3="","",EJ27/(1+'Caracs du projet'!$E$93)+(IF(EJ27&gt;0,IF(AND(EK25&gt;0,EJ27&lt;EK25),-EJ27/(1+'Caracs du projet'!$E$93),-EK25),IF(EK25&lt;0,-EK25,0))))</f>
        <v/>
      </c>
      <c r="EL27" s="68" t="str">
        <f>IF(EL3="","",EK27/(1+'Caracs du projet'!$E$93)+(IF(EK27&gt;0,IF(AND(EL25&gt;0,EK27&lt;EL25),-EK27/(1+'Caracs du projet'!$E$93),-EL25),IF(EL25&lt;0,-EL25,0))))</f>
        <v/>
      </c>
      <c r="EM27" s="68" t="str">
        <f>IF(EM3="","",EL27/(1+'Caracs du projet'!$E$93)+(IF(EL27&gt;0,IF(AND(EM25&gt;0,EL27&lt;EM25),-EL27/(1+'Caracs du projet'!$E$93),-EM25),IF(EM25&lt;0,-EM25,0))))</f>
        <v/>
      </c>
      <c r="EN27" s="68" t="str">
        <f>IF(EN3="","",EM27/(1+'Caracs du projet'!$E$93)+(IF(EM27&gt;0,IF(AND(EN25&gt;0,EM27&lt;EN25),-EM27/(1+'Caracs du projet'!$E$93),-EN25),IF(EN25&lt;0,-EN25,0))))</f>
        <v/>
      </c>
      <c r="EO27" s="68" t="str">
        <f>IF(EO3="","",EN27/(1+'Caracs du projet'!$E$93)+(IF(EN27&gt;0,IF(AND(EO25&gt;0,EN27&lt;EO25),-EN27/(1+'Caracs du projet'!$E$93),-EO25),IF(EO25&lt;0,-EO25,0))))</f>
        <v/>
      </c>
      <c r="EP27" s="68" t="str">
        <f>IF(EP3="","",EO27/(1+'Caracs du projet'!$E$93)+(IF(EO27&gt;0,IF(AND(EP25&gt;0,EO27&lt;EP25),-EO27/(1+'Caracs du projet'!$E$93),-EP25),IF(EP25&lt;0,-EP25,0))))</f>
        <v/>
      </c>
      <c r="EQ27" s="68" t="str">
        <f>IF(EQ3="","",EP27/(1+'Caracs du projet'!$E$93)+(IF(EP27&gt;0,IF(AND(EQ25&gt;0,EP27&lt;EQ25),-EP27/(1+'Caracs du projet'!$E$93),-EQ25),IF(EQ25&lt;0,-EQ25,0))))</f>
        <v/>
      </c>
      <c r="ER27" s="68" t="str">
        <f>IF(ER3="","",EQ27/(1+'Caracs du projet'!$E$93)+(IF(EQ27&gt;0,IF(AND(ER25&gt;0,EQ27&lt;ER25),-EQ27/(1+'Caracs du projet'!$E$93),-ER25),IF(ER25&lt;0,-ER25,0))))</f>
        <v/>
      </c>
    </row>
    <row r="28" spans="1:152" ht="15" hidden="1" customHeight="1">
      <c r="A28" s="68" t="s">
        <v>125</v>
      </c>
      <c r="B28" s="68">
        <f>'Caracs du projet'!E101</f>
        <v>8000</v>
      </c>
      <c r="C28" s="68">
        <f ca="1">IF(C3="","",B28+(IF(B28&gt;0,IF(AND(C24&gt;0,B28&lt;C24),-B28,-C24),IF(C24&lt;0,-C24,0))))</f>
        <v>6356.6842105324668</v>
      </c>
      <c r="D28" s="68">
        <f t="shared" ref="D28:V28" ca="1" si="16">IF(D3="","",C28+(IF(C28&gt;0,IF(AND(D24&gt;0,C28&lt;D24),-C28,-D24),IF(D24&lt;0,-D24,0))))</f>
        <v>4695.5634768053715</v>
      </c>
      <c r="E28" s="68">
        <f t="shared" ca="1" si="16"/>
        <v>3017.3507520531084</v>
      </c>
      <c r="F28" s="68">
        <f t="shared" ca="1" si="16"/>
        <v>1322.7585828342835</v>
      </c>
      <c r="G28" s="68">
        <f t="shared" ca="1" si="16"/>
        <v>0</v>
      </c>
      <c r="H28" s="68">
        <f t="shared" ca="1" si="16"/>
        <v>0</v>
      </c>
      <c r="I28" s="68">
        <f t="shared" ca="1" si="16"/>
        <v>0</v>
      </c>
      <c r="J28" s="68">
        <f t="shared" ca="1" si="16"/>
        <v>0</v>
      </c>
      <c r="K28" s="68">
        <f t="shared" ca="1" si="16"/>
        <v>0</v>
      </c>
      <c r="L28" s="68">
        <f t="shared" ca="1" si="16"/>
        <v>0</v>
      </c>
      <c r="M28" s="68">
        <f t="shared" ca="1" si="16"/>
        <v>0</v>
      </c>
      <c r="N28" s="68">
        <f t="shared" ca="1" si="16"/>
        <v>0</v>
      </c>
      <c r="O28" s="68">
        <f t="shared" ca="1" si="16"/>
        <v>0</v>
      </c>
      <c r="P28" s="68">
        <f t="shared" ca="1" si="16"/>
        <v>0</v>
      </c>
      <c r="Q28" s="68">
        <f t="shared" ca="1" si="16"/>
        <v>0</v>
      </c>
      <c r="R28" s="68">
        <f t="shared" ca="1" si="16"/>
        <v>0</v>
      </c>
      <c r="S28" s="68">
        <f t="shared" ca="1" si="16"/>
        <v>0</v>
      </c>
      <c r="T28" s="68">
        <f t="shared" ca="1" si="16"/>
        <v>0</v>
      </c>
      <c r="U28" s="68">
        <f t="shared" ca="1" si="16"/>
        <v>0</v>
      </c>
      <c r="V28" s="68">
        <f t="shared" ca="1" si="16"/>
        <v>0</v>
      </c>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c r="BX28" s="68"/>
      <c r="BY28" s="68"/>
      <c r="BZ28" s="68"/>
      <c r="CA28" s="68"/>
      <c r="CB28" s="68"/>
      <c r="CC28" s="68"/>
      <c r="CD28" s="68"/>
      <c r="CE28" s="68"/>
      <c r="CF28" s="68"/>
      <c r="CG28" s="68"/>
      <c r="CH28" s="68"/>
      <c r="CI28" s="68"/>
      <c r="CJ28" s="68"/>
      <c r="CK28" s="68"/>
      <c r="CL28" s="68"/>
      <c r="CM28" s="68"/>
      <c r="CN28" s="68"/>
      <c r="CO28" s="68"/>
      <c r="CP28" s="68"/>
      <c r="CQ28" s="68"/>
      <c r="CR28" s="68"/>
      <c r="CS28" s="68"/>
      <c r="CT28" s="68"/>
      <c r="CU28" s="68"/>
      <c r="CV28" s="68"/>
      <c r="CW28" s="68"/>
      <c r="CX28" s="68"/>
      <c r="CY28" s="68"/>
      <c r="CZ28" s="68"/>
      <c r="DA28" s="68"/>
      <c r="DB28" s="68"/>
      <c r="DC28" s="68"/>
      <c r="DD28" s="68"/>
      <c r="DE28" s="68"/>
      <c r="DF28" s="68"/>
      <c r="DG28" s="68"/>
      <c r="DH28" s="68"/>
      <c r="DI28" s="68"/>
      <c r="DJ28" s="68"/>
      <c r="DK28" s="68"/>
      <c r="DL28" s="68"/>
      <c r="DM28" s="68"/>
      <c r="DN28" s="68"/>
      <c r="DO28" s="68"/>
      <c r="DP28" s="68"/>
      <c r="DQ28" s="68"/>
      <c r="DR28" s="68"/>
      <c r="DS28" s="68"/>
      <c r="DT28" s="68"/>
      <c r="DU28" s="68"/>
      <c r="DV28" s="68"/>
      <c r="DW28" s="68"/>
      <c r="DX28" s="68"/>
      <c r="DY28" s="68"/>
      <c r="DZ28" s="68"/>
      <c r="EA28" s="68"/>
      <c r="EB28" s="68"/>
      <c r="EC28" s="68"/>
      <c r="ED28" s="68"/>
      <c r="EE28" s="68"/>
      <c r="EF28" s="68"/>
      <c r="EG28" s="68"/>
      <c r="EH28" s="68"/>
      <c r="EI28" s="68"/>
      <c r="EJ28" s="68"/>
      <c r="EK28" s="68"/>
      <c r="EL28" s="68"/>
      <c r="EM28" s="68"/>
      <c r="EN28" s="68"/>
      <c r="EO28" s="68"/>
      <c r="EP28" s="68"/>
      <c r="EQ28" s="68"/>
      <c r="ER28" s="68"/>
    </row>
    <row r="29" spans="1:152" ht="15.75" hidden="1" customHeight="1">
      <c r="A29" s="68" t="s">
        <v>76</v>
      </c>
      <c r="B29" s="68">
        <f>0</f>
        <v>0</v>
      </c>
      <c r="C29" s="68">
        <f>IF(C3="","",B27-B27/(1+'Caracs du projet'!$E$93))</f>
        <v>79.207920792079676</v>
      </c>
      <c r="D29" s="68">
        <f ca="1">IF(D3="","",C27-C27/(1+'Caracs du projet'!$E$93))</f>
        <v>62.151180801105511</v>
      </c>
      <c r="E29" s="68">
        <f ca="1">IF(E3="","",D27-D27/(1+'Caracs du projet'!$E$93))</f>
        <v>45.079819916088127</v>
      </c>
      <c r="F29" s="68">
        <f ca="1">IF(F3="","",E27-E27/(1+'Caracs du projet'!$E$93))</f>
        <v>27.995864834078475</v>
      </c>
      <c r="G29" s="68">
        <f ca="1">IF(G3="","",F27-F27/(1+'Caracs du projet'!$E$93))</f>
        <v>10.901303662383725</v>
      </c>
      <c r="H29" s="68">
        <f ca="1">IF(H3="","",G27-G27/(1+'Caracs du projet'!$E$93))</f>
        <v>0</v>
      </c>
      <c r="I29" s="68">
        <f ca="1">IF(I3="","",H27-H27/(1+'Caracs du projet'!$E$93))</f>
        <v>0</v>
      </c>
      <c r="J29" s="68">
        <f ca="1">IF(J3="","",I27-I27/(1+'Caracs du projet'!$E$93))</f>
        <v>0</v>
      </c>
      <c r="K29" s="68">
        <f ca="1">IF(K3="","",J27-J27/(1+'Caracs du projet'!$E$93))</f>
        <v>0</v>
      </c>
      <c r="L29" s="68">
        <f ca="1">IF(L3="","",K27-K27/(1+'Caracs du projet'!$E$93))</f>
        <v>0</v>
      </c>
      <c r="M29" s="68">
        <f ca="1">IF(M3="","",L27-L27/(1+'Caracs du projet'!$E$93))</f>
        <v>0</v>
      </c>
      <c r="N29" s="68">
        <f ca="1">IF(N3="","",M27-M27/(1+'Caracs du projet'!$E$93))</f>
        <v>0</v>
      </c>
      <c r="O29" s="68">
        <f ca="1">IF(O3="","",N27-N27/(1+'Caracs du projet'!$E$93))</f>
        <v>0</v>
      </c>
      <c r="P29" s="68">
        <f ca="1">IF(P3="","",O27-O27/(1+'Caracs du projet'!$E$93))</f>
        <v>0</v>
      </c>
      <c r="Q29" s="68">
        <f ca="1">IF(Q3="","",P27-P27/(1+'Caracs du projet'!$E$93))</f>
        <v>0</v>
      </c>
      <c r="R29" s="68">
        <f ca="1">IF(R3="","",Q27-Q27/(1+'Caracs du projet'!$E$93))</f>
        <v>0</v>
      </c>
      <c r="S29" s="68">
        <f ca="1">IF(S3="","",R27-R27/(1+'Caracs du projet'!$E$93))</f>
        <v>0</v>
      </c>
      <c r="T29" s="68">
        <f ca="1">IF(T3="","",S27-S27/(1+'Caracs du projet'!$E$93))</f>
        <v>0</v>
      </c>
      <c r="U29" s="68">
        <f ca="1">IF(U3="","",T27-T27/(1+'Caracs du projet'!$E$93))</f>
        <v>0</v>
      </c>
      <c r="V29" s="68">
        <f ca="1">IF(V3="","",U27-U27/(1+'Caracs du projet'!$E$93))</f>
        <v>0</v>
      </c>
      <c r="W29" s="68" t="str">
        <f>IF(W3="","",V27-V27/(1+'Caracs du projet'!$E$93))</f>
        <v/>
      </c>
      <c r="X29" s="68" t="str">
        <f>IF(X3="","",W27-W27/(1+'Caracs du projet'!$E$93))</f>
        <v/>
      </c>
      <c r="Y29" s="68" t="str">
        <f>IF(Y3="","",X27-X27/(1+'Caracs du projet'!$E$93))</f>
        <v/>
      </c>
      <c r="Z29" s="68" t="str">
        <f>IF(Z3="","",Y27-Y27/(1+'Caracs du projet'!$E$93))</f>
        <v/>
      </c>
      <c r="AA29" s="68" t="str">
        <f>IF(AA3="","",Z27-Z27/(1+'Caracs du projet'!$E$93))</f>
        <v/>
      </c>
      <c r="AB29" s="68" t="str">
        <f>IF(AB3="","",AA27-AA27/(1+'Caracs du projet'!$E$93))</f>
        <v/>
      </c>
      <c r="AC29" s="68" t="str">
        <f>IF(AC3="","",AB27-AB27/(1+'Caracs du projet'!$E$93))</f>
        <v/>
      </c>
      <c r="AD29" s="68" t="str">
        <f>IF(AD3="","",AC27-AC27/(1+'Caracs du projet'!$E$93))</f>
        <v/>
      </c>
      <c r="AE29" s="68" t="str">
        <f>IF(AE3="","",AD27-AD27/(1+'Caracs du projet'!$E$93))</f>
        <v/>
      </c>
      <c r="AF29" s="68" t="str">
        <f>IF(AF3="","",AE27-AE27/(1+'Caracs du projet'!$E$93))</f>
        <v/>
      </c>
      <c r="AG29" s="68" t="str">
        <f>IF(AG3="","",AF27-AF27/(1+'Caracs du projet'!$E$93))</f>
        <v/>
      </c>
      <c r="AH29" s="68" t="str">
        <f>IF(AH3="","",AG27-AG27/(1+'Caracs du projet'!$E$93))</f>
        <v/>
      </c>
      <c r="AI29" s="68" t="str">
        <f>IF(AI3="","",AH27-AH27/(1+'Caracs du projet'!$E$93))</f>
        <v/>
      </c>
      <c r="AJ29" s="68" t="str">
        <f>IF(AJ3="","",AI27-AI27/(1+'Caracs du projet'!$E$93))</f>
        <v/>
      </c>
      <c r="AK29" s="68" t="str">
        <f>IF(AK3="","",AJ27-AJ27/(1+'Caracs du projet'!$E$93))</f>
        <v/>
      </c>
      <c r="AL29" s="68" t="str">
        <f>IF(AL3="","",AK27-AK27/(1+'Caracs du projet'!$E$93))</f>
        <v/>
      </c>
      <c r="AM29" s="68" t="str">
        <f>IF(AM3="","",AL27-AL27/(1+'Caracs du projet'!$E$93))</f>
        <v/>
      </c>
      <c r="AN29" s="68" t="str">
        <f>IF(AN3="","",AM27-AM27/(1+'Caracs du projet'!$E$93))</f>
        <v/>
      </c>
      <c r="AO29" s="68" t="str">
        <f>IF(AO3="","",AN27-AN27/(1+'Caracs du projet'!$E$93))</f>
        <v/>
      </c>
      <c r="AP29" s="68" t="str">
        <f>IF(AP3="","",AO27-AO27/(1+'Caracs du projet'!$E$93))</f>
        <v/>
      </c>
      <c r="AQ29" s="68" t="str">
        <f>IF(AQ3="","",AP27-AP27/(1+'Caracs du projet'!$E$93))</f>
        <v/>
      </c>
      <c r="AR29" s="68" t="str">
        <f>IF(AR3="","",AQ27-AQ27/(1+'Caracs du projet'!$E$93))</f>
        <v/>
      </c>
      <c r="AS29" s="68" t="str">
        <f>IF(AS3="","",AR27-AR27/(1+'Caracs du projet'!$E$93))</f>
        <v/>
      </c>
      <c r="AT29" s="68" t="str">
        <f>IF(AT3="","",AS27-AS27/(1+'Caracs du projet'!$E$93))</f>
        <v/>
      </c>
      <c r="AU29" s="68" t="str">
        <f>IF(AU3="","",AT27-AT27/(1+'Caracs du projet'!$E$93))</f>
        <v/>
      </c>
      <c r="AV29" s="68" t="str">
        <f>IF(AV3="","",AU27-AU27/(1+'Caracs du projet'!$E$93))</f>
        <v/>
      </c>
      <c r="AW29" s="68" t="str">
        <f>IF(AW3="","",AV27-AV27/(1+'Caracs du projet'!$E$93))</f>
        <v/>
      </c>
      <c r="AX29" s="68" t="str">
        <f>IF(AX3="","",AW27-AW27/(1+'Caracs du projet'!$E$93))</f>
        <v/>
      </c>
      <c r="AY29" s="68" t="str">
        <f>IF(AY3="","",AX27-AX27/(1+'Caracs du projet'!$E$93))</f>
        <v/>
      </c>
      <c r="AZ29" s="68" t="str">
        <f>IF(AZ3="","",AY27-AY27/(1+'Caracs du projet'!$E$93))</f>
        <v/>
      </c>
      <c r="BA29" s="68" t="str">
        <f>IF(BA3="","",AZ27-AZ27/(1+'Caracs du projet'!$E$93))</f>
        <v/>
      </c>
      <c r="BB29" s="68" t="str">
        <f>IF(BB3="","",BA27-BA27/(1+'Caracs du projet'!$E$93))</f>
        <v/>
      </c>
      <c r="BC29" s="68" t="str">
        <f>IF(BC3="","",BB27-BB27/(1+'Caracs du projet'!$E$93))</f>
        <v/>
      </c>
      <c r="BD29" s="68" t="str">
        <f>IF(BD3="","",BC27-BC27/(1+'Caracs du projet'!$E$93))</f>
        <v/>
      </c>
      <c r="BE29" s="68" t="str">
        <f>IF(BE3="","",BD27-BD27/(1+'Caracs du projet'!$E$93))</f>
        <v/>
      </c>
      <c r="BF29" s="68" t="str">
        <f>IF(BF3="","",BE27-BE27/(1+'Caracs du projet'!$E$93))</f>
        <v/>
      </c>
      <c r="BG29" s="68" t="str">
        <f>IF(BG3="","",BF27-BF27/(1+'Caracs du projet'!$E$93))</f>
        <v/>
      </c>
      <c r="BH29" s="68" t="str">
        <f>IF(BH3="","",BG27-BG27/(1+'Caracs du projet'!$E$93))</f>
        <v/>
      </c>
      <c r="BI29" s="68" t="str">
        <f>IF(BI3="","",BH27-BH27/(1+'Caracs du projet'!$E$93))</f>
        <v/>
      </c>
      <c r="BJ29" s="68" t="str">
        <f>IF(BJ3="","",BI27-BI27/(1+'Caracs du projet'!$E$93))</f>
        <v/>
      </c>
      <c r="BK29" s="68" t="str">
        <f>IF(BK3="","",BJ27-BJ27/(1+'Caracs du projet'!$E$93))</f>
        <v/>
      </c>
      <c r="BL29" s="68" t="str">
        <f>IF(BL3="","",BK27-BK27/(1+'Caracs du projet'!$E$93))</f>
        <v/>
      </c>
      <c r="BM29" s="68" t="str">
        <f>IF(BM3="","",BL27-BL27/(1+'Caracs du projet'!$E$93))</f>
        <v/>
      </c>
      <c r="BN29" s="68" t="str">
        <f>IF(BN3="","",BM27-BM27/(1+'Caracs du projet'!$E$93))</f>
        <v/>
      </c>
      <c r="BO29" s="68" t="str">
        <f>IF(BO3="","",BN27-BN27/(1+'Caracs du projet'!$E$93))</f>
        <v/>
      </c>
      <c r="BP29" s="68" t="str">
        <f>IF(BP3="","",BO27-BO27/(1+'Caracs du projet'!$E$93))</f>
        <v/>
      </c>
      <c r="BQ29" s="68" t="str">
        <f>IF(BQ3="","",BP27-BP27/(1+'Caracs du projet'!$E$93))</f>
        <v/>
      </c>
      <c r="BR29" s="68" t="str">
        <f>IF(BR3="","",BQ27-BQ27/(1+'Caracs du projet'!$E$93))</f>
        <v/>
      </c>
      <c r="BS29" s="68" t="str">
        <f>IF(BS3="","",BR27-BR27/(1+'Caracs du projet'!$E$93))</f>
        <v/>
      </c>
      <c r="BT29" s="68" t="str">
        <f>IF(BT3="","",BS27-BS27/(1+'Caracs du projet'!$E$93))</f>
        <v/>
      </c>
      <c r="BU29" s="68" t="str">
        <f>IF(BU3="","",BT27-BT27/(1+'Caracs du projet'!$E$93))</f>
        <v/>
      </c>
      <c r="BV29" s="68" t="str">
        <f>IF(BV3="","",BU27-BU27/(1+'Caracs du projet'!$E$93))</f>
        <v/>
      </c>
      <c r="BW29" s="68" t="str">
        <f>IF(BW3="","",BV27-BV27/(1+'Caracs du projet'!$E$93))</f>
        <v/>
      </c>
      <c r="BX29" s="68" t="str">
        <f>IF(BX3="","",BW27-BW27/(1+'Caracs du projet'!$E$93))</f>
        <v/>
      </c>
      <c r="BY29" s="68" t="str">
        <f>IF(BY3="","",BX27-BX27/(1+'Caracs du projet'!$E$93))</f>
        <v/>
      </c>
      <c r="BZ29" s="68" t="str">
        <f>IF(BZ3="","",BY27-BY27/(1+'Caracs du projet'!$E$93))</f>
        <v/>
      </c>
      <c r="CA29" s="68" t="str">
        <f>IF(CA3="","",BZ27-BZ27/(1+'Caracs du projet'!$E$93))</f>
        <v/>
      </c>
      <c r="CB29" s="68" t="str">
        <f>IF(CB3="","",CA27-CA27/(1+'Caracs du projet'!$E$93))</f>
        <v/>
      </c>
      <c r="CC29" s="68" t="str">
        <f>IF(CC3="","",CB27-CB27/(1+'Caracs du projet'!$E$93))</f>
        <v/>
      </c>
      <c r="CD29" s="68" t="str">
        <f>IF(CD3="","",CC27-CC27/(1+'Caracs du projet'!$E$93))</f>
        <v/>
      </c>
      <c r="CE29" s="68" t="str">
        <f>IF(CE3="","",CD27-CD27/(1+'Caracs du projet'!$E$93))</f>
        <v/>
      </c>
      <c r="CF29" s="68" t="str">
        <f>IF(CF3="","",CE27-CE27/(1+'Caracs du projet'!$E$93))</f>
        <v/>
      </c>
      <c r="CG29" s="68" t="str">
        <f>IF(CG3="","",CF27-CF27/(1+'Caracs du projet'!$E$93))</f>
        <v/>
      </c>
      <c r="CH29" s="68" t="str">
        <f>IF(CH3="","",CG27-CG27/(1+'Caracs du projet'!$E$93))</f>
        <v/>
      </c>
      <c r="CI29" s="68" t="str">
        <f>IF(CI3="","",CH27-CH27/(1+'Caracs du projet'!$E$93))</f>
        <v/>
      </c>
      <c r="CJ29" s="68" t="str">
        <f>IF(CJ3="","",CI27-CI27/(1+'Caracs du projet'!$E$93))</f>
        <v/>
      </c>
      <c r="CK29" s="68" t="str">
        <f>IF(CK3="","",CJ27-CJ27/(1+'Caracs du projet'!$E$93))</f>
        <v/>
      </c>
      <c r="CL29" s="68" t="str">
        <f>IF(CL3="","",CK27-CK27/(1+'Caracs du projet'!$E$93))</f>
        <v/>
      </c>
      <c r="CM29" s="68" t="str">
        <f>IF(CM3="","",CL27-CL27/(1+'Caracs du projet'!$E$93))</f>
        <v/>
      </c>
      <c r="CN29" s="68" t="str">
        <f>IF(CN3="","",CM27-CM27/(1+'Caracs du projet'!$E$93))</f>
        <v/>
      </c>
      <c r="CO29" s="68" t="str">
        <f>IF(CO3="","",CN27-CN27/(1+'Caracs du projet'!$E$93))</f>
        <v/>
      </c>
      <c r="CP29" s="68" t="str">
        <f>IF(CP3="","",CO27-CO27/(1+'Caracs du projet'!$E$93))</f>
        <v/>
      </c>
      <c r="CQ29" s="68" t="str">
        <f>IF(CQ3="","",CP27-CP27/(1+'Caracs du projet'!$E$93))</f>
        <v/>
      </c>
      <c r="CR29" s="68" t="str">
        <f>IF(CR3="","",CQ27-CQ27/(1+'Caracs du projet'!$E$93))</f>
        <v/>
      </c>
      <c r="CS29" s="68" t="str">
        <f>IF(CS3="","",CR27-CR27/(1+'Caracs du projet'!$E$93))</f>
        <v/>
      </c>
      <c r="CT29" s="68" t="str">
        <f>IF(CT3="","",CS27-CS27/(1+'Caracs du projet'!$E$93))</f>
        <v/>
      </c>
      <c r="CU29" s="68" t="str">
        <f>IF(CU3="","",CT27-CT27/(1+'Caracs du projet'!$E$93))</f>
        <v/>
      </c>
      <c r="CV29" s="68" t="str">
        <f>IF(CV3="","",CU27-CU27/(1+'Caracs du projet'!$E$93))</f>
        <v/>
      </c>
      <c r="CW29" s="68" t="str">
        <f>IF(CW3="","",CV27-CV27/(1+'Caracs du projet'!$E$93))</f>
        <v/>
      </c>
      <c r="CX29" s="68" t="str">
        <f>IF(CX3="","",CW27-CW27/(1+'Caracs du projet'!$E$93))</f>
        <v/>
      </c>
      <c r="CY29" s="68" t="str">
        <f>IF(CY3="","",CX27-CX27/(1+'Caracs du projet'!$E$93))</f>
        <v/>
      </c>
      <c r="CZ29" s="68" t="str">
        <f>IF(CZ3="","",CY27-CY27/(1+'Caracs du projet'!$E$93))</f>
        <v/>
      </c>
      <c r="DA29" s="68" t="str">
        <f>IF(DA3="","",CZ27-CZ27/(1+'Caracs du projet'!$E$93))</f>
        <v/>
      </c>
      <c r="DB29" s="68" t="str">
        <f>IF(DB3="","",DA27-DA27/(1+'Caracs du projet'!$E$93))</f>
        <v/>
      </c>
      <c r="DC29" s="68" t="str">
        <f>IF(DC3="","",DB27-DB27/(1+'Caracs du projet'!$E$93))</f>
        <v/>
      </c>
      <c r="DD29" s="68" t="str">
        <f>IF(DD3="","",DC27-DC27/(1+'Caracs du projet'!$E$93))</f>
        <v/>
      </c>
      <c r="DE29" s="68" t="str">
        <f>IF(DE3="","",DD27-DD27/(1+'Caracs du projet'!$E$93))</f>
        <v/>
      </c>
      <c r="DF29" s="68" t="str">
        <f>IF(DF3="","",DE27-DE27/(1+'Caracs du projet'!$E$93))</f>
        <v/>
      </c>
      <c r="DG29" s="68" t="str">
        <f>IF(DG3="","",DF27-DF27/(1+'Caracs du projet'!$E$93))</f>
        <v/>
      </c>
      <c r="DH29" s="68" t="str">
        <f>IF(DH3="","",DG27-DG27/(1+'Caracs du projet'!$E$93))</f>
        <v/>
      </c>
      <c r="DI29" s="68" t="str">
        <f>IF(DI3="","",DH27-DH27/(1+'Caracs du projet'!$E$93))</f>
        <v/>
      </c>
      <c r="DJ29" s="68" t="str">
        <f>IF(DJ3="","",DI27-DI27/(1+'Caracs du projet'!$E$93))</f>
        <v/>
      </c>
      <c r="DK29" s="68" t="str">
        <f>IF(DK3="","",DJ27-DJ27/(1+'Caracs du projet'!$E$93))</f>
        <v/>
      </c>
      <c r="DL29" s="68" t="str">
        <f>IF(DL3="","",DK27-DK27/(1+'Caracs du projet'!$E$93))</f>
        <v/>
      </c>
      <c r="DM29" s="68" t="str">
        <f>IF(DM3="","",DL27-DL27/(1+'Caracs du projet'!$E$93))</f>
        <v/>
      </c>
      <c r="DN29" s="68" t="str">
        <f>IF(DN3="","",DM27-DM27/(1+'Caracs du projet'!$E$93))</f>
        <v/>
      </c>
      <c r="DO29" s="68" t="str">
        <f>IF(DO3="","",DN27-DN27/(1+'Caracs du projet'!$E$93))</f>
        <v/>
      </c>
      <c r="DP29" s="68" t="str">
        <f>IF(DP3="","",DO27-DO27/(1+'Caracs du projet'!$E$93))</f>
        <v/>
      </c>
      <c r="DQ29" s="68" t="str">
        <f>IF(DQ3="","",DP27-DP27/(1+'Caracs du projet'!$E$93))</f>
        <v/>
      </c>
      <c r="DR29" s="68" t="str">
        <f>IF(DR3="","",DQ27-DQ27/(1+'Caracs du projet'!$E$93))</f>
        <v/>
      </c>
      <c r="DS29" s="68" t="str">
        <f>IF(DS3="","",DR27-DR27/(1+'Caracs du projet'!$E$93))</f>
        <v/>
      </c>
      <c r="DT29" s="68" t="str">
        <f>IF(DT3="","",DS27-DS27/(1+'Caracs du projet'!$E$93))</f>
        <v/>
      </c>
      <c r="DU29" s="68" t="str">
        <f>IF(DU3="","",DT27-DT27/(1+'Caracs du projet'!$E$93))</f>
        <v/>
      </c>
      <c r="DV29" s="68" t="str">
        <f>IF(DV3="","",DU27-DU27/(1+'Caracs du projet'!$E$93))</f>
        <v/>
      </c>
      <c r="DW29" s="68" t="str">
        <f>IF(DW3="","",DV27-DV27/(1+'Caracs du projet'!$E$93))</f>
        <v/>
      </c>
      <c r="DX29" s="68" t="str">
        <f>IF(DX3="","",DW27-DW27/(1+'Caracs du projet'!$E$93))</f>
        <v/>
      </c>
      <c r="DY29" s="68" t="str">
        <f>IF(DY3="","",DX27-DX27/(1+'Caracs du projet'!$E$93))</f>
        <v/>
      </c>
      <c r="DZ29" s="68" t="str">
        <f>IF(DZ3="","",DY27-DY27/(1+'Caracs du projet'!$E$93))</f>
        <v/>
      </c>
      <c r="EA29" s="68" t="str">
        <f>IF(EA3="","",DZ27-DZ27/(1+'Caracs du projet'!$E$93))</f>
        <v/>
      </c>
      <c r="EB29" s="68" t="str">
        <f>IF(EB3="","",EA27-EA27/(1+'Caracs du projet'!$E$93))</f>
        <v/>
      </c>
      <c r="EC29" s="68" t="str">
        <f>IF(EC3="","",EB27-EB27/(1+'Caracs du projet'!$E$93))</f>
        <v/>
      </c>
      <c r="ED29" s="68" t="str">
        <f>IF(ED3="","",EC27-EC27/(1+'Caracs du projet'!$E$93))</f>
        <v/>
      </c>
      <c r="EE29" s="68" t="str">
        <f>IF(EE3="","",ED27-ED27/(1+'Caracs du projet'!$E$93))</f>
        <v/>
      </c>
      <c r="EF29" s="68" t="str">
        <f>IF(EF3="","",EE27-EE27/(1+'Caracs du projet'!$E$93))</f>
        <v/>
      </c>
      <c r="EG29" s="68" t="str">
        <f>IF(EG3="","",EF27-EF27/(1+'Caracs du projet'!$E$93))</f>
        <v/>
      </c>
      <c r="EH29" s="68" t="str">
        <f>IF(EH3="","",EG27-EG27/(1+'Caracs du projet'!$E$93))</f>
        <v/>
      </c>
      <c r="EI29" s="68" t="str">
        <f>IF(EI3="","",EH27-EH27/(1+'Caracs du projet'!$E$93))</f>
        <v/>
      </c>
      <c r="EJ29" s="68" t="str">
        <f>IF(EJ3="","",EI27-EI27/(1+'Caracs du projet'!$E$93))</f>
        <v/>
      </c>
      <c r="EK29" s="68" t="str">
        <f>IF(EK3="","",EJ27-EJ27/(1+'Caracs du projet'!$E$93))</f>
        <v/>
      </c>
      <c r="EL29" s="68" t="str">
        <f>IF(EL3="","",EK27-EK27/(1+'Caracs du projet'!$E$93))</f>
        <v/>
      </c>
      <c r="EM29" s="68" t="str">
        <f>IF(EM3="","",EL27-EL27/(1+'Caracs du projet'!$E$93))</f>
        <v/>
      </c>
      <c r="EN29" s="68" t="str">
        <f>IF(EN3="","",EM27-EM27/(1+'Caracs du projet'!$E$93))</f>
        <v/>
      </c>
      <c r="EO29" s="68" t="str">
        <f>IF(EO3="","",EN27-EN27/(1+'Caracs du projet'!$E$93))</f>
        <v/>
      </c>
      <c r="EP29" s="68" t="str">
        <f>IF(EP3="","",EO27-EO27/(1+'Caracs du projet'!$E$93))</f>
        <v/>
      </c>
      <c r="EQ29" s="68" t="str">
        <f>IF(EQ3="","",EP27-EP27/(1+'Caracs du projet'!$E$93))</f>
        <v/>
      </c>
      <c r="ER29" s="66"/>
    </row>
    <row r="30" spans="1:152" s="78" customFormat="1" ht="15.75" hidden="1" customHeight="1">
      <c r="A30" s="66" t="s">
        <v>50</v>
      </c>
      <c r="B30" s="79">
        <f>'Caracs du projet'!E101</f>
        <v>8000</v>
      </c>
      <c r="C30" s="66">
        <f ca="1">IF(C3="","",IF(B27/(1+'Caracs du projet'!$E$93)-C27&lt;0,C27-B27/(1+'Caracs du projet'!$E$93),0))</f>
        <v>0</v>
      </c>
      <c r="D30" s="66">
        <f ca="1">IF(D3="","",IF(C27/(1+'Caracs du projet'!$E$93)-D27&lt;0,D27-C27/(1+'Caracs du projet'!$E$93),0))</f>
        <v>0</v>
      </c>
      <c r="E30" s="66">
        <f ca="1">IF(E3="","",IF(D27/(1+'Caracs du projet'!$E$93)-E27&lt;0,E27-D27/(1+'Caracs du projet'!$E$93),0))</f>
        <v>0</v>
      </c>
      <c r="F30" s="66">
        <f ca="1">IF(F3="","",IF(E27/(1+'Caracs du projet'!$E$93)-F27&lt;0,F27-E27/(1+'Caracs du projet'!$E$93),0))</f>
        <v>0</v>
      </c>
      <c r="G30" s="66">
        <f ca="1">IF(G3="","",IF(F27/(1+'Caracs du projet'!$E$93)-G27&lt;0,G27-F27/(1+'Caracs du projet'!$E$93),0))</f>
        <v>0</v>
      </c>
      <c r="H30" s="66">
        <f ca="1">IF(H3="","",IF(G27/(1+'Caracs du projet'!$E$93)-H27&lt;0,H27-G27/(1+'Caracs du projet'!$E$93),0))</f>
        <v>0</v>
      </c>
      <c r="I30" s="66">
        <f ca="1">IF(I3="","",IF(H27/(1+'Caracs du projet'!$E$93)-I27&lt;0,I27-H27/(1+'Caracs du projet'!$E$93),0))</f>
        <v>0</v>
      </c>
      <c r="J30" s="66">
        <f ca="1">IF(J3="","",IF(I27/(1+'Caracs du projet'!$E$93)-J27&lt;0,J27-I27/(1+'Caracs du projet'!$E$93),0))</f>
        <v>0</v>
      </c>
      <c r="K30" s="66">
        <f ca="1">IF(K3="","",IF(J27/(1+'Caracs du projet'!$E$93)-K27&lt;0,K27-J27/(1+'Caracs du projet'!$E$93),0))</f>
        <v>0</v>
      </c>
      <c r="L30" s="66">
        <f ca="1">IF(L3="","",IF(K27/(1+'Caracs du projet'!$E$93)-L27&lt;0,L27-K27/(1+'Caracs du projet'!$E$93),0))</f>
        <v>0</v>
      </c>
      <c r="M30" s="66">
        <f ca="1">IF(M3="","",IF(L27/(1+'Caracs du projet'!$E$93)-M27&lt;0,M27-L27/(1+'Caracs du projet'!$E$93),0))</f>
        <v>0</v>
      </c>
      <c r="N30" s="66">
        <f ca="1">IF(N3="","",IF(M27/(1+'Caracs du projet'!$E$93)-N27&lt;0,N27-M27/(1+'Caracs du projet'!$E$93),0))</f>
        <v>0</v>
      </c>
      <c r="O30" s="66">
        <f ca="1">IF(O3="","",IF(N27/(1+'Caracs du projet'!$E$93)-O27&lt;0,O27-N27/(1+'Caracs du projet'!$E$93),0))</f>
        <v>0</v>
      </c>
      <c r="P30" s="66">
        <f ca="1">IF(P3="","",IF(O27/(1+'Caracs du projet'!$E$93)-P27&lt;0,P27-O27/(1+'Caracs du projet'!$E$93),0))</f>
        <v>0</v>
      </c>
      <c r="Q30" s="66">
        <f ca="1">IF(Q3="","",IF(P27/(1+'Caracs du projet'!$E$93)-Q27&lt;0,Q27-P27/(1+'Caracs du projet'!$E$93),0))</f>
        <v>0</v>
      </c>
      <c r="R30" s="66">
        <f ca="1">IF(R3="","",IF(Q27/(1+'Caracs du projet'!$E$93)-R27&lt;0,R27-Q27/(1+'Caracs du projet'!$E$93),0))</f>
        <v>0</v>
      </c>
      <c r="S30" s="66">
        <f ca="1">IF(S3="","",IF(R27/(1+'Caracs du projet'!$E$93)-S27&lt;0,S27-R27/(1+'Caracs du projet'!$E$93),0))</f>
        <v>0</v>
      </c>
      <c r="T30" s="66">
        <f ca="1">IF(T3="","",IF(S27/(1+'Caracs du projet'!$E$93)-T27&lt;0,T27-S27/(1+'Caracs du projet'!$E$93),0))</f>
        <v>0</v>
      </c>
      <c r="U30" s="66">
        <f ca="1">IF(U3="","",IF(T27/(1+'Caracs du projet'!$E$93)-U27&lt;0,U27-T27/(1+'Caracs du projet'!$E$93),0))</f>
        <v>0</v>
      </c>
      <c r="V30" s="66">
        <f ca="1">IF(V3="","",IF(U27/(1+'Caracs du projet'!$E$93)-V27&lt;0,V27-U27/(1+'Caracs du projet'!$E$93),0))</f>
        <v>0</v>
      </c>
      <c r="W30" s="66" t="str">
        <f>IF(W3="","",IF(V27/(1+'Caracs du projet'!$E$93)-W27&lt;0,W27-V27/(1+'Caracs du projet'!$E$93),0))</f>
        <v/>
      </c>
      <c r="X30" s="66" t="str">
        <f>IF(X3="","",IF(W27/(1+'Caracs du projet'!$E$93)-X27&lt;0,X27-W27/(1+'Caracs du projet'!$E$93),0))</f>
        <v/>
      </c>
      <c r="Y30" s="66" t="str">
        <f>IF(Y3="","",IF(X27/(1+'Caracs du projet'!$E$93)-Y27&lt;0,Y27-X27/(1+'Caracs du projet'!$E$93),0))</f>
        <v/>
      </c>
      <c r="Z30" s="66" t="str">
        <f>IF(Z3="","",IF(Y27/(1+'Caracs du projet'!$E$93)-Z27&lt;0,Z27-Y27/(1+'Caracs du projet'!$E$93),0))</f>
        <v/>
      </c>
      <c r="AA30" s="66" t="str">
        <f>IF(AA3="","",IF(Z27/(1+'Caracs du projet'!$E$93)-AA27&lt;0,AA27-Z27/(1+'Caracs du projet'!$E$93),0))</f>
        <v/>
      </c>
      <c r="AB30" s="66" t="str">
        <f>IF(AB3="","",IF(AA27/(1+'Caracs du projet'!$E$93)-AB27&lt;0,AB27-AA27/(1+'Caracs du projet'!$E$93),0))</f>
        <v/>
      </c>
      <c r="AC30" s="66" t="str">
        <f>IF(AC3="","",IF(AB27/(1+'Caracs du projet'!$E$93)-AC27&lt;0,AC27-AB27/(1+'Caracs du projet'!$E$93),0))</f>
        <v/>
      </c>
      <c r="AD30" s="66" t="str">
        <f>IF(AD3="","",IF(AC27/(1+'Caracs du projet'!$E$93)-AD27&lt;0,AD27-AC27/(1+'Caracs du projet'!$E$93),0))</f>
        <v/>
      </c>
      <c r="AE30" s="66" t="str">
        <f>IF(AE3="","",IF(AD27/(1+'Caracs du projet'!$E$93)-AE27&lt;0,AE27-AD27/(1+'Caracs du projet'!$E$93),0))</f>
        <v/>
      </c>
      <c r="AF30" s="66" t="str">
        <f>IF(AF3="","",IF(AE27/(1+'Caracs du projet'!$E$93)-AF27&lt;0,AF27-AE27/(1+'Caracs du projet'!$E$93),0))</f>
        <v/>
      </c>
      <c r="AG30" s="66" t="str">
        <f>IF(AG3="","",IF(AF27/(1+'Caracs du projet'!$E$93)-AG27&lt;0,AG27-AF27/(1+'Caracs du projet'!$E$93),0))</f>
        <v/>
      </c>
      <c r="AH30" s="66" t="str">
        <f>IF(AH3="","",IF(AG27/(1+'Caracs du projet'!$E$93)-AH27&lt;0,AH27-AG27/(1+'Caracs du projet'!$E$93),0))</f>
        <v/>
      </c>
      <c r="AI30" s="66" t="str">
        <f>IF(AI3="","",IF(AH27/(1+'Caracs du projet'!$E$93)-AI27&lt;0,AI27-AH27/(1+'Caracs du projet'!$E$93),0))</f>
        <v/>
      </c>
      <c r="AJ30" s="66" t="str">
        <f>IF(AJ3="","",IF(AI27/(1+'Caracs du projet'!$E$93)-AJ27&lt;0,AJ27-AI27/(1+'Caracs du projet'!$E$93),0))</f>
        <v/>
      </c>
      <c r="AK30" s="66" t="str">
        <f>IF(AK3="","",IF(AJ27/(1+'Caracs du projet'!$E$93)-AK27&lt;0,AK27-AJ27/(1+'Caracs du projet'!$E$93),0))</f>
        <v/>
      </c>
      <c r="AL30" s="66" t="str">
        <f>IF(AL3="","",IF(AK27/(1+'Caracs du projet'!$E$93)-AL27&lt;0,AL27-AK27/(1+'Caracs du projet'!$E$93),0))</f>
        <v/>
      </c>
      <c r="AM30" s="66" t="str">
        <f>IF(AM3="","",IF(AL27/(1+'Caracs du projet'!$E$93)-AM27&lt;0,AM27-AL27/(1+'Caracs du projet'!$E$93),0))</f>
        <v/>
      </c>
      <c r="AN30" s="66" t="str">
        <f>IF(AN3="","",IF(AM27/(1+'Caracs du projet'!$E$93)-AN27&lt;0,AN27-AM27/(1+'Caracs du projet'!$E$93),0))</f>
        <v/>
      </c>
      <c r="AO30" s="66" t="str">
        <f>IF(AO3="","",IF(AN27/(1+'Caracs du projet'!$E$93)-AO27&lt;0,AO27-AN27/(1+'Caracs du projet'!$E$93),0))</f>
        <v/>
      </c>
      <c r="AP30" s="66" t="str">
        <f>IF(AP3="","",IF(AO27/(1+'Caracs du projet'!$E$93)-AP27&lt;0,AP27-AO27/(1+'Caracs du projet'!$E$93),0))</f>
        <v/>
      </c>
      <c r="AQ30" s="66" t="str">
        <f>IF(AQ3="","",IF(AP27/(1+'Caracs du projet'!$E$93)-AQ27&lt;0,AQ27-AP27/(1+'Caracs du projet'!$E$93),0))</f>
        <v/>
      </c>
      <c r="AR30" s="66" t="str">
        <f>IF(AR3="","",IF(AQ27/(1+'Caracs du projet'!$E$93)-AR27&lt;0,AR27-AQ27/(1+'Caracs du projet'!$E$93),0))</f>
        <v/>
      </c>
      <c r="AS30" s="66" t="str">
        <f>IF(AS3="","",IF(AR27/(1+'Caracs du projet'!$E$93)-AS27&lt;0,AS27-AR27/(1+'Caracs du projet'!$E$93),0))</f>
        <v/>
      </c>
      <c r="AT30" s="66" t="str">
        <f>IF(AT3="","",IF(AS27/(1+'Caracs du projet'!$E$93)-AT27&lt;0,AT27-AS27/(1+'Caracs du projet'!$E$93),0))</f>
        <v/>
      </c>
      <c r="AU30" s="66" t="str">
        <f>IF(AU3="","",IF(AT27/(1+'Caracs du projet'!$E$93)-AU27&lt;0,AU27-AT27/(1+'Caracs du projet'!$E$93),0))</f>
        <v/>
      </c>
      <c r="AV30" s="66" t="str">
        <f>IF(AV3="","",IF(AU27/(1+'Caracs du projet'!$E$93)-AV27&lt;0,AV27-AU27/(1+'Caracs du projet'!$E$93),0))</f>
        <v/>
      </c>
      <c r="AW30" s="66" t="str">
        <f>IF(AW3="","",IF(AV27/(1+'Caracs du projet'!$E$93)-AW27&lt;0,AW27-AV27/(1+'Caracs du projet'!$E$93),0))</f>
        <v/>
      </c>
      <c r="AX30" s="66" t="str">
        <f>IF(AX3="","",IF(AW27/(1+'Caracs du projet'!$E$93)-AX27&lt;0,AX27-AW27/(1+'Caracs du projet'!$E$93),0))</f>
        <v/>
      </c>
      <c r="AY30" s="66" t="str">
        <f>IF(AY3="","",IF(AX27/(1+'Caracs du projet'!$E$93)-AY27&lt;0,AY27-AX27/(1+'Caracs du projet'!$E$93),0))</f>
        <v/>
      </c>
      <c r="AZ30" s="66" t="str">
        <f>IF(AZ3="","",IF(AY27/(1+'Caracs du projet'!$E$93)-AZ27&lt;0,AZ27-AY27/(1+'Caracs du projet'!$E$93),0))</f>
        <v/>
      </c>
      <c r="BA30" s="66" t="str">
        <f>IF(BA3="","",IF(AZ27/(1+'Caracs du projet'!$E$93)-BA27&lt;0,BA27-AZ27/(1+'Caracs du projet'!$E$93),0))</f>
        <v/>
      </c>
      <c r="BB30" s="66" t="str">
        <f>IF(BB3="","",IF(BA27/(1+'Caracs du projet'!$E$93)-BB27&lt;0,BB27-BA27/(1+'Caracs du projet'!$E$93),0))</f>
        <v/>
      </c>
      <c r="BC30" s="66" t="str">
        <f>IF(BC3="","",IF(BB27/(1+'Caracs du projet'!$E$93)-BC27&lt;0,BC27-BB27/(1+'Caracs du projet'!$E$93),0))</f>
        <v/>
      </c>
      <c r="BD30" s="66" t="str">
        <f>IF(BD3="","",IF(BC27/(1+'Caracs du projet'!$E$93)-BD27&lt;0,BD27-BC27/(1+'Caracs du projet'!$E$93),0))</f>
        <v/>
      </c>
      <c r="BE30" s="66" t="str">
        <f>IF(BE3="","",IF(BD27/(1+'Caracs du projet'!$E$93)-BE27&lt;0,BE27-BD27/(1+'Caracs du projet'!$E$93),0))</f>
        <v/>
      </c>
      <c r="BF30" s="66" t="str">
        <f>IF(BF3="","",IF(BE27/(1+'Caracs du projet'!$E$93)-BF27&lt;0,BF27-BE27/(1+'Caracs du projet'!$E$93),0))</f>
        <v/>
      </c>
      <c r="BG30" s="66" t="str">
        <f>IF(BG3="","",IF(BF27/(1+'Caracs du projet'!$E$93)-BG27&lt;0,BG27-BF27/(1+'Caracs du projet'!$E$93),0))</f>
        <v/>
      </c>
      <c r="BH30" s="66" t="str">
        <f>IF(BH3="","",IF(BG27/(1+'Caracs du projet'!$E$93)-BH27&lt;0,BH27-BG27/(1+'Caracs du projet'!$E$93),0))</f>
        <v/>
      </c>
      <c r="BI30" s="66" t="str">
        <f>IF(BI3="","",IF(BH27/(1+'Caracs du projet'!$E$93)-BI27&lt;0,BI27-BH27/(1+'Caracs du projet'!$E$93),0))</f>
        <v/>
      </c>
      <c r="BJ30" s="66" t="str">
        <f>IF(BJ3="","",IF(BI27/(1+'Caracs du projet'!$E$93)-BJ27&lt;0,BJ27-BI27/(1+'Caracs du projet'!$E$93),0))</f>
        <v/>
      </c>
      <c r="BK30" s="66" t="str">
        <f>IF(BK3="","",IF(BJ27/(1+'Caracs du projet'!$E$93)-BK27&lt;0,BK27-BJ27/(1+'Caracs du projet'!$E$93),0))</f>
        <v/>
      </c>
      <c r="BL30" s="66" t="str">
        <f>IF(BL3="","",IF(BK27/(1+'Caracs du projet'!$E$93)-BL27&lt;0,BL27-BK27/(1+'Caracs du projet'!$E$93),0))</f>
        <v/>
      </c>
      <c r="BM30" s="66" t="str">
        <f>IF(BM3="","",IF(BL27/(1+'Caracs du projet'!$E$93)-BM27&lt;0,BM27-BL27/(1+'Caracs du projet'!$E$93),0))</f>
        <v/>
      </c>
      <c r="BN30" s="66" t="str">
        <f>IF(BN3="","",IF(BM27/(1+'Caracs du projet'!$E$93)-BN27&lt;0,BN27-BM27/(1+'Caracs du projet'!$E$93),0))</f>
        <v/>
      </c>
      <c r="BO30" s="66" t="str">
        <f>IF(BO3="","",IF(BN27/(1+'Caracs du projet'!$E$93)-BO27&lt;0,BO27-BN27/(1+'Caracs du projet'!$E$93),0))</f>
        <v/>
      </c>
      <c r="BP30" s="66" t="str">
        <f>IF(BP3="","",IF(BO27/(1+'Caracs du projet'!$E$93)-BP27&lt;0,BP27-BO27/(1+'Caracs du projet'!$E$93),0))</f>
        <v/>
      </c>
      <c r="BQ30" s="66" t="str">
        <f>IF(BQ3="","",IF(BP27/(1+'Caracs du projet'!$E$93)-BQ27&lt;0,BQ27-BP27/(1+'Caracs du projet'!$E$93),0))</f>
        <v/>
      </c>
      <c r="BR30" s="66" t="str">
        <f>IF(BR3="","",IF(BQ27/(1+'Caracs du projet'!$E$93)-BR27&lt;0,BR27-BQ27/(1+'Caracs du projet'!$E$93),0))</f>
        <v/>
      </c>
      <c r="BS30" s="66" t="str">
        <f>IF(BS3="","",IF(BR27/(1+'Caracs du projet'!$E$93)-BS27&lt;0,BS27-BR27/(1+'Caracs du projet'!$E$93),0))</f>
        <v/>
      </c>
      <c r="BT30" s="66" t="str">
        <f>IF(BT3="","",IF(BS27/(1+'Caracs du projet'!$E$93)-BT27&lt;0,BT27-BS27/(1+'Caracs du projet'!$E$93),0))</f>
        <v/>
      </c>
      <c r="BU30" s="66" t="str">
        <f>IF(BU3="","",IF(BT27/(1+'Caracs du projet'!$E$93)-BU27&lt;0,BU27-BT27/(1+'Caracs du projet'!$E$93),0))</f>
        <v/>
      </c>
      <c r="BV30" s="66" t="str">
        <f>IF(BV3="","",IF(BU27/(1+'Caracs du projet'!$E$93)-BV27&lt;0,BV27-BU27/(1+'Caracs du projet'!$E$93),0))</f>
        <v/>
      </c>
      <c r="BW30" s="66" t="str">
        <f>IF(BW3="","",IF(BV27/(1+'Caracs du projet'!$E$93)-BW27&lt;0,BW27-BV27/(1+'Caracs du projet'!$E$93),0))</f>
        <v/>
      </c>
      <c r="BX30" s="66" t="str">
        <f>IF(BX3="","",IF(BW27/(1+'Caracs du projet'!$E$93)-BX27&lt;0,BX27-BW27/(1+'Caracs du projet'!$E$93),0))</f>
        <v/>
      </c>
      <c r="BY30" s="66" t="str">
        <f>IF(BY3="","",IF(BX27/(1+'Caracs du projet'!$E$93)-BY27&lt;0,BY27-BX27/(1+'Caracs du projet'!$E$93),0))</f>
        <v/>
      </c>
      <c r="BZ30" s="66" t="str">
        <f>IF(BZ3="","",IF(BY27/(1+'Caracs du projet'!$E$93)-BZ27&lt;0,BZ27-BY27/(1+'Caracs du projet'!$E$93),0))</f>
        <v/>
      </c>
      <c r="CA30" s="66" t="str">
        <f>IF(CA3="","",IF(BZ27/(1+'Caracs du projet'!$E$93)-CA27&lt;0,CA27-BZ27/(1+'Caracs du projet'!$E$93),0))</f>
        <v/>
      </c>
      <c r="CB30" s="66" t="str">
        <f>IF(CB3="","",IF(CA27/(1+'Caracs du projet'!$E$93)-CB27&lt;0,CB27-CA27/(1+'Caracs du projet'!$E$93),0))</f>
        <v/>
      </c>
      <c r="CC30" s="66" t="str">
        <f>IF(CC3="","",IF(CB27/(1+'Caracs du projet'!$E$93)-CC27&lt;0,CC27-CB27/(1+'Caracs du projet'!$E$93),0))</f>
        <v/>
      </c>
      <c r="CD30" s="66" t="str">
        <f>IF(CD3="","",IF(CC27/(1+'Caracs du projet'!$E$93)-CD27&lt;0,CD27-CC27/(1+'Caracs du projet'!$E$93),0))</f>
        <v/>
      </c>
      <c r="CE30" s="66" t="str">
        <f>IF(CE3="","",IF(CD27/(1+'Caracs du projet'!$E$93)-CE27&lt;0,CE27-CD27/(1+'Caracs du projet'!$E$93),0))</f>
        <v/>
      </c>
      <c r="CF30" s="66" t="str">
        <f>IF(CF3="","",IF(CE27/(1+'Caracs du projet'!$E$93)-CF27&lt;0,CF27-CE27/(1+'Caracs du projet'!$E$93),0))</f>
        <v/>
      </c>
      <c r="CG30" s="66" t="str">
        <f>IF(CG3="","",IF(CF27/(1+'Caracs du projet'!$E$93)-CG27&lt;0,CG27-CF27/(1+'Caracs du projet'!$E$93),0))</f>
        <v/>
      </c>
      <c r="CH30" s="66" t="str">
        <f>IF(CH3="","",IF(CG27/(1+'Caracs du projet'!$E$93)-CH27&lt;0,CH27-CG27/(1+'Caracs du projet'!$E$93),0))</f>
        <v/>
      </c>
      <c r="CI30" s="66" t="str">
        <f>IF(CI3="","",IF(CH27/(1+'Caracs du projet'!$E$93)-CI27&lt;0,CI27-CH27/(1+'Caracs du projet'!$E$93),0))</f>
        <v/>
      </c>
      <c r="CJ30" s="66" t="str">
        <f>IF(CJ3="","",IF(CI27/(1+'Caracs du projet'!$E$93)-CJ27&lt;0,CJ27-CI27/(1+'Caracs du projet'!$E$93),0))</f>
        <v/>
      </c>
      <c r="CK30" s="66" t="str">
        <f>IF(CK3="","",IF(CJ27/(1+'Caracs du projet'!$E$93)-CK27&lt;0,CK27-CJ27/(1+'Caracs du projet'!$E$93),0))</f>
        <v/>
      </c>
      <c r="CL30" s="66" t="str">
        <f>IF(CL3="","",IF(CK27/(1+'Caracs du projet'!$E$93)-CL27&lt;0,CL27-CK27/(1+'Caracs du projet'!$E$93),0))</f>
        <v/>
      </c>
      <c r="CM30" s="66" t="str">
        <f>IF(CM3="","",IF(CL27/(1+'Caracs du projet'!$E$93)-CM27&lt;0,CM27-CL27/(1+'Caracs du projet'!$E$93),0))</f>
        <v/>
      </c>
      <c r="CN30" s="66" t="str">
        <f>IF(CN3="","",IF(CM27/(1+'Caracs du projet'!$E$93)-CN27&lt;0,CN27-CM27/(1+'Caracs du projet'!$E$93),0))</f>
        <v/>
      </c>
      <c r="CO30" s="66" t="str">
        <f>IF(CO3="","",IF(CN27/(1+'Caracs du projet'!$E$93)-CO27&lt;0,CO27-CN27/(1+'Caracs du projet'!$E$93),0))</f>
        <v/>
      </c>
      <c r="CP30" s="66" t="str">
        <f>IF(CP3="","",IF(CO27/(1+'Caracs du projet'!$E$93)-CP27&lt;0,CP27-CO27/(1+'Caracs du projet'!$E$93),0))</f>
        <v/>
      </c>
      <c r="CQ30" s="66" t="str">
        <f>IF(CQ3="","",IF(CP27/(1+'Caracs du projet'!$E$93)-CQ27&lt;0,CQ27-CP27/(1+'Caracs du projet'!$E$93),0))</f>
        <v/>
      </c>
      <c r="CR30" s="66" t="str">
        <f>IF(CR3="","",IF(CQ27/(1+'Caracs du projet'!$E$93)-CR27&lt;0,CR27-CQ27/(1+'Caracs du projet'!$E$93),0))</f>
        <v/>
      </c>
      <c r="CS30" s="66" t="str">
        <f>IF(CS3="","",IF(CR27/(1+'Caracs du projet'!$E$93)-CS27&lt;0,CS27-CR27/(1+'Caracs du projet'!$E$93),0))</f>
        <v/>
      </c>
      <c r="CT30" s="66" t="str">
        <f>IF(CT3="","",IF(CS27/(1+'Caracs du projet'!$E$93)-CT27&lt;0,CT27-CS27/(1+'Caracs du projet'!$E$93),0))</f>
        <v/>
      </c>
      <c r="CU30" s="66" t="str">
        <f>IF(CU3="","",IF(CT27/(1+'Caracs du projet'!$E$93)-CU27&lt;0,CU27-CT27/(1+'Caracs du projet'!$E$93),0))</f>
        <v/>
      </c>
      <c r="CV30" s="66" t="str">
        <f>IF(CV3="","",IF(CU27/(1+'Caracs du projet'!$E$93)-CV27&lt;0,CV27-CU27/(1+'Caracs du projet'!$E$93),0))</f>
        <v/>
      </c>
      <c r="CW30" s="66" t="str">
        <f>IF(CW3="","",IF(CV27/(1+'Caracs du projet'!$E$93)-CW27&lt;0,CW27-CV27/(1+'Caracs du projet'!$E$93),0))</f>
        <v/>
      </c>
      <c r="CX30" s="66" t="str">
        <f>IF(CX3="","",IF(CW27/(1+'Caracs du projet'!$E$93)-CX27&lt;0,CX27-CW27/(1+'Caracs du projet'!$E$93),0))</f>
        <v/>
      </c>
      <c r="CY30" s="66" t="str">
        <f>IF(CY3="","",IF(CX27/(1+'Caracs du projet'!$E$93)-CY27&lt;0,CY27-CX27/(1+'Caracs du projet'!$E$93),0))</f>
        <v/>
      </c>
      <c r="CZ30" s="66" t="str">
        <f>IF(CZ3="","",IF(CY27/(1+'Caracs du projet'!$E$93)-CZ27&lt;0,CZ27-CY27/(1+'Caracs du projet'!$E$93),0))</f>
        <v/>
      </c>
      <c r="DA30" s="66" t="str">
        <f>IF(DA3="","",IF(CZ27/(1+'Caracs du projet'!$E$93)-DA27&lt;0,DA27-CZ27/(1+'Caracs du projet'!$E$93),0))</f>
        <v/>
      </c>
      <c r="DB30" s="66" t="str">
        <f>IF(DB3="","",IF(DA27/(1+'Caracs du projet'!$E$93)-DB27&lt;0,DB27-DA27/(1+'Caracs du projet'!$E$93),0))</f>
        <v/>
      </c>
      <c r="DC30" s="66" t="str">
        <f>IF(DC3="","",IF(DB27/(1+'Caracs du projet'!$E$93)-DC27&lt;0,DC27-DB27/(1+'Caracs du projet'!$E$93),0))</f>
        <v/>
      </c>
      <c r="DD30" s="66" t="str">
        <f>IF(DD3="","",IF(DC27/(1+'Caracs du projet'!$E$93)-DD27&lt;0,DD27-DC27/(1+'Caracs du projet'!$E$93),0))</f>
        <v/>
      </c>
      <c r="DE30" s="66" t="str">
        <f>IF(DE3="","",IF(DD27/(1+'Caracs du projet'!$E$93)-DE27&lt;0,DE27-DD27/(1+'Caracs du projet'!$E$93),0))</f>
        <v/>
      </c>
      <c r="DF30" s="66" t="str">
        <f>IF(DF3="","",IF(DE27/(1+'Caracs du projet'!$E$93)-DF27&lt;0,DF27-DE27/(1+'Caracs du projet'!$E$93),0))</f>
        <v/>
      </c>
      <c r="DG30" s="66" t="str">
        <f>IF(DG3="","",IF(DF27/(1+'Caracs du projet'!$E$93)-DG27&lt;0,DG27-DF27/(1+'Caracs du projet'!$E$93),0))</f>
        <v/>
      </c>
      <c r="DH30" s="66" t="str">
        <f>IF(DH3="","",IF(DG27/(1+'Caracs du projet'!$E$93)-DH27&lt;0,DH27-DG27/(1+'Caracs du projet'!$E$93),0))</f>
        <v/>
      </c>
      <c r="DI30" s="66" t="str">
        <f>IF(DI3="","",IF(DH27/(1+'Caracs du projet'!$E$93)-DI27&lt;0,DI27-DH27/(1+'Caracs du projet'!$E$93),0))</f>
        <v/>
      </c>
      <c r="DJ30" s="66" t="str">
        <f>IF(DJ3="","",IF(DI27/(1+'Caracs du projet'!$E$93)-DJ27&lt;0,DJ27-DI27/(1+'Caracs du projet'!$E$93),0))</f>
        <v/>
      </c>
      <c r="DK30" s="66" t="str">
        <f>IF(DK3="","",IF(DJ27/(1+'Caracs du projet'!$E$93)-DK27&lt;0,DK27-DJ27/(1+'Caracs du projet'!$E$93),0))</f>
        <v/>
      </c>
      <c r="DL30" s="66" t="str">
        <f>IF(DL3="","",IF(DK27/(1+'Caracs du projet'!$E$93)-DL27&lt;0,DL27-DK27/(1+'Caracs du projet'!$E$93),0))</f>
        <v/>
      </c>
      <c r="DM30" s="66" t="str">
        <f>IF(DM3="","",IF(DL27/(1+'Caracs du projet'!$E$93)-DM27&lt;0,DM27-DL27/(1+'Caracs du projet'!$E$93),0))</f>
        <v/>
      </c>
      <c r="DN30" s="66" t="str">
        <f>IF(DN3="","",IF(DM27/(1+'Caracs du projet'!$E$93)-DN27&lt;0,DN27-DM27/(1+'Caracs du projet'!$E$93),0))</f>
        <v/>
      </c>
      <c r="DO30" s="66" t="str">
        <f>IF(DO3="","",IF(DN27/(1+'Caracs du projet'!$E$93)-DO27&lt;0,DO27-DN27/(1+'Caracs du projet'!$E$93),0))</f>
        <v/>
      </c>
      <c r="DP30" s="66" t="str">
        <f>IF(DP3="","",IF(DO27/(1+'Caracs du projet'!$E$93)-DP27&lt;0,DP27-DO27/(1+'Caracs du projet'!$E$93),0))</f>
        <v/>
      </c>
      <c r="DQ30" s="66" t="str">
        <f>IF(DQ3="","",IF(DP27/(1+'Caracs du projet'!$E$93)-DQ27&lt;0,DQ27-DP27/(1+'Caracs du projet'!$E$93),0))</f>
        <v/>
      </c>
      <c r="DR30" s="66" t="str">
        <f>IF(DR3="","",IF(DQ27/(1+'Caracs du projet'!$E$93)-DR27&lt;0,DR27-DQ27/(1+'Caracs du projet'!$E$93),0))</f>
        <v/>
      </c>
      <c r="DS30" s="66" t="str">
        <f>IF(DS3="","",IF(DR27/(1+'Caracs du projet'!$E$93)-DS27&lt;0,DS27-DR27/(1+'Caracs du projet'!$E$93),0))</f>
        <v/>
      </c>
      <c r="DT30" s="66" t="str">
        <f>IF(DT3="","",IF(DS27/(1+'Caracs du projet'!$E$93)-DT27&lt;0,DT27-DS27/(1+'Caracs du projet'!$E$93),0))</f>
        <v/>
      </c>
      <c r="DU30" s="66" t="str">
        <f>IF(DU3="","",IF(DT27/(1+'Caracs du projet'!$E$93)-DU27&lt;0,DU27-DT27/(1+'Caracs du projet'!$E$93),0))</f>
        <v/>
      </c>
      <c r="DV30" s="66" t="str">
        <f>IF(DV3="","",IF(DU27/(1+'Caracs du projet'!$E$93)-DV27&lt;0,DV27-DU27/(1+'Caracs du projet'!$E$93),0))</f>
        <v/>
      </c>
      <c r="DW30" s="66" t="str">
        <f>IF(DW3="","",IF(DV27/(1+'Caracs du projet'!$E$93)-DW27&lt;0,DW27-DV27/(1+'Caracs du projet'!$E$93),0))</f>
        <v/>
      </c>
      <c r="DX30" s="66" t="str">
        <f>IF(DX3="","",IF(DW27/(1+'Caracs du projet'!$E$93)-DX27&lt;0,DX27-DW27/(1+'Caracs du projet'!$E$93),0))</f>
        <v/>
      </c>
      <c r="DY30" s="66" t="str">
        <f>IF(DY3="","",IF(DX27/(1+'Caracs du projet'!$E$93)-DY27&lt;0,DY27-DX27/(1+'Caracs du projet'!$E$93),0))</f>
        <v/>
      </c>
      <c r="DZ30" s="66" t="str">
        <f>IF(DZ3="","",IF(DY27/(1+'Caracs du projet'!$E$93)-DZ27&lt;0,DZ27-DY27/(1+'Caracs du projet'!$E$93),0))</f>
        <v/>
      </c>
      <c r="EA30" s="66" t="str">
        <f>IF(EA3="","",IF(DZ27/(1+'Caracs du projet'!$E$93)-EA27&lt;0,EA27-DZ27/(1+'Caracs du projet'!$E$93),0))</f>
        <v/>
      </c>
      <c r="EB30" s="66" t="str">
        <f>IF(EB3="","",IF(EA27/(1+'Caracs du projet'!$E$93)-EB27&lt;0,EB27-EA27/(1+'Caracs du projet'!$E$93),0))</f>
        <v/>
      </c>
      <c r="EC30" s="66" t="str">
        <f>IF(EC3="","",IF(EB27/(1+'Caracs du projet'!$E$93)-EC27&lt;0,EC27-EB27/(1+'Caracs du projet'!$E$93),0))</f>
        <v/>
      </c>
      <c r="ED30" s="66" t="str">
        <f>IF(ED3="","",IF(EC27/(1+'Caracs du projet'!$E$93)-ED27&lt;0,ED27-EC27/(1+'Caracs du projet'!$E$93),0))</f>
        <v/>
      </c>
      <c r="EE30" s="66" t="str">
        <f>IF(EE3="","",IF(ED27/(1+'Caracs du projet'!$E$93)-EE27&lt;0,EE27-ED27/(1+'Caracs du projet'!$E$93),0))</f>
        <v/>
      </c>
      <c r="EF30" s="66" t="str">
        <f>IF(EF3="","",IF(EE27/(1+'Caracs du projet'!$E$93)-EF27&lt;0,EF27-EE27/(1+'Caracs du projet'!$E$93),0))</f>
        <v/>
      </c>
      <c r="EG30" s="66" t="str">
        <f>IF(EG3="","",IF(EF27/(1+'Caracs du projet'!$E$93)-EG27&lt;0,EG27-EF27/(1+'Caracs du projet'!$E$93),0))</f>
        <v/>
      </c>
      <c r="EH30" s="66" t="str">
        <f>IF(EH3="","",IF(EG27/(1+'Caracs du projet'!$E$93)-EH27&lt;0,EH27-EG27/(1+'Caracs du projet'!$E$93),0))</f>
        <v/>
      </c>
      <c r="EI30" s="66" t="str">
        <f>IF(EI3="","",IF(EH27/(1+'Caracs du projet'!$E$93)-EI27&lt;0,EI27-EH27/(1+'Caracs du projet'!$E$93),0))</f>
        <v/>
      </c>
      <c r="EJ30" s="66" t="str">
        <f>IF(EJ3="","",IF(EI27/(1+'Caracs du projet'!$E$93)-EJ27&lt;0,EJ27-EI27/(1+'Caracs du projet'!$E$93),0))</f>
        <v/>
      </c>
      <c r="EK30" s="66" t="str">
        <f>IF(EK3="","",IF(EJ27/(1+'Caracs du projet'!$E$93)-EK27&lt;0,EK27-EJ27/(1+'Caracs du projet'!$E$93),0))</f>
        <v/>
      </c>
      <c r="EL30" s="66" t="str">
        <f>IF(EL3="","",IF(EK27/(1+'Caracs du projet'!$E$93)-EL27&lt;0,EL27-EK27/(1+'Caracs du projet'!$E$93),0))</f>
        <v/>
      </c>
      <c r="EM30" s="66" t="str">
        <f>IF(EM3="","",IF(EL27/(1+'Caracs du projet'!$E$93)-EM27&lt;0,EM27-EL27/(1+'Caracs du projet'!$E$93),0))</f>
        <v/>
      </c>
      <c r="EN30" s="66" t="str">
        <f>IF(EN3="","",IF(EM27/(1+'Caracs du projet'!$E$93)-EN27&lt;0,EN27-EM27/(1+'Caracs du projet'!$E$93),0))</f>
        <v/>
      </c>
      <c r="EO30" s="66" t="str">
        <f>IF(EO3="","",IF(EN27/(1+'Caracs du projet'!$E$93)-EO27&lt;0,EO27-EN27/(1+'Caracs du projet'!$E$93),0))</f>
        <v/>
      </c>
      <c r="EP30" s="66" t="str">
        <f>IF(EP3="","",IF(EO27/(1+'Caracs du projet'!$E$93)-EP27&lt;0,EP27-EO27/(1+'Caracs du projet'!$E$93),0))</f>
        <v/>
      </c>
      <c r="EQ30" s="66" t="str">
        <f>IF(EQ3="","",IF(EP27/(1+'Caracs du projet'!$E$93)-EQ27&lt;0,EQ27-EP27/(1+'Caracs du projet'!$E$93),0))</f>
        <v/>
      </c>
      <c r="ER30" s="66" t="str">
        <f>IF(ER3="","",IF(EQ27/(1+'Caracs du projet'!$E$93)-ER27&lt;0,ER27-EQ27/(1+'Caracs du projet'!$E$93),0))</f>
        <v/>
      </c>
    </row>
    <row r="31" spans="1:152" ht="15.75" hidden="1" customHeight="1">
      <c r="A31" s="66" t="s">
        <v>72</v>
      </c>
      <c r="B31" s="66">
        <v>0</v>
      </c>
      <c r="C31" s="66">
        <f ca="1">IF(C3="","",IF(C27-B27/(1+'Caracs du projet'!$E$93)&lt;0,MIN(B27/(1+'Caracs du projet'!$E$93),C25),0))</f>
        <v>1643.522818296296</v>
      </c>
      <c r="D31" s="66">
        <f ca="1">IF(D3="","",IF(D27-C27/(1+'Caracs du projet'!$E$93)&lt;0,MIN(C27/(1+'Caracs du projet'!$E$93),D25),0))</f>
        <v>1662.0562685856453</v>
      </c>
      <c r="E31" s="66">
        <f ca="1">IF(E3="","",IF(E27-D27/(1+'Caracs du projet'!$E$93)&lt;0,MIN(D27/(1+'Caracs du projet'!$E$93),E25),0))</f>
        <v>1680.3996433668431</v>
      </c>
      <c r="F31" s="66">
        <f ca="1">IF(F3="","",IF(F27-E27/(1+'Caracs du projet'!$E$93)&lt;0,MIN(E27/(1+'Caracs du projet'!$E$93),F25),0))</f>
        <v>1698.5548135070994</v>
      </c>
      <c r="G31" s="66">
        <f ca="1">IF(G3="","",IF(G27-F27/(1+'Caracs du projet'!$E$93)&lt;0,MIN(F27/(1+'Caracs du projet'!$E$93),G25),0))</f>
        <v>1090.1303662383798</v>
      </c>
      <c r="H31" s="66">
        <f ca="1">IF(H3="","",IF(H27-G27/(1+'Caracs du projet'!$E$93)&lt;0,MIN(G27/(1+'Caracs du projet'!$E$93),H25),0))</f>
        <v>0</v>
      </c>
      <c r="I31" s="66">
        <f ca="1">IF(I3="","",IF(I27-H27/(1+'Caracs du projet'!$E$93)&lt;0,MIN(H27/(1+'Caracs du projet'!$E$93),I25),0))</f>
        <v>0</v>
      </c>
      <c r="J31" s="66">
        <f ca="1">IF(J3="","",IF(J27-I27/(1+'Caracs du projet'!$E$93)&lt;0,MIN(I27/(1+'Caracs du projet'!$E$93),J25),0))</f>
        <v>0</v>
      </c>
      <c r="K31" s="66">
        <f ca="1">IF(K3="","",IF(K27-J27/(1+'Caracs du projet'!$E$93)&lt;0,MIN(J27/(1+'Caracs du projet'!$E$93),K25),0))</f>
        <v>0</v>
      </c>
      <c r="L31" s="66">
        <f ca="1">IF(L3="","",IF(L27-K27/(1+'Caracs du projet'!$E$93)&lt;0,MIN(K27/(1+'Caracs du projet'!$E$93),L25),0))</f>
        <v>0</v>
      </c>
      <c r="M31" s="66">
        <f ca="1">IF(M3="","",IF(M27-L27/(1+'Caracs du projet'!$E$93)&lt;0,MIN(L27/(1+'Caracs du projet'!$E$93),M25),0))</f>
        <v>0</v>
      </c>
      <c r="N31" s="66">
        <f ca="1">IF(N3="","",IF(N27-M27/(1+'Caracs du projet'!$E$93)&lt;0,MIN(M27/(1+'Caracs du projet'!$E$93),N25),0))</f>
        <v>0</v>
      </c>
      <c r="O31" s="66">
        <f ca="1">IF(O3="","",IF(O27-N27/(1+'Caracs du projet'!$E$93)&lt;0,MIN(N27/(1+'Caracs du projet'!$E$93),O25),0))</f>
        <v>0</v>
      </c>
      <c r="P31" s="66">
        <f ca="1">IF(P3="","",IF(P27-O27/(1+'Caracs du projet'!$E$93)&lt;0,MIN(O27/(1+'Caracs du projet'!$E$93),P25),0))</f>
        <v>0</v>
      </c>
      <c r="Q31" s="66">
        <f ca="1">IF(Q3="","",IF(Q27-P27/(1+'Caracs du projet'!$E$93)&lt;0,MIN(P27/(1+'Caracs du projet'!$E$93),Q25),0))</f>
        <v>0</v>
      </c>
      <c r="R31" s="66">
        <f ca="1">IF(R3="","",IF(R27-Q27/(1+'Caracs du projet'!$E$93)&lt;0,MIN(Q27/(1+'Caracs du projet'!$E$93),R25),0))</f>
        <v>0</v>
      </c>
      <c r="S31" s="66">
        <f ca="1">IF(S3="","",IF(S27-R27/(1+'Caracs du projet'!$E$93)&lt;0,MIN(R27/(1+'Caracs du projet'!$E$93),S25),0))</f>
        <v>0</v>
      </c>
      <c r="T31" s="66">
        <f ca="1">IF(T3="","",IF(T27-S27/(1+'Caracs du projet'!$E$93)&lt;0,MIN(S27/(1+'Caracs du projet'!$E$93),T25),0))</f>
        <v>0</v>
      </c>
      <c r="U31" s="66">
        <f ca="1">IF(U3="","",IF(U27-T27/(1+'Caracs du projet'!$E$93)&lt;0,MIN(T27/(1+'Caracs du projet'!$E$93),U25),0))</f>
        <v>0</v>
      </c>
      <c r="V31" s="66">
        <f ca="1">IF(V3="","",IF(V27-U27/(1+'Caracs du projet'!$E$93)&lt;0,MIN(U27/(1+'Caracs du projet'!$E$93),V25),0))</f>
        <v>0</v>
      </c>
      <c r="W31" s="66" t="str">
        <f>IF(W3="","",IF(W27-V27/(1+'Caracs du projet'!$E$93)&lt;0,MIN(V27/(1+'Caracs du projet'!$E$93),W25),0))</f>
        <v/>
      </c>
      <c r="X31" s="66" t="str">
        <f>IF(X3="","",IF(X27-W27/(1+'Caracs du projet'!$E$93)&lt;0,MIN(W27/(1+'Caracs du projet'!$E$93),X25),0))</f>
        <v/>
      </c>
      <c r="Y31" s="66" t="str">
        <f>IF(Y3="","",IF(Y27-X27/(1+'Caracs du projet'!$E$93)&lt;0,MIN(X27/(1+'Caracs du projet'!$E$93),Y25),0))</f>
        <v/>
      </c>
      <c r="Z31" s="66" t="str">
        <f>IF(Z3="","",IF(Z27-Y27/(1+'Caracs du projet'!$E$93)&lt;0,MIN(Y27/(1+'Caracs du projet'!$E$93),Z25),0))</f>
        <v/>
      </c>
      <c r="AA31" s="66" t="str">
        <f>IF(AA3="","",IF(AA27-Z27/(1+'Caracs du projet'!$E$93)&lt;0,MIN(Z27/(1+'Caracs du projet'!$E$93),AA25),0))</f>
        <v/>
      </c>
      <c r="AB31" s="66" t="str">
        <f>IF(AB3="","",IF(AB27-AA27/(1+'Caracs du projet'!$E$93)&lt;0,MIN(AA27/(1+'Caracs du projet'!$E$93),AB25),0))</f>
        <v/>
      </c>
      <c r="AC31" s="66" t="str">
        <f>IF(AC3="","",IF(AC27-AB27/(1+'Caracs du projet'!$E$93)&lt;0,MIN(AB27/(1+'Caracs du projet'!$E$93),AC25),0))</f>
        <v/>
      </c>
      <c r="AD31" s="66" t="str">
        <f>IF(AD3="","",IF(AD27-AC27/(1+'Caracs du projet'!$E$93)&lt;0,MIN(AC27/(1+'Caracs du projet'!$E$93),AD25),0))</f>
        <v/>
      </c>
      <c r="AE31" s="66" t="str">
        <f>IF(AE3="","",IF(AE27-AD27/(1+'Caracs du projet'!$E$93)&lt;0,MIN(AD27/(1+'Caracs du projet'!$E$93),AE25),0))</f>
        <v/>
      </c>
      <c r="AF31" s="66" t="str">
        <f>IF(AF3="","",IF(AF27-AE27/(1+'Caracs du projet'!$E$93)&lt;0,MIN(AE27/(1+'Caracs du projet'!$E$93),AF25),0))</f>
        <v/>
      </c>
      <c r="AG31" s="66" t="str">
        <f>IF(AG3="","",IF(AG27-AF27/(1+'Caracs du projet'!$E$93)&lt;0,MIN(AF27/(1+'Caracs du projet'!$E$93),AG25),0))</f>
        <v/>
      </c>
      <c r="AH31" s="66" t="str">
        <f>IF(AH3="","",IF(AH27-AG27/(1+'Caracs du projet'!$E$93)&lt;0,MIN(AG27/(1+'Caracs du projet'!$E$93),AH25),0))</f>
        <v/>
      </c>
      <c r="AI31" s="66" t="str">
        <f>IF(AI3="","",IF(AI27-AH27/(1+'Caracs du projet'!$E$93)&lt;0,MIN(AH27/(1+'Caracs du projet'!$E$93),AI25),0))</f>
        <v/>
      </c>
      <c r="AJ31" s="66" t="str">
        <f>IF(AJ3="","",IF(AJ27-AI27/(1+'Caracs du projet'!$E$93)&lt;0,MIN(AI27/(1+'Caracs du projet'!$E$93),AJ25),0))</f>
        <v/>
      </c>
      <c r="AK31" s="66" t="str">
        <f>IF(AK3="","",IF(AK27-AJ27/(1+'Caracs du projet'!$E$93)&lt;0,MIN(AJ27/(1+'Caracs du projet'!$E$93),AK25),0))</f>
        <v/>
      </c>
      <c r="AL31" s="66" t="str">
        <f>IF(AL3="","",IF(AL27-AK27/(1+'Caracs du projet'!$E$93)&lt;0,MIN(AK27/(1+'Caracs du projet'!$E$93),AL25),0))</f>
        <v/>
      </c>
      <c r="AM31" s="66" t="str">
        <f>IF(AM3="","",IF(AM27-AL27/(1+'Caracs du projet'!$E$93)&lt;0,MIN(AL27/(1+'Caracs du projet'!$E$93),AM25),0))</f>
        <v/>
      </c>
      <c r="AN31" s="66" t="str">
        <f>IF(AN3="","",IF(AN27-AM27/(1+'Caracs du projet'!$E$93)&lt;0,MIN(AM27/(1+'Caracs du projet'!$E$93),AN25),0))</f>
        <v/>
      </c>
      <c r="AO31" s="66" t="str">
        <f>IF(AO3="","",IF(AO27-AN27/(1+'Caracs du projet'!$E$93)&lt;0,MIN(AN27/(1+'Caracs du projet'!$E$93),AO25),0))</f>
        <v/>
      </c>
      <c r="AP31" s="66" t="str">
        <f>IF(AP3="","",IF(AP27-AO27/(1+'Caracs du projet'!$E$93)&lt;0,MIN(AO27/(1+'Caracs du projet'!$E$93),AP25),0))</f>
        <v/>
      </c>
      <c r="AQ31" s="66" t="str">
        <f>IF(AQ3="","",IF(AQ27-AP27/(1+'Caracs du projet'!$E$93)&lt;0,MIN(AP27/(1+'Caracs du projet'!$E$93),AQ25),0))</f>
        <v/>
      </c>
      <c r="AR31" s="66" t="str">
        <f>IF(AR3="","",IF(AR27-AQ27/(1+'Caracs du projet'!$E$93)&lt;0,MIN(AQ27/(1+'Caracs du projet'!$E$93),AR25),0))</f>
        <v/>
      </c>
      <c r="AS31" s="66" t="str">
        <f>IF(AS3="","",IF(AS27-AR27/(1+'Caracs du projet'!$E$93)&lt;0,MIN(AR27/(1+'Caracs du projet'!$E$93),AS25),0))</f>
        <v/>
      </c>
      <c r="AT31" s="66" t="str">
        <f>IF(AT3="","",IF(AT27-AS27/(1+'Caracs du projet'!$E$93)&lt;0,MIN(AS27/(1+'Caracs du projet'!$E$93),AT25),0))</f>
        <v/>
      </c>
      <c r="AU31" s="66" t="str">
        <f>IF(AU3="","",IF(AU27-AT27/(1+'Caracs du projet'!$E$93)&lt;0,MIN(AT27/(1+'Caracs du projet'!$E$93),AU25),0))</f>
        <v/>
      </c>
      <c r="AV31" s="66" t="str">
        <f>IF(AV3="","",IF(AV27-AU27/(1+'Caracs du projet'!$E$93)&lt;0,MIN(AU27/(1+'Caracs du projet'!$E$93),AV25),0))</f>
        <v/>
      </c>
      <c r="AW31" s="66" t="str">
        <f>IF(AW3="","",IF(AW27-AV27/(1+'Caracs du projet'!$E$93)&lt;0,MIN(AV27/(1+'Caracs du projet'!$E$93),AW25),0))</f>
        <v/>
      </c>
      <c r="AX31" s="66" t="str">
        <f>IF(AX3="","",IF(AX27-AW27/(1+'Caracs du projet'!$E$93)&lt;0,MIN(AW27/(1+'Caracs du projet'!$E$93),AX25),0))</f>
        <v/>
      </c>
      <c r="AY31" s="66" t="str">
        <f>IF(AY3="","",IF(AY27-AX27/(1+'Caracs du projet'!$E$93)&lt;0,MIN(AX27/(1+'Caracs du projet'!$E$93),AY25),0))</f>
        <v/>
      </c>
      <c r="AZ31" s="66" t="str">
        <f>IF(AZ3="","",IF(AZ27-AY27/(1+'Caracs du projet'!$E$93)&lt;0,MIN(AY27/(1+'Caracs du projet'!$E$93),AZ25),0))</f>
        <v/>
      </c>
      <c r="BA31" s="66" t="str">
        <f>IF(BA3="","",IF(BA27-AZ27/(1+'Caracs du projet'!$E$93)&lt;0,MIN(AZ27/(1+'Caracs du projet'!$E$93),BA25),0))</f>
        <v/>
      </c>
      <c r="BB31" s="66" t="str">
        <f>IF(BB3="","",IF(BB27-BA27/(1+'Caracs du projet'!$E$93)&lt;0,MIN(BA27/(1+'Caracs du projet'!$E$93),BB25),0))</f>
        <v/>
      </c>
      <c r="BC31" s="66" t="str">
        <f>IF(BC3="","",IF(BC27-BB27/(1+'Caracs du projet'!$E$93)&lt;0,MIN(BB27/(1+'Caracs du projet'!$E$93),BC25),0))</f>
        <v/>
      </c>
      <c r="BD31" s="66" t="str">
        <f>IF(BD3="","",IF(BD27-BC27/(1+'Caracs du projet'!$E$93)&lt;0,MIN(BC27/(1+'Caracs du projet'!$E$93),BD25),0))</f>
        <v/>
      </c>
      <c r="BE31" s="66" t="str">
        <f>IF(BE3="","",IF(BE27-BD27/(1+'Caracs du projet'!$E$93)&lt;0,MIN(BD27/(1+'Caracs du projet'!$E$93),BE25),0))</f>
        <v/>
      </c>
      <c r="BF31" s="66" t="str">
        <f>IF(BF3="","",IF(BF27-BE27/(1+'Caracs du projet'!$E$93)&lt;0,MIN(BE27/(1+'Caracs du projet'!$E$93),BF25),0))</f>
        <v/>
      </c>
      <c r="BG31" s="66" t="str">
        <f>IF(BG3="","",IF(BG27-BF27/(1+'Caracs du projet'!$E$93)&lt;0,MIN(BF27/(1+'Caracs du projet'!$E$93),BG25),0))</f>
        <v/>
      </c>
      <c r="BH31" s="66" t="str">
        <f>IF(BH3="","",IF(BH27-BG27/(1+'Caracs du projet'!$E$93)&lt;0,MIN(BG27/(1+'Caracs du projet'!$E$93),BH25),0))</f>
        <v/>
      </c>
      <c r="BI31" s="66" t="str">
        <f>IF(BI3="","",IF(BI27-BH27/(1+'Caracs du projet'!$E$93)&lt;0,MIN(BH27/(1+'Caracs du projet'!$E$93),BI25),0))</f>
        <v/>
      </c>
      <c r="BJ31" s="66" t="str">
        <f>IF(BJ3="","",IF(BJ27-BI27/(1+'Caracs du projet'!$E$93)&lt;0,MIN(BI27/(1+'Caracs du projet'!$E$93),BJ25),0))</f>
        <v/>
      </c>
      <c r="BK31" s="66" t="str">
        <f>IF(BK3="","",IF(BK27-BJ27/(1+'Caracs du projet'!$E$93)&lt;0,MIN(BJ27/(1+'Caracs du projet'!$E$93),BK25),0))</f>
        <v/>
      </c>
      <c r="BL31" s="66" t="str">
        <f>IF(BL3="","",IF(BL27-BK27/(1+'Caracs du projet'!$E$93)&lt;0,MIN(BK27/(1+'Caracs du projet'!$E$93),BL25),0))</f>
        <v/>
      </c>
      <c r="BM31" s="66" t="str">
        <f>IF(BM3="","",IF(BM27-BL27/(1+'Caracs du projet'!$E$93)&lt;0,MIN(BL27/(1+'Caracs du projet'!$E$93),BM25),0))</f>
        <v/>
      </c>
      <c r="BN31" s="66" t="str">
        <f>IF(BN3="","",IF(BN27-BM27/(1+'Caracs du projet'!$E$93)&lt;0,MIN(BM27/(1+'Caracs du projet'!$E$93),BN25),0))</f>
        <v/>
      </c>
      <c r="BO31" s="66" t="str">
        <f>IF(BO3="","",IF(BO27-BN27/(1+'Caracs du projet'!$E$93)&lt;0,MIN(BN27/(1+'Caracs du projet'!$E$93),BO25),0))</f>
        <v/>
      </c>
      <c r="BP31" s="66" t="str">
        <f>IF(BP3="","",IF(BP27-BO27/(1+'Caracs du projet'!$E$93)&lt;0,MIN(BO27/(1+'Caracs du projet'!$E$93),BP25),0))</f>
        <v/>
      </c>
      <c r="BQ31" s="66" t="str">
        <f>IF(BQ3="","",IF(BQ27-BP27/(1+'Caracs du projet'!$E$93)&lt;0,MIN(BP27/(1+'Caracs du projet'!$E$93),BQ25),0))</f>
        <v/>
      </c>
      <c r="BR31" s="66" t="str">
        <f>IF(BR3="","",IF(BR27-BQ27/(1+'Caracs du projet'!$E$93)&lt;0,MIN(BQ27/(1+'Caracs du projet'!$E$93),BR25),0))</f>
        <v/>
      </c>
      <c r="BS31" s="66" t="str">
        <f>IF(BS3="","",IF(BS27-BR27/(1+'Caracs du projet'!$E$93)&lt;0,MIN(BR27/(1+'Caracs du projet'!$E$93),BS25),0))</f>
        <v/>
      </c>
      <c r="BT31" s="66" t="str">
        <f>IF(BT3="","",IF(BT27-BS27/(1+'Caracs du projet'!$E$93)&lt;0,MIN(BS27/(1+'Caracs du projet'!$E$93),BT25),0))</f>
        <v/>
      </c>
      <c r="BU31" s="66" t="str">
        <f>IF(BU3="","",IF(BU27-BT27/(1+'Caracs du projet'!$E$93)&lt;0,MIN(BT27/(1+'Caracs du projet'!$E$93),BU25),0))</f>
        <v/>
      </c>
      <c r="BV31" s="66" t="str">
        <f>IF(BV3="","",IF(BV27-BU27/(1+'Caracs du projet'!$E$93)&lt;0,MIN(BU27/(1+'Caracs du projet'!$E$93),BV25),0))</f>
        <v/>
      </c>
      <c r="BW31" s="66" t="str">
        <f>IF(BW3="","",IF(BW27-BV27/(1+'Caracs du projet'!$E$93)&lt;0,MIN(BV27/(1+'Caracs du projet'!$E$93),BW25),0))</f>
        <v/>
      </c>
      <c r="BX31" s="66" t="str">
        <f>IF(BX3="","",IF(BX27-BW27/(1+'Caracs du projet'!$E$93)&lt;0,MIN(BW27/(1+'Caracs du projet'!$E$93),BX25),0))</f>
        <v/>
      </c>
      <c r="BY31" s="66" t="str">
        <f>IF(BY3="","",IF(BY27-BX27/(1+'Caracs du projet'!$E$93)&lt;0,MIN(BX27/(1+'Caracs du projet'!$E$93),BY25),0))</f>
        <v/>
      </c>
      <c r="BZ31" s="66" t="str">
        <f>IF(BZ3="","",IF(BZ27-BY27/(1+'Caracs du projet'!$E$93)&lt;0,MIN(BY27/(1+'Caracs du projet'!$E$93),BZ25),0))</f>
        <v/>
      </c>
      <c r="CA31" s="66" t="str">
        <f>IF(CA3="","",IF(CA27-BZ27/(1+'Caracs du projet'!$E$93)&lt;0,MIN(BZ27/(1+'Caracs du projet'!$E$93),CA25),0))</f>
        <v/>
      </c>
      <c r="CB31" s="66" t="str">
        <f>IF(CB3="","",IF(CB27-CA27/(1+'Caracs du projet'!$E$93)&lt;0,MIN(CA27/(1+'Caracs du projet'!$E$93),CB25),0))</f>
        <v/>
      </c>
      <c r="CC31" s="66" t="str">
        <f>IF(CC3="","",IF(CC27-CB27/(1+'Caracs du projet'!$E$93)&lt;0,MIN(CB27/(1+'Caracs du projet'!$E$93),CC25),0))</f>
        <v/>
      </c>
      <c r="CD31" s="66" t="str">
        <f>IF(CD3="","",IF(CD27-CC27/(1+'Caracs du projet'!$E$93)&lt;0,MIN(CC27/(1+'Caracs du projet'!$E$93),CD25),0))</f>
        <v/>
      </c>
      <c r="CE31" s="66" t="str">
        <f>IF(CE3="","",IF(CE27-CD27/(1+'Caracs du projet'!$E$93)&lt;0,MIN(CD27/(1+'Caracs du projet'!$E$93),CE25),0))</f>
        <v/>
      </c>
      <c r="CF31" s="66" t="str">
        <f>IF(CF3="","",IF(CF27-CE27/(1+'Caracs du projet'!$E$93)&lt;0,MIN(CE27/(1+'Caracs du projet'!$E$93),CF25),0))</f>
        <v/>
      </c>
      <c r="CG31" s="66" t="str">
        <f>IF(CG3="","",IF(CG27-CF27/(1+'Caracs du projet'!$E$93)&lt;0,MIN(CF27/(1+'Caracs du projet'!$E$93),CG25),0))</f>
        <v/>
      </c>
      <c r="CH31" s="66" t="str">
        <f>IF(CH3="","",IF(CH27-CG27/(1+'Caracs du projet'!$E$93)&lt;0,MIN(CG27/(1+'Caracs du projet'!$E$93),CH25),0))</f>
        <v/>
      </c>
      <c r="CI31" s="66" t="str">
        <f>IF(CI3="","",IF(CI27-CH27/(1+'Caracs du projet'!$E$93)&lt;0,MIN(CH27/(1+'Caracs du projet'!$E$93),CI25),0))</f>
        <v/>
      </c>
      <c r="CJ31" s="66" t="str">
        <f>IF(CJ3="","",IF(CJ27-CI27/(1+'Caracs du projet'!$E$93)&lt;0,MIN(CI27/(1+'Caracs du projet'!$E$93),CJ25),0))</f>
        <v/>
      </c>
      <c r="CK31" s="66" t="str">
        <f>IF(CK3="","",IF(CK27-CJ27/(1+'Caracs du projet'!$E$93)&lt;0,MIN(CJ27/(1+'Caracs du projet'!$E$93),CK25),0))</f>
        <v/>
      </c>
      <c r="CL31" s="66" t="str">
        <f>IF(CL3="","",IF(CL27-CK27/(1+'Caracs du projet'!$E$93)&lt;0,MIN(CK27/(1+'Caracs du projet'!$E$93),CL25),0))</f>
        <v/>
      </c>
      <c r="CM31" s="66" t="str">
        <f>IF(CM3="","",IF(CM27-CL27/(1+'Caracs du projet'!$E$93)&lt;0,MIN(CL27/(1+'Caracs du projet'!$E$93),CM25),0))</f>
        <v/>
      </c>
      <c r="CN31" s="66" t="str">
        <f>IF(CN3="","",IF(CN27-CM27/(1+'Caracs du projet'!$E$93)&lt;0,MIN(CM27/(1+'Caracs du projet'!$E$93),CN25),0))</f>
        <v/>
      </c>
      <c r="CO31" s="66" t="str">
        <f>IF(CO3="","",IF(CO27-CN27/(1+'Caracs du projet'!$E$93)&lt;0,MIN(CN27/(1+'Caracs du projet'!$E$93),CO25),0))</f>
        <v/>
      </c>
      <c r="CP31" s="66" t="str">
        <f>IF(CP3="","",IF(CP27-CO27/(1+'Caracs du projet'!$E$93)&lt;0,MIN(CO27/(1+'Caracs du projet'!$E$93),CP25),0))</f>
        <v/>
      </c>
      <c r="CQ31" s="66" t="str">
        <f>IF(CQ3="","",IF(CQ27-CP27/(1+'Caracs du projet'!$E$93)&lt;0,MIN(CP27/(1+'Caracs du projet'!$E$93),CQ25),0))</f>
        <v/>
      </c>
      <c r="CR31" s="66" t="str">
        <f>IF(CR3="","",IF(CR27-CQ27/(1+'Caracs du projet'!$E$93)&lt;0,MIN(CQ27/(1+'Caracs du projet'!$E$93),CR25),0))</f>
        <v/>
      </c>
      <c r="CS31" s="66" t="str">
        <f>IF(CS3="","",IF(CS27-CR27/(1+'Caracs du projet'!$E$93)&lt;0,MIN(CR27/(1+'Caracs du projet'!$E$93),CS25),0))</f>
        <v/>
      </c>
      <c r="CT31" s="66" t="str">
        <f>IF(CT3="","",IF(CT27-CS27/(1+'Caracs du projet'!$E$93)&lt;0,MIN(CS27/(1+'Caracs du projet'!$E$93),CT25),0))</f>
        <v/>
      </c>
      <c r="CU31" s="66" t="str">
        <f>IF(CU3="","",IF(CU27-CT27/(1+'Caracs du projet'!$E$93)&lt;0,MIN(CT27/(1+'Caracs du projet'!$E$93),CU25),0))</f>
        <v/>
      </c>
      <c r="CV31" s="66" t="str">
        <f>IF(CV3="","",IF(CV27-CU27/(1+'Caracs du projet'!$E$93)&lt;0,MIN(CU27/(1+'Caracs du projet'!$E$93),CV25),0))</f>
        <v/>
      </c>
      <c r="CW31" s="66" t="str">
        <f>IF(CW3="","",IF(CW27-CV27/(1+'Caracs du projet'!$E$93)&lt;0,MIN(CV27/(1+'Caracs du projet'!$E$93),CW25),0))</f>
        <v/>
      </c>
      <c r="CX31" s="66" t="str">
        <f>IF(CX3="","",IF(CX27-CW27/(1+'Caracs du projet'!$E$93)&lt;0,MIN(CW27/(1+'Caracs du projet'!$E$93),CX25),0))</f>
        <v/>
      </c>
      <c r="CY31" s="66" t="str">
        <f>IF(CY3="","",IF(CY27-CX27/(1+'Caracs du projet'!$E$93)&lt;0,MIN(CX27/(1+'Caracs du projet'!$E$93),CY25),0))</f>
        <v/>
      </c>
      <c r="CZ31" s="66" t="str">
        <f>IF(CZ3="","",IF(CZ27-CY27/(1+'Caracs du projet'!$E$93)&lt;0,MIN(CY27/(1+'Caracs du projet'!$E$93),CZ25),0))</f>
        <v/>
      </c>
      <c r="DA31" s="66" t="str">
        <f>IF(DA3="","",IF(DA27-CZ27/(1+'Caracs du projet'!$E$93)&lt;0,MIN(CZ27/(1+'Caracs du projet'!$E$93),DA25),0))</f>
        <v/>
      </c>
      <c r="DB31" s="66" t="str">
        <f>IF(DB3="","",IF(DB27-DA27/(1+'Caracs du projet'!$E$93)&lt;0,MIN(DA27/(1+'Caracs du projet'!$E$93),DB25),0))</f>
        <v/>
      </c>
      <c r="DC31" s="66" t="str">
        <f>IF(DC3="","",IF(DC27-DB27/(1+'Caracs du projet'!$E$93)&lt;0,MIN(DB27/(1+'Caracs du projet'!$E$93),DC25),0))</f>
        <v/>
      </c>
      <c r="DD31" s="66" t="str">
        <f>IF(DD3="","",IF(DD27-DC27/(1+'Caracs du projet'!$E$93)&lt;0,MIN(DC27/(1+'Caracs du projet'!$E$93),DD25),0))</f>
        <v/>
      </c>
      <c r="DE31" s="66" t="str">
        <f>IF(DE3="","",IF(DE27-DD27/(1+'Caracs du projet'!$E$93)&lt;0,MIN(DD27/(1+'Caracs du projet'!$E$93),DE25),0))</f>
        <v/>
      </c>
      <c r="DF31" s="66" t="str">
        <f>IF(DF3="","",IF(DF27-DE27/(1+'Caracs du projet'!$E$93)&lt;0,MIN(DE27/(1+'Caracs du projet'!$E$93),DF25),0))</f>
        <v/>
      </c>
      <c r="DG31" s="66" t="str">
        <f>IF(DG3="","",IF(DG27-DF27/(1+'Caracs du projet'!$E$93)&lt;0,MIN(DF27/(1+'Caracs du projet'!$E$93),DG25),0))</f>
        <v/>
      </c>
      <c r="DH31" s="66" t="str">
        <f>IF(DH3="","",IF(DH27-DG27/(1+'Caracs du projet'!$E$93)&lt;0,MIN(DG27/(1+'Caracs du projet'!$E$93),DH25),0))</f>
        <v/>
      </c>
      <c r="DI31" s="66" t="str">
        <f>IF(DI3="","",IF(DI27-DH27/(1+'Caracs du projet'!$E$93)&lt;0,MIN(DH27/(1+'Caracs du projet'!$E$93),DI25),0))</f>
        <v/>
      </c>
      <c r="DJ31" s="66" t="str">
        <f>IF(DJ3="","",IF(DJ27-DI27/(1+'Caracs du projet'!$E$93)&lt;0,MIN(DI27/(1+'Caracs du projet'!$E$93),DJ25),0))</f>
        <v/>
      </c>
      <c r="DK31" s="66" t="str">
        <f>IF(DK3="","",IF(DK27-DJ27/(1+'Caracs du projet'!$E$93)&lt;0,MIN(DJ27/(1+'Caracs du projet'!$E$93),DK25),0))</f>
        <v/>
      </c>
      <c r="DL31" s="66" t="str">
        <f>IF(DL3="","",IF(DL27-DK27/(1+'Caracs du projet'!$E$93)&lt;0,MIN(DK27/(1+'Caracs du projet'!$E$93),DL25),0))</f>
        <v/>
      </c>
      <c r="DM31" s="66" t="str">
        <f>IF(DM3="","",IF(DM27-DL27/(1+'Caracs du projet'!$E$93)&lt;0,MIN(DL27/(1+'Caracs du projet'!$E$93),DM25),0))</f>
        <v/>
      </c>
      <c r="DN31" s="66" t="str">
        <f>IF(DN3="","",IF(DN27-DM27/(1+'Caracs du projet'!$E$93)&lt;0,MIN(DM27/(1+'Caracs du projet'!$E$93),DN25),0))</f>
        <v/>
      </c>
      <c r="DO31" s="66" t="str">
        <f>IF(DO3="","",IF(DO27-DN27/(1+'Caracs du projet'!$E$93)&lt;0,MIN(DN27/(1+'Caracs du projet'!$E$93),DO25),0))</f>
        <v/>
      </c>
      <c r="DP31" s="66" t="str">
        <f>IF(DP3="","",IF(DP27-DO27/(1+'Caracs du projet'!$E$93)&lt;0,MIN(DO27/(1+'Caracs du projet'!$E$93),DP25),0))</f>
        <v/>
      </c>
      <c r="DQ31" s="66" t="str">
        <f>IF(DQ3="","",IF(DQ27-DP27/(1+'Caracs du projet'!$E$93)&lt;0,MIN(DP27/(1+'Caracs du projet'!$E$93),DQ25),0))</f>
        <v/>
      </c>
      <c r="DR31" s="66" t="str">
        <f>IF(DR3="","",IF(DR27-DQ27/(1+'Caracs du projet'!$E$93)&lt;0,MIN(DQ27/(1+'Caracs du projet'!$E$93),DR25),0))</f>
        <v/>
      </c>
      <c r="DS31" s="66" t="str">
        <f>IF(DS3="","",IF(DS27-DR27/(1+'Caracs du projet'!$E$93)&lt;0,MIN(DR27/(1+'Caracs du projet'!$E$93),DS25),0))</f>
        <v/>
      </c>
      <c r="DT31" s="66" t="str">
        <f>IF(DT3="","",IF(DT27-DS27/(1+'Caracs du projet'!$E$93)&lt;0,MIN(DS27/(1+'Caracs du projet'!$E$93),DT25),0))</f>
        <v/>
      </c>
      <c r="DU31" s="66" t="str">
        <f>IF(DU3="","",IF(DU27-DT27/(1+'Caracs du projet'!$E$93)&lt;0,MIN(DT27/(1+'Caracs du projet'!$E$93),DU25),0))</f>
        <v/>
      </c>
      <c r="DV31" s="66" t="str">
        <f>IF(DV3="","",IF(DV27-DU27/(1+'Caracs du projet'!$E$93)&lt;0,MIN(DU27/(1+'Caracs du projet'!$E$93),DV25),0))</f>
        <v/>
      </c>
      <c r="DW31" s="66" t="str">
        <f>IF(DW3="","",IF(DW27-DV27/(1+'Caracs du projet'!$E$93)&lt;0,MIN(DV27/(1+'Caracs du projet'!$E$93),DW25),0))</f>
        <v/>
      </c>
      <c r="DX31" s="66" t="str">
        <f>IF(DX3="","",IF(DX27-DW27/(1+'Caracs du projet'!$E$93)&lt;0,MIN(DW27/(1+'Caracs du projet'!$E$93),DX25),0))</f>
        <v/>
      </c>
      <c r="DY31" s="66" t="str">
        <f>IF(DY3="","",IF(DY27-DX27/(1+'Caracs du projet'!$E$93)&lt;0,MIN(DX27/(1+'Caracs du projet'!$E$93),DY25),0))</f>
        <v/>
      </c>
      <c r="DZ31" s="66" t="str">
        <f>IF(DZ3="","",IF(DZ27-DY27/(1+'Caracs du projet'!$E$93)&lt;0,MIN(DY27/(1+'Caracs du projet'!$E$93),DZ25),0))</f>
        <v/>
      </c>
      <c r="EA31" s="66" t="str">
        <f>IF(EA3="","",IF(EA27-DZ27/(1+'Caracs du projet'!$E$93)&lt;0,MIN(DZ27/(1+'Caracs du projet'!$E$93),EA25),0))</f>
        <v/>
      </c>
      <c r="EB31" s="66" t="str">
        <f>IF(EB3="","",IF(EB27-EA27/(1+'Caracs du projet'!$E$93)&lt;0,MIN(EA27/(1+'Caracs du projet'!$E$93),EB25),0))</f>
        <v/>
      </c>
      <c r="EC31" s="66" t="str">
        <f>IF(EC3="","",IF(EC27-EB27/(1+'Caracs du projet'!$E$93)&lt;0,MIN(EB27/(1+'Caracs du projet'!$E$93),EC25),0))</f>
        <v/>
      </c>
      <c r="ED31" s="66" t="str">
        <f>IF(ED3="","",IF(ED27-EC27/(1+'Caracs du projet'!$E$93)&lt;0,MIN(EC27/(1+'Caracs du projet'!$E$93),ED25),0))</f>
        <v/>
      </c>
      <c r="EE31" s="66" t="str">
        <f>IF(EE3="","",IF(EE27-ED27/(1+'Caracs du projet'!$E$93)&lt;0,MIN(ED27/(1+'Caracs du projet'!$E$93),EE25),0))</f>
        <v/>
      </c>
      <c r="EF31" s="66" t="str">
        <f>IF(EF3="","",IF(EF27-EE27/(1+'Caracs du projet'!$E$93)&lt;0,MIN(EE27/(1+'Caracs du projet'!$E$93),EF25),0))</f>
        <v/>
      </c>
      <c r="EG31" s="66" t="str">
        <f>IF(EG3="","",IF(EG27-EF27/(1+'Caracs du projet'!$E$93)&lt;0,MIN(EF27/(1+'Caracs du projet'!$E$93),EG25),0))</f>
        <v/>
      </c>
      <c r="EH31" s="66" t="str">
        <f>IF(EH3="","",IF(EH27-EG27/(1+'Caracs du projet'!$E$93)&lt;0,MIN(EG27/(1+'Caracs du projet'!$E$93),EH25),0))</f>
        <v/>
      </c>
      <c r="EI31" s="66" t="str">
        <f>IF(EI3="","",IF(EI27-EH27/(1+'Caracs du projet'!$E$93)&lt;0,MIN(EH27/(1+'Caracs du projet'!$E$93),EI25),0))</f>
        <v/>
      </c>
      <c r="EJ31" s="66" t="str">
        <f>IF(EJ3="","",IF(EJ27-EI27/(1+'Caracs du projet'!$E$93)&lt;0,MIN(EI27/(1+'Caracs du projet'!$E$93),EJ25),0))</f>
        <v/>
      </c>
      <c r="EK31" s="66" t="str">
        <f>IF(EK3="","",IF(EK27-EJ27/(1+'Caracs du projet'!$E$93)&lt;0,MIN(EJ27/(1+'Caracs du projet'!$E$93),EK25),0))</f>
        <v/>
      </c>
      <c r="EL31" s="66" t="str">
        <f>IF(EL3="","",IF(EL27-EK27/(1+'Caracs du projet'!$E$93)&lt;0,MIN(EK27/(1+'Caracs du projet'!$E$93),EL25),0))</f>
        <v/>
      </c>
      <c r="EM31" s="66" t="str">
        <f>IF(EM3="","",IF(EM27-EL27/(1+'Caracs du projet'!$E$93)&lt;0,MIN(EL27/(1+'Caracs du projet'!$E$93),EM25),0))</f>
        <v/>
      </c>
      <c r="EN31" s="66" t="str">
        <f>IF(EN3="","",IF(EN27-EM27/(1+'Caracs du projet'!$E$93)&lt;0,MIN(EM27/(1+'Caracs du projet'!$E$93),EN25),0))</f>
        <v/>
      </c>
      <c r="EO31" s="66" t="str">
        <f>IF(EO3="","",IF(EO27-EN27/(1+'Caracs du projet'!$E$93)&lt;0,MIN(EN27/(1+'Caracs du projet'!$E$93),EO25),0))</f>
        <v/>
      </c>
      <c r="EP31" s="66" t="str">
        <f>IF(EP3="","",IF(EP27-EO27/(1+'Caracs du projet'!$E$93)&lt;0,MIN(EO27/(1+'Caracs du projet'!$E$93),EP25),0))</f>
        <v/>
      </c>
      <c r="EQ31" s="66" t="str">
        <f>IF(EQ3="","",IF(EQ27-EP27/(1+'Caracs du projet'!$E$93)&lt;0,MIN(EP27/(1+'Caracs du projet'!$E$93),EQ25),0))</f>
        <v/>
      </c>
      <c r="ER31" s="66" t="str">
        <f>IF(ER3="","",IF(ER27-EQ27/(1+'Caracs du projet'!$E$93)&lt;0,MIN(EQ27/(1+'Caracs du projet'!$E$93),ER25),0))</f>
        <v/>
      </c>
    </row>
    <row r="32" spans="1:152" ht="15.75" hidden="1" customHeight="1">
      <c r="A32" s="66"/>
      <c r="B32" s="66"/>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66"/>
      <c r="AM32" s="66"/>
      <c r="AN32" s="66"/>
      <c r="AO32" s="66"/>
      <c r="AP32" s="66"/>
      <c r="AQ32" s="66"/>
      <c r="AR32" s="66"/>
      <c r="AS32" s="66"/>
      <c r="AT32" s="66"/>
      <c r="AU32" s="66"/>
      <c r="AV32" s="66"/>
      <c r="AW32" s="66"/>
      <c r="AX32" s="66"/>
      <c r="AY32" s="66"/>
      <c r="AZ32" s="66"/>
      <c r="BA32" s="66"/>
      <c r="BB32" s="66"/>
      <c r="BC32" s="66"/>
      <c r="BD32" s="66"/>
      <c r="BE32" s="66"/>
      <c r="BF32" s="66"/>
      <c r="BG32" s="66"/>
      <c r="BH32" s="66"/>
      <c r="BI32" s="66"/>
      <c r="BJ32" s="66"/>
      <c r="BK32" s="66"/>
      <c r="BL32" s="66"/>
      <c r="BM32" s="66"/>
      <c r="BN32" s="66"/>
      <c r="BO32" s="66"/>
      <c r="BP32" s="66"/>
      <c r="BQ32" s="66"/>
      <c r="BR32" s="66"/>
      <c r="BS32" s="66"/>
      <c r="BT32" s="66"/>
      <c r="BU32" s="66"/>
      <c r="BV32" s="66"/>
      <c r="BW32" s="66"/>
      <c r="BX32" s="66"/>
      <c r="BY32" s="66"/>
      <c r="BZ32" s="66"/>
      <c r="CA32" s="66"/>
      <c r="CB32" s="66"/>
      <c r="CC32" s="66"/>
      <c r="CD32" s="66"/>
      <c r="CE32" s="66"/>
      <c r="CF32" s="66"/>
      <c r="CG32" s="66"/>
      <c r="CH32" s="66"/>
      <c r="CI32" s="66"/>
      <c r="CJ32" s="66"/>
      <c r="CK32" s="66"/>
      <c r="CL32" s="66"/>
      <c r="CM32" s="66"/>
      <c r="CN32" s="66"/>
      <c r="CO32" s="66"/>
      <c r="CP32" s="66"/>
      <c r="CQ32" s="66"/>
      <c r="CR32" s="66"/>
      <c r="CS32" s="66"/>
      <c r="CT32" s="66"/>
      <c r="CU32" s="66"/>
      <c r="CV32" s="66"/>
      <c r="CW32" s="66"/>
      <c r="CX32" s="66"/>
      <c r="CY32" s="66"/>
      <c r="CZ32" s="66"/>
      <c r="DA32" s="66"/>
      <c r="DB32" s="66"/>
      <c r="DC32" s="66"/>
      <c r="DD32" s="66"/>
      <c r="DE32" s="66"/>
      <c r="DF32" s="66"/>
      <c r="DG32" s="66"/>
      <c r="DH32" s="66"/>
      <c r="DI32" s="66"/>
      <c r="DJ32" s="66"/>
      <c r="DK32" s="66"/>
      <c r="DL32" s="66"/>
      <c r="DM32" s="66"/>
      <c r="DN32" s="66"/>
      <c r="DO32" s="66"/>
      <c r="DP32" s="66"/>
      <c r="DQ32" s="66"/>
      <c r="DR32" s="66"/>
      <c r="DS32" s="66"/>
      <c r="DT32" s="66"/>
      <c r="DU32" s="66"/>
      <c r="DV32" s="66"/>
      <c r="DW32" s="66"/>
      <c r="DX32" s="66"/>
      <c r="DY32" s="66"/>
      <c r="DZ32" s="66"/>
      <c r="EA32" s="66"/>
      <c r="EB32" s="66"/>
      <c r="EC32" s="66"/>
      <c r="ED32" s="66"/>
      <c r="EE32" s="66"/>
      <c r="EF32" s="66"/>
      <c r="EG32" s="66"/>
      <c r="EH32" s="66"/>
      <c r="EI32" s="66"/>
      <c r="EJ32" s="66"/>
      <c r="EK32" s="66"/>
      <c r="EL32" s="66"/>
      <c r="EM32" s="66"/>
      <c r="EN32" s="66"/>
      <c r="EO32" s="66"/>
      <c r="EP32" s="66"/>
      <c r="EQ32" s="66"/>
      <c r="ER32" s="66"/>
    </row>
    <row r="33" spans="1:152" ht="15" hidden="1" customHeight="1">
      <c r="A33" s="68" t="s">
        <v>56</v>
      </c>
      <c r="B33" s="68">
        <f>0</f>
        <v>0</v>
      </c>
      <c r="C33" s="68">
        <f t="shared" ref="C33:AH33" ca="1" si="17">IF(C3="","",MIN(C15,MAX(C25-C31,0)))</f>
        <v>0</v>
      </c>
      <c r="D33" s="68">
        <f t="shared" ca="1" si="17"/>
        <v>0</v>
      </c>
      <c r="E33" s="68">
        <f t="shared" ca="1" si="17"/>
        <v>0</v>
      </c>
      <c r="F33" s="68">
        <f t="shared" ca="1" si="17"/>
        <v>0</v>
      </c>
      <c r="G33" s="68">
        <f t="shared" ca="1" si="17"/>
        <v>626.39326509317425</v>
      </c>
      <c r="H33" s="68">
        <f t="shared" ca="1" si="17"/>
        <v>1734.3079308068363</v>
      </c>
      <c r="I33" s="68">
        <f t="shared" ca="1" si="17"/>
        <v>1751.9095277227902</v>
      </c>
      <c r="J33" s="68">
        <f t="shared" ca="1" si="17"/>
        <v>1769.3302198724255</v>
      </c>
      <c r="K33" s="68">
        <f t="shared" ca="1" si="17"/>
        <v>1786.5717872300611</v>
      </c>
      <c r="L33" s="68">
        <f t="shared" ca="1" si="17"/>
        <v>1803.6359921277199</v>
      </c>
      <c r="M33" s="68">
        <f t="shared" ca="1" si="17"/>
        <v>1820.5245794297766</v>
      </c>
      <c r="N33" s="68">
        <f t="shared" ca="1" si="17"/>
        <v>1837.2392767058686</v>
      </c>
      <c r="O33" s="68">
        <f t="shared" ca="1" si="17"/>
        <v>1853.7817944020994</v>
      </c>
      <c r="P33" s="68">
        <f t="shared" ca="1" si="17"/>
        <v>1870.1538260105535</v>
      </c>
      <c r="Q33" s="68">
        <f t="shared" ca="1" si="17"/>
        <v>1886.3570482371115</v>
      </c>
      <c r="R33" s="68">
        <f t="shared" ca="1" si="17"/>
        <v>2278.9793360304216</v>
      </c>
      <c r="S33" s="68">
        <f t="shared" ca="1" si="17"/>
        <v>2295.128055475665</v>
      </c>
      <c r="T33" s="68">
        <f t="shared" ca="1" si="17"/>
        <v>2311.1168866095691</v>
      </c>
      <c r="U33" s="68">
        <f t="shared" ca="1" si="17"/>
        <v>2326.9474124847216</v>
      </c>
      <c r="V33" s="68">
        <f t="shared" ca="1" si="17"/>
        <v>44842.621200479916</v>
      </c>
      <c r="W33" s="68" t="str">
        <f t="shared" si="17"/>
        <v/>
      </c>
      <c r="X33" s="68" t="str">
        <f t="shared" si="17"/>
        <v/>
      </c>
      <c r="Y33" s="68" t="str">
        <f t="shared" si="17"/>
        <v/>
      </c>
      <c r="Z33" s="68" t="str">
        <f t="shared" si="17"/>
        <v/>
      </c>
      <c r="AA33" s="68" t="str">
        <f t="shared" si="17"/>
        <v/>
      </c>
      <c r="AB33" s="68" t="str">
        <f t="shared" si="17"/>
        <v/>
      </c>
      <c r="AC33" s="68" t="str">
        <f t="shared" si="17"/>
        <v/>
      </c>
      <c r="AD33" s="68" t="str">
        <f t="shared" si="17"/>
        <v/>
      </c>
      <c r="AE33" s="68" t="str">
        <f t="shared" si="17"/>
        <v/>
      </c>
      <c r="AF33" s="68" t="str">
        <f t="shared" si="17"/>
        <v/>
      </c>
      <c r="AG33" s="68" t="str">
        <f t="shared" si="17"/>
        <v/>
      </c>
      <c r="AH33" s="68" t="str">
        <f t="shared" si="17"/>
        <v/>
      </c>
      <c r="AI33" s="68" t="str">
        <f t="shared" ref="AI33:BN33" si="18">IF(AI3="","",MIN(AI15,MAX(AI25-AI31,0)))</f>
        <v/>
      </c>
      <c r="AJ33" s="68" t="str">
        <f t="shared" si="18"/>
        <v/>
      </c>
      <c r="AK33" s="68" t="str">
        <f t="shared" si="18"/>
        <v/>
      </c>
      <c r="AL33" s="68" t="str">
        <f t="shared" si="18"/>
        <v/>
      </c>
      <c r="AM33" s="68" t="str">
        <f t="shared" si="18"/>
        <v/>
      </c>
      <c r="AN33" s="68" t="str">
        <f t="shared" si="18"/>
        <v/>
      </c>
      <c r="AO33" s="68" t="str">
        <f t="shared" si="18"/>
        <v/>
      </c>
      <c r="AP33" s="68" t="str">
        <f t="shared" si="18"/>
        <v/>
      </c>
      <c r="AQ33" s="68" t="str">
        <f t="shared" si="18"/>
        <v/>
      </c>
      <c r="AR33" s="68" t="str">
        <f t="shared" si="18"/>
        <v/>
      </c>
      <c r="AS33" s="68" t="str">
        <f t="shared" si="18"/>
        <v/>
      </c>
      <c r="AT33" s="68" t="str">
        <f t="shared" si="18"/>
        <v/>
      </c>
      <c r="AU33" s="68" t="str">
        <f t="shared" si="18"/>
        <v/>
      </c>
      <c r="AV33" s="68" t="str">
        <f t="shared" si="18"/>
        <v/>
      </c>
      <c r="AW33" s="68" t="str">
        <f t="shared" si="18"/>
        <v/>
      </c>
      <c r="AX33" s="68" t="str">
        <f t="shared" si="18"/>
        <v/>
      </c>
      <c r="AY33" s="68" t="str">
        <f t="shared" si="18"/>
        <v/>
      </c>
      <c r="AZ33" s="68" t="str">
        <f t="shared" si="18"/>
        <v/>
      </c>
      <c r="BA33" s="68" t="str">
        <f t="shared" si="18"/>
        <v/>
      </c>
      <c r="BB33" s="68" t="str">
        <f t="shared" si="18"/>
        <v/>
      </c>
      <c r="BC33" s="68" t="str">
        <f t="shared" si="18"/>
        <v/>
      </c>
      <c r="BD33" s="68" t="str">
        <f t="shared" si="18"/>
        <v/>
      </c>
      <c r="BE33" s="68" t="str">
        <f t="shared" si="18"/>
        <v/>
      </c>
      <c r="BF33" s="68" t="str">
        <f t="shared" si="18"/>
        <v/>
      </c>
      <c r="BG33" s="68" t="str">
        <f t="shared" si="18"/>
        <v/>
      </c>
      <c r="BH33" s="68" t="str">
        <f t="shared" si="18"/>
        <v/>
      </c>
      <c r="BI33" s="68" t="str">
        <f t="shared" si="18"/>
        <v/>
      </c>
      <c r="BJ33" s="68" t="str">
        <f t="shared" si="18"/>
        <v/>
      </c>
      <c r="BK33" s="68" t="str">
        <f t="shared" si="18"/>
        <v/>
      </c>
      <c r="BL33" s="68" t="str">
        <f t="shared" si="18"/>
        <v/>
      </c>
      <c r="BM33" s="68" t="str">
        <f t="shared" si="18"/>
        <v/>
      </c>
      <c r="BN33" s="68" t="str">
        <f t="shared" si="18"/>
        <v/>
      </c>
      <c r="BO33" s="68" t="str">
        <f t="shared" ref="BO33:CT33" si="19">IF(BO3="","",MIN(BO15,MAX(BO25-BO31,0)))</f>
        <v/>
      </c>
      <c r="BP33" s="68" t="str">
        <f t="shared" si="19"/>
        <v/>
      </c>
      <c r="BQ33" s="68" t="str">
        <f t="shared" si="19"/>
        <v/>
      </c>
      <c r="BR33" s="68" t="str">
        <f t="shared" si="19"/>
        <v/>
      </c>
      <c r="BS33" s="68" t="str">
        <f t="shared" si="19"/>
        <v/>
      </c>
      <c r="BT33" s="68" t="str">
        <f t="shared" si="19"/>
        <v/>
      </c>
      <c r="BU33" s="68" t="str">
        <f t="shared" si="19"/>
        <v/>
      </c>
      <c r="BV33" s="68" t="str">
        <f t="shared" si="19"/>
        <v/>
      </c>
      <c r="BW33" s="68" t="str">
        <f t="shared" si="19"/>
        <v/>
      </c>
      <c r="BX33" s="68" t="str">
        <f t="shared" si="19"/>
        <v/>
      </c>
      <c r="BY33" s="68" t="str">
        <f t="shared" si="19"/>
        <v/>
      </c>
      <c r="BZ33" s="68" t="str">
        <f t="shared" si="19"/>
        <v/>
      </c>
      <c r="CA33" s="68" t="str">
        <f t="shared" si="19"/>
        <v/>
      </c>
      <c r="CB33" s="68" t="str">
        <f t="shared" si="19"/>
        <v/>
      </c>
      <c r="CC33" s="68" t="str">
        <f t="shared" si="19"/>
        <v/>
      </c>
      <c r="CD33" s="68" t="str">
        <f t="shared" si="19"/>
        <v/>
      </c>
      <c r="CE33" s="68" t="str">
        <f t="shared" si="19"/>
        <v/>
      </c>
      <c r="CF33" s="68" t="str">
        <f t="shared" si="19"/>
        <v/>
      </c>
      <c r="CG33" s="68" t="str">
        <f t="shared" si="19"/>
        <v/>
      </c>
      <c r="CH33" s="68" t="str">
        <f t="shared" si="19"/>
        <v/>
      </c>
      <c r="CI33" s="68" t="str">
        <f t="shared" si="19"/>
        <v/>
      </c>
      <c r="CJ33" s="68" t="str">
        <f t="shared" si="19"/>
        <v/>
      </c>
      <c r="CK33" s="68" t="str">
        <f t="shared" si="19"/>
        <v/>
      </c>
      <c r="CL33" s="68" t="str">
        <f t="shared" si="19"/>
        <v/>
      </c>
      <c r="CM33" s="68" t="str">
        <f t="shared" si="19"/>
        <v/>
      </c>
      <c r="CN33" s="68" t="str">
        <f t="shared" si="19"/>
        <v/>
      </c>
      <c r="CO33" s="68" t="str">
        <f t="shared" si="19"/>
        <v/>
      </c>
      <c r="CP33" s="68" t="str">
        <f t="shared" si="19"/>
        <v/>
      </c>
      <c r="CQ33" s="68" t="str">
        <f t="shared" si="19"/>
        <v/>
      </c>
      <c r="CR33" s="68" t="str">
        <f t="shared" si="19"/>
        <v/>
      </c>
      <c r="CS33" s="68" t="str">
        <f t="shared" si="19"/>
        <v/>
      </c>
      <c r="CT33" s="68" t="str">
        <f t="shared" si="19"/>
        <v/>
      </c>
      <c r="CU33" s="68" t="str">
        <f t="shared" ref="CU33:DL33" si="20">IF(CU3="","",MIN(CU15,MAX(CU25-CU31,0)))</f>
        <v/>
      </c>
      <c r="CV33" s="68" t="str">
        <f t="shared" si="20"/>
        <v/>
      </c>
      <c r="CW33" s="68" t="str">
        <f t="shared" si="20"/>
        <v/>
      </c>
      <c r="CX33" s="68" t="str">
        <f t="shared" si="20"/>
        <v/>
      </c>
      <c r="CY33" s="68" t="str">
        <f t="shared" si="20"/>
        <v/>
      </c>
      <c r="CZ33" s="68" t="str">
        <f t="shared" si="20"/>
        <v/>
      </c>
      <c r="DA33" s="68" t="str">
        <f t="shared" si="20"/>
        <v/>
      </c>
      <c r="DB33" s="68" t="str">
        <f t="shared" si="20"/>
        <v/>
      </c>
      <c r="DC33" s="68" t="str">
        <f t="shared" si="20"/>
        <v/>
      </c>
      <c r="DD33" s="68" t="str">
        <f t="shared" si="20"/>
        <v/>
      </c>
      <c r="DE33" s="68" t="str">
        <f t="shared" si="20"/>
        <v/>
      </c>
      <c r="DF33" s="68" t="str">
        <f t="shared" si="20"/>
        <v/>
      </c>
      <c r="DG33" s="68" t="str">
        <f t="shared" si="20"/>
        <v/>
      </c>
      <c r="DH33" s="68" t="str">
        <f t="shared" si="20"/>
        <v/>
      </c>
      <c r="DI33" s="68" t="str">
        <f t="shared" si="20"/>
        <v/>
      </c>
      <c r="DJ33" s="68" t="str">
        <f t="shared" si="20"/>
        <v/>
      </c>
      <c r="DK33" s="68" t="str">
        <f t="shared" si="20"/>
        <v/>
      </c>
      <c r="DL33" s="68" t="str">
        <f t="shared" si="20"/>
        <v/>
      </c>
      <c r="DM33" s="68" t="str">
        <f t="shared" ref="DM33:EV33" si="21">IF(DM3="","",MIN(DM15,MAX(DM25,0)))</f>
        <v/>
      </c>
      <c r="DN33" s="68" t="str">
        <f t="shared" si="21"/>
        <v/>
      </c>
      <c r="DO33" s="68" t="str">
        <f t="shared" si="21"/>
        <v/>
      </c>
      <c r="DP33" s="68" t="str">
        <f t="shared" si="21"/>
        <v/>
      </c>
      <c r="DQ33" s="68" t="str">
        <f t="shared" si="21"/>
        <v/>
      </c>
      <c r="DR33" s="68" t="str">
        <f t="shared" si="21"/>
        <v/>
      </c>
      <c r="DS33" s="68" t="str">
        <f t="shared" si="21"/>
        <v/>
      </c>
      <c r="DT33" s="68" t="str">
        <f t="shared" si="21"/>
        <v/>
      </c>
      <c r="DU33" s="68" t="str">
        <f t="shared" si="21"/>
        <v/>
      </c>
      <c r="DV33" s="68" t="str">
        <f t="shared" si="21"/>
        <v/>
      </c>
      <c r="DW33" s="68" t="str">
        <f t="shared" si="21"/>
        <v/>
      </c>
      <c r="DX33" s="68" t="str">
        <f t="shared" si="21"/>
        <v/>
      </c>
      <c r="DY33" s="68" t="str">
        <f t="shared" si="21"/>
        <v/>
      </c>
      <c r="DZ33" s="68" t="str">
        <f t="shared" si="21"/>
        <v/>
      </c>
      <c r="EA33" s="68" t="str">
        <f t="shared" si="21"/>
        <v/>
      </c>
      <c r="EB33" s="68" t="str">
        <f t="shared" si="21"/>
        <v/>
      </c>
      <c r="EC33" s="68" t="str">
        <f t="shared" si="21"/>
        <v/>
      </c>
      <c r="ED33" s="68" t="str">
        <f t="shared" si="21"/>
        <v/>
      </c>
      <c r="EE33" s="68" t="str">
        <f t="shared" si="21"/>
        <v/>
      </c>
      <c r="EF33" s="68" t="str">
        <f t="shared" si="21"/>
        <v/>
      </c>
      <c r="EG33" s="68" t="str">
        <f t="shared" si="21"/>
        <v/>
      </c>
      <c r="EH33" s="68" t="str">
        <f t="shared" si="21"/>
        <v/>
      </c>
      <c r="EI33" s="68" t="str">
        <f t="shared" si="21"/>
        <v/>
      </c>
      <c r="EJ33" s="68" t="str">
        <f t="shared" si="21"/>
        <v/>
      </c>
      <c r="EK33" s="68" t="str">
        <f t="shared" si="21"/>
        <v/>
      </c>
      <c r="EL33" s="68" t="str">
        <f t="shared" si="21"/>
        <v/>
      </c>
      <c r="EM33" s="68" t="str">
        <f t="shared" si="21"/>
        <v/>
      </c>
      <c r="EN33" s="68" t="str">
        <f t="shared" si="21"/>
        <v/>
      </c>
      <c r="EO33" s="68" t="str">
        <f t="shared" si="21"/>
        <v/>
      </c>
      <c r="EP33" s="68" t="str">
        <f t="shared" si="21"/>
        <v/>
      </c>
      <c r="EQ33" s="68" t="str">
        <f t="shared" si="21"/>
        <v/>
      </c>
      <c r="ER33" s="68" t="str">
        <f t="shared" si="21"/>
        <v/>
      </c>
      <c r="ES33" s="68" t="str">
        <f t="shared" si="21"/>
        <v/>
      </c>
      <c r="ET33" s="68" t="str">
        <f t="shared" si="21"/>
        <v/>
      </c>
      <c r="EU33" s="68" t="str">
        <f t="shared" si="21"/>
        <v/>
      </c>
      <c r="EV33" s="68" t="str">
        <f t="shared" si="21"/>
        <v/>
      </c>
    </row>
    <row r="34" spans="1:152" ht="15" hidden="1" customHeight="1">
      <c r="A34" s="68" t="s">
        <v>58</v>
      </c>
      <c r="B34" s="68">
        <f>0</f>
        <v>0</v>
      </c>
      <c r="C34" s="68">
        <f>IF(C3="","",B34/(1+'Caracs du projet'!$E$93)+B15/(1+'Caracs du projet'!$E$93)-B33/(1+'Caracs du projet'!$E$93)-B36/(1+'Caracs du projet'!$E$93))</f>
        <v>0</v>
      </c>
      <c r="D34" s="68">
        <f ca="1">IF(D3="","",IF(C34+C15-C33-C36&gt;0,C34/(1+'Caracs du projet'!$E$93)+C15/(1+'Caracs du projet'!$E$93)-C33/(1+'Caracs du projet'!$E$93)-C36/(1+'Caracs du projet'!$E$93),0))</f>
        <v>1647.748218982757</v>
      </c>
      <c r="E34" s="68">
        <f ca="1">IF(E3="","",IF(D34+D15-D33-D36&gt;0,D34/(1+'Caracs du projet'!$E$93)+D15/(1+'Caracs du projet'!$E$93)-D33/(1+'Caracs du projet'!$E$93)-D36/(1+'Caracs du projet'!$E$93),0))</f>
        <v>3323.1173370117367</v>
      </c>
      <c r="F34" s="68">
        <f ca="1">IF(F3="","",IF(E34+E15-E33-E36&gt;0,E34/(1+'Caracs du projet'!$E$93)+E15/(1+'Caracs du projet'!$E$93)-E33/(1+'Caracs du projet'!$E$93)-E36/(1+'Caracs du projet'!$E$93),0))</f>
        <v>5025.4357725354121</v>
      </c>
      <c r="G34" s="68">
        <f ca="1">IF(G3="","",IF(F34+F15-F33-F36&gt;0,F34/(1+'Caracs du projet'!$E$93)+F15/(1+'Caracs du projet'!$E$93)-F33/(1+'Caracs du projet'!$E$93)-F36/(1+'Caracs du projet'!$E$93),0))</f>
        <v>6754.0425970816023</v>
      </c>
      <c r="H34" s="68">
        <f ca="1">IF(H3="","",IF(G34+G15-G33-G36&gt;0,G34/(1+'Caracs du projet'!$E$93)+G15/(1+'Caracs du projet'!$E$93)-G33/(1+'Caracs du projet'!$E$93)-G36/(1+'Caracs du projet'!$E$93),0))</f>
        <v>7888.0960386674024</v>
      </c>
      <c r="I34" s="68">
        <f ca="1">IF(I3="","",IF(H34+H15-H33-H36&gt;0,H34/(1+'Caracs du projet'!$E$93)+H15/(1+'Caracs du projet'!$E$93)-H33/(1+'Caracs du projet'!$E$93)-H36/(1+'Caracs du projet'!$E$93),0))</f>
        <v>7956.3426881996938</v>
      </c>
      <c r="J34" s="68">
        <f ca="1">IF(J3="","",IF(I34+I15-I33-I36&gt;0,I34/(1+'Caracs du projet'!$E$93)+I15/(1+'Caracs du projet'!$E$93)-I33/(1+'Caracs du projet'!$E$93)-I36/(1+'Caracs du projet'!$E$93),0))</f>
        <v>8048.4706501402761</v>
      </c>
      <c r="K34" s="68">
        <f ca="1">IF(K3="","",IF(J34+J15-J33-J36&gt;0,J34/(1+'Caracs du projet'!$E$93)+J15/(1+'Caracs du projet'!$E$93)-J33/(1+'Caracs du projet'!$E$93)-J36/(1+'Caracs du projet'!$E$93),0))</f>
        <v>8164.0441094937796</v>
      </c>
      <c r="L34" s="68">
        <f ca="1">IF(L3="","",IF(K34+K15-K33-K36&gt;0,K34/(1+'Caracs du projet'!$E$93)+K15/(1+'Caracs du projet'!$E$93)-K33/(1+'Caracs du projet'!$E$93)-K36/(1+'Caracs du projet'!$E$93),0))</f>
        <v>8302.6336138655552</v>
      </c>
      <c r="M34" s="68">
        <f ca="1">IF(M3="","",IF(L34+L15-L33-L36&gt;0,L34/(1+'Caracs du projet'!$E$93)+L15/(1+'Caracs du projet'!$E$93)-L33/(1+'Caracs du projet'!$E$93)-L36/(1+'Caracs du projet'!$E$93),0))</f>
        <v>8463.8159903163723</v>
      </c>
      <c r="N34" s="68">
        <f ca="1">IF(N3="","",IF(M34+M15-M33-M36&gt;0,M34/(1+'Caracs du projet'!$E$93)+M15/(1+'Caracs du projet'!$E$93)-M33/(1+'Caracs du projet'!$E$93)-M36/(1+'Caracs du projet'!$E$93),0))</f>
        <v>8647.1742632400274</v>
      </c>
      <c r="O34" s="68">
        <f ca="1">IF(O3="","",IF(N34+N15-N33-N36&gt;0,N34/(1+'Caracs du projet'!$E$93)+N15/(1+'Caracs du projet'!$E$93)-N33/(1+'Caracs du projet'!$E$93)-N36/(1+'Caracs du projet'!$E$93),0))</f>
        <v>8852.297573251788</v>
      </c>
      <c r="P34" s="68">
        <f ca="1">IF(P3="","",IF(O34+O15-O33-O36&gt;0,O34/(1+'Caracs du projet'!$E$93)+O15/(1+'Caracs du projet'!$E$93)-O33/(1+'Caracs du projet'!$E$93)-O36/(1+'Caracs du projet'!$E$93),0))</f>
        <v>9078.78109707568</v>
      </c>
      <c r="Q34" s="68">
        <f ca="1">IF(Q3="","",IF(P34+P15-P33-P36&gt;0,P34/(1+'Caracs du projet'!$E$93)+P15/(1+'Caracs du projet'!$E$93)-P33/(1+'Caracs du projet'!$E$93)-P36/(1+'Caracs du projet'!$E$93),0))</f>
        <v>9326.225968418812</v>
      </c>
      <c r="R34" s="68">
        <f ca="1">IF(R3="","",IF(Q34+Q15-Q33-Q36&gt;0,Q34/(1+'Caracs du projet'!$E$93)+Q15/(1+'Caracs du projet'!$E$93)-Q33/(1+'Caracs du projet'!$E$93)-Q36/(1+'Caracs du projet'!$E$93),0))</f>
        <v>9594.239199821046</v>
      </c>
      <c r="S34" s="68">
        <f ca="1">IF(S3="","",IF(R34+R15-R33-R36&gt;0,R34/(1+'Caracs du projet'!$E$93)+R15/(1+'Caracs du projet'!$E$93)-R33/(1+'Caracs du projet'!$E$93)-R36/(1+'Caracs du projet'!$E$93),0))</f>
        <v>7599.3973859968673</v>
      </c>
      <c r="T34" s="68">
        <f ca="1">IF(T3="","",IF(S34+S15-S33-S36&gt;0,S34/(1+'Caracs du projet'!$E$93)+S15/(1+'Caracs du projet'!$E$93)-S33/(1+'Caracs du projet'!$E$93)-S36/(1+'Caracs du projet'!$E$93),0))</f>
        <v>5643.1168707897532</v>
      </c>
      <c r="U34" s="68">
        <f ca="1">IF(U3="","",IF(T34+T15-T33-T36&gt;0,T34/(1+'Caracs du projet'!$E$93)+T15/(1+'Caracs du projet'!$E$93)-T33/(1+'Caracs du projet'!$E$93)-T36/(1+'Caracs du projet'!$E$93),0))</f>
        <v>3724.8296176830045</v>
      </c>
      <c r="V34" s="68">
        <f ca="1">IF(V3="","",IF(U34+U15-U33-U36&gt;0,U34/(1+'Caracs du projet'!$E$93)+U15/(1+'Caracs du projet'!$E$93)-U33/(1+'Caracs du projet'!$E$93)-U36/(1+'Caracs du projet'!$E$93),0))</f>
        <v>1843.9750582589108</v>
      </c>
      <c r="W34" s="68" t="str">
        <f>IF(W3="","",IF(V34+V15-V33-V36&gt;0,V34/(1+'Caracs du projet'!$E$93)+V15/(1+'Caracs du projet'!$E$93)-V33/(1+'Caracs du projet'!$E$93)-V36/(1+'Caracs du projet'!$E$93),0))</f>
        <v/>
      </c>
      <c r="X34" s="68" t="str">
        <f>IF(X3="","",IF(W34+W15-W33-W36&gt;0,W34/(1+'Caracs du projet'!$E$93)+W15/(1+'Caracs du projet'!$E$93)-W33/(1+'Caracs du projet'!$E$93)-W36/(1+'Caracs du projet'!$E$93),0))</f>
        <v/>
      </c>
      <c r="Y34" s="68" t="str">
        <f>IF(Y3="","",IF(X34+X15-X33-X36&gt;0,X34/(1+'Caracs du projet'!$E$93)+X15/(1+'Caracs du projet'!$E$93)-X33/(1+'Caracs du projet'!$E$93)-X36/(1+'Caracs du projet'!$E$93),0))</f>
        <v/>
      </c>
      <c r="Z34" s="68" t="str">
        <f>IF(Z3="","",IF(Y34+Y15-Y33-Y36&gt;0,Y34/(1+'Caracs du projet'!$E$93)+Y15/(1+'Caracs du projet'!$E$93)-Y33/(1+'Caracs du projet'!$E$93)-Y36/(1+'Caracs du projet'!$E$93),0))</f>
        <v/>
      </c>
      <c r="AA34" s="68" t="str">
        <f>IF(AA3="","",IF(Z34+Z15-Z33-Z36&gt;0,Z34/(1+'Caracs du projet'!$E$93)+Z15/(1+'Caracs du projet'!$E$93)-Z33/(1+'Caracs du projet'!$E$93)-Z36/(1+'Caracs du projet'!$E$93),0))</f>
        <v/>
      </c>
      <c r="AB34" s="68" t="str">
        <f>IF(AB3="","",IF(AA34+AA15-AA33-AA36&gt;0,AA34/(1+'Caracs du projet'!$E$93)+AA15/(1+'Caracs du projet'!$E$93)-AA33/(1+'Caracs du projet'!$E$93)-AA36/(1+'Caracs du projet'!$E$93),0))</f>
        <v/>
      </c>
      <c r="AC34" s="68" t="str">
        <f>IF(AC3="","",IF(AB34+AB15-AB33-AB36&gt;0,AB34/(1+'Caracs du projet'!$E$93)+AB15/(1+'Caracs du projet'!$E$93)-AB33/(1+'Caracs du projet'!$E$93)-AB36/(1+'Caracs du projet'!$E$93),0))</f>
        <v/>
      </c>
      <c r="AD34" s="68" t="str">
        <f>IF(AD3="","",IF(AC34+AC15-AC33-AC36&gt;0,AC34/(1+'Caracs du projet'!$E$93)+AC15/(1+'Caracs du projet'!$E$93)-AC33/(1+'Caracs du projet'!$E$93)-AC36/(1+'Caracs du projet'!$E$93),0))</f>
        <v/>
      </c>
      <c r="AE34" s="68" t="str">
        <f>IF(AE3="","",IF(AD34+AD15-AD33-AD36&gt;0,AD34/(1+'Caracs du projet'!$E$93)+AD15/(1+'Caracs du projet'!$E$93)-AD33/(1+'Caracs du projet'!$E$93)-AD36/(1+'Caracs du projet'!$E$93),0))</f>
        <v/>
      </c>
      <c r="AF34" s="68" t="str">
        <f>IF(AF3="","",IF(AE34+AE15-AE33-AE36&gt;0,AE34/(1+'Caracs du projet'!$E$93)+AE15/(1+'Caracs du projet'!$E$93)-AE33/(1+'Caracs du projet'!$E$93)-AE36/(1+'Caracs du projet'!$E$93),0))</f>
        <v/>
      </c>
      <c r="AG34" s="68" t="str">
        <f>IF(AG3="","",IF(AF34+AF15-AF33-AF36&gt;0,AF34/(1+'Caracs du projet'!$E$93)+AF15/(1+'Caracs du projet'!$E$93)-AF33/(1+'Caracs du projet'!$E$93)-AF36/(1+'Caracs du projet'!$E$93),0))</f>
        <v/>
      </c>
      <c r="AH34" s="68" t="str">
        <f>IF(AH3="","",IF(AG34+AG15-AG33-AG36&gt;0,AG34/(1+'Caracs du projet'!$E$93)+AG15/(1+'Caracs du projet'!$E$93)-AG33/(1+'Caracs du projet'!$E$93)-AG36/(1+'Caracs du projet'!$E$93),0))</f>
        <v/>
      </c>
      <c r="AI34" s="68" t="str">
        <f>IF(AI3="","",IF(AH34+AH15-AH33-AH36&gt;0,AH34/(1+'Caracs du projet'!$E$93)+AH15/(1+'Caracs du projet'!$E$93)-AH33/(1+'Caracs du projet'!$E$93)-AH36/(1+'Caracs du projet'!$E$93),0))</f>
        <v/>
      </c>
      <c r="AJ34" s="68" t="str">
        <f>IF(AJ3="","",IF(AI34+AI15-AI33-AI36&gt;0,AI34/(1+'Caracs du projet'!$E$93)+AI15/(1+'Caracs du projet'!$E$93)-AI33/(1+'Caracs du projet'!$E$93)-AI36/(1+'Caracs du projet'!$E$93),0))</f>
        <v/>
      </c>
      <c r="AK34" s="68" t="str">
        <f>IF(AK3="","",IF(AJ34+AJ15-AJ33-AJ36&gt;0,AJ34/(1+'Caracs du projet'!$E$93)+AJ15/(1+'Caracs du projet'!$E$93)-AJ33/(1+'Caracs du projet'!$E$93)-AJ36/(1+'Caracs du projet'!$E$93),0))</f>
        <v/>
      </c>
      <c r="AL34" s="68" t="str">
        <f>IF(AL3="","",IF(AK34+AK15-AK33-AK36&gt;0,AK34/(1+'Caracs du projet'!$E$93)+AK15/(1+'Caracs du projet'!$E$93)-AK33/(1+'Caracs du projet'!$E$93)-AK36/(1+'Caracs du projet'!$E$93),0))</f>
        <v/>
      </c>
      <c r="AM34" s="68" t="str">
        <f>IF(AM3="","",IF(AL34+AL15-AL33-AL36&gt;0,AL34/(1+'Caracs du projet'!$E$93)+AL15/(1+'Caracs du projet'!$E$93)-AL33/(1+'Caracs du projet'!$E$93)-AL36/(1+'Caracs du projet'!$E$93),0))</f>
        <v/>
      </c>
      <c r="AN34" s="68" t="str">
        <f>IF(AN3="","",IF(AM34+AM15-AM33-AM36&gt;0,AM34/(1+'Caracs du projet'!$E$93)+AM15/(1+'Caracs du projet'!$E$93)-AM33/(1+'Caracs du projet'!$E$93)-AM36/(1+'Caracs du projet'!$E$93),0))</f>
        <v/>
      </c>
      <c r="AO34" s="68" t="str">
        <f>IF(AO3="","",IF(AN34+AN15-AN33-AN36&gt;0,AN34/(1+'Caracs du projet'!$E$93)+AN15/(1+'Caracs du projet'!$E$93)-AN33/(1+'Caracs du projet'!$E$93)-AN36/(1+'Caracs du projet'!$E$93),0))</f>
        <v/>
      </c>
      <c r="AP34" s="68" t="str">
        <f>IF(AP3="","",IF(AO34+AO15-AO33-AO36&gt;0,AO34/(1+'Caracs du projet'!$E$93)+AO15/(1+'Caracs du projet'!$E$93)-AO33/(1+'Caracs du projet'!$E$93)-AO36/(1+'Caracs du projet'!$E$93),0))</f>
        <v/>
      </c>
      <c r="AQ34" s="68" t="str">
        <f>IF(AQ3="","",IF(AP34+AP15-AP33-AP36&gt;0,AP34/(1+'Caracs du projet'!$E$93)+AP15/(1+'Caracs du projet'!$E$93)-AP33/(1+'Caracs du projet'!$E$93)-AP36/(1+'Caracs du projet'!$E$93),0))</f>
        <v/>
      </c>
      <c r="AR34" s="68" t="str">
        <f>IF(AR3="","",IF(AQ34+AQ15-AQ33-AQ36&gt;0,AQ34/(1+'Caracs du projet'!$E$93)+AQ15/(1+'Caracs du projet'!$E$93)-AQ33/(1+'Caracs du projet'!$E$93)-AQ36/(1+'Caracs du projet'!$E$93),0))</f>
        <v/>
      </c>
      <c r="AS34" s="68" t="str">
        <f>IF(AS3="","",IF(AR34+AR15-AR33-AR36&gt;0,AR34/(1+'Caracs du projet'!$E$93)+AR15/(1+'Caracs du projet'!$E$93)-AR33/(1+'Caracs du projet'!$E$93)-AR36/(1+'Caracs du projet'!$E$93),0))</f>
        <v/>
      </c>
      <c r="AT34" s="68" t="str">
        <f>IF(AT3="","",IF(AS34+AS15-AS33-AS36&gt;0,AS34/(1+'Caracs du projet'!$E$93)+AS15/(1+'Caracs du projet'!$E$93)-AS33/(1+'Caracs du projet'!$E$93)-AS36/(1+'Caracs du projet'!$E$93),0))</f>
        <v/>
      </c>
      <c r="AU34" s="68" t="str">
        <f>IF(AU3="","",IF(AT34+AT15-AT33-AT36&gt;0,AT34/(1+'Caracs du projet'!$E$93)+AT15/(1+'Caracs du projet'!$E$93)-AT33/(1+'Caracs du projet'!$E$93)-AT36/(1+'Caracs du projet'!$E$93),0))</f>
        <v/>
      </c>
      <c r="AV34" s="68" t="str">
        <f>IF(AV3="","",IF(AU34+AU15-AU33-AU36&gt;0,AU34/(1+'Caracs du projet'!$E$93)+AU15/(1+'Caracs du projet'!$E$93)-AU33/(1+'Caracs du projet'!$E$93)-AU36/(1+'Caracs du projet'!$E$93),0))</f>
        <v/>
      </c>
      <c r="AW34" s="68" t="str">
        <f>IF(AW3="","",IF(AV34+AV15-AV33-AV36&gt;0,AV34/(1+'Caracs du projet'!$E$93)+AV15/(1+'Caracs du projet'!$E$93)-AV33/(1+'Caracs du projet'!$E$93)-AV36/(1+'Caracs du projet'!$E$93),0))</f>
        <v/>
      </c>
      <c r="AX34" s="68" t="str">
        <f>IF(AX3="","",IF(AW34+AW15-AW33-AW36&gt;0,AW34/(1+'Caracs du projet'!$E$93)+AW15/(1+'Caracs du projet'!$E$93)-AW33/(1+'Caracs du projet'!$E$93)-AW36/(1+'Caracs du projet'!$E$93),0))</f>
        <v/>
      </c>
      <c r="AY34" s="68" t="str">
        <f>IF(AY3="","",IF(AX34+AX15-AX33-AX36&gt;0,AX34/(1+'Caracs du projet'!$E$93)+AX15/(1+'Caracs du projet'!$E$93)-AX33/(1+'Caracs du projet'!$E$93)-AX36/(1+'Caracs du projet'!$E$93),0))</f>
        <v/>
      </c>
      <c r="AZ34" s="68" t="str">
        <f>IF(AZ3="","",IF(AY34+AY15-AY33-AY36&gt;0,AY34/(1+'Caracs du projet'!$E$93)+AY15/(1+'Caracs du projet'!$E$93)-AY33/(1+'Caracs du projet'!$E$93)-AY36/(1+'Caracs du projet'!$E$93),0))</f>
        <v/>
      </c>
      <c r="BA34" s="68" t="str">
        <f>IF(BA3="","",IF(AZ34+AZ15-AZ33-AZ36&gt;0,AZ34/(1+'Caracs du projet'!$E$93)+AZ15/(1+'Caracs du projet'!$E$93)-AZ33/(1+'Caracs du projet'!$E$93)-AZ36/(1+'Caracs du projet'!$E$93),0))</f>
        <v/>
      </c>
      <c r="BB34" s="68" t="str">
        <f>IF(BB3="","",IF(BA34+BA15-BA33-BA36&gt;0,BA34/(1+'Caracs du projet'!$E$93)+BA15/(1+'Caracs du projet'!$E$93)-BA33/(1+'Caracs du projet'!$E$93)-BA36/(1+'Caracs du projet'!$E$93),0))</f>
        <v/>
      </c>
      <c r="BC34" s="68" t="str">
        <f>IF(BC3="","",IF(BB34+BB15-BB33-BB36&gt;0,BB34/(1+'Caracs du projet'!$E$93)+BB15/(1+'Caracs du projet'!$E$93)-BB33/(1+'Caracs du projet'!$E$93)-BB36/(1+'Caracs du projet'!$E$93),0))</f>
        <v/>
      </c>
      <c r="BD34" s="68" t="str">
        <f>IF(BD3="","",IF(BC34+BC15-BC33-BC36&gt;0,BC34/(1+'Caracs du projet'!$E$93)+BC15/(1+'Caracs du projet'!$E$93)-BC33/(1+'Caracs du projet'!$E$93)-BC36/(1+'Caracs du projet'!$E$93),0))</f>
        <v/>
      </c>
      <c r="BE34" s="68" t="str">
        <f>IF(BE3="","",IF(BD34+BD15-BD33-BD36&gt;0,BD34/(1+'Caracs du projet'!$E$93)+BD15/(1+'Caracs du projet'!$E$93)-BD33/(1+'Caracs du projet'!$E$93)-BD36/(1+'Caracs du projet'!$E$93),0))</f>
        <v/>
      </c>
      <c r="BF34" s="68" t="str">
        <f>IF(BF3="","",IF(BE34+BE15-BE33-BE36&gt;0,BE34/(1+'Caracs du projet'!$E$93)+BE15/(1+'Caracs du projet'!$E$93)-BE33/(1+'Caracs du projet'!$E$93)-BE36/(1+'Caracs du projet'!$E$93),0))</f>
        <v/>
      </c>
      <c r="BG34" s="68" t="str">
        <f>IF(BG3="","",IF(BF34+BF15-BF33-BF36&gt;0,BF34/(1+'Caracs du projet'!$E$93)+BF15/(1+'Caracs du projet'!$E$93)-BF33/(1+'Caracs du projet'!$E$93)-BF36/(1+'Caracs du projet'!$E$93),0))</f>
        <v/>
      </c>
      <c r="BH34" s="68" t="str">
        <f>IF(BH3="","",IF(BG34+BG15-BG33-BG36&gt;0,BG34/(1+'Caracs du projet'!$E$93)+BG15/(1+'Caracs du projet'!$E$93)-BG33/(1+'Caracs du projet'!$E$93)-BG36/(1+'Caracs du projet'!$E$93),0))</f>
        <v/>
      </c>
      <c r="BI34" s="68" t="str">
        <f>IF(BI3="","",IF(BH34+BH15-BH33-BH36&gt;0,BH34/(1+'Caracs du projet'!$E$93)+BH15/(1+'Caracs du projet'!$E$93)-BH33/(1+'Caracs du projet'!$E$93)-BH36/(1+'Caracs du projet'!$E$93),0))</f>
        <v/>
      </c>
      <c r="BJ34" s="68" t="str">
        <f>IF(BJ3="","",IF(BI34+BI15-BI33-BI36&gt;0,BI34/(1+'Caracs du projet'!$E$93)+BI15/(1+'Caracs du projet'!$E$93)-BI33/(1+'Caracs du projet'!$E$93)-BI36/(1+'Caracs du projet'!$E$93),0))</f>
        <v/>
      </c>
      <c r="BK34" s="68" t="str">
        <f>IF(BK3="","",IF(BJ34+BJ15-BJ33-BJ36&gt;0,BJ34/(1+'Caracs du projet'!$E$93)+BJ15/(1+'Caracs du projet'!$E$93)-BJ33/(1+'Caracs du projet'!$E$93)-BJ36/(1+'Caracs du projet'!$E$93),0))</f>
        <v/>
      </c>
      <c r="BL34" s="68" t="str">
        <f>IF(BL3="","",IF(BK34+BK15-BK33-BK36&gt;0,BK34/(1+'Caracs du projet'!$E$93)+BK15/(1+'Caracs du projet'!$E$93)-BK33/(1+'Caracs du projet'!$E$93)-BK36/(1+'Caracs du projet'!$E$93),0))</f>
        <v/>
      </c>
      <c r="BM34" s="68" t="str">
        <f>IF(BM3="","",IF(BL34+BL15-BL33-BL36&gt;0,BL34/(1+'Caracs du projet'!$E$93)+BL15/(1+'Caracs du projet'!$E$93)-BL33/(1+'Caracs du projet'!$E$93)-BL36/(1+'Caracs du projet'!$E$93),0))</f>
        <v/>
      </c>
      <c r="BN34" s="68" t="str">
        <f>IF(BN3="","",IF(BM34+BM15-BM33-BM36&gt;0,BM34/(1+'Caracs du projet'!$E$93)+BM15/(1+'Caracs du projet'!$E$93)-BM33/(1+'Caracs du projet'!$E$93)-BM36/(1+'Caracs du projet'!$E$93),0))</f>
        <v/>
      </c>
      <c r="BO34" s="68" t="str">
        <f>IF(BO3="","",IF(BN34+BN15-BN33-BN36&gt;0,BN34/(1+'Caracs du projet'!$E$93)+BN15/(1+'Caracs du projet'!$E$93)-BN33/(1+'Caracs du projet'!$E$93)-BN36/(1+'Caracs du projet'!$E$93),0))</f>
        <v/>
      </c>
      <c r="BP34" s="68" t="str">
        <f>IF(BP3="","",IF(BO34+BO15-BO33-BO36&gt;0,BO34/(1+'Caracs du projet'!$E$93)+BO15/(1+'Caracs du projet'!$E$93)-BO33/(1+'Caracs du projet'!$E$93)-BO36/(1+'Caracs du projet'!$E$93),0))</f>
        <v/>
      </c>
      <c r="BQ34" s="68" t="str">
        <f>IF(BQ3="","",IF(BP34+BP15-BP33-BP36&gt;0,BP34/(1+'Caracs du projet'!$E$93)+BP15/(1+'Caracs du projet'!$E$93)-BP33/(1+'Caracs du projet'!$E$93)-BP36/(1+'Caracs du projet'!$E$93),0))</f>
        <v/>
      </c>
      <c r="BR34" s="68" t="str">
        <f>IF(BR3="","",IF(BQ34+BQ15-BQ33-BQ36&gt;0,BQ34/(1+'Caracs du projet'!$E$93)+BQ15/(1+'Caracs du projet'!$E$93)-BQ33/(1+'Caracs du projet'!$E$93)-BQ36/(1+'Caracs du projet'!$E$93),0))</f>
        <v/>
      </c>
      <c r="BS34" s="68" t="str">
        <f>IF(BS3="","",IF(BR34+BR15-BR33-BR36&gt;0,BR34/(1+'Caracs du projet'!$E$93)+BR15/(1+'Caracs du projet'!$E$93)-BR33/(1+'Caracs du projet'!$E$93)-BR36/(1+'Caracs du projet'!$E$93),0))</f>
        <v/>
      </c>
      <c r="BT34" s="68" t="str">
        <f>IF(BT3="","",IF(BS34+BS15-BS33-BS36&gt;0,BS34/(1+'Caracs du projet'!$E$93)+BS15/(1+'Caracs du projet'!$E$93)-BS33/(1+'Caracs du projet'!$E$93)-BS36/(1+'Caracs du projet'!$E$93),0))</f>
        <v/>
      </c>
      <c r="BU34" s="68" t="str">
        <f>IF(BU3="","",IF(BT34+BT15-BT33-BT36&gt;0,BT34/(1+'Caracs du projet'!$E$93)+BT15/(1+'Caracs du projet'!$E$93)-BT33/(1+'Caracs du projet'!$E$93)-BT36/(1+'Caracs du projet'!$E$93),0))</f>
        <v/>
      </c>
      <c r="BV34" s="68" t="str">
        <f>IF(BV3="","",IF(BU34+BU15-BU33-BU36&gt;0,BU34/(1+'Caracs du projet'!$E$93)+BU15/(1+'Caracs du projet'!$E$93)-BU33/(1+'Caracs du projet'!$E$93)-BU36/(1+'Caracs du projet'!$E$93),0))</f>
        <v/>
      </c>
      <c r="BW34" s="68" t="str">
        <f>IF(BW3="","",IF(BV34+BV15-BV33-BV36&gt;0,BV34/(1+'Caracs du projet'!$E$93)+BV15/(1+'Caracs du projet'!$E$93)-BV33/(1+'Caracs du projet'!$E$93)-BV36/(1+'Caracs du projet'!$E$93),0))</f>
        <v/>
      </c>
      <c r="BX34" s="68" t="str">
        <f>IF(BX3="","",IF(BW34+BW15-BW33-BW36&gt;0,BW34/(1+'Caracs du projet'!$E$93)+BW15/(1+'Caracs du projet'!$E$93)-BW33/(1+'Caracs du projet'!$E$93)-BW36/(1+'Caracs du projet'!$E$93),0))</f>
        <v/>
      </c>
      <c r="BY34" s="68" t="str">
        <f>IF(BY3="","",IF(BX34+BX15-BX33-BX36&gt;0,BX34/(1+'Caracs du projet'!$E$93)+BX15/(1+'Caracs du projet'!$E$93)-BX33/(1+'Caracs du projet'!$E$93)-BX36/(1+'Caracs du projet'!$E$93),0))</f>
        <v/>
      </c>
      <c r="BZ34" s="68" t="str">
        <f>IF(BZ3="","",IF(BY34+BY15-BY33-BY36&gt;0,BY34/(1+'Caracs du projet'!$E$93)+BY15/(1+'Caracs du projet'!$E$93)-BY33/(1+'Caracs du projet'!$E$93)-BY36/(1+'Caracs du projet'!$E$93),0))</f>
        <v/>
      </c>
      <c r="CA34" s="68" t="str">
        <f>IF(CA3="","",IF(BZ34+BZ15-BZ33-BZ36&gt;0,BZ34/(1+'Caracs du projet'!$E$93)+BZ15/(1+'Caracs du projet'!$E$93)-BZ33/(1+'Caracs du projet'!$E$93)-BZ36/(1+'Caracs du projet'!$E$93),0))</f>
        <v/>
      </c>
      <c r="CB34" s="68" t="str">
        <f>IF(CB3="","",IF(CA34+CA15-CA33-CA36&gt;0,CA34/(1+'Caracs du projet'!$E$93)+CA15/(1+'Caracs du projet'!$E$93)-CA33/(1+'Caracs du projet'!$E$93)-CA36/(1+'Caracs du projet'!$E$93),0))</f>
        <v/>
      </c>
      <c r="CC34" s="68" t="str">
        <f>IF(CC3="","",IF(CB34+CB15-CB33-CB36&gt;0,CB34/(1+'Caracs du projet'!$E$93)+CB15/(1+'Caracs du projet'!$E$93)-CB33/(1+'Caracs du projet'!$E$93)-CB36/(1+'Caracs du projet'!$E$93),0))</f>
        <v/>
      </c>
      <c r="CD34" s="68" t="str">
        <f>IF(CD3="","",IF(CC34+CC15-CC33-CC36&gt;0,CC34/(1+'Caracs du projet'!$E$93)+CC15/(1+'Caracs du projet'!$E$93)-CC33/(1+'Caracs du projet'!$E$93)-CC36/(1+'Caracs du projet'!$E$93),0))</f>
        <v/>
      </c>
      <c r="CE34" s="68" t="str">
        <f>IF(CE3="","",IF(CD34+CD15-CD33-CD36&gt;0,CD34/(1+'Caracs du projet'!$E$93)+CD15/(1+'Caracs du projet'!$E$93)-CD33/(1+'Caracs du projet'!$E$93)-CD36/(1+'Caracs du projet'!$E$93),0))</f>
        <v/>
      </c>
      <c r="CF34" s="68" t="str">
        <f>IF(CF3="","",IF(CE34+CE15-CE33-CE36&gt;0,CE34/(1+'Caracs du projet'!$E$93)+CE15/(1+'Caracs du projet'!$E$93)-CE33/(1+'Caracs du projet'!$E$93)-CE36/(1+'Caracs du projet'!$E$93),0))</f>
        <v/>
      </c>
      <c r="CG34" s="68" t="str">
        <f>IF(CG3="","",IF(CF34+CF15-CF33-CF36&gt;0,CF34/(1+'Caracs du projet'!$E$93)+CF15/(1+'Caracs du projet'!$E$93)-CF33/(1+'Caracs du projet'!$E$93)-CF36/(1+'Caracs du projet'!$E$93),0))</f>
        <v/>
      </c>
      <c r="CH34" s="68" t="str">
        <f>IF(CH3="","",IF(CG34+CG15-CG33-CG36&gt;0,CG34/(1+'Caracs du projet'!$E$93)+CG15/(1+'Caracs du projet'!$E$93)-CG33/(1+'Caracs du projet'!$E$93)-CG36/(1+'Caracs du projet'!$E$93),0))</f>
        <v/>
      </c>
      <c r="CI34" s="68" t="str">
        <f>IF(CI3="","",IF(CH34+CH15-CH33-CH36&gt;0,CH34/(1+'Caracs du projet'!$E$93)+CH15/(1+'Caracs du projet'!$E$93)-CH33/(1+'Caracs du projet'!$E$93)-CH36/(1+'Caracs du projet'!$E$93),0))</f>
        <v/>
      </c>
      <c r="CJ34" s="68" t="str">
        <f>IF(CJ3="","",IF(CI34+CI15-CI33-CI36&gt;0,CI34/(1+'Caracs du projet'!$E$93)+CI15/(1+'Caracs du projet'!$E$93)-CI33/(1+'Caracs du projet'!$E$93)-CI36/(1+'Caracs du projet'!$E$93),0))</f>
        <v/>
      </c>
      <c r="CK34" s="68" t="str">
        <f>IF(CK3="","",IF(CJ34+CJ15-CJ33-CJ36&gt;0,CJ34/(1+'Caracs du projet'!$E$93)+CJ15/(1+'Caracs du projet'!$E$93)-CJ33/(1+'Caracs du projet'!$E$93)-CJ36/(1+'Caracs du projet'!$E$93),0))</f>
        <v/>
      </c>
      <c r="CL34" s="68" t="str">
        <f>IF(CL3="","",IF(CK34+CK15-CK33-CK36&gt;0,CK34/(1+'Caracs du projet'!$E$93)+CK15/(1+'Caracs du projet'!$E$93)-CK33/(1+'Caracs du projet'!$E$93)-CK36/(1+'Caracs du projet'!$E$93),0))</f>
        <v/>
      </c>
      <c r="CM34" s="68" t="str">
        <f>IF(CM3="","",IF(CL34+CL15-CL33-CL36&gt;0,CL34/(1+'Caracs du projet'!$E$93)+CL15/(1+'Caracs du projet'!$E$93)-CL33/(1+'Caracs du projet'!$E$93)-CL36/(1+'Caracs du projet'!$E$93),0))</f>
        <v/>
      </c>
      <c r="CN34" s="68" t="str">
        <f>IF(CN3="","",IF(CM34+CM15-CM33-CM36&gt;0,CM34/(1+'Caracs du projet'!$E$93)+CM15/(1+'Caracs du projet'!$E$93)-CM33/(1+'Caracs du projet'!$E$93)-CM36/(1+'Caracs du projet'!$E$93),0))</f>
        <v/>
      </c>
      <c r="CO34" s="68" t="str">
        <f>IF(CO3="","",IF(CN34+CN15-CN33-CN36&gt;0,CN34/(1+'Caracs du projet'!$E$93)+CN15/(1+'Caracs du projet'!$E$93)-CN33/(1+'Caracs du projet'!$E$93)-CN36/(1+'Caracs du projet'!$E$93),0))</f>
        <v/>
      </c>
      <c r="CP34" s="68" t="str">
        <f>IF(CP3="","",IF(CO34+CO15-CO33-CO36&gt;0,CO34/(1+'Caracs du projet'!$E$93)+CO15/(1+'Caracs du projet'!$E$93)-CO33/(1+'Caracs du projet'!$E$93)-CO36/(1+'Caracs du projet'!$E$93),0))</f>
        <v/>
      </c>
      <c r="CQ34" s="68" t="str">
        <f>IF(CQ3="","",IF(CP34+CP15-CP33-CP36&gt;0,CP34/(1+'Caracs du projet'!$E$93)+CP15/(1+'Caracs du projet'!$E$93)-CP33/(1+'Caracs du projet'!$E$93)-CP36/(1+'Caracs du projet'!$E$93),0))</f>
        <v/>
      </c>
      <c r="CR34" s="68" t="str">
        <f>IF(CR3="","",IF(CQ34+CQ15-CQ33-CQ36&gt;0,CQ34/(1+'Caracs du projet'!$E$93)+CQ15/(1+'Caracs du projet'!$E$93)-CQ33/(1+'Caracs du projet'!$E$93)-CQ36/(1+'Caracs du projet'!$E$93),0))</f>
        <v/>
      </c>
      <c r="CS34" s="68" t="str">
        <f>IF(CS3="","",IF(CR34+CR15-CR33-CR36&gt;0,CR34/(1+'Caracs du projet'!$E$93)+CR15/(1+'Caracs du projet'!$E$93)-CR33/(1+'Caracs du projet'!$E$93)-CR36/(1+'Caracs du projet'!$E$93),0))</f>
        <v/>
      </c>
      <c r="CT34" s="68" t="str">
        <f>IF(CT3="","",IF(CS34+CS15-CS33-CS36&gt;0,CS34/(1+'Caracs du projet'!$E$93)+CS15/(1+'Caracs du projet'!$E$93)-CS33/(1+'Caracs du projet'!$E$93)-CS36/(1+'Caracs du projet'!$E$93),0))</f>
        <v/>
      </c>
      <c r="CU34" s="68" t="str">
        <f>IF(CU3="","",IF(CT34+CT15-CT33-CT36&gt;0,CT34/(1+'Caracs du projet'!$E$93)+CT15/(1+'Caracs du projet'!$E$93)-CT33/(1+'Caracs du projet'!$E$93)-CT36/(1+'Caracs du projet'!$E$93),0))</f>
        <v/>
      </c>
      <c r="CV34" s="68" t="str">
        <f>IF(CV3="","",IF(CU34+CU15-CU33-CU36&gt;0,CU34/(1+'Caracs du projet'!$E$93)+CU15/(1+'Caracs du projet'!$E$93)-CU33/(1+'Caracs du projet'!$E$93)-CU36/(1+'Caracs du projet'!$E$93),0))</f>
        <v/>
      </c>
      <c r="CW34" s="68" t="str">
        <f>IF(CW3="","",IF(CV34+CV15-CV33-CV36&gt;0,CV34/(1+'Caracs du projet'!$E$93)+CV15/(1+'Caracs du projet'!$E$93)-CV33/(1+'Caracs du projet'!$E$93)-CV36/(1+'Caracs du projet'!$E$93),0))</f>
        <v/>
      </c>
      <c r="CX34" s="68" t="str">
        <f>IF(CX3="","",IF(CW34+CW15-CW33-CW36&gt;0,CW34/(1+'Caracs du projet'!$E$93)+CW15/(1+'Caracs du projet'!$E$93)-CW33/(1+'Caracs du projet'!$E$93)-CW36/(1+'Caracs du projet'!$E$93),0))</f>
        <v/>
      </c>
      <c r="CY34" s="68" t="str">
        <f>IF(CY3="","",IF(CX34+CX15-CX33-CX36&gt;0,CX34/(1+'Caracs du projet'!$E$93)+CX15/(1+'Caracs du projet'!$E$93)-CX33/(1+'Caracs du projet'!$E$93)-CX36/(1+'Caracs du projet'!$E$93),0))</f>
        <v/>
      </c>
      <c r="CZ34" s="68" t="str">
        <f>IF(CZ3="","",IF(CY34+CY15-CY33-CY36&gt;0,CY34/(1+'Caracs du projet'!$E$93)+CY15/(1+'Caracs du projet'!$E$93)-CY33/(1+'Caracs du projet'!$E$93)-CY36/(1+'Caracs du projet'!$E$93),0))</f>
        <v/>
      </c>
      <c r="DA34" s="68" t="str">
        <f>IF(DA3="","",IF(CZ34+CZ15-CZ33-CZ36&gt;0,CZ34/(1+'Caracs du projet'!$E$93)+CZ15/(1+'Caracs du projet'!$E$93)-CZ33/(1+'Caracs du projet'!$E$93)-CZ36/(1+'Caracs du projet'!$E$93),0))</f>
        <v/>
      </c>
      <c r="DB34" s="68" t="str">
        <f>IF(DB3="","",IF(DA34+DA15-DA33-DA36&gt;0,DA34/(1+'Caracs du projet'!$E$93)+DA15/(1+'Caracs du projet'!$E$93)-DA33/(1+'Caracs du projet'!$E$93)-DA36/(1+'Caracs du projet'!$E$93),0))</f>
        <v/>
      </c>
      <c r="DC34" s="68" t="str">
        <f>IF(DC3="","",IF(DB34+DB15-DB33-DB36&gt;0,DB34/(1+'Caracs du projet'!$E$93)+DB15/(1+'Caracs du projet'!$E$93)-DB33/(1+'Caracs du projet'!$E$93)-DB36/(1+'Caracs du projet'!$E$93),0))</f>
        <v/>
      </c>
      <c r="DD34" s="68" t="str">
        <f>IF(DD3="","",IF(DC34+DC15-DC33-DC36&gt;0,DC34/(1+'Caracs du projet'!$E$93)+DC15/(1+'Caracs du projet'!$E$93)-DC33/(1+'Caracs du projet'!$E$93)-DC36/(1+'Caracs du projet'!$E$93),0))</f>
        <v/>
      </c>
      <c r="DE34" s="68" t="str">
        <f>IF(DE3="","",IF(DD34+DD15-DD33-DD36&gt;0,DD34/(1+'Caracs du projet'!$E$93)+DD15/(1+'Caracs du projet'!$E$93)-DD33/(1+'Caracs du projet'!$E$93)-DD36/(1+'Caracs du projet'!$E$93),0))</f>
        <v/>
      </c>
      <c r="DF34" s="68" t="str">
        <f>IF(DF3="","",IF(DE34+DE15-DE33-DE36&gt;0,DE34/(1+'Caracs du projet'!$E$93)+DE15/(1+'Caracs du projet'!$E$93)-DE33/(1+'Caracs du projet'!$E$93)-DE36/(1+'Caracs du projet'!$E$93),0))</f>
        <v/>
      </c>
      <c r="DG34" s="68" t="str">
        <f>IF(DG3="","",IF(DF34+DF15-DF33-DF36&gt;0,DF34/(1+'Caracs du projet'!$E$93)+DF15/(1+'Caracs du projet'!$E$93)-DF33/(1+'Caracs du projet'!$E$93)-DF36/(1+'Caracs du projet'!$E$93),0))</f>
        <v/>
      </c>
      <c r="DH34" s="68" t="str">
        <f>IF(DH3="","",IF(DG34+DG15-DG33-DG36&gt;0,DG34/(1+'Caracs du projet'!$E$93)+DG15/(1+'Caracs du projet'!$E$93)-DG33/(1+'Caracs du projet'!$E$93)-DG36/(1+'Caracs du projet'!$E$93),0))</f>
        <v/>
      </c>
      <c r="DI34" s="68" t="str">
        <f>IF(DI3="","",IF(DH34+DH15-DH33-DH36&gt;0,DH34/(1+'Caracs du projet'!$E$93)+DH15/(1+'Caracs du projet'!$E$93)-DH33/(1+'Caracs du projet'!$E$93)-DH36/(1+'Caracs du projet'!$E$93),0))</f>
        <v/>
      </c>
      <c r="DJ34" s="68" t="str">
        <f>IF(DJ3="","",IF(DI34+DI15-DI33-DI36&gt;0,DI34/(1+'Caracs du projet'!$E$93)+DI15/(1+'Caracs du projet'!$E$93)-DI33/(1+'Caracs du projet'!$E$93)-DI36/(1+'Caracs du projet'!$E$93),0))</f>
        <v/>
      </c>
      <c r="DK34" s="68" t="str">
        <f>IF(DK3="","",IF(DJ34+DJ15-DJ33-DJ36&gt;0,DJ34/(1+'Caracs du projet'!$E$93)+DJ15/(1+'Caracs du projet'!$E$93)-DJ33/(1+'Caracs du projet'!$E$93)-DJ36/(1+'Caracs du projet'!$E$93),0))</f>
        <v/>
      </c>
      <c r="DL34" s="68" t="str">
        <f>IF(DL3="","",IF(DK34+DK15-DK33-DK36&gt;0,DK34/(1+'Caracs du projet'!$E$93)+DK15/(1+'Caracs du projet'!$E$93)-DK33/(1+'Caracs du projet'!$E$93)-DK36/(1+'Caracs du projet'!$E$93),0))</f>
        <v/>
      </c>
      <c r="DM34" s="68" t="str">
        <f>IF(DM3="","",IF(DL34+DL15-DL33-DL36&gt;0,DL34/(1+'Caracs du projet'!$E$93)+DL15/(1+'Caracs du projet'!$E$93)-DL33/(1+'Caracs du projet'!$E$93)-DL36/(1+'Caracs du projet'!$E$93),0))</f>
        <v/>
      </c>
      <c r="DN34" s="68" t="str">
        <f>IF(DN3="","",IF(DM34+DM15-DM33-DM36&gt;0,DM34/(1+'Caracs du projet'!$E$93)+DM15/(1+'Caracs du projet'!$E$93)-DM33/(1+'Caracs du projet'!$E$93)-DM36/(1+'Caracs du projet'!$E$93),0))</f>
        <v/>
      </c>
      <c r="DO34" s="68" t="str">
        <f>IF(DO3="","",IF(DN34+DN15-DN33-DN36&gt;0,DN34/(1+'Caracs du projet'!$E$93)+DN15/(1+'Caracs du projet'!$E$93)-DN33/(1+'Caracs du projet'!$E$93)-DN36/(1+'Caracs du projet'!$E$93),0))</f>
        <v/>
      </c>
      <c r="DP34" s="68" t="str">
        <f>IF(DP3="","",IF(DO34+DO15-DO33-DO36&gt;0,DO34/(1+'Caracs du projet'!$E$93)+DO15/(1+'Caracs du projet'!$E$93)-DO33/(1+'Caracs du projet'!$E$93)-DO36/(1+'Caracs du projet'!$E$93),0))</f>
        <v/>
      </c>
      <c r="DQ34" s="68" t="str">
        <f>IF(DQ3="","",IF(DP34+DP15-DP33-DP36&gt;0,DP34/(1+'Caracs du projet'!$E$93)+DP15/(1+'Caracs du projet'!$E$93)-DP33/(1+'Caracs du projet'!$E$93)-DP36/(1+'Caracs du projet'!$E$93),0))</f>
        <v/>
      </c>
      <c r="DR34" s="68" t="str">
        <f>IF(DR3="","",IF(DQ34+DQ15-DQ33-DQ36&gt;0,DQ34/(1+'Caracs du projet'!$E$93)+DQ15/(1+'Caracs du projet'!$E$93)-DQ33/(1+'Caracs du projet'!$E$93)-DQ36/(1+'Caracs du projet'!$E$93),0))</f>
        <v/>
      </c>
      <c r="DS34" s="68" t="str">
        <f>IF(DS3="","",IF(DR34+DR15-DR33-DR36&gt;0,DR34/(1+'Caracs du projet'!$E$93)+DR15/(1+'Caracs du projet'!$E$93)-DR33/(1+'Caracs du projet'!$E$93)-DR36/(1+'Caracs du projet'!$E$93),0))</f>
        <v/>
      </c>
      <c r="DT34" s="68" t="str">
        <f>IF(DT3="","",IF(DS34+DS15-DS33-DS36&gt;0,DS34/(1+'Caracs du projet'!$E$93)+DS15/(1+'Caracs du projet'!$E$93)-DS33/(1+'Caracs du projet'!$E$93)-DS36/(1+'Caracs du projet'!$E$93),0))</f>
        <v/>
      </c>
      <c r="DU34" s="68" t="str">
        <f>IF(DU3="","",IF(DT34+DT15-DT33-DT36&gt;0,DT34/(1+'Caracs du projet'!$E$93)+DT15/(1+'Caracs du projet'!$E$93)-DT33/(1+'Caracs du projet'!$E$93)-DT36/(1+'Caracs du projet'!$E$93),0))</f>
        <v/>
      </c>
      <c r="DV34" s="68" t="str">
        <f>IF(DV3="","",IF(DU34+DU15-DU33-DU36&gt;0,DU34/(1+'Caracs du projet'!$E$93)+DU15/(1+'Caracs du projet'!$E$93)-DU33/(1+'Caracs du projet'!$E$93)-DU36/(1+'Caracs du projet'!$E$93),0))</f>
        <v/>
      </c>
      <c r="DW34" s="68" t="str">
        <f>IF(DW3="","",IF(DV34+DV15-DV33-DV36&gt;0,DV34/(1+'Caracs du projet'!$E$93)+DV15/(1+'Caracs du projet'!$E$93)-DV33/(1+'Caracs du projet'!$E$93)-DV36/(1+'Caracs du projet'!$E$93),0))</f>
        <v/>
      </c>
      <c r="DX34" s="68" t="str">
        <f>IF(DX3="","",IF(DW34+DW15-DW33-DW36&gt;0,DW34/(1+'Caracs du projet'!$E$93)+DW15/(1+'Caracs du projet'!$E$93)-DW33/(1+'Caracs du projet'!$E$93)-DW36/(1+'Caracs du projet'!$E$93),0))</f>
        <v/>
      </c>
      <c r="DY34" s="68" t="str">
        <f>IF(DY3="","",IF(DX34+DX15-DX33-DX36&gt;0,DX34/(1+'Caracs du projet'!$E$93)+DX15/(1+'Caracs du projet'!$E$93)-DX33/(1+'Caracs du projet'!$E$93)-DX36/(1+'Caracs du projet'!$E$93),0))</f>
        <v/>
      </c>
      <c r="DZ34" s="68" t="str">
        <f>IF(DZ3="","",IF(DY34+DY15-DY33-DY36&gt;0,DY34/(1+'Caracs du projet'!$E$93)+DY15/(1+'Caracs du projet'!$E$93)-DY33/(1+'Caracs du projet'!$E$93)-DY36/(1+'Caracs du projet'!$E$93),0))</f>
        <v/>
      </c>
      <c r="EA34" s="68" t="str">
        <f>IF(EA3="","",IF(DZ34+DZ15-DZ33-DZ36&gt;0,DZ34/(1+'Caracs du projet'!$E$93)+DZ15/(1+'Caracs du projet'!$E$93)-DZ33/(1+'Caracs du projet'!$E$93)-DZ36/(1+'Caracs du projet'!$E$93),0))</f>
        <v/>
      </c>
      <c r="EB34" s="68" t="str">
        <f>IF(EB3="","",IF(EA34+EA15-EA33-EA36&gt;0,EA34/(1+'Caracs du projet'!$E$93)+EA15/(1+'Caracs du projet'!$E$93)-EA33/(1+'Caracs du projet'!$E$93)-EA36/(1+'Caracs du projet'!$E$93),0))</f>
        <v/>
      </c>
      <c r="EC34" s="68" t="str">
        <f>IF(EC3="","",IF(EB34+EB15-EB33-EB36&gt;0,EB34/(1+'Caracs du projet'!$E$93)+EB15/(1+'Caracs du projet'!$E$93)-EB33/(1+'Caracs du projet'!$E$93)-EB36/(1+'Caracs du projet'!$E$93),0))</f>
        <v/>
      </c>
      <c r="ED34" s="68" t="str">
        <f>IF(ED3="","",IF(EC34+EC15-EC33-EC36&gt;0,EC34/(1+'Caracs du projet'!$E$93)+EC15/(1+'Caracs du projet'!$E$93)-EC33/(1+'Caracs du projet'!$E$93)-EC36/(1+'Caracs du projet'!$E$93),0))</f>
        <v/>
      </c>
      <c r="EE34" s="68" t="str">
        <f>IF(EE3="","",IF(ED34+ED15-ED33-ED36&gt;0,ED34/(1+'Caracs du projet'!$E$93)+ED15/(1+'Caracs du projet'!$E$93)-ED33/(1+'Caracs du projet'!$E$93)-ED36/(1+'Caracs du projet'!$E$93),0))</f>
        <v/>
      </c>
      <c r="EF34" s="68" t="str">
        <f>IF(EF3="","",IF(EE34+EE15-EE33-EE36&gt;0,EE34/(1+'Caracs du projet'!$E$93)+EE15/(1+'Caracs du projet'!$E$93)-EE33/(1+'Caracs du projet'!$E$93)-EE36/(1+'Caracs du projet'!$E$93),0))</f>
        <v/>
      </c>
      <c r="EG34" s="68" t="str">
        <f>IF(EG3="","",IF(EF34+EF15-EF33-EF36&gt;0,EF34/(1+'Caracs du projet'!$E$93)+EF15/(1+'Caracs du projet'!$E$93)-EF33/(1+'Caracs du projet'!$E$93)-EF36/(1+'Caracs du projet'!$E$93),0))</f>
        <v/>
      </c>
      <c r="EH34" s="68" t="str">
        <f>IF(EH3="","",IF(EG34+EG15-EG33-EG36&gt;0,EG34/(1+'Caracs du projet'!$E$93)+EG15/(1+'Caracs du projet'!$E$93)-EG33/(1+'Caracs du projet'!$E$93)-EG36/(1+'Caracs du projet'!$E$93),0))</f>
        <v/>
      </c>
      <c r="EI34" s="68" t="str">
        <f>IF(EI3="","",IF(EH34+EH15-EH33-EH36&gt;0,EH34/(1+'Caracs du projet'!$E$93)+EH15/(1+'Caracs du projet'!$E$93)-EH33/(1+'Caracs du projet'!$E$93)-EH36/(1+'Caracs du projet'!$E$93),0))</f>
        <v/>
      </c>
      <c r="EJ34" s="68" t="str">
        <f>IF(EJ3="","",IF(EI34+EI15-EI33-EI36&gt;0,EI34/(1+'Caracs du projet'!$E$93)+EI15/(1+'Caracs du projet'!$E$93)-EI33/(1+'Caracs du projet'!$E$93)-EI36/(1+'Caracs du projet'!$E$93),0))</f>
        <v/>
      </c>
      <c r="EK34" s="68" t="str">
        <f>IF(EK3="","",IF(EJ34+EJ15-EJ33-EJ36&gt;0,EJ34/(1+'Caracs du projet'!$E$93)+EJ15/(1+'Caracs du projet'!$E$93)-EJ33/(1+'Caracs du projet'!$E$93)-EJ36/(1+'Caracs du projet'!$E$93),0))</f>
        <v/>
      </c>
      <c r="EL34" s="68" t="str">
        <f>IF(EL3="","",IF(EK34+EK15-EK33-EK36&gt;0,EK34/(1+'Caracs du projet'!$E$93)+EK15/(1+'Caracs du projet'!$E$93)-EK33/(1+'Caracs du projet'!$E$93)-EK36/(1+'Caracs du projet'!$E$93),0))</f>
        <v/>
      </c>
      <c r="EM34" s="68" t="str">
        <f>IF(EM3="","",IF(EL34+EL15-EL33-EL36&gt;0,EL34/(1+'Caracs du projet'!$E$93)+EL15/(1+'Caracs du projet'!$E$93)-EL33/(1+'Caracs du projet'!$E$93)-EL36/(1+'Caracs du projet'!$E$93),0))</f>
        <v/>
      </c>
      <c r="EN34" s="68" t="str">
        <f>IF(EN3="","",IF(EM34+EM15-EM33-EM36&gt;0,EM34/(1+'Caracs du projet'!$E$93)+EM15/(1+'Caracs du projet'!$E$93)-EM33/(1+'Caracs du projet'!$E$93)-EM36/(1+'Caracs du projet'!$E$93),0))</f>
        <v/>
      </c>
      <c r="EO34" s="68" t="str">
        <f>IF(EO3="","",IF(EN34+EN15-EN33-EN36&gt;0,EN34/(1+'Caracs du projet'!$E$93)+EN15/(1+'Caracs du projet'!$E$93)-EN33/(1+'Caracs du projet'!$E$93)-EN36/(1+'Caracs du projet'!$E$93),0))</f>
        <v/>
      </c>
      <c r="EP34" s="68" t="str">
        <f>IF(EP3="","",IF(EO34+EO15-EO33-EO36&gt;0,EO34/(1+'Caracs du projet'!$E$93)+EO15/(1+'Caracs du projet'!$E$93)-EO33/(1+'Caracs du projet'!$E$93)-EO36/(1+'Caracs du projet'!$E$93),0))</f>
        <v/>
      </c>
      <c r="EQ34" s="68" t="str">
        <f>IF(EQ3="","",IF(EP34+EP15-EP33-EP36&gt;0,EP34/(1+'Caracs du projet'!$E$93)+EP15/(1+'Caracs du projet'!$E$93)-EP33/(1+'Caracs du projet'!$E$93)-EP36/(1+'Caracs du projet'!$E$93),0))</f>
        <v/>
      </c>
      <c r="ER34" s="68" t="str">
        <f>IF(ER3="","",IF(EQ34+EQ15-EQ33-EQ36&gt;0,EQ34/(1+'Caracs du projet'!$E$93)+EQ15/(1+'Caracs du projet'!$E$93)-EQ33/(1+'Caracs du projet'!$E$93)-EQ36/(1+'Caracs du projet'!$E$93),0))</f>
        <v/>
      </c>
      <c r="ES34" s="68" t="str">
        <f>IF(ES3="","",IF(ER34+ER15-ER33-ER36&gt;0,ER34/(1+'Caracs du projet'!$E$93)+ER15/(1+'Caracs du projet'!$E$93)-ER33/(1+'Caracs du projet'!$E$93)-ER36/(1+'Caracs du projet'!$E$93),0))</f>
        <v/>
      </c>
      <c r="ET34" s="68" t="str">
        <f>IF(ET3="","",IF(ES34+ES15-ES33-ES36&gt;0,ES34/(1+'Caracs du projet'!$E$93)+ES15/(1+'Caracs du projet'!$E$93)-ES33/(1+'Caracs du projet'!$E$93)-ES36/(1+'Caracs du projet'!$E$93),0))</f>
        <v/>
      </c>
      <c r="EU34" s="68" t="str">
        <f>IF(EU3="","",IF(ET34+ET15-ET33-ET36&gt;0,ET34/(1+'Caracs du projet'!$E$93)+ET15/(1+'Caracs du projet'!$E$93)-ET33/(1+'Caracs du projet'!$E$93)-ET36/(1+'Caracs du projet'!$E$93),0))</f>
        <v/>
      </c>
      <c r="EV34" s="68" t="str">
        <f>IF(EV3="","",IF(EU34+EU15-EU33-EU36&gt;0,EU34/(1+'Caracs du projet'!$E$93)+EU15/(1+'Caracs du projet'!$E$93)-EU33/(1+'Caracs du projet'!$E$93)-EU36/(1+'Caracs du projet'!$E$93),0))</f>
        <v/>
      </c>
    </row>
    <row r="35" spans="1:152" ht="15" hidden="1" customHeight="1">
      <c r="A35" s="68" t="s">
        <v>77</v>
      </c>
      <c r="B35" s="68">
        <f>0</f>
        <v>0</v>
      </c>
      <c r="C35" s="68">
        <f>IF(C3="","",(B34-B36)-(B34-B36)/(1+'Caracs du projet'!$E$93)+(B15-B33)-(B15-B33)/(1+'Caracs du projet'!$E$93))</f>
        <v>0</v>
      </c>
      <c r="D35" s="68">
        <f ca="1">IF(D3="","",(C34-C36)-(C34-C36)/(1+'Caracs du projet'!$E$93)+(C15-C33)-(C15-C33)/(1+'Caracs du projet'!$E$93))</f>
        <v>16.477482189827469</v>
      </c>
      <c r="E35" s="68">
        <f ca="1">IF(E3="","",(D34-D36)-(D34-D36)/(1+'Caracs du projet'!$E$93)+(D15-D33)-(D15-D33)/(1+'Caracs du projet'!$E$93))</f>
        <v>33.231173370117403</v>
      </c>
      <c r="F35" s="68">
        <f ca="1">IF(F3="","",(E34-E36)-(E34-E36)/(1+'Caracs du projet'!$E$93)+(E15-E33)-(E15-E33)/(1+'Caracs du projet'!$E$93))</f>
        <v>50.254357725354339</v>
      </c>
      <c r="G35" s="68">
        <f ca="1">IF(G3="","",(F34-F36)-(F34-F36)/(1+'Caracs du projet'!$E$93)+(F15-F33)-(F15-F33)/(1+'Caracs du projet'!$E$93))</f>
        <v>67.540425970816386</v>
      </c>
      <c r="H35" s="68">
        <f ca="1">IF(H3="","",(G34-G36)-(G34-G36)/(1+'Caracs du projet'!$E$93)+(G15-G33)-(G15-G33)/(1+'Caracs du projet'!$E$93))</f>
        <v>78.880960386673678</v>
      </c>
      <c r="I35" s="68">
        <f ca="1">IF(I3="","",(H34-H36)-(H34-H36)/(1+'Caracs du projet'!$E$93)+(H15-H33)-(H15-H33)/(1+'Caracs du projet'!$E$93))</f>
        <v>79.563426881997145</v>
      </c>
      <c r="J35" s="68">
        <f ca="1">IF(J3="","",(I34-I36)-(I34-I36)/(1+'Caracs du projet'!$E$93)+(I15-I33)-(I15-I33)/(1+'Caracs du projet'!$E$93))</f>
        <v>80.484706501403224</v>
      </c>
      <c r="K35" s="68">
        <f ca="1">IF(K3="","",(J34-J36)-(J34-J36)/(1+'Caracs du projet'!$E$93)+(J15-J33)-(J15-J33)/(1+'Caracs du projet'!$E$93))</f>
        <v>81.640441094938183</v>
      </c>
      <c r="L35" s="68">
        <f ca="1">IF(L3="","",(K34-K36)-(K34-K36)/(1+'Caracs du projet'!$E$93)+(K15-K33)-(K15-K33)/(1+'Caracs du projet'!$E$93))</f>
        <v>83.026336138655921</v>
      </c>
      <c r="M35" s="68">
        <f ca="1">IF(M3="","",(L34-L36)-(L34-L36)/(1+'Caracs du projet'!$E$93)+(L15-L33)-(L15-L33)/(1+'Caracs du projet'!$E$93))</f>
        <v>84.638159903164677</v>
      </c>
      <c r="N35" s="68">
        <f ca="1">IF(N3="","",(M34-M36)-(M34-M36)/(1+'Caracs du projet'!$E$93)+(M15-M33)-(M15-M33)/(1+'Caracs du projet'!$E$93))</f>
        <v>86.471742632400094</v>
      </c>
      <c r="O35" s="68">
        <f ca="1">IF(O3="","",(N34-N36)-(N34-N36)/(1+'Caracs du projet'!$E$93)+(N15-N33)-(N15-N33)/(1+'Caracs du projet'!$E$93))</f>
        <v>88.522975732517295</v>
      </c>
      <c r="P35" s="68">
        <f ca="1">IF(P3="","",(O34-O36)-(O34-O36)/(1+'Caracs du projet'!$E$93)+(O15-O33)-(O15-O33)/(1+'Caracs du projet'!$E$93))</f>
        <v>90.787810970756368</v>
      </c>
      <c r="Q35" s="68">
        <f ca="1">IF(Q3="","",(P34-P36)-(P34-P36)/(1+'Caracs du projet'!$E$93)+(P15-P33)-(P15-P33)/(1+'Caracs du projet'!$E$93))</f>
        <v>93.262259684188621</v>
      </c>
      <c r="R35" s="68">
        <f ca="1">IF(R3="","",(Q34-Q36)-(Q34-Q36)/(1+'Caracs du projet'!$E$93)+(Q15-Q33)-(Q15-Q33)/(1+'Caracs du projet'!$E$93))</f>
        <v>95.942391998209928</v>
      </c>
      <c r="S35" s="68">
        <f ca="1">IF(S3="","",(R34-R36)-(R34-R36)/(1+'Caracs du projet'!$E$93)+(R15-R33)-(R15-R33)/(1+'Caracs du projet'!$E$93))</f>
        <v>75.993973859968719</v>
      </c>
      <c r="T35" s="68">
        <f ca="1">IF(T3="","",(S34-S36)-(S34-S36)/(1+'Caracs du projet'!$E$93)+(S15-S33)-(S15-S33)/(1+'Caracs du projet'!$E$93))</f>
        <v>56.431168707897996</v>
      </c>
      <c r="U35" s="68">
        <f ca="1">IF(U3="","",(T34-T36)-(T34-T36)/(1+'Caracs du projet'!$E$93)+(T15-T33)-(T15-T33)/(1+'Caracs du projet'!$E$93))</f>
        <v>37.248296176830081</v>
      </c>
      <c r="V35" s="68">
        <f ca="1">IF(V3="","",(U34-U36)-(U34-U36)/(1+'Caracs du projet'!$E$93)+(U15-U33)-(U15-U33)/(1+'Caracs du projet'!$E$93))</f>
        <v>18.439750582589113</v>
      </c>
      <c r="W35" s="68" t="str">
        <f>IF(W3="","",(V34-V36)-(V34-V36)/(1+'Caracs du projet'!$E$93)+(V15-V33)-(V15-V33)/(1+'Caracs du projet'!$E$93))</f>
        <v/>
      </c>
      <c r="X35" s="68" t="str">
        <f>IF(X3="","",(W34-W36)-(W34-W36)/(1+'Caracs du projet'!$E$93)+(W15-W33)-(W15-W33)/(1+'Caracs du projet'!$E$93))</f>
        <v/>
      </c>
      <c r="Y35" s="68" t="str">
        <f>IF(Y3="","",(X34-X36)-(X34-X36)/(1+'Caracs du projet'!$E$93)+(X15-X33)-(X15-X33)/(1+'Caracs du projet'!$E$93))</f>
        <v/>
      </c>
      <c r="Z35" s="68" t="str">
        <f>IF(Z3="","",(Y34-Y36)-(Y34-Y36)/(1+'Caracs du projet'!$E$93)+(Y15-Y33)-(Y15-Y33)/(1+'Caracs du projet'!$E$93))</f>
        <v/>
      </c>
      <c r="AA35" s="68" t="str">
        <f>IF(AA3="","",(Z34-Z36)-(Z34-Z36)/(1+'Caracs du projet'!$E$93)+(Z15-Z33)-(Z15-Z33)/(1+'Caracs du projet'!$E$93))</f>
        <v/>
      </c>
      <c r="AB35" s="68" t="str">
        <f>IF(AB3="","",(AA34-AA36)-(AA34-AA36)/(1+'Caracs du projet'!$E$93)+(AA15-AA33)-(AA15-AA33)/(1+'Caracs du projet'!$E$93))</f>
        <v/>
      </c>
      <c r="AC35" s="68" t="str">
        <f>IF(AC3="","",(AB34-AB36)-(AB34-AB36)/(1+'Caracs du projet'!$E$93)+(AB15-AB33)-(AB15-AB33)/(1+'Caracs du projet'!$E$93))</f>
        <v/>
      </c>
      <c r="AD35" s="68" t="str">
        <f>IF(AD3="","",(AC34-AC36)-(AC34-AC36)/(1+'Caracs du projet'!$E$93)+(AC15-AC33)-(AC15-AC33)/(1+'Caracs du projet'!$E$93))</f>
        <v/>
      </c>
      <c r="AE35" s="68" t="str">
        <f>IF(AE3="","",(AD34-AD36)-(AD34-AD36)/(1+'Caracs du projet'!$E$93)+(AD15-AD33)-(AD15-AD33)/(1+'Caracs du projet'!$E$93))</f>
        <v/>
      </c>
      <c r="AF35" s="68" t="str">
        <f>IF(AF3="","",(AE34-AE36)-(AE34-AE36)/(1+'Caracs du projet'!$E$93)+(AE15-AE33)-(AE15-AE33)/(1+'Caracs du projet'!$E$93))</f>
        <v/>
      </c>
      <c r="AG35" s="68" t="str">
        <f>IF(AG3="","",(AF34-AF36)-(AF34-AF36)/(1+'Caracs du projet'!$E$93)+(AF15-AF33)-(AF15-AF33)/(1+'Caracs du projet'!$E$93))</f>
        <v/>
      </c>
      <c r="AH35" s="68" t="str">
        <f>IF(AH3="","",(AG34-AG36)-(AG34-AG36)/(1+'Caracs du projet'!$E$93)+(AG15-AG33)-(AG15-AG33)/(1+'Caracs du projet'!$E$93))</f>
        <v/>
      </c>
      <c r="AI35" s="68" t="str">
        <f>IF(AI3="","",(AH34-AH36)-(AH34-AH36)/(1+'Caracs du projet'!$E$93)+(AH15-AH33)-(AH15-AH33)/(1+'Caracs du projet'!$E$93))</f>
        <v/>
      </c>
      <c r="AJ35" s="68" t="str">
        <f>IF(AJ3="","",(AI34-AI36)-(AI34-AI36)/(1+'Caracs du projet'!$E$93)+(AI15-AI33)-(AI15-AI33)/(1+'Caracs du projet'!$E$93))</f>
        <v/>
      </c>
      <c r="AK35" s="68" t="str">
        <f>IF(AK3="","",(AJ34-AJ36)-(AJ34-AJ36)/(1+'Caracs du projet'!$E$93)+(AJ15-AJ33)-(AJ15-AJ33)/(1+'Caracs du projet'!$E$93))</f>
        <v/>
      </c>
      <c r="AL35" s="68" t="str">
        <f>IF(AL3="","",(AK34-AK36)-(AK34-AK36)/(1+'Caracs du projet'!$E$93)+(AK15-AK33)-(AK15-AK33)/(1+'Caracs du projet'!$E$93))</f>
        <v/>
      </c>
      <c r="AM35" s="68" t="str">
        <f>IF(AM3="","",(AL34-AL36)-(AL34-AL36)/(1+'Caracs du projet'!$E$93)+(AL15-AL33)-(AL15-AL33)/(1+'Caracs du projet'!$E$93))</f>
        <v/>
      </c>
      <c r="AN35" s="68" t="str">
        <f>IF(AN3="","",(AM34-AM36)-(AM34-AM36)/(1+'Caracs du projet'!$E$93)+(AM15-AM33)-(AM15-AM33)/(1+'Caracs du projet'!$E$93))</f>
        <v/>
      </c>
      <c r="AO35" s="68" t="str">
        <f>IF(AO3="","",(AN34-AN36)-(AN34-AN36)/(1+'Caracs du projet'!$E$93)+(AN15-AN33)-(AN15-AN33)/(1+'Caracs du projet'!$E$93))</f>
        <v/>
      </c>
      <c r="AP35" s="68" t="str">
        <f>IF(AP3="","",(AO34-AO36)-(AO34-AO36)/(1+'Caracs du projet'!$E$93)+(AO15-AO33)-(AO15-AO33)/(1+'Caracs du projet'!$E$93))</f>
        <v/>
      </c>
      <c r="AQ35" s="68" t="str">
        <f>IF(AQ3="","",(AP34-AP36)-(AP34-AP36)/(1+'Caracs du projet'!$E$93)+(AP15-AP33)-(AP15-AP33)/(1+'Caracs du projet'!$E$93))</f>
        <v/>
      </c>
      <c r="AR35" s="68" t="str">
        <f>IF(AR3="","",(AQ34-AQ36)-(AQ34-AQ36)/(1+'Caracs du projet'!$E$93)+(AQ15-AQ33)-(AQ15-AQ33)/(1+'Caracs du projet'!$E$93))</f>
        <v/>
      </c>
      <c r="AS35" s="68" t="str">
        <f>IF(AS3="","",(AR34-AR36)-(AR34-AR36)/(1+'Caracs du projet'!$E$93)+(AR15-AR33)-(AR15-AR33)/(1+'Caracs du projet'!$E$93))</f>
        <v/>
      </c>
      <c r="AT35" s="68" t="str">
        <f>IF(AT3="","",(AS34-AS36)-(AS34-AS36)/(1+'Caracs du projet'!$E$93)+(AS15-AS33)-(AS15-AS33)/(1+'Caracs du projet'!$E$93))</f>
        <v/>
      </c>
      <c r="AU35" s="68" t="str">
        <f>IF(AU3="","",(AT34-AT36)-(AT34-AT36)/(1+'Caracs du projet'!$E$93)+(AT15-AT33)-(AT15-AT33)/(1+'Caracs du projet'!$E$93))</f>
        <v/>
      </c>
      <c r="AV35" s="68" t="str">
        <f>IF(AV3="","",(AU34-AU36)-(AU34-AU36)/(1+'Caracs du projet'!$E$93)+(AU15-AU33)-(AU15-AU33)/(1+'Caracs du projet'!$E$93))</f>
        <v/>
      </c>
      <c r="AW35" s="68" t="str">
        <f>IF(AW3="","",(AV34-AV36)-(AV34-AV36)/(1+'Caracs du projet'!$E$93)+(AV15-AV33)-(AV15-AV33)/(1+'Caracs du projet'!$E$93))</f>
        <v/>
      </c>
      <c r="AX35" s="68" t="str">
        <f>IF(AX3="","",(AW34-AW36)-(AW34-AW36)/(1+'Caracs du projet'!$E$93)+(AW15-AW33)-(AW15-AW33)/(1+'Caracs du projet'!$E$93))</f>
        <v/>
      </c>
      <c r="AY35" s="68" t="str">
        <f>IF(AY3="","",(AX34-AX36)-(AX34-AX36)/(1+'Caracs du projet'!$E$93)+(AX15-AX33)-(AX15-AX33)/(1+'Caracs du projet'!$E$93))</f>
        <v/>
      </c>
      <c r="AZ35" s="68" t="str">
        <f>IF(AZ3="","",(AY34-AY36)-(AY34-AY36)/(1+'Caracs du projet'!$E$93)+(AY15-AY33)-(AY15-AY33)/(1+'Caracs du projet'!$E$93))</f>
        <v/>
      </c>
      <c r="BA35" s="68" t="str">
        <f>IF(BA3="","",(AZ34-AZ36)-(AZ34-AZ36)/(1+'Caracs du projet'!$E$93)+(AZ15-AZ33)-(AZ15-AZ33)/(1+'Caracs du projet'!$E$93))</f>
        <v/>
      </c>
      <c r="BB35" s="68" t="str">
        <f>IF(BB3="","",(BA34-BA36)-(BA34-BA36)/(1+'Caracs du projet'!$E$93)+(BA15-BA33)-(BA15-BA33)/(1+'Caracs du projet'!$E$93))</f>
        <v/>
      </c>
      <c r="BC35" s="68" t="str">
        <f>IF(BC3="","",(BB34-BB36)-(BB34-BB36)/(1+'Caracs du projet'!$E$93)+(BB15-BB33)-(BB15-BB33)/(1+'Caracs du projet'!$E$93))</f>
        <v/>
      </c>
      <c r="BD35" s="68" t="str">
        <f>IF(BD3="","",(BC34-BC36)-(BC34-BC36)/(1+'Caracs du projet'!$E$93)+(BC15-BC33)-(BC15-BC33)/(1+'Caracs du projet'!$E$93))</f>
        <v/>
      </c>
      <c r="BE35" s="68" t="str">
        <f>IF(BE3="","",(BD34-BD36)-(BD34-BD36)/(1+'Caracs du projet'!$E$93)+(BD15-BD33)-(BD15-BD33)/(1+'Caracs du projet'!$E$93))</f>
        <v/>
      </c>
      <c r="BF35" s="68" t="str">
        <f>IF(BF3="","",(BE34-BE36)-(BE34-BE36)/(1+'Caracs du projet'!$E$93)+(BE15-BE33)-(BE15-BE33)/(1+'Caracs du projet'!$E$93))</f>
        <v/>
      </c>
      <c r="BG35" s="68" t="str">
        <f>IF(BG3="","",(BF34-BF36)-(BF34-BF36)/(1+'Caracs du projet'!$E$93)+(BF15-BF33)-(BF15-BF33)/(1+'Caracs du projet'!$E$93))</f>
        <v/>
      </c>
      <c r="BH35" s="68" t="str">
        <f>IF(BH3="","",(BG34-BG36)-(BG34-BG36)/(1+'Caracs du projet'!$E$93)+(BG15-BG33)-(BG15-BG33)/(1+'Caracs du projet'!$E$93))</f>
        <v/>
      </c>
      <c r="BI35" s="68" t="str">
        <f>IF(BI3="","",(BH34-BH36)-(BH34-BH36)/(1+'Caracs du projet'!$E$93)+(BH15-BH33)-(BH15-BH33)/(1+'Caracs du projet'!$E$93))</f>
        <v/>
      </c>
      <c r="BJ35" s="68" t="str">
        <f>IF(BJ3="","",(BI34-BI36)-(BI34-BI36)/(1+'Caracs du projet'!$E$93)+(BI15-BI33)-(BI15-BI33)/(1+'Caracs du projet'!$E$93))</f>
        <v/>
      </c>
      <c r="BK35" s="68" t="str">
        <f>IF(BK3="","",(BJ34-BJ36)-(BJ34-BJ36)/(1+'Caracs du projet'!$E$93)+(BJ15-BJ33)-(BJ15-BJ33)/(1+'Caracs du projet'!$E$93))</f>
        <v/>
      </c>
      <c r="BL35" s="68" t="str">
        <f>IF(BL3="","",(BK34-BK36)-(BK34-BK36)/(1+'Caracs du projet'!$E$93)+(BK15-BK33)-(BK15-BK33)/(1+'Caracs du projet'!$E$93))</f>
        <v/>
      </c>
      <c r="BM35" s="68" t="str">
        <f>IF(BM3="","",(BL34-BL36)-(BL34-BL36)/(1+'Caracs du projet'!$E$93)+(BL15-BL33)-(BL15-BL33)/(1+'Caracs du projet'!$E$93))</f>
        <v/>
      </c>
      <c r="BN35" s="68" t="str">
        <f>IF(BN3="","",(BM34-BM36)-(BM34-BM36)/(1+'Caracs du projet'!$E$93)+(BM15-BM33)-(BM15-BM33)/(1+'Caracs du projet'!$E$93))</f>
        <v/>
      </c>
      <c r="BO35" s="68" t="str">
        <f>IF(BO3="","",(BN34-BN36)-(BN34-BN36)/(1+'Caracs du projet'!$E$93)+(BN15-BN33)-(BN15-BN33)/(1+'Caracs du projet'!$E$93))</f>
        <v/>
      </c>
      <c r="BP35" s="68" t="str">
        <f>IF(BP3="","",(BO34-BO36)-(BO34-BO36)/(1+'Caracs du projet'!$E$93)+(BO15-BO33)-(BO15-BO33)/(1+'Caracs du projet'!$E$93))</f>
        <v/>
      </c>
      <c r="BQ35" s="68" t="str">
        <f>IF(BQ3="","",(BP34-BP36)-(BP34-BP36)/(1+'Caracs du projet'!$E$93)+(BP15-BP33)-(BP15-BP33)/(1+'Caracs du projet'!$E$93))</f>
        <v/>
      </c>
      <c r="BR35" s="68" t="str">
        <f>IF(BR3="","",(BQ34-BQ36)-(BQ34-BQ36)/(1+'Caracs du projet'!$E$93)+(BQ15-BQ33)-(BQ15-BQ33)/(1+'Caracs du projet'!$E$93))</f>
        <v/>
      </c>
      <c r="BS35" s="68" t="str">
        <f>IF(BS3="","",(BR34-BR36)-(BR34-BR36)/(1+'Caracs du projet'!$E$93)+(BR15-BR33)-(BR15-BR33)/(1+'Caracs du projet'!$E$93))</f>
        <v/>
      </c>
      <c r="BT35" s="68" t="str">
        <f>IF(BT3="","",(BS34-BS36)-(BS34-BS36)/(1+'Caracs du projet'!$E$93)+(BS15-BS33)-(BS15-BS33)/(1+'Caracs du projet'!$E$93))</f>
        <v/>
      </c>
      <c r="BU35" s="68" t="str">
        <f>IF(BU3="","",(BT34-BT36)-(BT34-BT36)/(1+'Caracs du projet'!$E$93)+(BT15-BT33)-(BT15-BT33)/(1+'Caracs du projet'!$E$93))</f>
        <v/>
      </c>
      <c r="BV35" s="68" t="str">
        <f>IF(BV3="","",(BU34-BU36)-(BU34-BU36)/(1+'Caracs du projet'!$E$93)+(BU15-BU33)-(BU15-BU33)/(1+'Caracs du projet'!$E$93))</f>
        <v/>
      </c>
      <c r="BW35" s="68" t="str">
        <f>IF(BW3="","",(BV34-BV36)-(BV34-BV36)/(1+'Caracs du projet'!$E$93)+(BV15-BV33)-(BV15-BV33)/(1+'Caracs du projet'!$E$93))</f>
        <v/>
      </c>
      <c r="BX35" s="68" t="str">
        <f>IF(BX3="","",(BW34-BW36)-(BW34-BW36)/(1+'Caracs du projet'!$E$93)+(BW15-BW33)-(BW15-BW33)/(1+'Caracs du projet'!$E$93))</f>
        <v/>
      </c>
      <c r="BY35" s="68" t="str">
        <f>IF(BY3="","",(BX34-BX36)-(BX34-BX36)/(1+'Caracs du projet'!$E$93)+(BX15-BX33)-(BX15-BX33)/(1+'Caracs du projet'!$E$93))</f>
        <v/>
      </c>
      <c r="BZ35" s="68" t="str">
        <f>IF(BZ3="","",(BY34-BY36)-(BY34-BY36)/(1+'Caracs du projet'!$E$93)+(BY15-BY33)-(BY15-BY33)/(1+'Caracs du projet'!$E$93))</f>
        <v/>
      </c>
      <c r="CA35" s="68" t="str">
        <f>IF(CA3="","",(BZ34-BZ36)-(BZ34-BZ36)/(1+'Caracs du projet'!$E$93)+(BZ15-BZ33)-(BZ15-BZ33)/(1+'Caracs du projet'!$E$93))</f>
        <v/>
      </c>
      <c r="CB35" s="68" t="str">
        <f>IF(CB3="","",(CA34-CA36)-(CA34-CA36)/(1+'Caracs du projet'!$E$93)+(CA15-CA33)-(CA15-CA33)/(1+'Caracs du projet'!$E$93))</f>
        <v/>
      </c>
      <c r="CC35" s="68" t="str">
        <f>IF(CC3="","",(CB34-CB36)-(CB34-CB36)/(1+'Caracs du projet'!$E$93)+(CB15-CB33)-(CB15-CB33)/(1+'Caracs du projet'!$E$93))</f>
        <v/>
      </c>
      <c r="CD35" s="68" t="str">
        <f>IF(CD3="","",(CC34-CC36)-(CC34-CC36)/(1+'Caracs du projet'!$E$93)+(CC15-CC33)-(CC15-CC33)/(1+'Caracs du projet'!$E$93))</f>
        <v/>
      </c>
      <c r="CE35" s="68" t="str">
        <f>IF(CE3="","",(CD34-CD36)-(CD34-CD36)/(1+'Caracs du projet'!$E$93)+(CD15-CD33)-(CD15-CD33)/(1+'Caracs du projet'!$E$93))</f>
        <v/>
      </c>
      <c r="CF35" s="68" t="str">
        <f>IF(CF3="","",(CE34-CE36)-(CE34-CE36)/(1+'Caracs du projet'!$E$93)+(CE15-CE33)-(CE15-CE33)/(1+'Caracs du projet'!$E$93))</f>
        <v/>
      </c>
      <c r="CG35" s="68" t="str">
        <f>IF(CG3="","",(CF34-CF36)-(CF34-CF36)/(1+'Caracs du projet'!$E$93)+(CF15-CF33)-(CF15-CF33)/(1+'Caracs du projet'!$E$93))</f>
        <v/>
      </c>
      <c r="CH35" s="68" t="str">
        <f>IF(CH3="","",(CG34-CG36)-(CG34-CG36)/(1+'Caracs du projet'!$E$93)+(CG15-CG33)-(CG15-CG33)/(1+'Caracs du projet'!$E$93))</f>
        <v/>
      </c>
      <c r="CI35" s="68" t="str">
        <f>IF(CI3="","",(CH34-CH36)-(CH34-CH36)/(1+'Caracs du projet'!$E$93)+(CH15-CH33)-(CH15-CH33)/(1+'Caracs du projet'!$E$93))</f>
        <v/>
      </c>
      <c r="CJ35" s="68" t="str">
        <f>IF(CJ3="","",(CI34-CI36)-(CI34-CI36)/(1+'Caracs du projet'!$E$93)+(CI15-CI33)-(CI15-CI33)/(1+'Caracs du projet'!$E$93))</f>
        <v/>
      </c>
      <c r="CK35" s="68" t="str">
        <f>IF(CK3="","",(CJ34-CJ36)-(CJ34-CJ36)/(1+'Caracs du projet'!$E$93)+(CJ15-CJ33)-(CJ15-CJ33)/(1+'Caracs du projet'!$E$93))</f>
        <v/>
      </c>
      <c r="CL35" s="68" t="str">
        <f>IF(CL3="","",(CK34-CK36)-(CK34-CK36)/(1+'Caracs du projet'!$E$93)+(CK15-CK33)-(CK15-CK33)/(1+'Caracs du projet'!$E$93))</f>
        <v/>
      </c>
      <c r="CM35" s="68" t="str">
        <f>IF(CM3="","",(CL34-CL36)-(CL34-CL36)/(1+'Caracs du projet'!$E$93)+(CL15-CL33)-(CL15-CL33)/(1+'Caracs du projet'!$E$93))</f>
        <v/>
      </c>
      <c r="CN35" s="68" t="str">
        <f>IF(CN3="","",(CM34-CM36)-(CM34-CM36)/(1+'Caracs du projet'!$E$93)+(CM15-CM33)-(CM15-CM33)/(1+'Caracs du projet'!$E$93))</f>
        <v/>
      </c>
      <c r="CO35" s="68" t="str">
        <f>IF(CO3="","",(CN34-CN36)-(CN34-CN36)/(1+'Caracs du projet'!$E$93)+(CN15-CN33)-(CN15-CN33)/(1+'Caracs du projet'!$E$93))</f>
        <v/>
      </c>
      <c r="CP35" s="68" t="str">
        <f>IF(CP3="","",(CO34-CO36)-(CO34-CO36)/(1+'Caracs du projet'!$E$93)+(CO15-CO33)-(CO15-CO33)/(1+'Caracs du projet'!$E$93))</f>
        <v/>
      </c>
      <c r="CQ35" s="68" t="str">
        <f>IF(CQ3="","",(CP34-CP36)-(CP34-CP36)/(1+'Caracs du projet'!$E$93)+(CP15-CP33)-(CP15-CP33)/(1+'Caracs du projet'!$E$93))</f>
        <v/>
      </c>
      <c r="CR35" s="68" t="str">
        <f>IF(CR3="","",(CQ34-CQ36)-(CQ34-CQ36)/(1+'Caracs du projet'!$E$93)+(CQ15-CQ33)-(CQ15-CQ33)/(1+'Caracs du projet'!$E$93))</f>
        <v/>
      </c>
      <c r="CS35" s="68" t="str">
        <f>IF(CS3="","",(CR34-CR36)-(CR34-CR36)/(1+'Caracs du projet'!$E$93)+(CR15-CR33)-(CR15-CR33)/(1+'Caracs du projet'!$E$93))</f>
        <v/>
      </c>
      <c r="CT35" s="68" t="str">
        <f>IF(CT3="","",(CS34-CS36)-(CS34-CS36)/(1+'Caracs du projet'!$E$93)+(CS15-CS33)-(CS15-CS33)/(1+'Caracs du projet'!$E$93))</f>
        <v/>
      </c>
      <c r="CU35" s="68" t="str">
        <f>IF(CU3="","",(CT34-CT36)-(CT34-CT36)/(1+'Caracs du projet'!$E$93)+(CT15-CT33)-(CT15-CT33)/(1+'Caracs du projet'!$E$93))</f>
        <v/>
      </c>
      <c r="CV35" s="68" t="str">
        <f>IF(CV3="","",(CU34-CU36)-(CU34-CU36)/(1+'Caracs du projet'!$E$93)+(CU15-CU33)-(CU15-CU33)/(1+'Caracs du projet'!$E$93))</f>
        <v/>
      </c>
      <c r="CW35" s="68" t="str">
        <f>IF(CW3="","",(CV34-CV36)-(CV34-CV36)/(1+'Caracs du projet'!$E$93)+(CV15-CV33)-(CV15-CV33)/(1+'Caracs du projet'!$E$93))</f>
        <v/>
      </c>
      <c r="CX35" s="68" t="str">
        <f>IF(CX3="","",(CW34-CW36)-(CW34-CW36)/(1+'Caracs du projet'!$E$93)+(CW15-CW33)-(CW15-CW33)/(1+'Caracs du projet'!$E$93))</f>
        <v/>
      </c>
      <c r="CY35" s="68" t="str">
        <f>IF(CY3="","",(CX34-CX36)-(CX34-CX36)/(1+'Caracs du projet'!$E$93)+(CX15-CX33)-(CX15-CX33)/(1+'Caracs du projet'!$E$93))</f>
        <v/>
      </c>
      <c r="CZ35" s="68" t="str">
        <f>IF(CZ3="","",(CY34-CY36)-(CY34-CY36)/(1+'Caracs du projet'!$E$93)+(CY15-CY33)-(CY15-CY33)/(1+'Caracs du projet'!$E$93))</f>
        <v/>
      </c>
      <c r="DA35" s="68" t="str">
        <f>IF(DA3="","",(CZ34-CZ36)-(CZ34-CZ36)/(1+'Caracs du projet'!$E$93)+(CZ15-CZ33)-(CZ15-CZ33)/(1+'Caracs du projet'!$E$93))</f>
        <v/>
      </c>
      <c r="DB35" s="68" t="str">
        <f>IF(DB3="","",(DA34-DA36)-(DA34-DA36)/(1+'Caracs du projet'!$E$93)+(DA15-DA33)-(DA15-DA33)/(1+'Caracs du projet'!$E$93))</f>
        <v/>
      </c>
      <c r="DC35" s="68" t="str">
        <f>IF(DC3="","",(DB34-DB36)-(DB34-DB36)/(1+'Caracs du projet'!$E$93)+(DB15-DB33)-(DB15-DB33)/(1+'Caracs du projet'!$E$93))</f>
        <v/>
      </c>
      <c r="DD35" s="68" t="str">
        <f>IF(DD3="","",(DC34-DC36)-(DC34-DC36)/(1+'Caracs du projet'!$E$93)+(DC15-DC33)-(DC15-DC33)/(1+'Caracs du projet'!$E$93))</f>
        <v/>
      </c>
      <c r="DE35" s="68" t="str">
        <f>IF(DE3="","",(DD34-DD36)-(DD34-DD36)/(1+'Caracs du projet'!$E$93)+(DD15-DD33)-(DD15-DD33)/(1+'Caracs du projet'!$E$93))</f>
        <v/>
      </c>
      <c r="DF35" s="68" t="str">
        <f>IF(DF3="","",(DE34-DE36)-(DE34-DE36)/(1+'Caracs du projet'!$E$93)+(DE15-DE33)-(DE15-DE33)/(1+'Caracs du projet'!$E$93))</f>
        <v/>
      </c>
      <c r="DG35" s="68" t="str">
        <f>IF(DG3="","",(DF34-DF36)-(DF34-DF36)/(1+'Caracs du projet'!$E$93)+(DF15-DF33)-(DF15-DF33)/(1+'Caracs du projet'!$E$93))</f>
        <v/>
      </c>
      <c r="DH35" s="68" t="str">
        <f>IF(DH3="","",(DG34-DG36)-(DG34-DG36)/(1+'Caracs du projet'!$E$93)+(DG15-DG33)-(DG15-DG33)/(1+'Caracs du projet'!$E$93))</f>
        <v/>
      </c>
      <c r="DI35" s="68" t="str">
        <f>IF(DI3="","",(DH34-DH36)-(DH34-DH36)/(1+'Caracs du projet'!$E$93)+(DH15-DH33)-(DH15-DH33)/(1+'Caracs du projet'!$E$93))</f>
        <v/>
      </c>
      <c r="DJ35" s="68" t="str">
        <f>IF(DJ3="","",(DI34-DI36)-(DI34-DI36)/(1+'Caracs du projet'!$E$93)+(DI15-DI33)-(DI15-DI33)/(1+'Caracs du projet'!$E$93))</f>
        <v/>
      </c>
      <c r="DK35" s="68" t="str">
        <f>IF(DK3="","",(DJ34-DJ36)-(DJ34-DJ36)/(1+'Caracs du projet'!$E$93)+(DJ15-DJ33)-(DJ15-DJ33)/(1+'Caracs du projet'!$E$93))</f>
        <v/>
      </c>
      <c r="DL35" s="68" t="str">
        <f>IF(DL3="","",(DK34-DK36)-(DK34-DK36)/(1+'Caracs du projet'!$E$93)+(DK15-DK33)-(DK15-DK33)/(1+'Caracs du projet'!$E$93))</f>
        <v/>
      </c>
      <c r="DM35" s="68" t="str">
        <f>IF(DM3="","",(DL34-DL36)-(DL34-DL36)/(1+'Caracs du projet'!$E$93)+(DL15-DL33)-(DL15-DL33)/(1+'Caracs du projet'!$E$93))</f>
        <v/>
      </c>
      <c r="DN35" s="68" t="str">
        <f>IF(DN3="","",(DM34-DM36)-(DM34-DM36)/(1+'Caracs du projet'!$E$93)+(DM15-DM33)-(DM15-DM33)/(1+'Caracs du projet'!$E$93))</f>
        <v/>
      </c>
      <c r="DO35" s="68" t="str">
        <f>IF(DO3="","",(DN34-DN36)-(DN34-DN36)/(1+'Caracs du projet'!$E$93)+(DN15-DN33)-(DN15-DN33)/(1+'Caracs du projet'!$E$93))</f>
        <v/>
      </c>
      <c r="DP35" s="68" t="str">
        <f>IF(DP3="","",(DO34-DO36)-(DO34-DO36)/(1+'Caracs du projet'!$E$93)+(DO15-DO33)-(DO15-DO33)/(1+'Caracs du projet'!$E$93))</f>
        <v/>
      </c>
      <c r="DQ35" s="68" t="str">
        <f>IF(DQ3="","",(DP34-DP36)-(DP34-DP36)/(1+'Caracs du projet'!$E$93)+(DP15-DP33)-(DP15-DP33)/(1+'Caracs du projet'!$E$93))</f>
        <v/>
      </c>
      <c r="DR35" s="68" t="str">
        <f>IF(DR3="","",(DQ34-DQ36)-(DQ34-DQ36)/(1+'Caracs du projet'!$E$93)+(DQ15-DQ33)-(DQ15-DQ33)/(1+'Caracs du projet'!$E$93))</f>
        <v/>
      </c>
      <c r="DS35" s="68" t="str">
        <f>IF(DS3="","",(DR34-DR36)-(DR34-DR36)/(1+'Caracs du projet'!$E$93)+(DR15-DR33)-(DR15-DR33)/(1+'Caracs du projet'!$E$93))</f>
        <v/>
      </c>
      <c r="DT35" s="68" t="str">
        <f>IF(DT3="","",(DS34-DS36)-(DS34-DS36)/(1+'Caracs du projet'!$E$93)+(DS15-DS33)-(DS15-DS33)/(1+'Caracs du projet'!$E$93))</f>
        <v/>
      </c>
      <c r="DU35" s="68" t="str">
        <f>IF(DU3="","",(DT34-DT36)-(DT34-DT36)/(1+'Caracs du projet'!$E$93)+(DT15-DT33)-(DT15-DT33)/(1+'Caracs du projet'!$E$93))</f>
        <v/>
      </c>
      <c r="DV35" s="68" t="str">
        <f>IF(DV3="","",(DU34-DU36)-(DU34-DU36)/(1+'Caracs du projet'!$E$93)+(DU15-DU33)-(DU15-DU33)/(1+'Caracs du projet'!$E$93))</f>
        <v/>
      </c>
      <c r="DW35" s="68" t="str">
        <f>IF(DW3="","",(DV34-DV36)-(DV34-DV36)/(1+'Caracs du projet'!$E$93)+(DV15-DV33)-(DV15-DV33)/(1+'Caracs du projet'!$E$93))</f>
        <v/>
      </c>
      <c r="DX35" s="68" t="str">
        <f>IF(DX3="","",(DW34-DW36)-(DW34-DW36)/(1+'Caracs du projet'!$E$93)+(DW15-DW33)-(DW15-DW33)/(1+'Caracs du projet'!$E$93))</f>
        <v/>
      </c>
      <c r="DY35" s="68" t="str">
        <f>IF(DY3="","",(DX34-DX36)-(DX34-DX36)/(1+'Caracs du projet'!$E$93)+(DX15-DX33)-(DX15-DX33)/(1+'Caracs du projet'!$E$93))</f>
        <v/>
      </c>
      <c r="DZ35" s="68" t="str">
        <f>IF(DZ3="","",(DY34-DY36)-(DY34-DY36)/(1+'Caracs du projet'!$E$93)+(DY15-DY33)-(DY15-DY33)/(1+'Caracs du projet'!$E$93))</f>
        <v/>
      </c>
      <c r="EA35" s="68" t="str">
        <f>IF(EA3="","",(DZ34-DZ36)-(DZ34-DZ36)/(1+'Caracs du projet'!$E$93)+(DZ15-DZ33)-(DZ15-DZ33)/(1+'Caracs du projet'!$E$93))</f>
        <v/>
      </c>
      <c r="EB35" s="68" t="str">
        <f>IF(EB3="","",(EA34-EA36)-(EA34-EA36)/(1+'Caracs du projet'!$E$93)+(EA15-EA33)-(EA15-EA33)/(1+'Caracs du projet'!$E$93))</f>
        <v/>
      </c>
      <c r="EC35" s="68" t="str">
        <f>IF(EC3="","",(EB34-EB36)-(EB34-EB36)/(1+'Caracs du projet'!$E$93)+(EB15-EB33)-(EB15-EB33)/(1+'Caracs du projet'!$E$93))</f>
        <v/>
      </c>
      <c r="ED35" s="68" t="str">
        <f>IF(ED3="","",(EC34-EC36)-(EC34-EC36)/(1+'Caracs du projet'!$E$93)+(EC15-EC33)-(EC15-EC33)/(1+'Caracs du projet'!$E$93))</f>
        <v/>
      </c>
      <c r="EE35" s="68" t="str">
        <f>IF(EE3="","",(ED34-ED36)-(ED34-ED36)/(1+'Caracs du projet'!$E$93)+(ED15-ED33)-(ED15-ED33)/(1+'Caracs du projet'!$E$93))</f>
        <v/>
      </c>
      <c r="EF35" s="68" t="str">
        <f>IF(EF3="","",(EE34-EE36)-(EE34-EE36)/(1+'Caracs du projet'!$E$93)+(EE15-EE33)-(EE15-EE33)/(1+'Caracs du projet'!$E$93))</f>
        <v/>
      </c>
      <c r="EG35" s="68" t="str">
        <f>IF(EG3="","",(EF34-EF36)-(EF34-EF36)/(1+'Caracs du projet'!$E$93)+(EF15-EF33)-(EF15-EF33)/(1+'Caracs du projet'!$E$93))</f>
        <v/>
      </c>
      <c r="EH35" s="68" t="str">
        <f>IF(EH3="","",(EG34-EG36)-(EG34-EG36)/(1+'Caracs du projet'!$E$93)+(EG15-EG33)-(EG15-EG33)/(1+'Caracs du projet'!$E$93))</f>
        <v/>
      </c>
      <c r="EI35" s="68" t="str">
        <f>IF(EI3="","",(EH34-EH36)-(EH34-EH36)/(1+'Caracs du projet'!$E$93)+(EH15-EH33)-(EH15-EH33)/(1+'Caracs du projet'!$E$93))</f>
        <v/>
      </c>
      <c r="EJ35" s="68" t="str">
        <f>IF(EJ3="","",(EI34-EI36)-(EI34-EI36)/(1+'Caracs du projet'!$E$93)+(EI15-EI33)-(EI15-EI33)/(1+'Caracs du projet'!$E$93))</f>
        <v/>
      </c>
      <c r="EK35" s="68" t="str">
        <f>IF(EK3="","",(EJ34-EJ36)-(EJ34-EJ36)/(1+'Caracs du projet'!$E$93)+(EJ15-EJ33)-(EJ15-EJ33)/(1+'Caracs du projet'!$E$93))</f>
        <v/>
      </c>
      <c r="EL35" s="68" t="str">
        <f>IF(EL3="","",(EK34-EK36)-(EK34-EK36)/(1+'Caracs du projet'!$E$93)+(EK15-EK33)-(EK15-EK33)/(1+'Caracs du projet'!$E$93))</f>
        <v/>
      </c>
      <c r="EM35" s="68" t="str">
        <f>IF(EM3="","",(EL34-EL36)-(EL34-EL36)/(1+'Caracs du projet'!$E$93)+(EL15-EL33)-(EL15-EL33)/(1+'Caracs du projet'!$E$93))</f>
        <v/>
      </c>
      <c r="EN35" s="68" t="str">
        <f>IF(EN3="","",(EM34-EM36)-(EM34-EM36)/(1+'Caracs du projet'!$E$93)+(EM15-EM33)-(EM15-EM33)/(1+'Caracs du projet'!$E$93))</f>
        <v/>
      </c>
      <c r="EO35" s="68" t="str">
        <f>IF(EO3="","",(EN34-EN36)-(EN34-EN36)/(1+'Caracs du projet'!$E$93)+(EN15-EN33)-(EN15-EN33)/(1+'Caracs du projet'!$E$93))</f>
        <v/>
      </c>
      <c r="EP35" s="68" t="str">
        <f>IF(EP3="","",(EO34-EO36)-(EO34-EO36)/(1+'Caracs du projet'!$E$93)+(EO15-EO33)-(EO15-EO33)/(1+'Caracs du projet'!$E$93))</f>
        <v/>
      </c>
      <c r="EQ35" s="68" t="str">
        <f>IF(EQ3="","",(EP34-EP36)-(EP34-EP36)/(1+'Caracs du projet'!$E$93)+(EP15-EP33)-(EP15-EP33)/(1+'Caracs du projet'!$E$93))</f>
        <v/>
      </c>
      <c r="ER35" s="68" t="str">
        <f>IF(ER3="","",(EQ34-EQ36)-(EQ34-EQ36)/(1+'Caracs du projet'!$E$93)+(EQ15-EQ33)-(EQ15-EQ33)/(1+'Caracs du projet'!$E$93))</f>
        <v/>
      </c>
      <c r="ES35" s="68" t="str">
        <f>IF(ES3="","",(ER34-ER36)-(ER34-ER36)/(1+'Caracs du projet'!$E$93)+(ER15-ER33)-(ER15-ER33)/(1+'Caracs du projet'!$E$93))</f>
        <v/>
      </c>
      <c r="ET35" s="68" t="str">
        <f>IF(ET3="","",(ES34-ES36)-(ES34-ES36)/(1+'Caracs du projet'!$E$93)+(ES15-ES33)-(ES15-ES33)/(1+'Caracs du projet'!$E$93))</f>
        <v/>
      </c>
      <c r="EU35" s="68" t="str">
        <f>IF(EU3="","",(ET34-ET36)-(ET34-ET36)/(1+'Caracs du projet'!$E$93)+(ET15-ET33)-(ET15-ET33)/(1+'Caracs du projet'!$E$93))</f>
        <v/>
      </c>
      <c r="EV35" s="68" t="str">
        <f>IF(EV3="","",(EU34-EU36)-(EU34-EU36)/(1+'Caracs du projet'!$E$93)+(EU15-EU33)-(EU15-EU33)/(1+'Caracs du projet'!$E$93))</f>
        <v/>
      </c>
    </row>
    <row r="36" spans="1:152" ht="15" hidden="1" customHeight="1">
      <c r="A36" s="68" t="s">
        <v>61</v>
      </c>
      <c r="B36" s="68">
        <f>0</f>
        <v>0</v>
      </c>
      <c r="C36" s="68">
        <f t="shared" ref="C36:AH36" ca="1" si="22">IF(C3="","",MIN(C34,IF(C25-C15-C31&lt;0,0,C25-C15-C31)))</f>
        <v>0</v>
      </c>
      <c r="D36" s="68">
        <f t="shared" ca="1" si="22"/>
        <v>0</v>
      </c>
      <c r="E36" s="68">
        <f t="shared" ca="1" si="22"/>
        <v>0</v>
      </c>
      <c r="F36" s="68">
        <f t="shared" ca="1" si="22"/>
        <v>0</v>
      </c>
      <c r="G36" s="68">
        <f t="shared" ca="1" si="22"/>
        <v>0</v>
      </c>
      <c r="H36" s="68">
        <f t="shared" ca="1" si="22"/>
        <v>0</v>
      </c>
      <c r="I36" s="68">
        <f t="shared" ca="1" si="22"/>
        <v>0</v>
      </c>
      <c r="J36" s="68">
        <f t="shared" ca="1" si="22"/>
        <v>0</v>
      </c>
      <c r="K36" s="68">
        <f t="shared" ca="1" si="22"/>
        <v>0</v>
      </c>
      <c r="L36" s="68">
        <f t="shared" ca="1" si="22"/>
        <v>0</v>
      </c>
      <c r="M36" s="68">
        <f t="shared" ca="1" si="22"/>
        <v>0</v>
      </c>
      <c r="N36" s="68">
        <f t="shared" ca="1" si="22"/>
        <v>0</v>
      </c>
      <c r="O36" s="68">
        <f t="shared" ca="1" si="22"/>
        <v>0</v>
      </c>
      <c r="P36" s="68">
        <f t="shared" ca="1" si="22"/>
        <v>0</v>
      </c>
      <c r="Q36" s="68">
        <f t="shared" ca="1" si="22"/>
        <v>0</v>
      </c>
      <c r="R36" s="68">
        <f t="shared" ca="1" si="22"/>
        <v>1918.8478399642104</v>
      </c>
      <c r="S36" s="68">
        <f t="shared" ca="1" si="22"/>
        <v>1899.849346499218</v>
      </c>
      <c r="T36" s="68">
        <f t="shared" ca="1" si="22"/>
        <v>1881.0389569299182</v>
      </c>
      <c r="U36" s="68">
        <f t="shared" ca="1" si="22"/>
        <v>1862.4148088415045</v>
      </c>
      <c r="V36" s="68">
        <f t="shared" ca="1" si="22"/>
        <v>1843.9750582589108</v>
      </c>
      <c r="W36" s="68" t="str">
        <f t="shared" si="22"/>
        <v/>
      </c>
      <c r="X36" s="68" t="str">
        <f t="shared" si="22"/>
        <v/>
      </c>
      <c r="Y36" s="68" t="str">
        <f t="shared" si="22"/>
        <v/>
      </c>
      <c r="Z36" s="68" t="str">
        <f t="shared" si="22"/>
        <v/>
      </c>
      <c r="AA36" s="68" t="str">
        <f t="shared" si="22"/>
        <v/>
      </c>
      <c r="AB36" s="68" t="str">
        <f t="shared" si="22"/>
        <v/>
      </c>
      <c r="AC36" s="68" t="str">
        <f t="shared" si="22"/>
        <v/>
      </c>
      <c r="AD36" s="68" t="str">
        <f t="shared" si="22"/>
        <v/>
      </c>
      <c r="AE36" s="68" t="str">
        <f t="shared" si="22"/>
        <v/>
      </c>
      <c r="AF36" s="68" t="str">
        <f t="shared" si="22"/>
        <v/>
      </c>
      <c r="AG36" s="68" t="str">
        <f t="shared" si="22"/>
        <v/>
      </c>
      <c r="AH36" s="68" t="str">
        <f t="shared" si="22"/>
        <v/>
      </c>
      <c r="AI36" s="68" t="str">
        <f t="shared" ref="AI36:BN36" si="23">IF(AI3="","",MIN(AI34,IF(AI25-AI15-AI31&lt;0,0,AI25-AI15-AI31)))</f>
        <v/>
      </c>
      <c r="AJ36" s="68" t="str">
        <f t="shared" si="23"/>
        <v/>
      </c>
      <c r="AK36" s="68" t="str">
        <f t="shared" si="23"/>
        <v/>
      </c>
      <c r="AL36" s="68" t="str">
        <f t="shared" si="23"/>
        <v/>
      </c>
      <c r="AM36" s="68" t="str">
        <f t="shared" si="23"/>
        <v/>
      </c>
      <c r="AN36" s="68" t="str">
        <f t="shared" si="23"/>
        <v/>
      </c>
      <c r="AO36" s="68" t="str">
        <f t="shared" si="23"/>
        <v/>
      </c>
      <c r="AP36" s="68" t="str">
        <f t="shared" si="23"/>
        <v/>
      </c>
      <c r="AQ36" s="68" t="str">
        <f t="shared" si="23"/>
        <v/>
      </c>
      <c r="AR36" s="68" t="str">
        <f t="shared" si="23"/>
        <v/>
      </c>
      <c r="AS36" s="68" t="str">
        <f t="shared" si="23"/>
        <v/>
      </c>
      <c r="AT36" s="68" t="str">
        <f t="shared" si="23"/>
        <v/>
      </c>
      <c r="AU36" s="68" t="str">
        <f t="shared" si="23"/>
        <v/>
      </c>
      <c r="AV36" s="68" t="str">
        <f t="shared" si="23"/>
        <v/>
      </c>
      <c r="AW36" s="68" t="str">
        <f t="shared" si="23"/>
        <v/>
      </c>
      <c r="AX36" s="68" t="str">
        <f t="shared" si="23"/>
        <v/>
      </c>
      <c r="AY36" s="68" t="str">
        <f t="shared" si="23"/>
        <v/>
      </c>
      <c r="AZ36" s="68" t="str">
        <f t="shared" si="23"/>
        <v/>
      </c>
      <c r="BA36" s="68" t="str">
        <f t="shared" si="23"/>
        <v/>
      </c>
      <c r="BB36" s="68" t="str">
        <f t="shared" si="23"/>
        <v/>
      </c>
      <c r="BC36" s="68" t="str">
        <f t="shared" si="23"/>
        <v/>
      </c>
      <c r="BD36" s="68" t="str">
        <f t="shared" si="23"/>
        <v/>
      </c>
      <c r="BE36" s="68" t="str">
        <f t="shared" si="23"/>
        <v/>
      </c>
      <c r="BF36" s="68" t="str">
        <f t="shared" si="23"/>
        <v/>
      </c>
      <c r="BG36" s="68" t="str">
        <f t="shared" si="23"/>
        <v/>
      </c>
      <c r="BH36" s="68" t="str">
        <f t="shared" si="23"/>
        <v/>
      </c>
      <c r="BI36" s="68" t="str">
        <f t="shared" si="23"/>
        <v/>
      </c>
      <c r="BJ36" s="68" t="str">
        <f t="shared" si="23"/>
        <v/>
      </c>
      <c r="BK36" s="68" t="str">
        <f t="shared" si="23"/>
        <v/>
      </c>
      <c r="BL36" s="68" t="str">
        <f t="shared" si="23"/>
        <v/>
      </c>
      <c r="BM36" s="68" t="str">
        <f t="shared" si="23"/>
        <v/>
      </c>
      <c r="BN36" s="68" t="str">
        <f t="shared" si="23"/>
        <v/>
      </c>
      <c r="BO36" s="68" t="str">
        <f t="shared" ref="BO36:CT36" si="24">IF(BO3="","",MIN(BO34,IF(BO25-BO15-BO31&lt;0,0,BO25-BO15-BO31)))</f>
        <v/>
      </c>
      <c r="BP36" s="68" t="str">
        <f t="shared" si="24"/>
        <v/>
      </c>
      <c r="BQ36" s="68" t="str">
        <f t="shared" si="24"/>
        <v/>
      </c>
      <c r="BR36" s="68" t="str">
        <f t="shared" si="24"/>
        <v/>
      </c>
      <c r="BS36" s="68" t="str">
        <f t="shared" si="24"/>
        <v/>
      </c>
      <c r="BT36" s="68" t="str">
        <f t="shared" si="24"/>
        <v/>
      </c>
      <c r="BU36" s="68" t="str">
        <f t="shared" si="24"/>
        <v/>
      </c>
      <c r="BV36" s="68" t="str">
        <f t="shared" si="24"/>
        <v/>
      </c>
      <c r="BW36" s="68" t="str">
        <f t="shared" si="24"/>
        <v/>
      </c>
      <c r="BX36" s="68" t="str">
        <f t="shared" si="24"/>
        <v/>
      </c>
      <c r="BY36" s="68" t="str">
        <f t="shared" si="24"/>
        <v/>
      </c>
      <c r="BZ36" s="68" t="str">
        <f t="shared" si="24"/>
        <v/>
      </c>
      <c r="CA36" s="68" t="str">
        <f t="shared" si="24"/>
        <v/>
      </c>
      <c r="CB36" s="68" t="str">
        <f t="shared" si="24"/>
        <v/>
      </c>
      <c r="CC36" s="68" t="str">
        <f t="shared" si="24"/>
        <v/>
      </c>
      <c r="CD36" s="68" t="str">
        <f t="shared" si="24"/>
        <v/>
      </c>
      <c r="CE36" s="68" t="str">
        <f t="shared" si="24"/>
        <v/>
      </c>
      <c r="CF36" s="68" t="str">
        <f t="shared" si="24"/>
        <v/>
      </c>
      <c r="CG36" s="68" t="str">
        <f t="shared" si="24"/>
        <v/>
      </c>
      <c r="CH36" s="68" t="str">
        <f t="shared" si="24"/>
        <v/>
      </c>
      <c r="CI36" s="68" t="str">
        <f t="shared" si="24"/>
        <v/>
      </c>
      <c r="CJ36" s="68" t="str">
        <f t="shared" si="24"/>
        <v/>
      </c>
      <c r="CK36" s="68" t="str">
        <f t="shared" si="24"/>
        <v/>
      </c>
      <c r="CL36" s="68" t="str">
        <f t="shared" si="24"/>
        <v/>
      </c>
      <c r="CM36" s="68" t="str">
        <f t="shared" si="24"/>
        <v/>
      </c>
      <c r="CN36" s="68" t="str">
        <f t="shared" si="24"/>
        <v/>
      </c>
      <c r="CO36" s="68" t="str">
        <f t="shared" si="24"/>
        <v/>
      </c>
      <c r="CP36" s="68" t="str">
        <f t="shared" si="24"/>
        <v/>
      </c>
      <c r="CQ36" s="68" t="str">
        <f t="shared" si="24"/>
        <v/>
      </c>
      <c r="CR36" s="68" t="str">
        <f t="shared" si="24"/>
        <v/>
      </c>
      <c r="CS36" s="68" t="str">
        <f t="shared" si="24"/>
        <v/>
      </c>
      <c r="CT36" s="68" t="str">
        <f t="shared" si="24"/>
        <v/>
      </c>
      <c r="CU36" s="68" t="str">
        <f t="shared" ref="CU36:DZ36" si="25">IF(CU3="","",MIN(CU34,IF(CU25-CU15-CU31&lt;0,0,CU25-CU15-CU31)))</f>
        <v/>
      </c>
      <c r="CV36" s="68" t="str">
        <f t="shared" si="25"/>
        <v/>
      </c>
      <c r="CW36" s="68" t="str">
        <f t="shared" si="25"/>
        <v/>
      </c>
      <c r="CX36" s="68" t="str">
        <f t="shared" si="25"/>
        <v/>
      </c>
      <c r="CY36" s="68" t="str">
        <f t="shared" si="25"/>
        <v/>
      </c>
      <c r="CZ36" s="68" t="str">
        <f t="shared" si="25"/>
        <v/>
      </c>
      <c r="DA36" s="68" t="str">
        <f t="shared" si="25"/>
        <v/>
      </c>
      <c r="DB36" s="68" t="str">
        <f t="shared" si="25"/>
        <v/>
      </c>
      <c r="DC36" s="68" t="str">
        <f t="shared" si="25"/>
        <v/>
      </c>
      <c r="DD36" s="68" t="str">
        <f t="shared" si="25"/>
        <v/>
      </c>
      <c r="DE36" s="68" t="str">
        <f t="shared" si="25"/>
        <v/>
      </c>
      <c r="DF36" s="68" t="str">
        <f t="shared" si="25"/>
        <v/>
      </c>
      <c r="DG36" s="68" t="str">
        <f t="shared" si="25"/>
        <v/>
      </c>
      <c r="DH36" s="68" t="str">
        <f t="shared" si="25"/>
        <v/>
      </c>
      <c r="DI36" s="68" t="str">
        <f t="shared" si="25"/>
        <v/>
      </c>
      <c r="DJ36" s="68" t="str">
        <f t="shared" si="25"/>
        <v/>
      </c>
      <c r="DK36" s="68" t="str">
        <f t="shared" si="25"/>
        <v/>
      </c>
      <c r="DL36" s="68" t="str">
        <f t="shared" si="25"/>
        <v/>
      </c>
      <c r="DM36" s="68" t="str">
        <f t="shared" si="25"/>
        <v/>
      </c>
      <c r="DN36" s="68" t="str">
        <f t="shared" si="25"/>
        <v/>
      </c>
      <c r="DO36" s="68" t="str">
        <f t="shared" si="25"/>
        <v/>
      </c>
      <c r="DP36" s="68" t="str">
        <f t="shared" si="25"/>
        <v/>
      </c>
      <c r="DQ36" s="68" t="str">
        <f t="shared" si="25"/>
        <v/>
      </c>
      <c r="DR36" s="68" t="str">
        <f t="shared" si="25"/>
        <v/>
      </c>
      <c r="DS36" s="68" t="str">
        <f t="shared" si="25"/>
        <v/>
      </c>
      <c r="DT36" s="68" t="str">
        <f t="shared" si="25"/>
        <v/>
      </c>
      <c r="DU36" s="68" t="str">
        <f t="shared" si="25"/>
        <v/>
      </c>
      <c r="DV36" s="68" t="str">
        <f t="shared" si="25"/>
        <v/>
      </c>
      <c r="DW36" s="68" t="str">
        <f t="shared" si="25"/>
        <v/>
      </c>
      <c r="DX36" s="68" t="str">
        <f t="shared" si="25"/>
        <v/>
      </c>
      <c r="DY36" s="68" t="str">
        <f t="shared" si="25"/>
        <v/>
      </c>
      <c r="DZ36" s="68" t="str">
        <f t="shared" si="25"/>
        <v/>
      </c>
      <c r="EA36" s="68" t="str">
        <f t="shared" ref="EA36:EU36" si="26">IF(EA3="","",MIN(EA34,IF(EA25-EA15-EA31&lt;0,0,EA25-EA15-EA31)))</f>
        <v/>
      </c>
      <c r="EB36" s="68" t="str">
        <f t="shared" si="26"/>
        <v/>
      </c>
      <c r="EC36" s="68" t="str">
        <f t="shared" si="26"/>
        <v/>
      </c>
      <c r="ED36" s="68" t="str">
        <f t="shared" si="26"/>
        <v/>
      </c>
      <c r="EE36" s="68" t="str">
        <f t="shared" si="26"/>
        <v/>
      </c>
      <c r="EF36" s="68" t="str">
        <f t="shared" si="26"/>
        <v/>
      </c>
      <c r="EG36" s="68" t="str">
        <f t="shared" si="26"/>
        <v/>
      </c>
      <c r="EH36" s="68" t="str">
        <f t="shared" si="26"/>
        <v/>
      </c>
      <c r="EI36" s="68" t="str">
        <f t="shared" si="26"/>
        <v/>
      </c>
      <c r="EJ36" s="68" t="str">
        <f t="shared" si="26"/>
        <v/>
      </c>
      <c r="EK36" s="68" t="str">
        <f t="shared" si="26"/>
        <v/>
      </c>
      <c r="EL36" s="68" t="str">
        <f t="shared" si="26"/>
        <v/>
      </c>
      <c r="EM36" s="68" t="str">
        <f t="shared" si="26"/>
        <v/>
      </c>
      <c r="EN36" s="68" t="str">
        <f t="shared" si="26"/>
        <v/>
      </c>
      <c r="EO36" s="68" t="str">
        <f t="shared" si="26"/>
        <v/>
      </c>
      <c r="EP36" s="68" t="str">
        <f t="shared" si="26"/>
        <v/>
      </c>
      <c r="EQ36" s="68" t="str">
        <f t="shared" si="26"/>
        <v/>
      </c>
      <c r="ER36" s="68" t="str">
        <f t="shared" si="26"/>
        <v/>
      </c>
      <c r="ES36" s="68" t="str">
        <f t="shared" si="26"/>
        <v/>
      </c>
      <c r="ET36" s="68" t="str">
        <f t="shared" si="26"/>
        <v/>
      </c>
      <c r="EU36" s="68" t="str">
        <f t="shared" si="26"/>
        <v/>
      </c>
    </row>
    <row r="37" spans="1:152" ht="15" hidden="1" customHeight="1">
      <c r="A37" s="68" t="s">
        <v>59</v>
      </c>
      <c r="B37" s="68">
        <f>0</f>
        <v>0</v>
      </c>
      <c r="C37" s="68">
        <f t="shared" ref="C37:AH37" ca="1" si="27">IF(C3="","",C33+C36)</f>
        <v>0</v>
      </c>
      <c r="D37" s="68">
        <f t="shared" ca="1" si="27"/>
        <v>0</v>
      </c>
      <c r="E37" s="68">
        <f t="shared" ca="1" si="27"/>
        <v>0</v>
      </c>
      <c r="F37" s="68">
        <f t="shared" ca="1" si="27"/>
        <v>0</v>
      </c>
      <c r="G37" s="68">
        <f t="shared" ca="1" si="27"/>
        <v>626.39326509317425</v>
      </c>
      <c r="H37" s="68">
        <f t="shared" ca="1" si="27"/>
        <v>1734.3079308068363</v>
      </c>
      <c r="I37" s="68">
        <f t="shared" ca="1" si="27"/>
        <v>1751.9095277227902</v>
      </c>
      <c r="J37" s="68">
        <f t="shared" ca="1" si="27"/>
        <v>1769.3302198724255</v>
      </c>
      <c r="K37" s="68">
        <f t="shared" ca="1" si="27"/>
        <v>1786.5717872300611</v>
      </c>
      <c r="L37" s="68">
        <f t="shared" ca="1" si="27"/>
        <v>1803.6359921277199</v>
      </c>
      <c r="M37" s="68">
        <f t="shared" ca="1" si="27"/>
        <v>1820.5245794297766</v>
      </c>
      <c r="N37" s="68">
        <f t="shared" ca="1" si="27"/>
        <v>1837.2392767058686</v>
      </c>
      <c r="O37" s="68">
        <f t="shared" ca="1" si="27"/>
        <v>1853.7817944020994</v>
      </c>
      <c r="P37" s="68">
        <f t="shared" ca="1" si="27"/>
        <v>1870.1538260105535</v>
      </c>
      <c r="Q37" s="68">
        <f t="shared" ca="1" si="27"/>
        <v>1886.3570482371115</v>
      </c>
      <c r="R37" s="68">
        <f t="shared" ca="1" si="27"/>
        <v>4197.8271759946319</v>
      </c>
      <c r="S37" s="68">
        <f t="shared" ca="1" si="27"/>
        <v>4194.9774019748829</v>
      </c>
      <c r="T37" s="68">
        <f t="shared" ca="1" si="27"/>
        <v>4192.1558435394873</v>
      </c>
      <c r="U37" s="68">
        <f t="shared" ca="1" si="27"/>
        <v>4189.3622213262261</v>
      </c>
      <c r="V37" s="68">
        <f t="shared" ca="1" si="27"/>
        <v>46686.596258738828</v>
      </c>
      <c r="W37" s="68" t="str">
        <f t="shared" si="27"/>
        <v/>
      </c>
      <c r="X37" s="68" t="str">
        <f t="shared" si="27"/>
        <v/>
      </c>
      <c r="Y37" s="68" t="str">
        <f t="shared" si="27"/>
        <v/>
      </c>
      <c r="Z37" s="68" t="str">
        <f t="shared" si="27"/>
        <v/>
      </c>
      <c r="AA37" s="68" t="str">
        <f t="shared" si="27"/>
        <v/>
      </c>
      <c r="AB37" s="68" t="str">
        <f t="shared" si="27"/>
        <v/>
      </c>
      <c r="AC37" s="68" t="str">
        <f t="shared" si="27"/>
        <v/>
      </c>
      <c r="AD37" s="68" t="str">
        <f t="shared" si="27"/>
        <v/>
      </c>
      <c r="AE37" s="68" t="str">
        <f t="shared" si="27"/>
        <v/>
      </c>
      <c r="AF37" s="68" t="str">
        <f t="shared" si="27"/>
        <v/>
      </c>
      <c r="AG37" s="68" t="str">
        <f t="shared" si="27"/>
        <v/>
      </c>
      <c r="AH37" s="68" t="str">
        <f t="shared" si="27"/>
        <v/>
      </c>
      <c r="AI37" s="68" t="str">
        <f t="shared" ref="AI37:BN37" si="28">IF(AI3="","",AI33+AI36)</f>
        <v/>
      </c>
      <c r="AJ37" s="68" t="str">
        <f t="shared" si="28"/>
        <v/>
      </c>
      <c r="AK37" s="68" t="str">
        <f t="shared" si="28"/>
        <v/>
      </c>
      <c r="AL37" s="68" t="str">
        <f t="shared" si="28"/>
        <v/>
      </c>
      <c r="AM37" s="68" t="str">
        <f t="shared" si="28"/>
        <v/>
      </c>
      <c r="AN37" s="68" t="str">
        <f t="shared" si="28"/>
        <v/>
      </c>
      <c r="AO37" s="68" t="str">
        <f t="shared" si="28"/>
        <v/>
      </c>
      <c r="AP37" s="68" t="str">
        <f t="shared" si="28"/>
        <v/>
      </c>
      <c r="AQ37" s="68" t="str">
        <f t="shared" si="28"/>
        <v/>
      </c>
      <c r="AR37" s="68" t="str">
        <f t="shared" si="28"/>
        <v/>
      </c>
      <c r="AS37" s="68" t="str">
        <f t="shared" si="28"/>
        <v/>
      </c>
      <c r="AT37" s="68" t="str">
        <f t="shared" si="28"/>
        <v/>
      </c>
      <c r="AU37" s="68" t="str">
        <f t="shared" si="28"/>
        <v/>
      </c>
      <c r="AV37" s="68" t="str">
        <f t="shared" si="28"/>
        <v/>
      </c>
      <c r="AW37" s="68" t="str">
        <f t="shared" si="28"/>
        <v/>
      </c>
      <c r="AX37" s="68" t="str">
        <f t="shared" si="28"/>
        <v/>
      </c>
      <c r="AY37" s="68" t="str">
        <f t="shared" si="28"/>
        <v/>
      </c>
      <c r="AZ37" s="68" t="str">
        <f t="shared" si="28"/>
        <v/>
      </c>
      <c r="BA37" s="68" t="str">
        <f t="shared" si="28"/>
        <v/>
      </c>
      <c r="BB37" s="68" t="str">
        <f t="shared" si="28"/>
        <v/>
      </c>
      <c r="BC37" s="68" t="str">
        <f t="shared" si="28"/>
        <v/>
      </c>
      <c r="BD37" s="68" t="str">
        <f t="shared" si="28"/>
        <v/>
      </c>
      <c r="BE37" s="68" t="str">
        <f t="shared" si="28"/>
        <v/>
      </c>
      <c r="BF37" s="68" t="str">
        <f t="shared" si="28"/>
        <v/>
      </c>
      <c r="BG37" s="68" t="str">
        <f t="shared" si="28"/>
        <v/>
      </c>
      <c r="BH37" s="68" t="str">
        <f t="shared" si="28"/>
        <v/>
      </c>
      <c r="BI37" s="68" t="str">
        <f t="shared" si="28"/>
        <v/>
      </c>
      <c r="BJ37" s="68" t="str">
        <f t="shared" si="28"/>
        <v/>
      </c>
      <c r="BK37" s="68" t="str">
        <f t="shared" si="28"/>
        <v/>
      </c>
      <c r="BL37" s="68" t="str">
        <f t="shared" si="28"/>
        <v/>
      </c>
      <c r="BM37" s="68" t="str">
        <f t="shared" si="28"/>
        <v/>
      </c>
      <c r="BN37" s="68" t="str">
        <f t="shared" si="28"/>
        <v/>
      </c>
      <c r="BO37" s="68" t="str">
        <f t="shared" ref="BO37:CT37" si="29">IF(BO3="","",BO33+BO36)</f>
        <v/>
      </c>
      <c r="BP37" s="68" t="str">
        <f t="shared" si="29"/>
        <v/>
      </c>
      <c r="BQ37" s="68" t="str">
        <f t="shared" si="29"/>
        <v/>
      </c>
      <c r="BR37" s="68" t="str">
        <f t="shared" si="29"/>
        <v/>
      </c>
      <c r="BS37" s="68" t="str">
        <f t="shared" si="29"/>
        <v/>
      </c>
      <c r="BT37" s="68" t="str">
        <f t="shared" si="29"/>
        <v/>
      </c>
      <c r="BU37" s="68" t="str">
        <f t="shared" si="29"/>
        <v/>
      </c>
      <c r="BV37" s="68" t="str">
        <f t="shared" si="29"/>
        <v/>
      </c>
      <c r="BW37" s="68" t="str">
        <f t="shared" si="29"/>
        <v/>
      </c>
      <c r="BX37" s="68" t="str">
        <f t="shared" si="29"/>
        <v/>
      </c>
      <c r="BY37" s="68" t="str">
        <f t="shared" si="29"/>
        <v/>
      </c>
      <c r="BZ37" s="68" t="str">
        <f t="shared" si="29"/>
        <v/>
      </c>
      <c r="CA37" s="68" t="str">
        <f t="shared" si="29"/>
        <v/>
      </c>
      <c r="CB37" s="68" t="str">
        <f t="shared" si="29"/>
        <v/>
      </c>
      <c r="CC37" s="68" t="str">
        <f t="shared" si="29"/>
        <v/>
      </c>
      <c r="CD37" s="68" t="str">
        <f t="shared" si="29"/>
        <v/>
      </c>
      <c r="CE37" s="68" t="str">
        <f t="shared" si="29"/>
        <v/>
      </c>
      <c r="CF37" s="68" t="str">
        <f t="shared" si="29"/>
        <v/>
      </c>
      <c r="CG37" s="68" t="str">
        <f t="shared" si="29"/>
        <v/>
      </c>
      <c r="CH37" s="68" t="str">
        <f t="shared" si="29"/>
        <v/>
      </c>
      <c r="CI37" s="68" t="str">
        <f t="shared" si="29"/>
        <v/>
      </c>
      <c r="CJ37" s="68" t="str">
        <f t="shared" si="29"/>
        <v/>
      </c>
      <c r="CK37" s="68" t="str">
        <f t="shared" si="29"/>
        <v/>
      </c>
      <c r="CL37" s="68" t="str">
        <f t="shared" si="29"/>
        <v/>
      </c>
      <c r="CM37" s="68" t="str">
        <f t="shared" si="29"/>
        <v/>
      </c>
      <c r="CN37" s="68" t="str">
        <f t="shared" si="29"/>
        <v/>
      </c>
      <c r="CO37" s="68" t="str">
        <f t="shared" si="29"/>
        <v/>
      </c>
      <c r="CP37" s="68" t="str">
        <f t="shared" si="29"/>
        <v/>
      </c>
      <c r="CQ37" s="68" t="str">
        <f t="shared" si="29"/>
        <v/>
      </c>
      <c r="CR37" s="68" t="str">
        <f t="shared" si="29"/>
        <v/>
      </c>
      <c r="CS37" s="68" t="str">
        <f t="shared" si="29"/>
        <v/>
      </c>
      <c r="CT37" s="68" t="str">
        <f t="shared" si="29"/>
        <v/>
      </c>
      <c r="CU37" s="68" t="str">
        <f t="shared" ref="CU37:DZ37" si="30">IF(CU3="","",CU33+CU36)</f>
        <v/>
      </c>
      <c r="CV37" s="68" t="str">
        <f t="shared" si="30"/>
        <v/>
      </c>
      <c r="CW37" s="68" t="str">
        <f t="shared" si="30"/>
        <v/>
      </c>
      <c r="CX37" s="68" t="str">
        <f t="shared" si="30"/>
        <v/>
      </c>
      <c r="CY37" s="68" t="str">
        <f t="shared" si="30"/>
        <v/>
      </c>
      <c r="CZ37" s="68" t="str">
        <f t="shared" si="30"/>
        <v/>
      </c>
      <c r="DA37" s="68" t="str">
        <f t="shared" si="30"/>
        <v/>
      </c>
      <c r="DB37" s="68" t="str">
        <f t="shared" si="30"/>
        <v/>
      </c>
      <c r="DC37" s="68" t="str">
        <f t="shared" si="30"/>
        <v/>
      </c>
      <c r="DD37" s="68" t="str">
        <f t="shared" si="30"/>
        <v/>
      </c>
      <c r="DE37" s="68" t="str">
        <f t="shared" si="30"/>
        <v/>
      </c>
      <c r="DF37" s="68" t="str">
        <f t="shared" si="30"/>
        <v/>
      </c>
      <c r="DG37" s="68" t="str">
        <f t="shared" si="30"/>
        <v/>
      </c>
      <c r="DH37" s="68" t="str">
        <f t="shared" si="30"/>
        <v/>
      </c>
      <c r="DI37" s="68" t="str">
        <f t="shared" si="30"/>
        <v/>
      </c>
      <c r="DJ37" s="68" t="str">
        <f t="shared" si="30"/>
        <v/>
      </c>
      <c r="DK37" s="68" t="str">
        <f t="shared" si="30"/>
        <v/>
      </c>
      <c r="DL37" s="68" t="str">
        <f t="shared" si="30"/>
        <v/>
      </c>
      <c r="DM37" s="68" t="str">
        <f t="shared" si="30"/>
        <v/>
      </c>
      <c r="DN37" s="68" t="str">
        <f t="shared" si="30"/>
        <v/>
      </c>
      <c r="DO37" s="68" t="str">
        <f t="shared" si="30"/>
        <v/>
      </c>
      <c r="DP37" s="68" t="str">
        <f t="shared" si="30"/>
        <v/>
      </c>
      <c r="DQ37" s="68" t="str">
        <f t="shared" si="30"/>
        <v/>
      </c>
      <c r="DR37" s="68" t="str">
        <f t="shared" si="30"/>
        <v/>
      </c>
      <c r="DS37" s="68" t="str">
        <f t="shared" si="30"/>
        <v/>
      </c>
      <c r="DT37" s="68" t="str">
        <f t="shared" si="30"/>
        <v/>
      </c>
      <c r="DU37" s="68" t="str">
        <f t="shared" si="30"/>
        <v/>
      </c>
      <c r="DV37" s="68" t="str">
        <f t="shared" si="30"/>
        <v/>
      </c>
      <c r="DW37" s="68" t="str">
        <f t="shared" si="30"/>
        <v/>
      </c>
      <c r="DX37" s="68" t="str">
        <f t="shared" si="30"/>
        <v/>
      </c>
      <c r="DY37" s="68" t="str">
        <f t="shared" si="30"/>
        <v/>
      </c>
      <c r="DZ37" s="68" t="str">
        <f t="shared" si="30"/>
        <v/>
      </c>
      <c r="EA37" s="68" t="str">
        <f t="shared" ref="EA37:ES37" si="31">IF(EA3="","",EA33+EA36)</f>
        <v/>
      </c>
      <c r="EB37" s="68" t="str">
        <f t="shared" si="31"/>
        <v/>
      </c>
      <c r="EC37" s="68" t="str">
        <f t="shared" si="31"/>
        <v/>
      </c>
      <c r="ED37" s="68" t="str">
        <f t="shared" si="31"/>
        <v/>
      </c>
      <c r="EE37" s="68" t="str">
        <f t="shared" si="31"/>
        <v/>
      </c>
      <c r="EF37" s="68" t="str">
        <f t="shared" si="31"/>
        <v/>
      </c>
      <c r="EG37" s="68" t="str">
        <f t="shared" si="31"/>
        <v/>
      </c>
      <c r="EH37" s="68" t="str">
        <f t="shared" si="31"/>
        <v/>
      </c>
      <c r="EI37" s="68" t="str">
        <f t="shared" si="31"/>
        <v/>
      </c>
      <c r="EJ37" s="68" t="str">
        <f t="shared" si="31"/>
        <v/>
      </c>
      <c r="EK37" s="68" t="str">
        <f t="shared" si="31"/>
        <v/>
      </c>
      <c r="EL37" s="68" t="str">
        <f t="shared" si="31"/>
        <v/>
      </c>
      <c r="EM37" s="68" t="str">
        <f t="shared" si="31"/>
        <v/>
      </c>
      <c r="EN37" s="68" t="str">
        <f t="shared" si="31"/>
        <v/>
      </c>
      <c r="EO37" s="68" t="str">
        <f t="shared" si="31"/>
        <v/>
      </c>
      <c r="EP37" s="68" t="str">
        <f t="shared" si="31"/>
        <v/>
      </c>
      <c r="EQ37" s="68" t="str">
        <f t="shared" si="31"/>
        <v/>
      </c>
      <c r="ER37" s="68" t="str">
        <f t="shared" si="31"/>
        <v/>
      </c>
      <c r="ES37" s="68" t="str">
        <f t="shared" si="31"/>
        <v/>
      </c>
    </row>
    <row r="38" spans="1:152" ht="15.75" hidden="1" customHeight="1">
      <c r="A38" s="69" t="s">
        <v>60</v>
      </c>
      <c r="B38" s="69">
        <f>0</f>
        <v>0</v>
      </c>
      <c r="C38" s="69">
        <f ca="1">IF(C3="","",C37*(1-'Caracs du projet'!$E$63))</f>
        <v>0</v>
      </c>
      <c r="D38" s="69">
        <f ca="1">IF(D3="","",D37*(1-'Caracs du projet'!$E$63))</f>
        <v>0</v>
      </c>
      <c r="E38" s="69">
        <f ca="1">IF(E3="","",E37*(1-'Caracs du projet'!$E$63))</f>
        <v>0</v>
      </c>
      <c r="F38" s="69">
        <f ca="1">IF(F3="","",F37*(1-'Caracs du projet'!$E$63))</f>
        <v>0</v>
      </c>
      <c r="G38" s="69">
        <f ca="1">IF(G3="","",G37*(1-'Caracs du projet'!$E$63))</f>
        <v>466.03658922932163</v>
      </c>
      <c r="H38" s="69">
        <f ca="1">IF(H3="","",H37*(1-'Caracs du projet'!$E$63))</f>
        <v>1290.3251005202862</v>
      </c>
      <c r="I38" s="69">
        <f ca="1">IF(I3="","",I37*(1-'Caracs du projet'!$E$63))</f>
        <v>1303.4206886257559</v>
      </c>
      <c r="J38" s="69">
        <f ca="1">IF(J3="","",J37*(1-'Caracs du projet'!$E$63))</f>
        <v>1316.3816835850846</v>
      </c>
      <c r="K38" s="69">
        <f ca="1">IF(K3="","",K37*(1-'Caracs du projet'!$E$63))</f>
        <v>1329.2094096991655</v>
      </c>
      <c r="L38" s="69">
        <f ca="1">IF(L3="","",L37*(1-'Caracs du projet'!$E$63))</f>
        <v>1341.9051781430235</v>
      </c>
      <c r="M38" s="69">
        <f ca="1">IF(M3="","",M37*(1-'Caracs du projet'!$E$63))</f>
        <v>1354.4702870957537</v>
      </c>
      <c r="N38" s="69">
        <f ca="1">IF(N3="","",N37*(1-'Caracs du projet'!$E$63))</f>
        <v>1366.9060218691664</v>
      </c>
      <c r="O38" s="69">
        <f ca="1">IF(O3="","",O37*(1-'Caracs du projet'!$E$63))</f>
        <v>1379.213655035162</v>
      </c>
      <c r="P38" s="69">
        <f ca="1">IF(P3="","",P37*(1-'Caracs du projet'!$E$63))</f>
        <v>1391.3944465518518</v>
      </c>
      <c r="Q38" s="69">
        <f ca="1">IF(Q3="","",Q37*(1-'Caracs du projet'!$E$63))</f>
        <v>1403.4496438884109</v>
      </c>
      <c r="R38" s="69">
        <f ca="1">IF(R3="","",R37*(1-'Caracs du projet'!$E$63))</f>
        <v>3123.183418940006</v>
      </c>
      <c r="S38" s="69">
        <f ca="1">IF(S3="","",S37*(1-'Caracs du projet'!$E$63))</f>
        <v>3121.0631870693128</v>
      </c>
      <c r="T38" s="69">
        <f ca="1">IF(T3="","",T37*(1-'Caracs du projet'!$E$63))</f>
        <v>3118.9639475933786</v>
      </c>
      <c r="U38" s="69">
        <f ca="1">IF(U3="","",U37*(1-'Caracs du projet'!$E$63))</f>
        <v>3116.8854926667123</v>
      </c>
      <c r="V38" s="69">
        <f ca="1">IF(V3="","",V37*(1-'Caracs du projet'!$E$63))</f>
        <v>34734.827616501687</v>
      </c>
      <c r="W38" s="69" t="str">
        <f>IF(W3="","",W37*(1-'Caracs du projet'!$E$63))</f>
        <v/>
      </c>
      <c r="X38" s="69" t="str">
        <f>IF(X3="","",X37*(1-'Caracs du projet'!$E$63))</f>
        <v/>
      </c>
      <c r="Y38" s="69" t="str">
        <f>IF(Y3="","",Y37*(1-'Caracs du projet'!$E$63))</f>
        <v/>
      </c>
      <c r="Z38" s="69" t="str">
        <f>IF(Z3="","",Z37*(1-'Caracs du projet'!$E$63))</f>
        <v/>
      </c>
      <c r="AA38" s="69" t="str">
        <f>IF(AA3="","",AA37*(1-'Caracs du projet'!$E$63))</f>
        <v/>
      </c>
      <c r="AB38" s="69" t="str">
        <f>IF(AB3="","",AB37*(1-'Caracs du projet'!$E$63))</f>
        <v/>
      </c>
      <c r="AC38" s="69" t="str">
        <f>IF(AC3="","",AC37*(1-'Caracs du projet'!$E$63))</f>
        <v/>
      </c>
      <c r="AD38" s="69" t="str">
        <f>IF(AD3="","",AD37*(1-'Caracs du projet'!$E$63))</f>
        <v/>
      </c>
      <c r="AE38" s="69" t="str">
        <f>IF(AE3="","",AE37*(1-'Caracs du projet'!$E$63))</f>
        <v/>
      </c>
      <c r="AF38" s="69" t="str">
        <f>IF(AF3="","",AF37*(1-'Caracs du projet'!$E$63))</f>
        <v/>
      </c>
      <c r="AG38" s="69" t="str">
        <f>IF(AG3="","",AG37*(1-'Caracs du projet'!$E$63))</f>
        <v/>
      </c>
      <c r="AH38" s="69" t="str">
        <f>IF(AH3="","",AH37*(1-'Caracs du projet'!$E$63))</f>
        <v/>
      </c>
      <c r="AI38" s="69" t="str">
        <f>IF(AI3="","",AI37*(1-'Caracs du projet'!$E$63))</f>
        <v/>
      </c>
      <c r="AJ38" s="69" t="str">
        <f>IF(AJ3="","",AJ37*(1-'Caracs du projet'!$E$63))</f>
        <v/>
      </c>
      <c r="AK38" s="69" t="str">
        <f>IF(AK3="","",AK37*(1-'Caracs du projet'!$E$63))</f>
        <v/>
      </c>
      <c r="AL38" s="69" t="str">
        <f>IF(AL3="","",AL37*(1-'Caracs du projet'!$E$63))</f>
        <v/>
      </c>
      <c r="AM38" s="69" t="str">
        <f>IF(AM3="","",AM37*(1-'Caracs du projet'!$E$63))</f>
        <v/>
      </c>
      <c r="AN38" s="69" t="str">
        <f>IF(AN3="","",AN37*(1-'Caracs du projet'!$E$63))</f>
        <v/>
      </c>
      <c r="AO38" s="69" t="str">
        <f>IF(AO3="","",AO37*(1-'Caracs du projet'!$E$63))</f>
        <v/>
      </c>
      <c r="AP38" s="69" t="str">
        <f>IF(AP3="","",AP37*(1-'Caracs du projet'!$E$63))</f>
        <v/>
      </c>
      <c r="AQ38" s="69" t="str">
        <f>IF(AQ3="","",AQ37*(1-'Caracs du projet'!$E$63))</f>
        <v/>
      </c>
      <c r="AR38" s="69" t="str">
        <f>IF(AR3="","",AR37*(1-'Caracs du projet'!$E$63))</f>
        <v/>
      </c>
      <c r="AS38" s="69" t="str">
        <f>IF(AS3="","",AS37*(1-'Caracs du projet'!$E$63))</f>
        <v/>
      </c>
      <c r="AT38" s="69" t="str">
        <f>IF(AT3="","",AT37*(1-'Caracs du projet'!$E$63))</f>
        <v/>
      </c>
      <c r="AU38" s="69" t="str">
        <f>IF(AU3="","",AU37*(1-'Caracs du projet'!$E$63))</f>
        <v/>
      </c>
      <c r="AV38" s="69" t="str">
        <f>IF(AV3="","",AV37*(1-'Caracs du projet'!$E$63))</f>
        <v/>
      </c>
      <c r="AW38" s="69" t="str">
        <f>IF(AW3="","",AW37*(1-'Caracs du projet'!$E$63))</f>
        <v/>
      </c>
      <c r="AX38" s="69" t="str">
        <f>IF(AX3="","",AX37*(1-'Caracs du projet'!$E$63))</f>
        <v/>
      </c>
      <c r="AY38" s="69" t="str">
        <f>IF(AY3="","",AY37*(1-'Caracs du projet'!$E$63))</f>
        <v/>
      </c>
      <c r="AZ38" s="69" t="str">
        <f>IF(AZ3="","",AZ37*(1-'Caracs du projet'!$E$63))</f>
        <v/>
      </c>
      <c r="BA38" s="69" t="str">
        <f>IF(BA3="","",BA37*(1-'Caracs du projet'!$E$63))</f>
        <v/>
      </c>
      <c r="BB38" s="69" t="str">
        <f>IF(BB3="","",BB37*(1-'Caracs du projet'!$E$63))</f>
        <v/>
      </c>
      <c r="BC38" s="69" t="str">
        <f>IF(BC3="","",BC37*(1-'Caracs du projet'!$E$63))</f>
        <v/>
      </c>
      <c r="BD38" s="69" t="str">
        <f>IF(BD3="","",BD37*(1-'Caracs du projet'!$E$63))</f>
        <v/>
      </c>
      <c r="BE38" s="69" t="str">
        <f>IF(BE3="","",BE37*(1-'Caracs du projet'!$E$63))</f>
        <v/>
      </c>
      <c r="BF38" s="69" t="str">
        <f>IF(BF3="","",BF37*(1-'Caracs du projet'!$E$63))</f>
        <v/>
      </c>
      <c r="BG38" s="69" t="str">
        <f>IF(BG3="","",BG37*(1-'Caracs du projet'!$E$63))</f>
        <v/>
      </c>
      <c r="BH38" s="69" t="str">
        <f>IF(BH3="","",BH37*(1-'Caracs du projet'!$E$63))</f>
        <v/>
      </c>
      <c r="BI38" s="69" t="str">
        <f>IF(BI3="","",BI37*(1-'Caracs du projet'!$E$63))</f>
        <v/>
      </c>
      <c r="BJ38" s="69" t="str">
        <f>IF(BJ3="","",BJ37*(1-'Caracs du projet'!$E$63))</f>
        <v/>
      </c>
      <c r="BK38" s="69" t="str">
        <f>IF(BK3="","",BK37*(1-'Caracs du projet'!$E$63))</f>
        <v/>
      </c>
      <c r="BL38" s="69" t="str">
        <f>IF(BL3="","",BL37*(1-'Caracs du projet'!$E$63))</f>
        <v/>
      </c>
      <c r="BM38" s="69" t="str">
        <f>IF(BM3="","",BM37*(1-'Caracs du projet'!$E$63))</f>
        <v/>
      </c>
      <c r="BN38" s="69" t="str">
        <f>IF(BN3="","",BN37*(1-'Caracs du projet'!$E$63))</f>
        <v/>
      </c>
      <c r="BO38" s="69" t="str">
        <f>IF(BO3="","",BO37*(1-'Caracs du projet'!$E$63))</f>
        <v/>
      </c>
      <c r="BP38" s="69" t="str">
        <f>IF(BP3="","",BP37*(1-'Caracs du projet'!$E$63))</f>
        <v/>
      </c>
      <c r="BQ38" s="69" t="str">
        <f>IF(BQ3="","",BQ37*(1-'Caracs du projet'!$E$63))</f>
        <v/>
      </c>
      <c r="BR38" s="69" t="str">
        <f>IF(BR3="","",BR37*(1-'Caracs du projet'!$E$63))</f>
        <v/>
      </c>
      <c r="BS38" s="69" t="str">
        <f>IF(BS3="","",BS37*(1-'Caracs du projet'!$E$63))</f>
        <v/>
      </c>
      <c r="BT38" s="69" t="str">
        <f>IF(BT3="","",BT37*(1-'Caracs du projet'!$E$63))</f>
        <v/>
      </c>
      <c r="BU38" s="69" t="str">
        <f>IF(BU3="","",BU37*(1-'Caracs du projet'!$E$63))</f>
        <v/>
      </c>
      <c r="BV38" s="69" t="str">
        <f>IF(BV3="","",BV37*(1-'Caracs du projet'!$E$63))</f>
        <v/>
      </c>
      <c r="BW38" s="69" t="str">
        <f>IF(BW3="","",BW37*(1-'Caracs du projet'!$E$63))</f>
        <v/>
      </c>
      <c r="BX38" s="69" t="str">
        <f>IF(BX3="","",BX37*(1-'Caracs du projet'!$E$63))</f>
        <v/>
      </c>
      <c r="BY38" s="69" t="str">
        <f>IF(BY3="","",BY37*(1-'Caracs du projet'!$E$63))</f>
        <v/>
      </c>
      <c r="BZ38" s="69" t="str">
        <f>IF(BZ3="","",BZ37*(1-'Caracs du projet'!$E$63))</f>
        <v/>
      </c>
      <c r="CA38" s="69" t="str">
        <f>IF(CA3="","",CA37*(1-'Caracs du projet'!$E$63))</f>
        <v/>
      </c>
      <c r="CB38" s="69" t="str">
        <f>IF(CB3="","",CB37*(1-'Caracs du projet'!$E$63))</f>
        <v/>
      </c>
      <c r="CC38" s="69" t="str">
        <f>IF(CC3="","",CC37*(1-'Caracs du projet'!$E$63))</f>
        <v/>
      </c>
      <c r="CD38" s="69" t="str">
        <f>IF(CD3="","",CD37*(1-'Caracs du projet'!$E$63))</f>
        <v/>
      </c>
      <c r="CE38" s="69" t="str">
        <f>IF(CE3="","",CE37*(1-'Caracs du projet'!$E$63))</f>
        <v/>
      </c>
      <c r="CF38" s="69" t="str">
        <f>IF(CF3="","",CF37*(1-'Caracs du projet'!$E$63))</f>
        <v/>
      </c>
      <c r="CG38" s="69" t="str">
        <f>IF(CG3="","",CG37*(1-'Caracs du projet'!$E$63))</f>
        <v/>
      </c>
      <c r="CH38" s="69" t="str">
        <f>IF(CH3="","",CH37*(1-'Caracs du projet'!$E$63))</f>
        <v/>
      </c>
      <c r="CI38" s="69" t="str">
        <f>IF(CI3="","",CI37*(1-'Caracs du projet'!$E$63))</f>
        <v/>
      </c>
      <c r="CJ38" s="69" t="str">
        <f>IF(CJ3="","",CJ37*(1-'Caracs du projet'!$E$63))</f>
        <v/>
      </c>
      <c r="CK38" s="69" t="str">
        <f>IF(CK3="","",CK37*(1-'Caracs du projet'!$E$63))</f>
        <v/>
      </c>
      <c r="CL38" s="69" t="str">
        <f>IF(CL3="","",CL37*(1-'Caracs du projet'!$E$63))</f>
        <v/>
      </c>
      <c r="CM38" s="69" t="str">
        <f>IF(CM3="","",CM37*(1-'Caracs du projet'!$E$63))</f>
        <v/>
      </c>
      <c r="CN38" s="69" t="str">
        <f>IF(CN3="","",CN37*(1-'Caracs du projet'!$E$63))</f>
        <v/>
      </c>
      <c r="CO38" s="69" t="str">
        <f>IF(CO3="","",CO37*(1-'Caracs du projet'!$E$63))</f>
        <v/>
      </c>
      <c r="CP38" s="69" t="str">
        <f>IF(CP3="","",CP37*(1-'Caracs du projet'!$E$63))</f>
        <v/>
      </c>
      <c r="CQ38" s="69" t="str">
        <f>IF(CQ3="","",CQ37*(1-'Caracs du projet'!$E$63))</f>
        <v/>
      </c>
      <c r="CR38" s="69" t="str">
        <f>IF(CR3="","",CR37*(1-'Caracs du projet'!$E$63))</f>
        <v/>
      </c>
      <c r="CS38" s="69" t="str">
        <f>IF(CS3="","",CS37*(1-'Caracs du projet'!$E$63))</f>
        <v/>
      </c>
      <c r="CT38" s="69" t="str">
        <f>IF(CT3="","",CT37*(1-'Caracs du projet'!$E$63))</f>
        <v/>
      </c>
      <c r="CU38" s="69" t="str">
        <f>IF(CU3="","",CU37*(1-'Caracs du projet'!$E$63))</f>
        <v/>
      </c>
      <c r="CV38" s="69" t="str">
        <f>IF(CV3="","",CV37*(1-'Caracs du projet'!$E$63))</f>
        <v/>
      </c>
      <c r="CW38" s="69" t="str">
        <f>IF(CW3="","",CW37*(1-'Caracs du projet'!$E$63))</f>
        <v/>
      </c>
      <c r="CX38" s="69" t="str">
        <f>IF(CX3="","",CX37*(1-'Caracs du projet'!$E$63))</f>
        <v/>
      </c>
      <c r="CY38" s="69" t="str">
        <f>IF(CY3="","",CY37*(1-'Caracs du projet'!$E$63))</f>
        <v/>
      </c>
      <c r="CZ38" s="69" t="str">
        <f>IF(CZ3="","",CZ37*(1-'Caracs du projet'!$E$63))</f>
        <v/>
      </c>
      <c r="DA38" s="69" t="str">
        <f>IF(DA3="","",DA37*(1-'Caracs du projet'!$E$63))</f>
        <v/>
      </c>
      <c r="DB38" s="69" t="str">
        <f>IF(DB3="","",DB37*(1-'Caracs du projet'!$E$63))</f>
        <v/>
      </c>
      <c r="DC38" s="69" t="str">
        <f>IF(DC3="","",DC37*(1-'Caracs du projet'!$E$63))</f>
        <v/>
      </c>
      <c r="DD38" s="69" t="str">
        <f>IF(DD3="","",DD37*(1-'Caracs du projet'!$E$63))</f>
        <v/>
      </c>
      <c r="DE38" s="69" t="str">
        <f>IF(DE3="","",DE37*(1-'Caracs du projet'!$E$63))</f>
        <v/>
      </c>
      <c r="DF38" s="69" t="str">
        <f>IF(DF3="","",DF37*(1-'Caracs du projet'!$E$63))</f>
        <v/>
      </c>
      <c r="DG38" s="69" t="str">
        <f>IF(DG3="","",DG37*(1-'Caracs du projet'!$E$63))</f>
        <v/>
      </c>
      <c r="DH38" s="69" t="str">
        <f>IF(DH3="","",DH37*(1-'Caracs du projet'!$E$63))</f>
        <v/>
      </c>
      <c r="DI38" s="69" t="str">
        <f>IF(DI3="","",DI37*(1-'Caracs du projet'!$E$63))</f>
        <v/>
      </c>
      <c r="DJ38" s="69" t="str">
        <f>IF(DJ3="","",DJ37*(1-'Caracs du projet'!$E$63))</f>
        <v/>
      </c>
      <c r="DK38" s="69" t="str">
        <f>IF(DK3="","",DK37*(1-'Caracs du projet'!$E$63))</f>
        <v/>
      </c>
      <c r="DL38" s="69" t="str">
        <f>IF(DL3="","",DL37*(1-'Caracs du projet'!$E$63))</f>
        <v/>
      </c>
      <c r="DM38" s="69" t="str">
        <f>IF(DM3="","",DM37*(1-'Caracs du projet'!$E$63))</f>
        <v/>
      </c>
      <c r="DN38" s="69" t="str">
        <f>IF(DN3="","",DN37*(1-'Caracs du projet'!$E$63))</f>
        <v/>
      </c>
      <c r="DO38" s="69" t="str">
        <f>IF(DO3="","",DO37*(1-'Caracs du projet'!$E$63))</f>
        <v/>
      </c>
      <c r="DP38" s="69" t="str">
        <f>IF(DP3="","",DP37*(1-'Caracs du projet'!$E$63))</f>
        <v/>
      </c>
      <c r="DQ38" s="69" t="str">
        <f>IF(DQ3="","",DQ37*(1-'Caracs du projet'!$E$63))</f>
        <v/>
      </c>
      <c r="DR38" s="69" t="str">
        <f>IF(DR3="","",DR37*(1-'Caracs du projet'!$E$63))</f>
        <v/>
      </c>
      <c r="DS38" s="69" t="str">
        <f>IF(DS3="","",DS37*(1-'Caracs du projet'!$E$63))</f>
        <v/>
      </c>
      <c r="DT38" s="69" t="str">
        <f>IF(DT3="","",DT37*(1-'Caracs du projet'!$E$63))</f>
        <v/>
      </c>
      <c r="DU38" s="69" t="str">
        <f>IF(DU3="","",DU37*(1-'Caracs du projet'!$E$63))</f>
        <v/>
      </c>
      <c r="DV38" s="69" t="str">
        <f>IF(DV3="","",DV37*(1-'Caracs du projet'!$E$63))</f>
        <v/>
      </c>
      <c r="DW38" s="69" t="str">
        <f>IF(DW3="","",DW37*(1-'Caracs du projet'!$E$63))</f>
        <v/>
      </c>
      <c r="DX38" s="69" t="str">
        <f>IF(DX3="","",DX37*(1-'Caracs du projet'!$E$63))</f>
        <v/>
      </c>
      <c r="DY38" s="69" t="str">
        <f>IF(DY3="","",DY37*(1-'Caracs du projet'!$E$63))</f>
        <v/>
      </c>
      <c r="DZ38" s="69" t="str">
        <f>IF(DZ3="","",DZ37*(1-'Caracs du projet'!$E$63))</f>
        <v/>
      </c>
      <c r="EA38" s="69" t="str">
        <f>IF(EA3="","",EA37*(1-'Caracs du projet'!$E$63))</f>
        <v/>
      </c>
      <c r="EB38" s="69" t="str">
        <f>IF(EB3="","",EB37*(1-'Caracs du projet'!$E$63))</f>
        <v/>
      </c>
      <c r="EC38" s="69" t="str">
        <f>IF(EC3="","",EC37*(1-'Caracs du projet'!$E$63))</f>
        <v/>
      </c>
      <c r="ED38" s="69" t="str">
        <f>IF(ED3="","",ED37*(1-'Caracs du projet'!$E$63))</f>
        <v/>
      </c>
      <c r="EE38" s="69" t="str">
        <f>IF(EE3="","",EE37*(1-'Caracs du projet'!$E$63))</f>
        <v/>
      </c>
      <c r="EF38" s="69" t="str">
        <f>IF(EF3="","",EF37*(1-'Caracs du projet'!$E$63))</f>
        <v/>
      </c>
      <c r="EG38" s="69" t="str">
        <f>IF(EG3="","",EG37*(1-'Caracs du projet'!$E$63))</f>
        <v/>
      </c>
      <c r="EH38" s="69" t="str">
        <f>IF(EH3="","",EH37*(1-'Caracs du projet'!$E$63))</f>
        <v/>
      </c>
      <c r="EI38" s="69" t="str">
        <f>IF(EI3="","",EI37*(1-'Caracs du projet'!$E$63))</f>
        <v/>
      </c>
      <c r="EJ38" s="69" t="str">
        <f>IF(EJ3="","",EJ37*(1-'Caracs du projet'!$E$63))</f>
        <v/>
      </c>
      <c r="EK38" s="69" t="str">
        <f>IF(EK3="","",EK37*(1-'Caracs du projet'!$E$63))</f>
        <v/>
      </c>
      <c r="EL38" s="69" t="str">
        <f>IF(EL3="","",EL37*(1-'Caracs du projet'!$E$63))</f>
        <v/>
      </c>
      <c r="EM38" s="69" t="str">
        <f>IF(EM3="","",EM37*(1-'Caracs du projet'!$E$63))</f>
        <v/>
      </c>
      <c r="EN38" s="69" t="str">
        <f>IF(EN3="","",EN37*(1-'Caracs du projet'!$E$63))</f>
        <v/>
      </c>
      <c r="EO38" s="69" t="str">
        <f>IF(EO3="","",EO37*(1-'Caracs du projet'!$E$63))</f>
        <v/>
      </c>
      <c r="EP38" s="69" t="str">
        <f>IF(EP3="","",EP37*(1-'Caracs du projet'!$E$63))</f>
        <v/>
      </c>
      <c r="EQ38" s="69" t="str">
        <f>IF(EQ3="","",EQ37*(1-'Caracs du projet'!$E$63))</f>
        <v/>
      </c>
      <c r="ER38" s="69" t="str">
        <f>IF(ER3="","",ER37*(1-'Caracs du projet'!$E$63))</f>
        <v/>
      </c>
      <c r="ES38" s="69" t="str">
        <f>IF(ES3="","",ES37*(1-'Caracs du projet'!$E$63))</f>
        <v/>
      </c>
      <c r="ET38" s="69" t="str">
        <f>IF(ET3="","",ET37*(1-'Caracs du projet'!$E$63))</f>
        <v/>
      </c>
      <c r="EU38" s="69" t="str">
        <f>IF(EU3="","",EU37*(1-'Caracs du projet'!$E$63))</f>
        <v/>
      </c>
    </row>
    <row r="39" spans="1:152" ht="15.75">
      <c r="A39" s="69"/>
      <c r="B39" s="69"/>
      <c r="C39" s="69"/>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c r="CT39" s="69"/>
      <c r="CU39" s="69"/>
      <c r="CV39" s="69"/>
      <c r="CW39" s="69"/>
      <c r="CX39" s="69"/>
      <c r="CY39" s="69"/>
      <c r="CZ39" s="69"/>
      <c r="DA39" s="69"/>
      <c r="DB39" s="69"/>
      <c r="DC39" s="69"/>
      <c r="DD39" s="69"/>
      <c r="DE39" s="69"/>
      <c r="DF39" s="69"/>
      <c r="DG39" s="69"/>
      <c r="DH39" s="69"/>
      <c r="DI39" s="69"/>
      <c r="DJ39" s="69"/>
      <c r="DK39" s="69"/>
      <c r="DL39" s="69"/>
      <c r="DM39" s="69"/>
      <c r="DN39" s="69"/>
      <c r="DO39" s="69"/>
      <c r="DP39" s="69"/>
      <c r="DQ39" s="69"/>
      <c r="DR39" s="69"/>
      <c r="DS39" s="69"/>
      <c r="DT39" s="69"/>
      <c r="DU39" s="69"/>
      <c r="DV39" s="69"/>
      <c r="DW39" s="69"/>
      <c r="DX39" s="69"/>
      <c r="DY39" s="69"/>
      <c r="DZ39" s="69"/>
      <c r="EA39" s="69"/>
      <c r="EB39" s="69"/>
      <c r="EC39" s="69"/>
      <c r="ED39" s="69"/>
      <c r="EE39" s="69"/>
      <c r="EF39" s="69"/>
      <c r="EG39" s="69"/>
      <c r="EH39" s="69"/>
      <c r="EI39" s="69"/>
      <c r="EJ39" s="69"/>
      <c r="EK39" s="69"/>
      <c r="EL39" s="69"/>
      <c r="EM39" s="69"/>
      <c r="EN39" s="69"/>
      <c r="EO39" s="69"/>
      <c r="EP39" s="69"/>
      <c r="EQ39" s="69"/>
      <c r="ER39" s="69"/>
      <c r="ES39" s="69"/>
      <c r="ET39" s="69"/>
      <c r="EU39" s="69"/>
    </row>
    <row r="40" spans="1:152" ht="15.75">
      <c r="A40" s="69"/>
      <c r="B40" s="69"/>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c r="CT40" s="69"/>
      <c r="CU40" s="69"/>
      <c r="CV40" s="69"/>
      <c r="CW40" s="69"/>
      <c r="CX40" s="69"/>
      <c r="CY40" s="69"/>
      <c r="CZ40" s="69"/>
      <c r="DA40" s="69"/>
      <c r="DB40" s="69"/>
      <c r="DC40" s="69"/>
      <c r="DD40" s="69"/>
      <c r="DE40" s="69"/>
      <c r="DF40" s="69"/>
      <c r="DG40" s="69"/>
      <c r="DH40" s="69"/>
      <c r="DI40" s="69"/>
      <c r="DJ40" s="69"/>
      <c r="DK40" s="69"/>
      <c r="DL40" s="69"/>
      <c r="DM40" s="69"/>
      <c r="DN40" s="69"/>
      <c r="DO40" s="69"/>
      <c r="DP40" s="69"/>
      <c r="DQ40" s="69"/>
      <c r="DR40" s="69"/>
      <c r="DS40" s="69"/>
      <c r="DT40" s="69"/>
      <c r="DU40" s="69"/>
      <c r="DV40" s="69"/>
      <c r="DW40" s="69"/>
      <c r="DX40" s="69"/>
      <c r="DY40" s="69"/>
      <c r="DZ40" s="69"/>
      <c r="EA40" s="69"/>
      <c r="EB40" s="69"/>
      <c r="EC40" s="69"/>
      <c r="ED40" s="69"/>
      <c r="EE40" s="69"/>
      <c r="EF40" s="69"/>
      <c r="EG40" s="69"/>
      <c r="EH40" s="69"/>
      <c r="EI40" s="69"/>
      <c r="EJ40" s="69"/>
      <c r="EK40" s="69"/>
      <c r="EL40" s="69"/>
      <c r="EM40" s="69"/>
      <c r="EN40" s="69"/>
      <c r="EO40" s="69"/>
      <c r="EP40" s="69"/>
      <c r="EQ40" s="69"/>
      <c r="ER40" s="69"/>
      <c r="ES40" s="69"/>
      <c r="ET40" s="69"/>
      <c r="EU40" s="69"/>
    </row>
    <row r="41" spans="1:152">
      <c r="A41" s="4" t="s">
        <v>98</v>
      </c>
      <c r="B41" s="55">
        <f>IF(B3="","",B42/((1+'Caracs du projet'!$E$90)^(B3)))</f>
        <v>-8000</v>
      </c>
      <c r="C41" s="55">
        <f ca="1">IF(C3="","",C42/((1+'Caracs du projet'!$E$90)^(C3)))</f>
        <v>1635.3460878570111</v>
      </c>
      <c r="D41" s="55">
        <f ca="1">IF(D3="","",D42/((1+'Caracs du projet'!$E$90)^(D3)))</f>
        <v>1645.5595342547419</v>
      </c>
      <c r="E41" s="55">
        <f ca="1">IF(E3="","",E42/((1+'Caracs du projet'!$E$90)^(E3)))</f>
        <v>1655.4436238074927</v>
      </c>
      <c r="F41" s="55">
        <f ca="1">IF(F3="","",F42/((1+'Caracs du projet'!$E$90)^(F3)))</f>
        <v>1665.0041464141545</v>
      </c>
      <c r="G41" s="55">
        <f ca="1">IF(G3="","",G42/((1+'Caracs du projet'!$E$90)^(G3)))</f>
        <v>1517.8396034335103</v>
      </c>
      <c r="H41" s="55">
        <f ca="1">IF(H3="","",H42/((1+'Caracs du projet'!$E$90)^(H3)))</f>
        <v>1252.2838365129544</v>
      </c>
      <c r="I41" s="55">
        <f ca="1">IF(I3="","",I42/((1+'Caracs du projet'!$E$90)^(I3)))</f>
        <v>1258.69984229946</v>
      </c>
      <c r="J41" s="55">
        <f ca="1">IF(J3="","",J42/((1+'Caracs du projet'!$E$90)^(J3)))</f>
        <v>1264.8916823122788</v>
      </c>
      <c r="K41" s="55">
        <f ca="1">IF(K3="","",K42/((1+'Caracs du projet'!$E$90)^(K3)))</f>
        <v>1270.8633378444956</v>
      </c>
      <c r="L41" s="55">
        <f ca="1">IF(L3="","",L42/((1+'Caracs du projet'!$E$90)^(L3)))</f>
        <v>1276.6187278357586</v>
      </c>
      <c r="M41" s="55">
        <f ca="1">IF(M3="","",M42/((1+'Caracs du projet'!$E$90)^(M3)))</f>
        <v>1282.1617098134927</v>
      </c>
      <c r="N41" s="55">
        <f ca="1">IF(N3="","",N42/((1+'Caracs du projet'!$E$90)^(N3)))</f>
        <v>1287.4960808200681</v>
      </c>
      <c r="O41" s="55">
        <f ca="1">IF(O3="","",O42/((1+'Caracs du projet'!$E$90)^(O3)))</f>
        <v>1292.6255783261383</v>
      </c>
      <c r="P41" s="55">
        <f ca="1">IF(P3="","",P42/((1+'Caracs du projet'!$E$90)^(P3)))</f>
        <v>1297.5538811303647</v>
      </c>
      <c r="Q41" s="55">
        <f ca="1">IF(Q3="","",Q42/((1+'Caracs du projet'!$E$90)^(Q3)))</f>
        <v>1302.2846102456981</v>
      </c>
      <c r="R41" s="55">
        <f ca="1">IF(R3="","",R42/((1+'Caracs du projet'!$E$90)^(R3)))</f>
        <v>2883.6364215411195</v>
      </c>
      <c r="S41" s="55">
        <f ca="1">IF(S3="","",S42/((1+'Caracs du projet'!$E$90)^(S3)))</f>
        <v>2867.3421001592696</v>
      </c>
      <c r="T41" s="55">
        <f ca="1">IF(T3="","",T42/((1+'Caracs du projet'!$E$90)^(T3)))</f>
        <v>2851.1577258631855</v>
      </c>
      <c r="U41" s="55">
        <f ca="1">IF(U3="","",U42/((1+'Caracs du projet'!$E$90)^(U3)))</f>
        <v>2835.0823234408313</v>
      </c>
      <c r="V41" s="55">
        <f ca="1">IF(V3="","",V42/((1+'Caracs du projet'!$E$90)^(V3)))</f>
        <v>31437.203961792577</v>
      </c>
      <c r="W41" s="55" t="str">
        <f>IF(W3="","",W42/((1+'Caracs du projet'!$E$90)^(W3)))</f>
        <v/>
      </c>
      <c r="X41" s="55" t="str">
        <f>IF(X3="","",X42/((1+'Caracs du projet'!$E$90)^(X3)))</f>
        <v/>
      </c>
      <c r="Y41" s="55" t="str">
        <f>IF(Y3="","",Y42/((1+'Caracs du projet'!$E$90)^(Y3)))</f>
        <v/>
      </c>
      <c r="Z41" s="55" t="str">
        <f>IF(Z3="","",Z42/((1+'Caracs du projet'!$E$90)^(Z3)))</f>
        <v/>
      </c>
      <c r="AA41" s="55" t="str">
        <f>IF(AA3="","",AA42/((1+'Caracs du projet'!$E$90)^(AA3)))</f>
        <v/>
      </c>
      <c r="AB41" s="55" t="str">
        <f>IF(AB3="","",AB42/((1+'Caracs du projet'!$E$90)^(AB3)))</f>
        <v/>
      </c>
      <c r="AC41" s="55" t="str">
        <f>IF(AC3="","",AC42/((1+'Caracs du projet'!$E$90)^(AC3)))</f>
        <v/>
      </c>
      <c r="AD41" s="55" t="str">
        <f>IF(AD3="","",AD42/((1+'Caracs du projet'!$E$90)^(AD3)))</f>
        <v/>
      </c>
      <c r="AE41" s="55" t="str">
        <f>IF(AE3="","",AE42/((1+'Caracs du projet'!$E$90)^(AE3)))</f>
        <v/>
      </c>
      <c r="AF41" s="55" t="str">
        <f>IF(AF3="","",AF42/((1+'Caracs du projet'!$E$90)^(AF3)))</f>
        <v/>
      </c>
      <c r="AG41" s="55" t="str">
        <f>IF(AG3="","",AG42/((1+'Caracs du projet'!$E$90)^(AG3)))</f>
        <v/>
      </c>
      <c r="AH41" s="55" t="str">
        <f>IF(AH3="","",AH42/((1+'Caracs du projet'!$E$90)^(AH3)))</f>
        <v/>
      </c>
      <c r="AI41" s="55" t="str">
        <f>IF(AI3="","",AI42/((1+'Caracs du projet'!$E$90)^(AI3)))</f>
        <v/>
      </c>
      <c r="AJ41" s="55" t="str">
        <f>IF(AJ3="","",AJ42/((1+'Caracs du projet'!$E$90)^(AJ3)))</f>
        <v/>
      </c>
      <c r="AK41" s="55" t="str">
        <f>IF(AK3="","",AK42/((1+'Caracs du projet'!$E$90)^(AK3)))</f>
        <v/>
      </c>
      <c r="AL41" s="55" t="str">
        <f>IF(AL3="","",AL42/((1+'Caracs du projet'!$E$90)^(AL3)))</f>
        <v/>
      </c>
      <c r="AM41" s="55" t="str">
        <f>IF(AM3="","",AM42/((1+'Caracs du projet'!$E$90)^(AM3)))</f>
        <v/>
      </c>
      <c r="AN41" s="55" t="str">
        <f>IF(AN3="","",AN42/((1+'Caracs du projet'!$E$90)^(AN3)))</f>
        <v/>
      </c>
      <c r="AO41" s="55" t="str">
        <f>IF(AO3="","",AO42/((1+'Caracs du projet'!$E$90)^(AO3)))</f>
        <v/>
      </c>
      <c r="AP41" s="55" t="str">
        <f>IF(AP3="","",AP42/((1+'Caracs du projet'!$E$90)^(AP3)))</f>
        <v/>
      </c>
      <c r="AQ41" s="55" t="str">
        <f>IF(AQ3="","",AQ42/((1+'Caracs du projet'!$E$90)^(AQ3)))</f>
        <v/>
      </c>
      <c r="AR41" s="55" t="str">
        <f>IF(AR3="","",AR42/((1+'Caracs du projet'!$E$90)^(AR3)))</f>
        <v/>
      </c>
      <c r="AS41" s="55" t="str">
        <f>IF(AS3="","",AS42/((1+'Caracs du projet'!$E$90)^(AS3)))</f>
        <v/>
      </c>
      <c r="AT41" s="55" t="str">
        <f>IF(AT3="","",AT42/((1+'Caracs du projet'!$E$90)^(AT3)))</f>
        <v/>
      </c>
      <c r="AU41" s="55" t="str">
        <f>IF(AU3="","",AU42/((1+'Caracs du projet'!$E$90)^(AU3)))</f>
        <v/>
      </c>
      <c r="AV41" s="55" t="str">
        <f>IF(AV3="","",AV42/((1+'Caracs du projet'!$E$90)^(AV3)))</f>
        <v/>
      </c>
      <c r="AW41" s="55" t="str">
        <f>IF(AW3="","",AW42/((1+'Caracs du projet'!$E$90)^(AW3)))</f>
        <v/>
      </c>
      <c r="AX41" s="55" t="str">
        <f>IF(AX3="","",AX42/((1+'Caracs du projet'!$E$90)^(AX3)))</f>
        <v/>
      </c>
      <c r="AY41" s="55" t="str">
        <f>IF(AY3="","",AY42/((1+'Caracs du projet'!$E$90)^(AY3)))</f>
        <v/>
      </c>
      <c r="AZ41" s="55" t="str">
        <f>IF(AZ3="","",AZ42/((1+'Caracs du projet'!$E$90)^(AZ3)))</f>
        <v/>
      </c>
      <c r="BA41" s="55" t="str">
        <f>IF(BA3="","",BA42/((1+'Caracs du projet'!$E$90)^(BA3)))</f>
        <v/>
      </c>
      <c r="BB41" s="55" t="str">
        <f>IF(BB3="","",BB42/((1+'Caracs du projet'!$E$90)^(BB3)))</f>
        <v/>
      </c>
      <c r="BC41" s="55" t="str">
        <f>IF(BC3="","",BC42/((1+'Caracs du projet'!$E$90)^(BC3)))</f>
        <v/>
      </c>
      <c r="BD41" s="55" t="str">
        <f>IF(BD3="","",BD42/((1+'Caracs du projet'!$E$90)^(BD3)))</f>
        <v/>
      </c>
      <c r="BE41" s="55" t="str">
        <f>IF(BE3="","",BE42/((1+'Caracs du projet'!$E$90)^(BE3)))</f>
        <v/>
      </c>
      <c r="BF41" s="55" t="str">
        <f>IF(BF3="","",BF42/((1+'Caracs du projet'!$E$90)^(BF3)))</f>
        <v/>
      </c>
      <c r="BG41" s="55" t="str">
        <f>IF(BG3="","",BG42/((1+'Caracs du projet'!$E$90)^(BG3)))</f>
        <v/>
      </c>
      <c r="BH41" s="55" t="str">
        <f>IF(BH3="","",BH42/((1+'Caracs du projet'!$E$90)^(BH3)))</f>
        <v/>
      </c>
      <c r="BI41" s="55" t="str">
        <f>IF(BI3="","",BI42/((1+'Caracs du projet'!$E$90)^(BI3)))</f>
        <v/>
      </c>
      <c r="BJ41" s="55" t="str">
        <f>IF(BJ3="","",BJ42/((1+'Caracs du projet'!$E$90)^(BJ3)))</f>
        <v/>
      </c>
      <c r="BK41" s="55" t="str">
        <f>IF(BK3="","",BK42/((1+'Caracs du projet'!$E$90)^(BK3)))</f>
        <v/>
      </c>
      <c r="BL41" s="55" t="str">
        <f>IF(BL3="","",BL42/((1+'Caracs du projet'!$E$90)^(BL3)))</f>
        <v/>
      </c>
      <c r="BM41" s="55" t="str">
        <f>IF(BM3="","",BM42/((1+'Caracs du projet'!$E$90)^(BM3)))</f>
        <v/>
      </c>
      <c r="BN41" s="55" t="str">
        <f>IF(BN3="","",BN42/((1+'Caracs du projet'!$E$90)^(BN3)))</f>
        <v/>
      </c>
      <c r="BO41" s="55" t="str">
        <f>IF(BO3="","",BO42/((1+'Caracs du projet'!$E$90)^(BO3)))</f>
        <v/>
      </c>
      <c r="BP41" s="55" t="str">
        <f>IF(BP3="","",BP42/((1+'Caracs du projet'!$E$90)^(BP3)))</f>
        <v/>
      </c>
      <c r="BQ41" s="55" t="str">
        <f>IF(BQ3="","",BQ42/((1+'Caracs du projet'!$E$90)^(BQ3)))</f>
        <v/>
      </c>
      <c r="BR41" s="55" t="str">
        <f>IF(BR3="","",BR42/((1+'Caracs du projet'!$E$90)^(BR3)))</f>
        <v/>
      </c>
      <c r="BS41" s="55" t="str">
        <f>IF(BS3="","",BS42/((1+'Caracs du projet'!$E$90)^(BS3)))</f>
        <v/>
      </c>
      <c r="BT41" s="55" t="str">
        <f>IF(BT3="","",BT42/((1+'Caracs du projet'!$E$90)^(BT3)))</f>
        <v/>
      </c>
      <c r="BU41" s="55" t="str">
        <f>IF(BU3="","",BU42/((1+'Caracs du projet'!$E$90)^(BU3)))</f>
        <v/>
      </c>
      <c r="BV41" s="55" t="str">
        <f>IF(BV3="","",BV42/((1+'Caracs du projet'!$E$90)^(BV3)))</f>
        <v/>
      </c>
      <c r="BW41" s="55" t="str">
        <f>IF(BW3="","",BW42/((1+'Caracs du projet'!$E$90)^(BW3)))</f>
        <v/>
      </c>
      <c r="BX41" s="55" t="str">
        <f>IF(BX3="","",BX42/((1+'Caracs du projet'!$E$90)^(BX3)))</f>
        <v/>
      </c>
      <c r="BY41" s="55" t="str">
        <f>IF(BY3="","",BY42/((1+'Caracs du projet'!$E$90)^(BY3)))</f>
        <v/>
      </c>
      <c r="BZ41" s="55" t="str">
        <f>IF(BZ3="","",BZ42/((1+'Caracs du projet'!$E$90)^(BZ3)))</f>
        <v/>
      </c>
      <c r="CA41" s="55" t="str">
        <f>IF(CA3="","",CA42/((1+'Caracs du projet'!$E$90)^(CA3)))</f>
        <v/>
      </c>
      <c r="CB41" s="55" t="str">
        <f>IF(CB3="","",CB42/((1+'Caracs du projet'!$E$90)^(CB3)))</f>
        <v/>
      </c>
      <c r="CC41" s="55" t="str">
        <f>IF(CC3="","",CC42/((1+'Caracs du projet'!$E$90)^(CC3)))</f>
        <v/>
      </c>
      <c r="CD41" s="55" t="str">
        <f>IF(CD3="","",CD42/((1+'Caracs du projet'!$E$90)^(CD3)))</f>
        <v/>
      </c>
      <c r="CE41" s="55" t="str">
        <f>IF(CE3="","",CE42/((1+'Caracs du projet'!$E$90)^(CE3)))</f>
        <v/>
      </c>
      <c r="CF41" s="55" t="str">
        <f>IF(CF3="","",CF42/((1+'Caracs du projet'!$E$90)^(CF3)))</f>
        <v/>
      </c>
      <c r="CG41" s="55" t="str">
        <f>IF(CG3="","",CG42/((1+'Caracs du projet'!$E$90)^(CG3)))</f>
        <v/>
      </c>
      <c r="CH41" s="55" t="str">
        <f>IF(CH3="","",CH42/((1+'Caracs du projet'!$E$90)^(CH3)))</f>
        <v/>
      </c>
      <c r="CI41" s="55" t="str">
        <f>IF(CI3="","",CI42/((1+'Caracs du projet'!$E$90)^(CI3)))</f>
        <v/>
      </c>
      <c r="CJ41" s="55" t="str">
        <f>IF(CJ3="","",CJ42/((1+'Caracs du projet'!$E$90)^(CJ3)))</f>
        <v/>
      </c>
      <c r="CK41" s="55" t="str">
        <f>IF(CK3="","",CK42/((1+'Caracs du projet'!$E$90)^(CK3)))</f>
        <v/>
      </c>
      <c r="CL41" s="55" t="str">
        <f>IF(CL3="","",CL42/((1+'Caracs du projet'!$E$90)^(CL3)))</f>
        <v/>
      </c>
      <c r="CM41" s="55" t="str">
        <f>IF(CM3="","",CM42/((1+'Caracs du projet'!$E$90)^(CM3)))</f>
        <v/>
      </c>
      <c r="CN41" s="55" t="str">
        <f>IF(CN3="","",CN42/((1+'Caracs du projet'!$E$90)^(CN3)))</f>
        <v/>
      </c>
      <c r="CO41" s="55" t="str">
        <f>IF(CO3="","",CO42/((1+'Caracs du projet'!$E$90)^(CO3)))</f>
        <v/>
      </c>
      <c r="CP41" s="55" t="str">
        <f>IF(CP3="","",CP42/((1+'Caracs du projet'!$E$90)^(CP3)))</f>
        <v/>
      </c>
      <c r="CQ41" s="55" t="str">
        <f>IF(CQ3="","",CQ42/((1+'Caracs du projet'!$E$90)^(CQ3)))</f>
        <v/>
      </c>
      <c r="CR41" s="55" t="str">
        <f>IF(CR3="","",CR42/((1+'Caracs du projet'!$E$90)^(CR3)))</f>
        <v/>
      </c>
      <c r="CS41" s="55" t="str">
        <f>IF(CS3="","",CS42/((1+'Caracs du projet'!$E$90)^(CS3)))</f>
        <v/>
      </c>
      <c r="CT41" s="55" t="str">
        <f>IF(CT3="","",CT42/((1+'Caracs du projet'!$E$90)^(CT3)))</f>
        <v/>
      </c>
      <c r="CU41" s="55" t="str">
        <f>IF(CU3="","",CU42/((1+'Caracs du projet'!$E$90)^(CU3)))</f>
        <v/>
      </c>
      <c r="CV41" s="55" t="str">
        <f>IF(CV3="","",CV42/((1+'Caracs du projet'!$E$90)^(CV3)))</f>
        <v/>
      </c>
      <c r="CW41" s="55" t="str">
        <f>IF(CW3="","",CW42/((1+'Caracs du projet'!$E$90)^(CW3)))</f>
        <v/>
      </c>
      <c r="CX41" s="55" t="str">
        <f>IF(CX3="","",CX42/((1+'Caracs du projet'!$E$90)^(CX3)))</f>
        <v/>
      </c>
      <c r="CY41" s="55" t="str">
        <f>IF(CY3="","",CY42/((1+'Caracs du projet'!$E$90)^(CY3)))</f>
        <v/>
      </c>
      <c r="CZ41" s="55" t="str">
        <f>IF(CZ3="","",CZ42/((1+'Caracs du projet'!$E$90)^(CZ3)))</f>
        <v/>
      </c>
      <c r="DA41" s="55" t="str">
        <f>IF(DA3="","",DA42/((1+'Caracs du projet'!$E$90)^(DA3)))</f>
        <v/>
      </c>
      <c r="DB41" s="55" t="str">
        <f>IF(DB3="","",DB42/((1+'Caracs du projet'!$E$90)^(DB3)))</f>
        <v/>
      </c>
      <c r="DC41" s="55" t="str">
        <f>IF(DC3="","",DC42/((1+'Caracs du projet'!$E$90)^(DC3)))</f>
        <v/>
      </c>
      <c r="DD41" s="55" t="str">
        <f>IF(DD3="","",DD42/((1+'Caracs du projet'!$E$90)^(DD3)))</f>
        <v/>
      </c>
      <c r="DE41" s="55" t="str">
        <f>IF(DE3="","",DE42/((1+'Caracs du projet'!$E$90)^(DE3)))</f>
        <v/>
      </c>
      <c r="DF41" s="55" t="str">
        <f>IF(DF3="","",DF42/((1+'Caracs du projet'!$E$90)^(DF3)))</f>
        <v/>
      </c>
      <c r="DG41" s="55" t="str">
        <f>IF(DG3="","",DG42/((1+'Caracs du projet'!$E$90)^(DG3)))</f>
        <v/>
      </c>
      <c r="DH41" s="55" t="str">
        <f>IF(DH3="","",DH42/((1+'Caracs du projet'!$E$90)^(DH3)))</f>
        <v/>
      </c>
      <c r="DI41" s="55" t="str">
        <f>IF(DI3="","",DI42/((1+'Caracs du projet'!$E$90)^(DI3)))</f>
        <v/>
      </c>
      <c r="DJ41" s="55" t="str">
        <f>IF(DJ3="","",DJ42/((1+'Caracs du projet'!$E$90)^(DJ3)))</f>
        <v/>
      </c>
      <c r="DK41" s="55" t="str">
        <f>IF(DK3="","",DK42/((1+'Caracs du projet'!$E$90)^(DK3)))</f>
        <v/>
      </c>
      <c r="DL41" s="55" t="str">
        <f>IF(DL3="","",DL42/((1+'Caracs du projet'!$E$90)^(DL3)))</f>
        <v/>
      </c>
      <c r="DM41" s="55" t="str">
        <f>IF(DM3="","",DM42/((1+'Caracs du projet'!$E$90)^(DM3)))</f>
        <v/>
      </c>
      <c r="DN41" s="55" t="str">
        <f>IF(DN3="","",DN42/((1+'Caracs du projet'!$E$90)^(DN3)))</f>
        <v/>
      </c>
      <c r="DO41" s="55" t="str">
        <f>IF(DO3="","",DO42/((1+'Caracs du projet'!$E$90)^(DO3)))</f>
        <v/>
      </c>
      <c r="DP41" s="55" t="str">
        <f>IF(DP3="","",DP42/((1+'Caracs du projet'!$E$90)^(DP3)))</f>
        <v/>
      </c>
      <c r="DQ41" s="55" t="str">
        <f>IF(DQ3="","",DQ42/((1+'Caracs du projet'!$E$90)^(DQ3)))</f>
        <v/>
      </c>
      <c r="DR41" s="55" t="str">
        <f>IF(DR3="","",DR42/((1+'Caracs du projet'!$E$90)^(DR3)))</f>
        <v/>
      </c>
      <c r="DS41" s="55" t="str">
        <f>IF(DS3="","",DS42/((1+'Caracs du projet'!$E$90)^(DS3)))</f>
        <v/>
      </c>
      <c r="DT41" s="55" t="str">
        <f>IF(DT3="","",DT42/((1+'Caracs du projet'!$E$90)^(DT3)))</f>
        <v/>
      </c>
      <c r="DU41" s="55" t="str">
        <f>IF(DU3="","",DU42/((1+'Caracs du projet'!$E$90)^(DU3)))</f>
        <v/>
      </c>
      <c r="DV41" s="55" t="str">
        <f>IF(DV3="","",DV42/((1+'Caracs du projet'!$E$90)^(DV3)))</f>
        <v/>
      </c>
      <c r="DW41" s="55" t="str">
        <f>IF(DW3="","",DW42/((1+'Caracs du projet'!$E$90)^(DW3)))</f>
        <v/>
      </c>
      <c r="DX41" s="55" t="str">
        <f>IF(DX3="","",DX42/((1+'Caracs du projet'!$E$90)^(DX3)))</f>
        <v/>
      </c>
      <c r="DY41" s="55" t="str">
        <f>IF(DY3="","",DY42/((1+'Caracs du projet'!$E$90)^(DY3)))</f>
        <v/>
      </c>
      <c r="DZ41" s="55" t="str">
        <f>IF(DZ3="","",DZ42/((1+'Caracs du projet'!$E$90)^(DZ3)))</f>
        <v/>
      </c>
      <c r="EA41" s="55" t="str">
        <f>IF(EA3="","",EA42/((1+'Caracs du projet'!$E$90)^(EA3)))</f>
        <v/>
      </c>
      <c r="EB41" s="55" t="str">
        <f>IF(EB3="","",EB42/((1+'Caracs du projet'!$E$90)^(EB3)))</f>
        <v/>
      </c>
      <c r="EC41" s="55" t="str">
        <f>IF(EC3="","",EC42/((1+'Caracs du projet'!$E$90)^(EC3)))</f>
        <v/>
      </c>
      <c r="ED41" s="55" t="str">
        <f>IF(ED3="","",ED42/((1+'Caracs du projet'!$E$90)^(ED3)))</f>
        <v/>
      </c>
      <c r="EE41" s="55" t="str">
        <f>IF(EE3="","",EE42/((1+'Caracs du projet'!$E$90)^(EE3)))</f>
        <v/>
      </c>
      <c r="EF41" s="55" t="str">
        <f>IF(EF3="","",EF42/((1+'Caracs du projet'!$E$90)^(EF3)))</f>
        <v/>
      </c>
      <c r="EG41" s="55" t="str">
        <f>IF(EG3="","",EG42/((1+'Caracs du projet'!$E$90)^(EG3)))</f>
        <v/>
      </c>
      <c r="EH41" s="55" t="str">
        <f>IF(EH3="","",EH42/((1+'Caracs du projet'!$E$90)^(EH3)))</f>
        <v/>
      </c>
      <c r="EI41" s="55" t="str">
        <f>IF(EI3="","",EI42/((1+'Caracs du projet'!$E$90)^(EI3)))</f>
        <v/>
      </c>
      <c r="EJ41" s="55" t="str">
        <f>IF(EJ3="","",EJ42/((1+'Caracs du projet'!$E$90)^(EJ3)))</f>
        <v/>
      </c>
      <c r="EK41" s="55" t="str">
        <f>IF(EK3="","",EK42/((1+'Caracs du projet'!$E$90)^(EK3)))</f>
        <v/>
      </c>
      <c r="EL41" s="55" t="str">
        <f>IF(EL3="","",EL42/((1+'Caracs du projet'!$E$90)^(EL3)))</f>
        <v/>
      </c>
      <c r="EM41" s="55" t="str">
        <f>IF(EM3="","",EM42/((1+'Caracs du projet'!$E$90)^(EM3)))</f>
        <v/>
      </c>
      <c r="EN41" s="55" t="str">
        <f>IF(EN3="","",EN42/((1+'Caracs du projet'!$E$90)^(EN3)))</f>
        <v/>
      </c>
      <c r="EO41" s="55" t="str">
        <f>IF(EO3="","",EO42/((1+'Caracs du projet'!$E$90)^(EO3)))</f>
        <v/>
      </c>
      <c r="EP41" s="55" t="str">
        <f>IF(EP3="","",EP42/((1+'Caracs du projet'!$E$90)^(EP3)))</f>
        <v/>
      </c>
      <c r="EQ41" s="55" t="str">
        <f>IF(EQ3="","",EQ42/((1+'Caracs du projet'!$E$90)^(EQ3)))</f>
        <v/>
      </c>
      <c r="ER41" s="55" t="str">
        <f>IF(ER3="","",ER42/((1+'Caracs du projet'!$E$90)^(ER3)))</f>
        <v/>
      </c>
      <c r="ES41" s="55" t="str">
        <f>IF(ES3="","",ES42/((1+'Caracs du projet'!$E$90)^(ES3)))</f>
        <v/>
      </c>
      <c r="ET41" s="55" t="str">
        <f>IF(ET3="","",ET42/((1+'Caracs du projet'!$E$90)^(ET3)))</f>
        <v/>
      </c>
      <c r="EU41" s="55" t="str">
        <f>IF(EU3="","",EU42/((1+'Caracs du projet'!$E$90)^(EU3)))</f>
        <v/>
      </c>
    </row>
    <row r="42" spans="1:152" ht="23.25">
      <c r="A42" s="115" t="s">
        <v>99</v>
      </c>
      <c r="B42" s="67">
        <f t="shared" ref="B42:AG42" si="32">IF(B3="","",B31+B38-B30)</f>
        <v>-8000</v>
      </c>
      <c r="C42" s="67">
        <f t="shared" ca="1" si="32"/>
        <v>1643.522818296296</v>
      </c>
      <c r="D42" s="67">
        <f t="shared" ca="1" si="32"/>
        <v>1662.0562685856453</v>
      </c>
      <c r="E42" s="67">
        <f t="shared" ca="1" si="32"/>
        <v>1680.3996433668431</v>
      </c>
      <c r="F42" s="67">
        <f t="shared" ca="1" si="32"/>
        <v>1698.5548135070994</v>
      </c>
      <c r="G42" s="67">
        <f t="shared" ca="1" si="32"/>
        <v>1556.1669554677014</v>
      </c>
      <c r="H42" s="67">
        <f t="shared" ca="1" si="32"/>
        <v>1290.3251005202862</v>
      </c>
      <c r="I42" s="67">
        <f t="shared" ca="1" si="32"/>
        <v>1303.4206886257559</v>
      </c>
      <c r="J42" s="67">
        <f t="shared" ca="1" si="32"/>
        <v>1316.3816835850846</v>
      </c>
      <c r="K42" s="67">
        <f t="shared" ca="1" si="32"/>
        <v>1329.2094096991655</v>
      </c>
      <c r="L42" s="67">
        <f t="shared" ca="1" si="32"/>
        <v>1341.9051781430235</v>
      </c>
      <c r="M42" s="67">
        <f t="shared" ca="1" si="32"/>
        <v>1354.4702870957537</v>
      </c>
      <c r="N42" s="67">
        <f t="shared" ca="1" si="32"/>
        <v>1366.9060218691664</v>
      </c>
      <c r="O42" s="67">
        <f t="shared" ca="1" si="32"/>
        <v>1379.213655035162</v>
      </c>
      <c r="P42" s="67">
        <f t="shared" ca="1" si="32"/>
        <v>1391.3944465518518</v>
      </c>
      <c r="Q42" s="67">
        <f t="shared" ca="1" si="32"/>
        <v>1403.4496438884109</v>
      </c>
      <c r="R42" s="67">
        <f t="shared" ca="1" si="32"/>
        <v>3123.183418940006</v>
      </c>
      <c r="S42" s="67">
        <f t="shared" ca="1" si="32"/>
        <v>3121.0631870693128</v>
      </c>
      <c r="T42" s="67">
        <f t="shared" ca="1" si="32"/>
        <v>3118.9639475933786</v>
      </c>
      <c r="U42" s="67">
        <f t="shared" ca="1" si="32"/>
        <v>3116.8854926667123</v>
      </c>
      <c r="V42" s="67">
        <f t="shared" ca="1" si="32"/>
        <v>34734.827616501687</v>
      </c>
      <c r="W42" s="67" t="str">
        <f t="shared" si="32"/>
        <v/>
      </c>
      <c r="X42" s="67" t="str">
        <f t="shared" si="32"/>
        <v/>
      </c>
      <c r="Y42" s="67" t="str">
        <f t="shared" si="32"/>
        <v/>
      </c>
      <c r="Z42" s="67" t="str">
        <f t="shared" si="32"/>
        <v/>
      </c>
      <c r="AA42" s="67" t="str">
        <f t="shared" si="32"/>
        <v/>
      </c>
      <c r="AB42" s="67" t="str">
        <f t="shared" si="32"/>
        <v/>
      </c>
      <c r="AC42" s="67" t="str">
        <f t="shared" si="32"/>
        <v/>
      </c>
      <c r="AD42" s="67" t="str">
        <f t="shared" si="32"/>
        <v/>
      </c>
      <c r="AE42" s="67" t="str">
        <f>IF(AE3="","",AE31+AE38-AE30)</f>
        <v/>
      </c>
      <c r="AF42" s="67" t="str">
        <f t="shared" si="32"/>
        <v/>
      </c>
      <c r="AG42" s="67" t="str">
        <f t="shared" si="32"/>
        <v/>
      </c>
      <c r="AH42" s="67" t="str">
        <f t="shared" ref="AH42:BM42" si="33">IF(AH3="","",AH31+AH38-AH30)</f>
        <v/>
      </c>
      <c r="AI42" s="67" t="str">
        <f t="shared" si="33"/>
        <v/>
      </c>
      <c r="AJ42" s="67" t="str">
        <f t="shared" si="33"/>
        <v/>
      </c>
      <c r="AK42" s="67" t="str">
        <f t="shared" si="33"/>
        <v/>
      </c>
      <c r="AL42" s="67" t="str">
        <f t="shared" si="33"/>
        <v/>
      </c>
      <c r="AM42" s="67" t="str">
        <f t="shared" si="33"/>
        <v/>
      </c>
      <c r="AN42" s="67" t="str">
        <f t="shared" si="33"/>
        <v/>
      </c>
      <c r="AO42" s="67" t="str">
        <f t="shared" si="33"/>
        <v/>
      </c>
      <c r="AP42" s="67" t="str">
        <f t="shared" si="33"/>
        <v/>
      </c>
      <c r="AQ42" s="67" t="str">
        <f t="shared" si="33"/>
        <v/>
      </c>
      <c r="AR42" s="67" t="str">
        <f t="shared" si="33"/>
        <v/>
      </c>
      <c r="AS42" s="67" t="str">
        <f t="shared" si="33"/>
        <v/>
      </c>
      <c r="AT42" s="67" t="str">
        <f t="shared" si="33"/>
        <v/>
      </c>
      <c r="AU42" s="67" t="str">
        <f t="shared" si="33"/>
        <v/>
      </c>
      <c r="AV42" s="67" t="str">
        <f t="shared" si="33"/>
        <v/>
      </c>
      <c r="AW42" s="67" t="str">
        <f t="shared" si="33"/>
        <v/>
      </c>
      <c r="AX42" s="67" t="str">
        <f t="shared" si="33"/>
        <v/>
      </c>
      <c r="AY42" s="67" t="str">
        <f t="shared" si="33"/>
        <v/>
      </c>
      <c r="AZ42" s="67" t="str">
        <f t="shared" si="33"/>
        <v/>
      </c>
      <c r="BA42" s="67" t="str">
        <f t="shared" si="33"/>
        <v/>
      </c>
      <c r="BB42" s="67" t="str">
        <f t="shared" si="33"/>
        <v/>
      </c>
      <c r="BC42" s="67" t="str">
        <f t="shared" si="33"/>
        <v/>
      </c>
      <c r="BD42" s="67" t="str">
        <f t="shared" si="33"/>
        <v/>
      </c>
      <c r="BE42" s="67" t="str">
        <f t="shared" si="33"/>
        <v/>
      </c>
      <c r="BF42" s="67" t="str">
        <f t="shared" si="33"/>
        <v/>
      </c>
      <c r="BG42" s="67" t="str">
        <f t="shared" si="33"/>
        <v/>
      </c>
      <c r="BH42" s="67" t="str">
        <f t="shared" si="33"/>
        <v/>
      </c>
      <c r="BI42" s="67" t="str">
        <f t="shared" si="33"/>
        <v/>
      </c>
      <c r="BJ42" s="67" t="str">
        <f t="shared" si="33"/>
        <v/>
      </c>
      <c r="BK42" s="67" t="str">
        <f t="shared" si="33"/>
        <v/>
      </c>
      <c r="BL42" s="67" t="str">
        <f t="shared" si="33"/>
        <v/>
      </c>
      <c r="BM42" s="67" t="str">
        <f t="shared" si="33"/>
        <v/>
      </c>
      <c r="BN42" s="67" t="str">
        <f t="shared" ref="BN42:CS42" si="34">IF(BN3="","",BN31+BN38-BN30)</f>
        <v/>
      </c>
      <c r="BO42" s="67" t="str">
        <f t="shared" si="34"/>
        <v/>
      </c>
      <c r="BP42" s="67" t="str">
        <f t="shared" si="34"/>
        <v/>
      </c>
      <c r="BQ42" s="67" t="str">
        <f t="shared" si="34"/>
        <v/>
      </c>
      <c r="BR42" s="67" t="str">
        <f t="shared" si="34"/>
        <v/>
      </c>
      <c r="BS42" s="67" t="str">
        <f t="shared" si="34"/>
        <v/>
      </c>
      <c r="BT42" s="67" t="str">
        <f t="shared" si="34"/>
        <v/>
      </c>
      <c r="BU42" s="67" t="str">
        <f t="shared" si="34"/>
        <v/>
      </c>
      <c r="BV42" s="67" t="str">
        <f t="shared" si="34"/>
        <v/>
      </c>
      <c r="BW42" s="67" t="str">
        <f t="shared" si="34"/>
        <v/>
      </c>
      <c r="BX42" s="67" t="str">
        <f t="shared" si="34"/>
        <v/>
      </c>
      <c r="BY42" s="67" t="str">
        <f t="shared" si="34"/>
        <v/>
      </c>
      <c r="BZ42" s="67" t="str">
        <f t="shared" si="34"/>
        <v/>
      </c>
      <c r="CA42" s="67" t="str">
        <f t="shared" si="34"/>
        <v/>
      </c>
      <c r="CB42" s="67" t="str">
        <f t="shared" si="34"/>
        <v/>
      </c>
      <c r="CC42" s="67" t="str">
        <f t="shared" si="34"/>
        <v/>
      </c>
      <c r="CD42" s="67" t="str">
        <f t="shared" si="34"/>
        <v/>
      </c>
      <c r="CE42" s="67" t="str">
        <f t="shared" si="34"/>
        <v/>
      </c>
      <c r="CF42" s="67" t="str">
        <f t="shared" si="34"/>
        <v/>
      </c>
      <c r="CG42" s="67" t="str">
        <f t="shared" si="34"/>
        <v/>
      </c>
      <c r="CH42" s="67" t="str">
        <f t="shared" si="34"/>
        <v/>
      </c>
      <c r="CI42" s="67" t="str">
        <f t="shared" si="34"/>
        <v/>
      </c>
      <c r="CJ42" s="67" t="str">
        <f t="shared" si="34"/>
        <v/>
      </c>
      <c r="CK42" s="67" t="str">
        <f t="shared" si="34"/>
        <v/>
      </c>
      <c r="CL42" s="67" t="str">
        <f t="shared" si="34"/>
        <v/>
      </c>
      <c r="CM42" s="67" t="str">
        <f t="shared" si="34"/>
        <v/>
      </c>
      <c r="CN42" s="67" t="str">
        <f t="shared" si="34"/>
        <v/>
      </c>
      <c r="CO42" s="67" t="str">
        <f t="shared" si="34"/>
        <v/>
      </c>
      <c r="CP42" s="67" t="str">
        <f t="shared" si="34"/>
        <v/>
      </c>
      <c r="CQ42" s="67" t="str">
        <f t="shared" si="34"/>
        <v/>
      </c>
      <c r="CR42" s="67" t="str">
        <f t="shared" si="34"/>
        <v/>
      </c>
      <c r="CS42" s="67" t="str">
        <f t="shared" si="34"/>
        <v/>
      </c>
      <c r="CT42" s="67" t="str">
        <f t="shared" ref="CT42:DY42" si="35">IF(CT3="","",CT31+CT38-CT30)</f>
        <v/>
      </c>
      <c r="CU42" s="67" t="str">
        <f t="shared" si="35"/>
        <v/>
      </c>
      <c r="CV42" s="67" t="str">
        <f t="shared" si="35"/>
        <v/>
      </c>
      <c r="CW42" s="67" t="str">
        <f t="shared" si="35"/>
        <v/>
      </c>
      <c r="CX42" s="67" t="str">
        <f t="shared" si="35"/>
        <v/>
      </c>
      <c r="CY42" s="67" t="str">
        <f t="shared" si="35"/>
        <v/>
      </c>
      <c r="CZ42" s="67" t="str">
        <f t="shared" si="35"/>
        <v/>
      </c>
      <c r="DA42" s="67" t="str">
        <f t="shared" si="35"/>
        <v/>
      </c>
      <c r="DB42" s="67" t="str">
        <f t="shared" si="35"/>
        <v/>
      </c>
      <c r="DC42" s="67" t="str">
        <f t="shared" si="35"/>
        <v/>
      </c>
      <c r="DD42" s="67" t="str">
        <f t="shared" si="35"/>
        <v/>
      </c>
      <c r="DE42" s="67" t="str">
        <f t="shared" si="35"/>
        <v/>
      </c>
      <c r="DF42" s="67" t="str">
        <f t="shared" si="35"/>
        <v/>
      </c>
      <c r="DG42" s="67" t="str">
        <f t="shared" si="35"/>
        <v/>
      </c>
      <c r="DH42" s="67" t="str">
        <f t="shared" si="35"/>
        <v/>
      </c>
      <c r="DI42" s="67" t="str">
        <f t="shared" si="35"/>
        <v/>
      </c>
      <c r="DJ42" s="67" t="str">
        <f t="shared" si="35"/>
        <v/>
      </c>
      <c r="DK42" s="67" t="str">
        <f t="shared" si="35"/>
        <v/>
      </c>
      <c r="DL42" s="67" t="str">
        <f t="shared" si="35"/>
        <v/>
      </c>
      <c r="DM42" s="67" t="str">
        <f t="shared" si="35"/>
        <v/>
      </c>
      <c r="DN42" s="67" t="str">
        <f t="shared" si="35"/>
        <v/>
      </c>
      <c r="DO42" s="67" t="str">
        <f t="shared" si="35"/>
        <v/>
      </c>
      <c r="DP42" s="67" t="str">
        <f t="shared" si="35"/>
        <v/>
      </c>
      <c r="DQ42" s="67" t="str">
        <f t="shared" si="35"/>
        <v/>
      </c>
      <c r="DR42" s="67" t="str">
        <f t="shared" si="35"/>
        <v/>
      </c>
      <c r="DS42" s="67" t="str">
        <f t="shared" si="35"/>
        <v/>
      </c>
      <c r="DT42" s="67" t="str">
        <f t="shared" si="35"/>
        <v/>
      </c>
      <c r="DU42" s="67" t="str">
        <f t="shared" si="35"/>
        <v/>
      </c>
      <c r="DV42" s="67" t="str">
        <f t="shared" si="35"/>
        <v/>
      </c>
      <c r="DW42" s="67" t="str">
        <f t="shared" si="35"/>
        <v/>
      </c>
      <c r="DX42" s="67" t="str">
        <f t="shared" si="35"/>
        <v/>
      </c>
      <c r="DY42" s="67" t="str">
        <f t="shared" si="35"/>
        <v/>
      </c>
      <c r="DZ42" s="67" t="str">
        <f t="shared" ref="DZ42:ES42" si="36">IF(DZ3="","",DZ31+DZ38-DZ30)</f>
        <v/>
      </c>
      <c r="EA42" s="67" t="str">
        <f t="shared" si="36"/>
        <v/>
      </c>
      <c r="EB42" s="67" t="str">
        <f t="shared" si="36"/>
        <v/>
      </c>
      <c r="EC42" s="67" t="str">
        <f t="shared" si="36"/>
        <v/>
      </c>
      <c r="ED42" s="67" t="str">
        <f t="shared" si="36"/>
        <v/>
      </c>
      <c r="EE42" s="67" t="str">
        <f t="shared" si="36"/>
        <v/>
      </c>
      <c r="EF42" s="67" t="str">
        <f t="shared" si="36"/>
        <v/>
      </c>
      <c r="EG42" s="67" t="str">
        <f t="shared" si="36"/>
        <v/>
      </c>
      <c r="EH42" s="67" t="str">
        <f t="shared" si="36"/>
        <v/>
      </c>
      <c r="EI42" s="67" t="str">
        <f t="shared" si="36"/>
        <v/>
      </c>
      <c r="EJ42" s="67" t="str">
        <f t="shared" si="36"/>
        <v/>
      </c>
      <c r="EK42" s="67" t="str">
        <f t="shared" si="36"/>
        <v/>
      </c>
      <c r="EL42" s="67" t="str">
        <f t="shared" si="36"/>
        <v/>
      </c>
      <c r="EM42" s="67" t="str">
        <f t="shared" si="36"/>
        <v/>
      </c>
      <c r="EN42" s="67" t="str">
        <f t="shared" si="36"/>
        <v/>
      </c>
      <c r="EO42" s="67" t="str">
        <f t="shared" si="36"/>
        <v/>
      </c>
      <c r="EP42" s="67" t="str">
        <f t="shared" si="36"/>
        <v/>
      </c>
      <c r="EQ42" s="67" t="str">
        <f t="shared" si="36"/>
        <v/>
      </c>
      <c r="ER42" s="67" t="str">
        <f t="shared" si="36"/>
        <v/>
      </c>
      <c r="ES42" s="67" t="str">
        <f t="shared" si="36"/>
        <v/>
      </c>
      <c r="ET42" s="67" t="str">
        <f>IF(ET3="","",ET31+ET38)</f>
        <v/>
      </c>
      <c r="EU42" s="67" t="str">
        <f>IF(EU3="","",EU31+EU38)</f>
        <v/>
      </c>
    </row>
    <row r="43" spans="1:152">
      <c r="A43" s="4"/>
      <c r="B43" s="4"/>
      <c r="C43" s="55"/>
      <c r="D43" s="55"/>
      <c r="E43" s="55"/>
      <c r="F43" s="55"/>
      <c r="G43" s="55"/>
      <c r="H43" s="55"/>
      <c r="I43" s="55"/>
      <c r="J43" s="55"/>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row>
    <row r="44" spans="1:152">
      <c r="A44" s="4"/>
      <c r="B44" s="4"/>
      <c r="C44" s="55"/>
      <c r="D44" s="55"/>
      <c r="E44" s="55"/>
      <c r="F44" s="55"/>
      <c r="G44" s="55"/>
      <c r="H44" s="55"/>
      <c r="I44" s="55"/>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row>
    <row r="45" spans="1:152">
      <c r="A45" s="4" t="s">
        <v>122</v>
      </c>
      <c r="B45" s="55">
        <f>IF(B3="","",B42)</f>
        <v>-8000</v>
      </c>
      <c r="C45" s="55">
        <f ca="1">IF(C3="","",B45+C42)</f>
        <v>-6356.4771817037035</v>
      </c>
      <c r="D45" s="55">
        <f t="shared" ref="D45:BO45" ca="1" si="37">IF(D3="","",C45+D42)</f>
        <v>-4694.4209131180578</v>
      </c>
      <c r="E45" s="55">
        <f t="shared" ca="1" si="37"/>
        <v>-3014.0212697512147</v>
      </c>
      <c r="F45" s="55">
        <f t="shared" ca="1" si="37"/>
        <v>-1315.4664562441153</v>
      </c>
      <c r="G45" s="55">
        <f t="shared" ca="1" si="37"/>
        <v>240.70049922358612</v>
      </c>
      <c r="H45" s="55">
        <f t="shared" ca="1" si="37"/>
        <v>1531.0255997438724</v>
      </c>
      <c r="I45" s="55">
        <f t="shared" ca="1" si="37"/>
        <v>2834.4462883696283</v>
      </c>
      <c r="J45" s="55">
        <f t="shared" ca="1" si="37"/>
        <v>4150.8279719547127</v>
      </c>
      <c r="K45" s="55">
        <f t="shared" ca="1" si="37"/>
        <v>5480.0373816538777</v>
      </c>
      <c r="L45" s="55">
        <f t="shared" ca="1" si="37"/>
        <v>6821.9425597969012</v>
      </c>
      <c r="M45" s="55">
        <f t="shared" ca="1" si="37"/>
        <v>8176.4128468926547</v>
      </c>
      <c r="N45" s="55">
        <f t="shared" ca="1" si="37"/>
        <v>9543.3188687618203</v>
      </c>
      <c r="O45" s="55">
        <f t="shared" ca="1" si="37"/>
        <v>10922.532523796983</v>
      </c>
      <c r="P45" s="55">
        <f t="shared" ca="1" si="37"/>
        <v>12313.926970348835</v>
      </c>
      <c r="Q45" s="55">
        <f t="shared" ca="1" si="37"/>
        <v>13717.376614237246</v>
      </c>
      <c r="R45" s="55">
        <f t="shared" ca="1" si="37"/>
        <v>16840.560033177251</v>
      </c>
      <c r="S45" s="55">
        <f t="shared" ca="1" si="37"/>
        <v>19961.623220246565</v>
      </c>
      <c r="T45" s="55">
        <f t="shared" ca="1" si="37"/>
        <v>23080.587167839945</v>
      </c>
      <c r="U45" s="55">
        <f t="shared" ca="1" si="37"/>
        <v>26197.472660506657</v>
      </c>
      <c r="V45" s="55">
        <f t="shared" ca="1" si="37"/>
        <v>60932.30027700834</v>
      </c>
      <c r="W45" s="55" t="str">
        <f t="shared" si="37"/>
        <v/>
      </c>
      <c r="X45" s="55" t="str">
        <f t="shared" si="37"/>
        <v/>
      </c>
      <c r="Y45" s="55" t="str">
        <f t="shared" si="37"/>
        <v/>
      </c>
      <c r="Z45" s="55" t="str">
        <f t="shared" si="37"/>
        <v/>
      </c>
      <c r="AA45" s="55" t="str">
        <f t="shared" si="37"/>
        <v/>
      </c>
      <c r="AB45" s="55" t="str">
        <f t="shared" si="37"/>
        <v/>
      </c>
      <c r="AC45" s="55" t="str">
        <f t="shared" si="37"/>
        <v/>
      </c>
      <c r="AD45" s="55" t="str">
        <f t="shared" si="37"/>
        <v/>
      </c>
      <c r="AE45" s="55" t="str">
        <f t="shared" si="37"/>
        <v/>
      </c>
      <c r="AF45" s="55" t="str">
        <f t="shared" si="37"/>
        <v/>
      </c>
      <c r="AG45" s="55" t="str">
        <f t="shared" si="37"/>
        <v/>
      </c>
      <c r="AH45" s="55" t="str">
        <f t="shared" si="37"/>
        <v/>
      </c>
      <c r="AI45" s="55" t="str">
        <f t="shared" si="37"/>
        <v/>
      </c>
      <c r="AJ45" s="55" t="str">
        <f t="shared" si="37"/>
        <v/>
      </c>
      <c r="AK45" s="55" t="str">
        <f t="shared" si="37"/>
        <v/>
      </c>
      <c r="AL45" s="55" t="str">
        <f t="shared" si="37"/>
        <v/>
      </c>
      <c r="AM45" s="55" t="str">
        <f t="shared" si="37"/>
        <v/>
      </c>
      <c r="AN45" s="55" t="str">
        <f t="shared" si="37"/>
        <v/>
      </c>
      <c r="AO45" s="55" t="str">
        <f t="shared" si="37"/>
        <v/>
      </c>
      <c r="AP45" s="55" t="str">
        <f t="shared" si="37"/>
        <v/>
      </c>
      <c r="AQ45" s="55" t="str">
        <f t="shared" si="37"/>
        <v/>
      </c>
      <c r="AR45" s="55" t="str">
        <f t="shared" si="37"/>
        <v/>
      </c>
      <c r="AS45" s="55" t="str">
        <f t="shared" si="37"/>
        <v/>
      </c>
      <c r="AT45" s="55" t="str">
        <f t="shared" si="37"/>
        <v/>
      </c>
      <c r="AU45" s="55" t="str">
        <f t="shared" si="37"/>
        <v/>
      </c>
      <c r="AV45" s="55" t="str">
        <f t="shared" si="37"/>
        <v/>
      </c>
      <c r="AW45" s="55" t="str">
        <f t="shared" si="37"/>
        <v/>
      </c>
      <c r="AX45" s="55" t="str">
        <f t="shared" si="37"/>
        <v/>
      </c>
      <c r="AY45" s="55" t="str">
        <f t="shared" si="37"/>
        <v/>
      </c>
      <c r="AZ45" s="55" t="str">
        <f t="shared" si="37"/>
        <v/>
      </c>
      <c r="BA45" s="55" t="str">
        <f t="shared" si="37"/>
        <v/>
      </c>
      <c r="BB45" s="55" t="str">
        <f t="shared" si="37"/>
        <v/>
      </c>
      <c r="BC45" s="55" t="str">
        <f t="shared" si="37"/>
        <v/>
      </c>
      <c r="BD45" s="55" t="str">
        <f t="shared" si="37"/>
        <v/>
      </c>
      <c r="BE45" s="55" t="str">
        <f t="shared" si="37"/>
        <v/>
      </c>
      <c r="BF45" s="55" t="str">
        <f t="shared" si="37"/>
        <v/>
      </c>
      <c r="BG45" s="55" t="str">
        <f t="shared" si="37"/>
        <v/>
      </c>
      <c r="BH45" s="55" t="str">
        <f t="shared" si="37"/>
        <v/>
      </c>
      <c r="BI45" s="55" t="str">
        <f t="shared" si="37"/>
        <v/>
      </c>
      <c r="BJ45" s="55" t="str">
        <f t="shared" si="37"/>
        <v/>
      </c>
      <c r="BK45" s="55" t="str">
        <f t="shared" si="37"/>
        <v/>
      </c>
      <c r="BL45" s="55" t="str">
        <f t="shared" si="37"/>
        <v/>
      </c>
      <c r="BM45" s="55" t="str">
        <f t="shared" si="37"/>
        <v/>
      </c>
      <c r="BN45" s="55" t="str">
        <f t="shared" si="37"/>
        <v/>
      </c>
      <c r="BO45" s="55" t="str">
        <f t="shared" si="37"/>
        <v/>
      </c>
      <c r="BP45" s="55" t="str">
        <f t="shared" ref="BP45:EA45" si="38">IF(BP3="","",BO45+BP42)</f>
        <v/>
      </c>
      <c r="BQ45" s="55" t="str">
        <f t="shared" si="38"/>
        <v/>
      </c>
      <c r="BR45" s="55" t="str">
        <f t="shared" si="38"/>
        <v/>
      </c>
      <c r="BS45" s="55" t="str">
        <f t="shared" si="38"/>
        <v/>
      </c>
      <c r="BT45" s="55" t="str">
        <f t="shared" si="38"/>
        <v/>
      </c>
      <c r="BU45" s="55" t="str">
        <f t="shared" si="38"/>
        <v/>
      </c>
      <c r="BV45" s="55" t="str">
        <f t="shared" si="38"/>
        <v/>
      </c>
      <c r="BW45" s="55" t="str">
        <f t="shared" si="38"/>
        <v/>
      </c>
      <c r="BX45" s="55" t="str">
        <f t="shared" si="38"/>
        <v/>
      </c>
      <c r="BY45" s="55" t="str">
        <f t="shared" si="38"/>
        <v/>
      </c>
      <c r="BZ45" s="55" t="str">
        <f t="shared" si="38"/>
        <v/>
      </c>
      <c r="CA45" s="55" t="str">
        <f t="shared" si="38"/>
        <v/>
      </c>
      <c r="CB45" s="55" t="str">
        <f t="shared" si="38"/>
        <v/>
      </c>
      <c r="CC45" s="55" t="str">
        <f t="shared" si="38"/>
        <v/>
      </c>
      <c r="CD45" s="55" t="str">
        <f t="shared" si="38"/>
        <v/>
      </c>
      <c r="CE45" s="55" t="str">
        <f t="shared" si="38"/>
        <v/>
      </c>
      <c r="CF45" s="55" t="str">
        <f t="shared" si="38"/>
        <v/>
      </c>
      <c r="CG45" s="55" t="str">
        <f t="shared" si="38"/>
        <v/>
      </c>
      <c r="CH45" s="55" t="str">
        <f t="shared" si="38"/>
        <v/>
      </c>
      <c r="CI45" s="55" t="str">
        <f t="shared" si="38"/>
        <v/>
      </c>
      <c r="CJ45" s="55" t="str">
        <f t="shared" si="38"/>
        <v/>
      </c>
      <c r="CK45" s="55" t="str">
        <f t="shared" si="38"/>
        <v/>
      </c>
      <c r="CL45" s="55" t="str">
        <f t="shared" si="38"/>
        <v/>
      </c>
      <c r="CM45" s="55" t="str">
        <f t="shared" si="38"/>
        <v/>
      </c>
      <c r="CN45" s="55" t="str">
        <f t="shared" si="38"/>
        <v/>
      </c>
      <c r="CO45" s="55" t="str">
        <f t="shared" si="38"/>
        <v/>
      </c>
      <c r="CP45" s="55" t="str">
        <f t="shared" si="38"/>
        <v/>
      </c>
      <c r="CQ45" s="55" t="str">
        <f t="shared" si="38"/>
        <v/>
      </c>
      <c r="CR45" s="55" t="str">
        <f t="shared" si="38"/>
        <v/>
      </c>
      <c r="CS45" s="55" t="str">
        <f t="shared" si="38"/>
        <v/>
      </c>
      <c r="CT45" s="55" t="str">
        <f t="shared" si="38"/>
        <v/>
      </c>
      <c r="CU45" s="55" t="str">
        <f t="shared" si="38"/>
        <v/>
      </c>
      <c r="CV45" s="55" t="str">
        <f t="shared" si="38"/>
        <v/>
      </c>
      <c r="CW45" s="55" t="str">
        <f t="shared" si="38"/>
        <v/>
      </c>
      <c r="CX45" s="55" t="str">
        <f t="shared" si="38"/>
        <v/>
      </c>
      <c r="CY45" s="55" t="str">
        <f t="shared" si="38"/>
        <v/>
      </c>
      <c r="CZ45" s="55" t="str">
        <f t="shared" si="38"/>
        <v/>
      </c>
      <c r="DA45" s="55" t="str">
        <f t="shared" si="38"/>
        <v/>
      </c>
      <c r="DB45" s="55" t="str">
        <f t="shared" si="38"/>
        <v/>
      </c>
      <c r="DC45" s="55" t="str">
        <f t="shared" si="38"/>
        <v/>
      </c>
      <c r="DD45" s="55" t="str">
        <f t="shared" si="38"/>
        <v/>
      </c>
      <c r="DE45" s="55" t="str">
        <f t="shared" si="38"/>
        <v/>
      </c>
      <c r="DF45" s="55" t="str">
        <f t="shared" si="38"/>
        <v/>
      </c>
      <c r="DG45" s="55" t="str">
        <f t="shared" si="38"/>
        <v/>
      </c>
      <c r="DH45" s="55" t="str">
        <f t="shared" si="38"/>
        <v/>
      </c>
      <c r="DI45" s="55" t="str">
        <f t="shared" si="38"/>
        <v/>
      </c>
      <c r="DJ45" s="55" t="str">
        <f t="shared" si="38"/>
        <v/>
      </c>
      <c r="DK45" s="55" t="str">
        <f t="shared" si="38"/>
        <v/>
      </c>
      <c r="DL45" s="55" t="str">
        <f t="shared" si="38"/>
        <v/>
      </c>
      <c r="DM45" s="55" t="str">
        <f t="shared" si="38"/>
        <v/>
      </c>
      <c r="DN45" s="55" t="str">
        <f t="shared" si="38"/>
        <v/>
      </c>
      <c r="DO45" s="55" t="str">
        <f t="shared" si="38"/>
        <v/>
      </c>
      <c r="DP45" s="55" t="str">
        <f t="shared" si="38"/>
        <v/>
      </c>
      <c r="DQ45" s="55" t="str">
        <f t="shared" si="38"/>
        <v/>
      </c>
      <c r="DR45" s="55" t="str">
        <f t="shared" si="38"/>
        <v/>
      </c>
      <c r="DS45" s="55" t="str">
        <f t="shared" si="38"/>
        <v/>
      </c>
      <c r="DT45" s="55" t="str">
        <f t="shared" si="38"/>
        <v/>
      </c>
      <c r="DU45" s="55" t="str">
        <f t="shared" si="38"/>
        <v/>
      </c>
      <c r="DV45" s="55" t="str">
        <f t="shared" si="38"/>
        <v/>
      </c>
      <c r="DW45" s="55" t="str">
        <f t="shared" si="38"/>
        <v/>
      </c>
      <c r="DX45" s="55" t="str">
        <f t="shared" si="38"/>
        <v/>
      </c>
      <c r="DY45" s="55" t="str">
        <f t="shared" si="38"/>
        <v/>
      </c>
      <c r="DZ45" s="55" t="str">
        <f t="shared" si="38"/>
        <v/>
      </c>
      <c r="EA45" s="55" t="str">
        <f t="shared" si="38"/>
        <v/>
      </c>
      <c r="EB45" s="55" t="str">
        <f t="shared" ref="EB45:EV45" si="39">IF(EB3="","",EA45+EB42)</f>
        <v/>
      </c>
      <c r="EC45" s="55" t="str">
        <f t="shared" si="39"/>
        <v/>
      </c>
      <c r="ED45" s="55" t="str">
        <f t="shared" si="39"/>
        <v/>
      </c>
      <c r="EE45" s="55" t="str">
        <f t="shared" si="39"/>
        <v/>
      </c>
      <c r="EF45" s="55" t="str">
        <f t="shared" si="39"/>
        <v/>
      </c>
      <c r="EG45" s="55" t="str">
        <f t="shared" si="39"/>
        <v/>
      </c>
      <c r="EH45" s="55" t="str">
        <f t="shared" si="39"/>
        <v/>
      </c>
      <c r="EI45" s="55" t="str">
        <f t="shared" si="39"/>
        <v/>
      </c>
      <c r="EJ45" s="55" t="str">
        <f t="shared" si="39"/>
        <v/>
      </c>
      <c r="EK45" s="55" t="str">
        <f t="shared" si="39"/>
        <v/>
      </c>
      <c r="EL45" s="55" t="str">
        <f t="shared" si="39"/>
        <v/>
      </c>
      <c r="EM45" s="55" t="str">
        <f t="shared" si="39"/>
        <v/>
      </c>
      <c r="EN45" s="55" t="str">
        <f t="shared" si="39"/>
        <v/>
      </c>
      <c r="EO45" s="55" t="str">
        <f t="shared" si="39"/>
        <v/>
      </c>
      <c r="EP45" s="55" t="str">
        <f t="shared" si="39"/>
        <v/>
      </c>
      <c r="EQ45" s="55" t="str">
        <f t="shared" si="39"/>
        <v/>
      </c>
      <c r="ER45" s="55" t="str">
        <f t="shared" si="39"/>
        <v/>
      </c>
      <c r="ES45" s="55" t="str">
        <f t="shared" si="39"/>
        <v/>
      </c>
      <c r="ET45" s="55" t="str">
        <f t="shared" si="39"/>
        <v/>
      </c>
      <c r="EU45" s="55" t="str">
        <f t="shared" si="39"/>
        <v/>
      </c>
      <c r="EV45" s="55" t="str">
        <f t="shared" si="39"/>
        <v/>
      </c>
    </row>
    <row r="46" spans="1:152">
      <c r="A46" s="4" t="s">
        <v>121</v>
      </c>
      <c r="B46" s="55">
        <f>IF(B3="","",B41)</f>
        <v>-8000</v>
      </c>
      <c r="C46" s="55">
        <f ca="1">IF(C3="","",B46+C41)</f>
        <v>-6364.6539121429887</v>
      </c>
      <c r="D46" s="55">
        <f t="shared" ref="D46:BO46" ca="1" si="40">IF(D3="","",C46+D41)</f>
        <v>-4719.0943778882465</v>
      </c>
      <c r="E46" s="55">
        <f t="shared" ca="1" si="40"/>
        <v>-3063.6507540807538</v>
      </c>
      <c r="F46" s="55">
        <f t="shared" ca="1" si="40"/>
        <v>-1398.6466076665993</v>
      </c>
      <c r="G46" s="55">
        <f t="shared" ca="1" si="40"/>
        <v>119.19299576691105</v>
      </c>
      <c r="H46" s="55">
        <f t="shared" ca="1" si="40"/>
        <v>1371.4768322798654</v>
      </c>
      <c r="I46" s="55">
        <f t="shared" ca="1" si="40"/>
        <v>2630.1766745793257</v>
      </c>
      <c r="J46" s="55">
        <f t="shared" ca="1" si="40"/>
        <v>3895.0683568916047</v>
      </c>
      <c r="K46" s="55">
        <f t="shared" ca="1" si="40"/>
        <v>5165.9316947361003</v>
      </c>
      <c r="L46" s="55">
        <f t="shared" ca="1" si="40"/>
        <v>6442.5504225718587</v>
      </c>
      <c r="M46" s="55">
        <f t="shared" ca="1" si="40"/>
        <v>7724.7121323853517</v>
      </c>
      <c r="N46" s="55">
        <f t="shared" ca="1" si="40"/>
        <v>9012.2082132054202</v>
      </c>
      <c r="O46" s="55">
        <f t="shared" ca="1" si="40"/>
        <v>10304.833791531559</v>
      </c>
      <c r="P46" s="55">
        <f t="shared" ca="1" si="40"/>
        <v>11602.387672661924</v>
      </c>
      <c r="Q46" s="55">
        <f t="shared" ca="1" si="40"/>
        <v>12904.672282907623</v>
      </c>
      <c r="R46" s="55">
        <f t="shared" ca="1" si="40"/>
        <v>15788.308704448742</v>
      </c>
      <c r="S46" s="55">
        <f t="shared" ca="1" si="40"/>
        <v>18655.650804608013</v>
      </c>
      <c r="T46" s="55">
        <f t="shared" ca="1" si="40"/>
        <v>21506.808530471197</v>
      </c>
      <c r="U46" s="55">
        <f t="shared" ca="1" si="40"/>
        <v>24341.890853912028</v>
      </c>
      <c r="V46" s="55">
        <f t="shared" ca="1" si="40"/>
        <v>55779.094815704608</v>
      </c>
      <c r="W46" s="55" t="str">
        <f t="shared" si="40"/>
        <v/>
      </c>
      <c r="X46" s="55" t="str">
        <f t="shared" si="40"/>
        <v/>
      </c>
      <c r="Y46" s="55" t="str">
        <f t="shared" si="40"/>
        <v/>
      </c>
      <c r="Z46" s="55" t="str">
        <f t="shared" si="40"/>
        <v/>
      </c>
      <c r="AA46" s="55" t="str">
        <f t="shared" si="40"/>
        <v/>
      </c>
      <c r="AB46" s="55" t="str">
        <f t="shared" si="40"/>
        <v/>
      </c>
      <c r="AC46" s="55" t="str">
        <f t="shared" si="40"/>
        <v/>
      </c>
      <c r="AD46" s="55" t="str">
        <f t="shared" si="40"/>
        <v/>
      </c>
      <c r="AE46" s="55" t="str">
        <f t="shared" si="40"/>
        <v/>
      </c>
      <c r="AF46" s="55" t="str">
        <f t="shared" si="40"/>
        <v/>
      </c>
      <c r="AG46" s="55" t="str">
        <f t="shared" si="40"/>
        <v/>
      </c>
      <c r="AH46" s="55" t="str">
        <f t="shared" si="40"/>
        <v/>
      </c>
      <c r="AI46" s="55" t="str">
        <f t="shared" si="40"/>
        <v/>
      </c>
      <c r="AJ46" s="55" t="str">
        <f t="shared" si="40"/>
        <v/>
      </c>
      <c r="AK46" s="55" t="str">
        <f t="shared" si="40"/>
        <v/>
      </c>
      <c r="AL46" s="55" t="str">
        <f t="shared" si="40"/>
        <v/>
      </c>
      <c r="AM46" s="55" t="str">
        <f t="shared" si="40"/>
        <v/>
      </c>
      <c r="AN46" s="55" t="str">
        <f t="shared" si="40"/>
        <v/>
      </c>
      <c r="AO46" s="55" t="str">
        <f t="shared" si="40"/>
        <v/>
      </c>
      <c r="AP46" s="55" t="str">
        <f t="shared" si="40"/>
        <v/>
      </c>
      <c r="AQ46" s="55" t="str">
        <f t="shared" si="40"/>
        <v/>
      </c>
      <c r="AR46" s="55" t="str">
        <f t="shared" si="40"/>
        <v/>
      </c>
      <c r="AS46" s="55" t="str">
        <f t="shared" si="40"/>
        <v/>
      </c>
      <c r="AT46" s="55" t="str">
        <f t="shared" si="40"/>
        <v/>
      </c>
      <c r="AU46" s="55" t="str">
        <f t="shared" si="40"/>
        <v/>
      </c>
      <c r="AV46" s="55" t="str">
        <f t="shared" si="40"/>
        <v/>
      </c>
      <c r="AW46" s="55" t="str">
        <f t="shared" si="40"/>
        <v/>
      </c>
      <c r="AX46" s="55" t="str">
        <f t="shared" si="40"/>
        <v/>
      </c>
      <c r="AY46" s="55" t="str">
        <f t="shared" si="40"/>
        <v/>
      </c>
      <c r="AZ46" s="55" t="str">
        <f t="shared" si="40"/>
        <v/>
      </c>
      <c r="BA46" s="55" t="str">
        <f t="shared" si="40"/>
        <v/>
      </c>
      <c r="BB46" s="55" t="str">
        <f t="shared" si="40"/>
        <v/>
      </c>
      <c r="BC46" s="55" t="str">
        <f t="shared" si="40"/>
        <v/>
      </c>
      <c r="BD46" s="55" t="str">
        <f t="shared" si="40"/>
        <v/>
      </c>
      <c r="BE46" s="55" t="str">
        <f t="shared" si="40"/>
        <v/>
      </c>
      <c r="BF46" s="55" t="str">
        <f t="shared" si="40"/>
        <v/>
      </c>
      <c r="BG46" s="55" t="str">
        <f t="shared" si="40"/>
        <v/>
      </c>
      <c r="BH46" s="55" t="str">
        <f t="shared" si="40"/>
        <v/>
      </c>
      <c r="BI46" s="55" t="str">
        <f t="shared" si="40"/>
        <v/>
      </c>
      <c r="BJ46" s="55" t="str">
        <f t="shared" si="40"/>
        <v/>
      </c>
      <c r="BK46" s="55" t="str">
        <f t="shared" si="40"/>
        <v/>
      </c>
      <c r="BL46" s="55" t="str">
        <f t="shared" si="40"/>
        <v/>
      </c>
      <c r="BM46" s="55" t="str">
        <f t="shared" si="40"/>
        <v/>
      </c>
      <c r="BN46" s="55" t="str">
        <f t="shared" si="40"/>
        <v/>
      </c>
      <c r="BO46" s="55" t="str">
        <f t="shared" si="40"/>
        <v/>
      </c>
      <c r="BP46" s="55" t="str">
        <f t="shared" ref="BP46:EA46" si="41">IF(BP3="","",BO46+BP41)</f>
        <v/>
      </c>
      <c r="BQ46" s="55" t="str">
        <f t="shared" si="41"/>
        <v/>
      </c>
      <c r="BR46" s="55" t="str">
        <f t="shared" si="41"/>
        <v/>
      </c>
      <c r="BS46" s="55" t="str">
        <f t="shared" si="41"/>
        <v/>
      </c>
      <c r="BT46" s="55" t="str">
        <f t="shared" si="41"/>
        <v/>
      </c>
      <c r="BU46" s="55" t="str">
        <f t="shared" si="41"/>
        <v/>
      </c>
      <c r="BV46" s="55" t="str">
        <f t="shared" si="41"/>
        <v/>
      </c>
      <c r="BW46" s="55" t="str">
        <f t="shared" si="41"/>
        <v/>
      </c>
      <c r="BX46" s="55" t="str">
        <f t="shared" si="41"/>
        <v/>
      </c>
      <c r="BY46" s="55" t="str">
        <f t="shared" si="41"/>
        <v/>
      </c>
      <c r="BZ46" s="55" t="str">
        <f t="shared" si="41"/>
        <v/>
      </c>
      <c r="CA46" s="55" t="str">
        <f t="shared" si="41"/>
        <v/>
      </c>
      <c r="CB46" s="55" t="str">
        <f t="shared" si="41"/>
        <v/>
      </c>
      <c r="CC46" s="55" t="str">
        <f t="shared" si="41"/>
        <v/>
      </c>
      <c r="CD46" s="55" t="str">
        <f t="shared" si="41"/>
        <v/>
      </c>
      <c r="CE46" s="55" t="str">
        <f t="shared" si="41"/>
        <v/>
      </c>
      <c r="CF46" s="55" t="str">
        <f t="shared" si="41"/>
        <v/>
      </c>
      <c r="CG46" s="55" t="str">
        <f t="shared" si="41"/>
        <v/>
      </c>
      <c r="CH46" s="55" t="str">
        <f t="shared" si="41"/>
        <v/>
      </c>
      <c r="CI46" s="55" t="str">
        <f t="shared" si="41"/>
        <v/>
      </c>
      <c r="CJ46" s="55" t="str">
        <f t="shared" si="41"/>
        <v/>
      </c>
      <c r="CK46" s="55" t="str">
        <f t="shared" si="41"/>
        <v/>
      </c>
      <c r="CL46" s="55" t="str">
        <f t="shared" si="41"/>
        <v/>
      </c>
      <c r="CM46" s="55" t="str">
        <f t="shared" si="41"/>
        <v/>
      </c>
      <c r="CN46" s="55" t="str">
        <f t="shared" si="41"/>
        <v/>
      </c>
      <c r="CO46" s="55" t="str">
        <f t="shared" si="41"/>
        <v/>
      </c>
      <c r="CP46" s="55" t="str">
        <f t="shared" si="41"/>
        <v/>
      </c>
      <c r="CQ46" s="55" t="str">
        <f t="shared" si="41"/>
        <v/>
      </c>
      <c r="CR46" s="55" t="str">
        <f t="shared" si="41"/>
        <v/>
      </c>
      <c r="CS46" s="55" t="str">
        <f t="shared" si="41"/>
        <v/>
      </c>
      <c r="CT46" s="55" t="str">
        <f t="shared" si="41"/>
        <v/>
      </c>
      <c r="CU46" s="55" t="str">
        <f t="shared" si="41"/>
        <v/>
      </c>
      <c r="CV46" s="55" t="str">
        <f t="shared" si="41"/>
        <v/>
      </c>
      <c r="CW46" s="55" t="str">
        <f t="shared" si="41"/>
        <v/>
      </c>
      <c r="CX46" s="55" t="str">
        <f t="shared" si="41"/>
        <v/>
      </c>
      <c r="CY46" s="55" t="str">
        <f t="shared" si="41"/>
        <v/>
      </c>
      <c r="CZ46" s="55" t="str">
        <f t="shared" si="41"/>
        <v/>
      </c>
      <c r="DA46" s="55" t="str">
        <f t="shared" si="41"/>
        <v/>
      </c>
      <c r="DB46" s="55" t="str">
        <f t="shared" si="41"/>
        <v/>
      </c>
      <c r="DC46" s="55" t="str">
        <f t="shared" si="41"/>
        <v/>
      </c>
      <c r="DD46" s="55" t="str">
        <f t="shared" si="41"/>
        <v/>
      </c>
      <c r="DE46" s="55" t="str">
        <f t="shared" si="41"/>
        <v/>
      </c>
      <c r="DF46" s="55" t="str">
        <f t="shared" si="41"/>
        <v/>
      </c>
      <c r="DG46" s="55" t="str">
        <f t="shared" si="41"/>
        <v/>
      </c>
      <c r="DH46" s="55" t="str">
        <f t="shared" si="41"/>
        <v/>
      </c>
      <c r="DI46" s="55" t="str">
        <f t="shared" si="41"/>
        <v/>
      </c>
      <c r="DJ46" s="55" t="str">
        <f t="shared" si="41"/>
        <v/>
      </c>
      <c r="DK46" s="55" t="str">
        <f t="shared" si="41"/>
        <v/>
      </c>
      <c r="DL46" s="55" t="str">
        <f t="shared" si="41"/>
        <v/>
      </c>
      <c r="DM46" s="55" t="str">
        <f t="shared" si="41"/>
        <v/>
      </c>
      <c r="DN46" s="55" t="str">
        <f t="shared" si="41"/>
        <v/>
      </c>
      <c r="DO46" s="55" t="str">
        <f t="shared" si="41"/>
        <v/>
      </c>
      <c r="DP46" s="55" t="str">
        <f t="shared" si="41"/>
        <v/>
      </c>
      <c r="DQ46" s="55" t="str">
        <f t="shared" si="41"/>
        <v/>
      </c>
      <c r="DR46" s="55" t="str">
        <f t="shared" si="41"/>
        <v/>
      </c>
      <c r="DS46" s="55" t="str">
        <f t="shared" si="41"/>
        <v/>
      </c>
      <c r="DT46" s="55" t="str">
        <f t="shared" si="41"/>
        <v/>
      </c>
      <c r="DU46" s="55" t="str">
        <f t="shared" si="41"/>
        <v/>
      </c>
      <c r="DV46" s="55" t="str">
        <f t="shared" si="41"/>
        <v/>
      </c>
      <c r="DW46" s="55" t="str">
        <f t="shared" si="41"/>
        <v/>
      </c>
      <c r="DX46" s="55" t="str">
        <f t="shared" si="41"/>
        <v/>
      </c>
      <c r="DY46" s="55" t="str">
        <f t="shared" si="41"/>
        <v/>
      </c>
      <c r="DZ46" s="55" t="str">
        <f t="shared" si="41"/>
        <v/>
      </c>
      <c r="EA46" s="55" t="str">
        <f t="shared" si="41"/>
        <v/>
      </c>
      <c r="EB46" s="55" t="str">
        <f t="shared" ref="EB46:ET46" si="42">IF(EB3="","",EA46+EB41)</f>
        <v/>
      </c>
      <c r="EC46" s="55" t="str">
        <f t="shared" si="42"/>
        <v/>
      </c>
      <c r="ED46" s="55" t="str">
        <f t="shared" si="42"/>
        <v/>
      </c>
      <c r="EE46" s="55" t="str">
        <f t="shared" si="42"/>
        <v/>
      </c>
      <c r="EF46" s="55" t="str">
        <f t="shared" si="42"/>
        <v/>
      </c>
      <c r="EG46" s="55" t="str">
        <f t="shared" si="42"/>
        <v/>
      </c>
      <c r="EH46" s="55" t="str">
        <f t="shared" si="42"/>
        <v/>
      </c>
      <c r="EI46" s="55" t="str">
        <f t="shared" si="42"/>
        <v/>
      </c>
      <c r="EJ46" s="55" t="str">
        <f t="shared" si="42"/>
        <v/>
      </c>
      <c r="EK46" s="55" t="str">
        <f t="shared" si="42"/>
        <v/>
      </c>
      <c r="EL46" s="55" t="str">
        <f t="shared" si="42"/>
        <v/>
      </c>
      <c r="EM46" s="55" t="str">
        <f t="shared" si="42"/>
        <v/>
      </c>
      <c r="EN46" s="55" t="str">
        <f t="shared" si="42"/>
        <v/>
      </c>
      <c r="EO46" s="55" t="str">
        <f t="shared" si="42"/>
        <v/>
      </c>
      <c r="EP46" s="55" t="str">
        <f t="shared" si="42"/>
        <v/>
      </c>
      <c r="EQ46" s="55" t="str">
        <f t="shared" si="42"/>
        <v/>
      </c>
      <c r="ER46" s="55" t="str">
        <f t="shared" si="42"/>
        <v/>
      </c>
      <c r="ES46" s="55" t="str">
        <f t="shared" si="42"/>
        <v/>
      </c>
      <c r="ET46" s="55" t="str">
        <f t="shared" si="42"/>
        <v/>
      </c>
    </row>
    <row r="47" spans="1:152">
      <c r="A47" s="4"/>
      <c r="B47" s="4"/>
      <c r="C47" s="55"/>
      <c r="D47" s="55"/>
      <c r="E47" s="55"/>
      <c r="F47" s="55"/>
      <c r="G47" s="55"/>
      <c r="H47" s="55"/>
      <c r="I47" s="55"/>
      <c r="J47" s="55"/>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5"/>
      <c r="BE47" s="55"/>
      <c r="BF47" s="55"/>
      <c r="BG47" s="55"/>
      <c r="BH47" s="55"/>
      <c r="BI47" s="55"/>
      <c r="BJ47" s="55"/>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row>
    <row r="48" spans="1:152">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row>
    <row r="49" spans="3:139" ht="23.25">
      <c r="C49" s="12"/>
      <c r="D49" s="4"/>
      <c r="E49" s="4"/>
      <c r="F49" s="4"/>
      <c r="G49" s="4"/>
      <c r="H49" s="4"/>
      <c r="I49" s="4"/>
      <c r="J49" s="4"/>
      <c r="K49" s="4"/>
      <c r="L49" s="4"/>
      <c r="M49" s="117" t="s">
        <v>64</v>
      </c>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row>
    <row r="51" spans="3:139" ht="21">
      <c r="M51" s="118" t="s">
        <v>39</v>
      </c>
      <c r="N51" s="110">
        <f ca="1">B42+NPV('Caracs du projet'!E90,OFFSET(C42,0,0,1,COUNT(42:42)-1))</f>
        <v>55779.094815704557</v>
      </c>
    </row>
    <row r="52" spans="3:139" ht="15" customHeight="1">
      <c r="M52" s="119"/>
      <c r="N52" s="74"/>
    </row>
    <row r="53" spans="3:139" ht="42">
      <c r="M53" s="120" t="s">
        <v>126</v>
      </c>
      <c r="N53" s="76">
        <f ca="1">B42+NPV('Caracs du projet'!E90,OFFSET(C42,0,0,1,COUNT(42:42)-2))</f>
        <v>24341.890853912013</v>
      </c>
    </row>
    <row r="55" spans="3:139" ht="63">
      <c r="M55" s="120" t="s">
        <v>65</v>
      </c>
      <c r="N55" s="121">
        <f ca="1">B30+NPV('Caracs du projet'!E88,Tableau_IS_apport_perso)</f>
        <v>8000</v>
      </c>
      <c r="O55" s="72"/>
    </row>
    <row r="56" spans="3:139" ht="21">
      <c r="M56" s="120"/>
      <c r="N56" s="75"/>
      <c r="O56" s="72"/>
    </row>
    <row r="57" spans="3:139" ht="42">
      <c r="M57" s="120" t="s">
        <v>116</v>
      </c>
      <c r="N57" s="126">
        <f ca="1">IF(AND(B45&gt;=0,C45&gt;=0),0,MATCH(SMALL(OFFSET(C45,0,0,1,COUNT(45:45)-1),1+COUNTIF(C45:EU45,"&lt;0")),B45:ER45)-1)</f>
        <v>5</v>
      </c>
      <c r="O57" s="122" t="s">
        <v>117</v>
      </c>
    </row>
    <row r="60" spans="3:139" ht="23.25">
      <c r="M60" s="117" t="s">
        <v>66</v>
      </c>
    </row>
    <row r="61" spans="3:139" ht="15" customHeight="1"/>
    <row r="62" spans="3:139" ht="21">
      <c r="M62" s="121" t="s">
        <v>67</v>
      </c>
      <c r="N62" s="121">
        <f ca="1">HLOOKUP('Caracs du projet'!E21,'Tableau SCI IS'!A3:EV42,13)</f>
        <v>44842.621200479916</v>
      </c>
    </row>
    <row r="63" spans="3:139" ht="15" customHeight="1">
      <c r="M63" s="121"/>
      <c r="N63" s="75"/>
    </row>
    <row r="64" spans="3:139" ht="21">
      <c r="M64" s="121" t="s">
        <v>68</v>
      </c>
      <c r="N64" s="121">
        <f ca="1">HLOOKUP('Caracs du projet'!E21,'Tableau SCI IS'!A3:EV42,40)</f>
        <v>34734.827616501687</v>
      </c>
    </row>
    <row r="67" spans="2:2">
      <c r="B67" s="113"/>
    </row>
    <row r="68" spans="2:2">
      <c r="B68" s="113"/>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Y75"/>
  <sheetViews>
    <sheetView topLeftCell="A31" zoomScale="70" zoomScaleNormal="70" workbookViewId="0">
      <selection activeCell="D32" sqref="D32"/>
    </sheetView>
  </sheetViews>
  <sheetFormatPr baseColWidth="10" defaultColWidth="10.7109375" defaultRowHeight="15"/>
  <cols>
    <col min="1" max="1" width="60.42578125" customWidth="1"/>
    <col min="2" max="2" width="14.5703125" bestFit="1" customWidth="1"/>
    <col min="5" max="6" width="11.42578125" customWidth="1"/>
    <col min="7" max="7" width="11.28515625" customWidth="1"/>
    <col min="8" max="9" width="11.42578125" customWidth="1"/>
    <col min="11" max="11" width="12.85546875" bestFit="1" customWidth="1"/>
    <col min="12" max="12" width="13.42578125" bestFit="1" customWidth="1"/>
    <col min="13" max="13" width="16.7109375" customWidth="1"/>
    <col min="14" max="14" width="16.28515625" customWidth="1"/>
    <col min="15" max="15" width="16.85546875" customWidth="1"/>
    <col min="16" max="16" width="11.42578125" customWidth="1"/>
    <col min="17" max="17" width="12" bestFit="1" customWidth="1"/>
    <col min="21" max="21" width="14.5703125" bestFit="1" customWidth="1"/>
    <col min="22" max="22" width="12" bestFit="1" customWidth="1"/>
    <col min="32" max="32" width="13.42578125" bestFit="1" customWidth="1"/>
    <col min="42" max="42" width="13.42578125" bestFit="1" customWidth="1"/>
    <col min="62" max="62" width="13.42578125" bestFit="1" customWidth="1"/>
  </cols>
  <sheetData>
    <row r="3" spans="1:151" s="81" customFormat="1" ht="21">
      <c r="A3" s="80" t="s">
        <v>57</v>
      </c>
      <c r="B3" s="80">
        <f>0</f>
        <v>0</v>
      </c>
      <c r="C3" s="80">
        <f>1</f>
        <v>1</v>
      </c>
      <c r="D3" s="80">
        <f>IF(OR(C3='Caracs du projet'!$E$21,C3=""),"",C3+1)</f>
        <v>2</v>
      </c>
      <c r="E3" s="80">
        <f>IF(OR(D3='Caracs du projet'!$E$21,D3=""),"",D3+1)</f>
        <v>3</v>
      </c>
      <c r="F3" s="80">
        <f>IF(OR(E3='Caracs du projet'!$E$21,E3=""),"",E3+1)</f>
        <v>4</v>
      </c>
      <c r="G3" s="80">
        <f>IF(OR(F3='Caracs du projet'!$E$21,F3=""),"",F3+1)</f>
        <v>5</v>
      </c>
      <c r="H3" s="80">
        <f>IF(OR(G3='Caracs du projet'!$E$21,G3=""),"",G3+1)</f>
        <v>6</v>
      </c>
      <c r="I3" s="80">
        <f>IF(OR(H3='Caracs du projet'!$E$21,H3=""),"",H3+1)</f>
        <v>7</v>
      </c>
      <c r="J3" s="80">
        <f>IF(OR(I3='Caracs du projet'!$E$21,I3=""),"",I3+1)</f>
        <v>8</v>
      </c>
      <c r="K3" s="80">
        <f>IF(OR(J3='Caracs du projet'!$E$21,J3=""),"",J3+1)</f>
        <v>9</v>
      </c>
      <c r="L3" s="80">
        <f>IF(OR(K3='Caracs du projet'!$E$21,K3=""),"",K3+1)</f>
        <v>10</v>
      </c>
      <c r="M3" s="80">
        <f>IF(OR(L3='Caracs du projet'!$E$21,L3=""),"",L3+1)</f>
        <v>11</v>
      </c>
      <c r="N3" s="80">
        <f>IF(OR(M3='Caracs du projet'!$E$21,M3=""),"",M3+1)</f>
        <v>12</v>
      </c>
      <c r="O3" s="80">
        <f>IF(OR(N3='Caracs du projet'!$E$21,N3=""),"",N3+1)</f>
        <v>13</v>
      </c>
      <c r="P3" s="80">
        <f>IF(OR(O3='Caracs du projet'!$E$21,O3=""),"",O3+1)</f>
        <v>14</v>
      </c>
      <c r="Q3" s="80">
        <f>IF(OR(P3='Caracs du projet'!$E$21,P3=""),"",P3+1)</f>
        <v>15</v>
      </c>
      <c r="R3" s="80">
        <f>IF(OR(Q3='Caracs du projet'!$E$21,Q3=""),"",Q3+1)</f>
        <v>16</v>
      </c>
      <c r="S3" s="80">
        <f>IF(OR(R3='Caracs du projet'!$E$21,R3=""),"",R3+1)</f>
        <v>17</v>
      </c>
      <c r="T3" s="80">
        <f>IF(OR(S3='Caracs du projet'!$E$21,S3=""),"",S3+1)</f>
        <v>18</v>
      </c>
      <c r="U3" s="80">
        <f>IF(OR(T3='Caracs du projet'!$E$21,T3=""),"",T3+1)</f>
        <v>19</v>
      </c>
      <c r="V3" s="80">
        <f>IF(OR(U3='Caracs du projet'!$E$21,U3=""),"",U3+1)</f>
        <v>20</v>
      </c>
      <c r="W3" s="80" t="str">
        <f>IF(OR(V3='Caracs du projet'!$E$21,V3=""),"",V3+1)</f>
        <v/>
      </c>
      <c r="X3" s="80" t="str">
        <f>IF(OR(W3='Caracs du projet'!$E$21,W3=""),"",W3+1)</f>
        <v/>
      </c>
      <c r="Y3" s="80" t="str">
        <f>IF(OR(X3='Caracs du projet'!$E$21,X3=""),"",X3+1)</f>
        <v/>
      </c>
      <c r="Z3" s="80" t="str">
        <f>IF(OR(Y3='Caracs du projet'!$E$21,Y3=""),"",Y3+1)</f>
        <v/>
      </c>
      <c r="AA3" s="80" t="str">
        <f>IF(OR(Z3='Caracs du projet'!$E$21,Z3=""),"",Z3+1)</f>
        <v/>
      </c>
      <c r="AB3" s="80" t="str">
        <f>IF(OR(AA3='Caracs du projet'!$E$21,AA3=""),"",AA3+1)</f>
        <v/>
      </c>
      <c r="AC3" s="80" t="str">
        <f>IF(OR(AB3='Caracs du projet'!$E$21,AB3=""),"",AB3+1)</f>
        <v/>
      </c>
      <c r="AD3" s="80" t="str">
        <f>IF(OR(AC3='Caracs du projet'!$E$21,AC3=""),"",AC3+1)</f>
        <v/>
      </c>
      <c r="AE3" s="80" t="str">
        <f>IF(OR(AD3='Caracs du projet'!$E$21,AD3=""),"",AD3+1)</f>
        <v/>
      </c>
      <c r="AF3" s="80" t="str">
        <f>IF(OR(AE3='Caracs du projet'!$E$21,AE3=""),"",AE3+1)</f>
        <v/>
      </c>
      <c r="AG3" s="80" t="str">
        <f>IF(OR(AF3='Caracs du projet'!$E$21,AF3=""),"",AF3+1)</f>
        <v/>
      </c>
      <c r="AH3" s="80" t="str">
        <f>IF(OR(AG3='Caracs du projet'!$E$21,AG3=""),"",AG3+1)</f>
        <v/>
      </c>
      <c r="AI3" s="80" t="str">
        <f>IF(OR(AH3='Caracs du projet'!$E$21,AH3=""),"",AH3+1)</f>
        <v/>
      </c>
      <c r="AJ3" s="80" t="str">
        <f>IF(OR(AI3='Caracs du projet'!$E$21,AI3=""),"",AI3+1)</f>
        <v/>
      </c>
      <c r="AK3" s="80" t="str">
        <f>IF(OR(AJ3='Caracs du projet'!$E$21,AJ3=""),"",AJ3+1)</f>
        <v/>
      </c>
      <c r="AL3" s="80" t="str">
        <f>IF(OR(AK3='Caracs du projet'!$E$21,AK3=""),"",AK3+1)</f>
        <v/>
      </c>
      <c r="AM3" s="80" t="str">
        <f>IF(OR(AL3='Caracs du projet'!$E$21,AL3=""),"",AL3+1)</f>
        <v/>
      </c>
      <c r="AN3" s="80" t="str">
        <f>IF(OR(AM3='Caracs du projet'!$E$21,AM3=""),"",AM3+1)</f>
        <v/>
      </c>
      <c r="AO3" s="80" t="str">
        <f>IF(OR(AN3='Caracs du projet'!$E$21,AN3=""),"",AN3+1)</f>
        <v/>
      </c>
      <c r="AP3" s="80" t="str">
        <f>IF(OR(AO3='Caracs du projet'!$E$21,AO3=""),"",AO3+1)</f>
        <v/>
      </c>
      <c r="AQ3" s="80" t="str">
        <f>IF(OR(AP3='Caracs du projet'!$E$21,AP3=""),"",AP3+1)</f>
        <v/>
      </c>
      <c r="AR3" s="80" t="str">
        <f>IF(OR(AQ3='Caracs du projet'!$E$21,AQ3=""),"",AQ3+1)</f>
        <v/>
      </c>
      <c r="AS3" s="80" t="str">
        <f>IF(OR(AR3='Caracs du projet'!$E$21,AR3=""),"",AR3+1)</f>
        <v/>
      </c>
      <c r="AT3" s="80" t="str">
        <f>IF(OR(AS3='Caracs du projet'!$E$21,AS3=""),"",AS3+1)</f>
        <v/>
      </c>
      <c r="AU3" s="80" t="str">
        <f>IF(OR(AT3='Caracs du projet'!$E$21,AT3=""),"",AT3+1)</f>
        <v/>
      </c>
      <c r="AV3" s="80" t="str">
        <f>IF(OR(AU3='Caracs du projet'!$E$21,AU3=""),"",AU3+1)</f>
        <v/>
      </c>
      <c r="AW3" s="80" t="str">
        <f>IF(OR(AV3='Caracs du projet'!$E$21,AV3=""),"",AV3+1)</f>
        <v/>
      </c>
      <c r="AX3" s="80" t="str">
        <f>IF(OR(AW3='Caracs du projet'!$E$21,AW3=""),"",AW3+1)</f>
        <v/>
      </c>
      <c r="AY3" s="80" t="str">
        <f>IF(OR(AX3='Caracs du projet'!$E$21,AX3=""),"",AX3+1)</f>
        <v/>
      </c>
      <c r="AZ3" s="80" t="str">
        <f>IF(OR(AY3='Caracs du projet'!$E$21,AY3=""),"",AY3+1)</f>
        <v/>
      </c>
      <c r="BA3" s="80" t="str">
        <f>IF(OR(AZ3='Caracs du projet'!$E$21,AZ3=""),"",AZ3+1)</f>
        <v/>
      </c>
      <c r="BB3" s="80" t="str">
        <f>IF(OR(BA3='Caracs du projet'!$E$21,BA3=""),"",BA3+1)</f>
        <v/>
      </c>
      <c r="BC3" s="80" t="str">
        <f>IF(OR(BB3='Caracs du projet'!$E$21,BB3=""),"",BB3+1)</f>
        <v/>
      </c>
      <c r="BD3" s="80" t="str">
        <f>IF(OR(BC3='Caracs du projet'!$E$21,BC3=""),"",BC3+1)</f>
        <v/>
      </c>
      <c r="BE3" s="80" t="str">
        <f>IF(OR(BD3='Caracs du projet'!$E$21,BD3=""),"",BD3+1)</f>
        <v/>
      </c>
      <c r="BF3" s="80" t="str">
        <f>IF(OR(BE3='Caracs du projet'!$E$21,BE3=""),"",BE3+1)</f>
        <v/>
      </c>
      <c r="BG3" s="80" t="str">
        <f>IF(OR(BF3='Caracs du projet'!$E$21,BF3=""),"",BF3+1)</f>
        <v/>
      </c>
      <c r="BH3" s="80" t="str">
        <f>IF(OR(BG3='Caracs du projet'!$E$21,BG3=""),"",BG3+1)</f>
        <v/>
      </c>
      <c r="BI3" s="80" t="str">
        <f>IF(OR(BH3='Caracs du projet'!$E$21,BH3=""),"",BH3+1)</f>
        <v/>
      </c>
      <c r="BJ3" s="80" t="str">
        <f>IF(OR(BI3='Caracs du projet'!$E$21,BI3=""),"",BI3+1)</f>
        <v/>
      </c>
      <c r="BK3" s="80" t="str">
        <f>IF(OR(BJ3='Caracs du projet'!$E$21,BJ3=""),"",BJ3+1)</f>
        <v/>
      </c>
      <c r="BL3" s="80" t="str">
        <f>IF(OR(BK3='Caracs du projet'!$E$21,BK3=""),"",BK3+1)</f>
        <v/>
      </c>
      <c r="BM3" s="80" t="str">
        <f>IF(OR(BL3='Caracs du projet'!$E$21,BL3=""),"",BL3+1)</f>
        <v/>
      </c>
      <c r="BN3" s="80" t="str">
        <f>IF(OR(BM3='Caracs du projet'!$E$21,BM3=""),"",BM3+1)</f>
        <v/>
      </c>
      <c r="BO3" s="80" t="str">
        <f>IF(OR(BN3='Caracs du projet'!$E$21,BN3=""),"",BN3+1)</f>
        <v/>
      </c>
      <c r="BP3" s="80" t="str">
        <f>IF(OR(BO3='Caracs du projet'!$E$21,BO3=""),"",BO3+1)</f>
        <v/>
      </c>
      <c r="BQ3" s="80" t="str">
        <f>IF(OR(BP3='Caracs du projet'!$E$21,BP3=""),"",BP3+1)</f>
        <v/>
      </c>
      <c r="BR3" s="80" t="str">
        <f>IF(OR(BQ3='Caracs du projet'!$E$21,BQ3=""),"",BQ3+1)</f>
        <v/>
      </c>
      <c r="BS3" s="80" t="str">
        <f>IF(OR(BR3='Caracs du projet'!$E$21,BR3=""),"",BR3+1)</f>
        <v/>
      </c>
      <c r="BT3" s="80" t="str">
        <f>IF(OR(BS3='Caracs du projet'!$E$21,BS3=""),"",BS3+1)</f>
        <v/>
      </c>
      <c r="BU3" s="80" t="str">
        <f>IF(OR(BT3='Caracs du projet'!$E$21,BT3=""),"",BT3+1)</f>
        <v/>
      </c>
      <c r="BV3" s="80" t="str">
        <f>IF(OR(BU3='Caracs du projet'!$E$21,BU3=""),"",BU3+1)</f>
        <v/>
      </c>
      <c r="BW3" s="80" t="str">
        <f>IF(OR(BV3='Caracs du projet'!$E$21,BV3=""),"",BV3+1)</f>
        <v/>
      </c>
      <c r="BX3" s="80" t="str">
        <f>IF(OR(BW3='Caracs du projet'!$E$21,BW3=""),"",BW3+1)</f>
        <v/>
      </c>
      <c r="BY3" s="80" t="str">
        <f>IF(OR(BX3='Caracs du projet'!$E$21,BX3=""),"",BX3+1)</f>
        <v/>
      </c>
      <c r="BZ3" s="80" t="str">
        <f>IF(OR(BY3='Caracs du projet'!$E$21,BY3=""),"",BY3+1)</f>
        <v/>
      </c>
      <c r="CA3" s="80" t="str">
        <f>IF(OR(BZ3='Caracs du projet'!$E$21,BZ3=""),"",BZ3+1)</f>
        <v/>
      </c>
      <c r="CB3" s="80" t="str">
        <f>IF(OR(CA3='Caracs du projet'!$E$21,CA3=""),"",CA3+1)</f>
        <v/>
      </c>
      <c r="CC3" s="80" t="str">
        <f>IF(OR(CB3='Caracs du projet'!$E$21,CB3=""),"",CB3+1)</f>
        <v/>
      </c>
      <c r="CD3" s="80" t="str">
        <f>IF(OR(CC3='Caracs du projet'!$E$21,CC3=""),"",CC3+1)</f>
        <v/>
      </c>
      <c r="CE3" s="80" t="str">
        <f>IF(OR(CD3='Caracs du projet'!$E$21,CD3=""),"",CD3+1)</f>
        <v/>
      </c>
      <c r="CF3" s="80" t="str">
        <f>IF(OR(CE3='Caracs du projet'!$E$21,CE3=""),"",CE3+1)</f>
        <v/>
      </c>
      <c r="CG3" s="80" t="str">
        <f>IF(OR(CF3='Caracs du projet'!$E$21,CF3=""),"",CF3+1)</f>
        <v/>
      </c>
      <c r="CH3" s="80" t="str">
        <f>IF(OR(CG3='Caracs du projet'!$E$21,CG3=""),"",CG3+1)</f>
        <v/>
      </c>
      <c r="CI3" s="80" t="str">
        <f>IF(OR(CH3='Caracs du projet'!$E$21,CH3=""),"",CH3+1)</f>
        <v/>
      </c>
      <c r="CJ3" s="80" t="str">
        <f>IF(OR(CI3='Caracs du projet'!$E$21,CI3=""),"",CI3+1)</f>
        <v/>
      </c>
      <c r="CK3" s="80" t="str">
        <f>IF(OR(CJ3='Caracs du projet'!$E$21,CJ3=""),"",CJ3+1)</f>
        <v/>
      </c>
      <c r="CL3" s="80" t="str">
        <f>IF(OR(CK3='Caracs du projet'!$E$21,CK3=""),"",CK3+1)</f>
        <v/>
      </c>
      <c r="CM3" s="80" t="str">
        <f>IF(OR(CL3='Caracs du projet'!$E$21,CL3=""),"",CL3+1)</f>
        <v/>
      </c>
      <c r="CN3" s="80" t="str">
        <f>IF(OR(CM3='Caracs du projet'!$E$21,CM3=""),"",CM3+1)</f>
        <v/>
      </c>
      <c r="CO3" s="80" t="str">
        <f>IF(OR(CN3='Caracs du projet'!$E$21,CN3=""),"",CN3+1)</f>
        <v/>
      </c>
      <c r="CP3" s="80" t="str">
        <f>IF(OR(CO3='Caracs du projet'!$E$21,CO3=""),"",CO3+1)</f>
        <v/>
      </c>
      <c r="CQ3" s="80" t="str">
        <f>IF(OR(CP3='Caracs du projet'!$E$21,CP3=""),"",CP3+1)</f>
        <v/>
      </c>
      <c r="CR3" s="80" t="str">
        <f>IF(OR(CQ3='Caracs du projet'!$E$21,CQ3=""),"",CQ3+1)</f>
        <v/>
      </c>
      <c r="CS3" s="80" t="str">
        <f>IF(OR(CR3='Caracs du projet'!$E$21,CR3=""),"",CR3+1)</f>
        <v/>
      </c>
      <c r="CT3" s="80" t="str">
        <f>IF(OR(CS3='Caracs du projet'!$E$21,CS3=""),"",CS3+1)</f>
        <v/>
      </c>
      <c r="CU3" s="80" t="str">
        <f>IF(OR(CT3='Caracs du projet'!$E$21,CT3=""),"",CT3+1)</f>
        <v/>
      </c>
      <c r="CV3" s="80" t="str">
        <f>IF(OR(CU3='Caracs du projet'!$E$21,CU3=""),"",CU3+1)</f>
        <v/>
      </c>
      <c r="CW3" s="80"/>
      <c r="CX3" s="80"/>
      <c r="CY3" s="80"/>
      <c r="CZ3" s="80"/>
      <c r="DA3" s="80"/>
      <c r="DB3" s="80"/>
      <c r="DC3" s="80"/>
      <c r="DD3" s="80"/>
      <c r="DE3" s="80"/>
      <c r="DF3" s="80"/>
      <c r="DG3" s="80"/>
      <c r="DH3" s="80"/>
      <c r="DI3" s="80"/>
      <c r="DJ3" s="80"/>
      <c r="DK3" s="80"/>
      <c r="DL3" s="80"/>
      <c r="DM3" s="80"/>
      <c r="DN3" s="80"/>
      <c r="DO3" s="80"/>
      <c r="DP3" s="80"/>
      <c r="DQ3" s="80"/>
      <c r="DR3" s="80"/>
      <c r="DS3" s="80"/>
      <c r="DT3" s="80"/>
      <c r="DU3" s="80"/>
      <c r="DV3" s="80"/>
      <c r="DW3" s="80"/>
      <c r="DX3" s="80"/>
      <c r="DY3" s="80"/>
      <c r="DZ3" s="80"/>
      <c r="EA3" s="80"/>
      <c r="EB3" s="80"/>
      <c r="EC3" s="80"/>
      <c r="ED3" s="80"/>
      <c r="EE3" s="80"/>
      <c r="EF3" s="80"/>
      <c r="EG3" s="80"/>
      <c r="EH3" s="80"/>
    </row>
    <row r="4" spans="1:151" ht="18.75">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row>
    <row r="5" spans="1:151">
      <c r="A5" s="4" t="s">
        <v>41</v>
      </c>
      <c r="B5" s="55">
        <v>0</v>
      </c>
      <c r="C5" s="55">
        <f>IF(C3="","",'Caracs du projet'!$E$30)</f>
        <v>4600</v>
      </c>
      <c r="D5" s="55">
        <f>IF(D3="","",'Caracs du projet'!$E$30)</f>
        <v>4600</v>
      </c>
      <c r="E5" s="55">
        <f>IF(E3="","",'Caracs du projet'!$E$30)</f>
        <v>4600</v>
      </c>
      <c r="F5" s="55">
        <f>IF(F3="","",'Caracs du projet'!$E$30)</f>
        <v>4600</v>
      </c>
      <c r="G5" s="55">
        <f>IF(G3="","",'Caracs du projet'!$E$30)</f>
        <v>4600</v>
      </c>
      <c r="H5" s="55">
        <f>IF(H3="","",'Caracs du projet'!$E$30)</f>
        <v>4600</v>
      </c>
      <c r="I5" s="55">
        <f>IF(I3="","",'Caracs du projet'!$E$30)</f>
        <v>4600</v>
      </c>
      <c r="J5" s="55">
        <f>IF(J3="","",'Caracs du projet'!$E$30)</f>
        <v>4600</v>
      </c>
      <c r="K5" s="55">
        <f>IF(K3="","",'Caracs du projet'!$E$30)</f>
        <v>4600</v>
      </c>
      <c r="L5" s="55">
        <f>IF(L3="","",'Caracs du projet'!$E$30)</f>
        <v>4600</v>
      </c>
      <c r="M5" s="55">
        <f>IF(M3="","",'Caracs du projet'!$E$30)</f>
        <v>4600</v>
      </c>
      <c r="N5" s="55">
        <f>IF(N3="","",'Caracs du projet'!$E$30)</f>
        <v>4600</v>
      </c>
      <c r="O5" s="55">
        <f>IF(O3="","",'Caracs du projet'!$E$30)</f>
        <v>4600</v>
      </c>
      <c r="P5" s="55">
        <f>IF(P3="","",'Caracs du projet'!$E$30)</f>
        <v>4600</v>
      </c>
      <c r="Q5" s="55">
        <f>IF(Q3="","",'Caracs du projet'!$E$30)</f>
        <v>4600</v>
      </c>
      <c r="R5" s="55">
        <f>IF(R3="","",'Caracs du projet'!$E$30)</f>
        <v>4600</v>
      </c>
      <c r="S5" s="55">
        <f>IF(S3="","",'Caracs du projet'!$E$30)</f>
        <v>4600</v>
      </c>
      <c r="T5" s="55">
        <f>IF(T3="","",'Caracs du projet'!$E$30)</f>
        <v>4600</v>
      </c>
      <c r="U5" s="55">
        <f>IF(U3="","",'Caracs du projet'!$E$30)</f>
        <v>4600</v>
      </c>
      <c r="V5" s="55">
        <f>IF(V3="","",'Caracs du projet'!$E$30)</f>
        <v>4600</v>
      </c>
      <c r="W5" s="55" t="str">
        <f>IF(W3="","",'Caracs du projet'!$E$30)</f>
        <v/>
      </c>
      <c r="X5" s="55" t="str">
        <f>IF(X3="","",'Caracs du projet'!$E$30)</f>
        <v/>
      </c>
      <c r="Y5" s="55" t="str">
        <f>IF(Y3="","",'Caracs du projet'!$E$30)</f>
        <v/>
      </c>
      <c r="Z5" s="55" t="str">
        <f>IF(Z3="","",'Caracs du projet'!$E$30)</f>
        <v/>
      </c>
      <c r="AA5" s="55" t="str">
        <f>IF(AA3="","",'Caracs du projet'!$E$30)</f>
        <v/>
      </c>
      <c r="AB5" s="55" t="str">
        <f>IF(AB3="","",'Caracs du projet'!$E$30)</f>
        <v/>
      </c>
      <c r="AC5" s="55" t="str">
        <f>IF(AC3="","",'Caracs du projet'!$E$30)</f>
        <v/>
      </c>
      <c r="AD5" s="55" t="str">
        <f>IF(AD3="","",'Caracs du projet'!$E$30)</f>
        <v/>
      </c>
      <c r="AE5" s="55" t="str">
        <f>IF(AE3="","",'Caracs du projet'!$E$30)</f>
        <v/>
      </c>
      <c r="AF5" s="55" t="str">
        <f>IF(AF3="","",'Caracs du projet'!$E$30)</f>
        <v/>
      </c>
      <c r="AG5" s="55" t="str">
        <f>IF(AG3="","",'Caracs du projet'!$E$30)</f>
        <v/>
      </c>
      <c r="AH5" s="55" t="str">
        <f>IF(AH3="","",'Caracs du projet'!$E$30)</f>
        <v/>
      </c>
      <c r="AI5" s="55" t="str">
        <f>IF(AI3="","",'Caracs du projet'!$E$30)</f>
        <v/>
      </c>
      <c r="AJ5" s="55" t="str">
        <f>IF(AJ3="","",'Caracs du projet'!$E$30)</f>
        <v/>
      </c>
      <c r="AK5" s="55" t="str">
        <f>IF(AK3="","",'Caracs du projet'!$E$30)</f>
        <v/>
      </c>
      <c r="AL5" s="55" t="str">
        <f>IF(AL3="","",'Caracs du projet'!$E$30)</f>
        <v/>
      </c>
      <c r="AM5" s="55" t="str">
        <f>IF(AM3="","",'Caracs du projet'!$E$30)</f>
        <v/>
      </c>
      <c r="AN5" s="55" t="str">
        <f>IF(AN3="","",'Caracs du projet'!$E$30)</f>
        <v/>
      </c>
      <c r="AO5" s="55" t="str">
        <f>IF(AO3="","",'Caracs du projet'!$E$30)</f>
        <v/>
      </c>
      <c r="AP5" s="55" t="str">
        <f>IF(AP3="","",'Caracs du projet'!$E$30)</f>
        <v/>
      </c>
      <c r="AQ5" s="55" t="str">
        <f>IF(AQ3="","",'Caracs du projet'!$E$30)</f>
        <v/>
      </c>
      <c r="AR5" s="55" t="str">
        <f>IF(AR3="","",'Caracs du projet'!$E$30)</f>
        <v/>
      </c>
      <c r="AS5" s="55" t="str">
        <f>IF(AS3="","",'Caracs du projet'!$E$30)</f>
        <v/>
      </c>
      <c r="AT5" s="55" t="str">
        <f>IF(AT3="","",'Caracs du projet'!$E$30)</f>
        <v/>
      </c>
      <c r="AU5" s="55" t="str">
        <f>IF(AU3="","",'Caracs du projet'!$E$30)</f>
        <v/>
      </c>
      <c r="AV5" s="55" t="str">
        <f>IF(AV3="","",'Caracs du projet'!$E$30)</f>
        <v/>
      </c>
      <c r="AW5" s="55" t="str">
        <f>IF(AW3="","",'Caracs du projet'!$E$30)</f>
        <v/>
      </c>
      <c r="AX5" s="55" t="str">
        <f>IF(AX3="","",'Caracs du projet'!$E$30)</f>
        <v/>
      </c>
      <c r="AY5" s="55" t="str">
        <f>IF(AY3="","",'Caracs du projet'!$E$30)</f>
        <v/>
      </c>
      <c r="AZ5" s="55" t="str">
        <f>IF(AZ3="","",'Caracs du projet'!$E$30)</f>
        <v/>
      </c>
      <c r="BA5" s="55" t="str">
        <f>IF(BA3="","",'Caracs du projet'!$E$30)</f>
        <v/>
      </c>
      <c r="BB5" s="55" t="str">
        <f>IF(BB3="","",'Caracs du projet'!$E$30)</f>
        <v/>
      </c>
      <c r="BC5" s="55" t="str">
        <f>IF(BC3="","",'Caracs du projet'!$E$30)</f>
        <v/>
      </c>
      <c r="BD5" s="55" t="str">
        <f>IF(BD3="","",'Caracs du projet'!$E$30)</f>
        <v/>
      </c>
      <c r="BE5" s="55" t="str">
        <f>IF(BE3="","",'Caracs du projet'!$E$30)</f>
        <v/>
      </c>
      <c r="BF5" s="55" t="str">
        <f>IF(BF3="","",'Caracs du projet'!$E$30)</f>
        <v/>
      </c>
      <c r="BG5" s="55" t="str">
        <f>IF(BG3="","",'Caracs du projet'!$E$30)</f>
        <v/>
      </c>
      <c r="BH5" s="55" t="str">
        <f>IF(BH3="","",'Caracs du projet'!$E$30)</f>
        <v/>
      </c>
      <c r="BI5" s="55" t="str">
        <f>IF(BI3="","",'Caracs du projet'!$E$30)</f>
        <v/>
      </c>
      <c r="BJ5" s="55" t="str">
        <f>IF(BJ3="","",'Caracs du projet'!$E$30)</f>
        <v/>
      </c>
      <c r="BK5" s="55" t="str">
        <f>IF(BK3="","",'Caracs du projet'!$E$30)</f>
        <v/>
      </c>
      <c r="BL5" s="55" t="str">
        <f>IF(BL3="","",'Caracs du projet'!$E$30)</f>
        <v/>
      </c>
      <c r="BM5" s="55" t="str">
        <f>IF(BM3="","",'Caracs du projet'!$E$30)</f>
        <v/>
      </c>
      <c r="BN5" s="55" t="str">
        <f>IF(BN3="","",'Caracs du projet'!$E$30)</f>
        <v/>
      </c>
      <c r="BO5" s="55" t="str">
        <f>IF(BO3="","",'Caracs du projet'!$E$30)</f>
        <v/>
      </c>
      <c r="BP5" s="55" t="str">
        <f>IF(BP3="","",'Caracs du projet'!$E$30)</f>
        <v/>
      </c>
      <c r="BQ5" s="55" t="str">
        <f>IF(BQ3="","",'Caracs du projet'!$E$30)</f>
        <v/>
      </c>
      <c r="BR5" s="55" t="str">
        <f>IF(BR3="","",'Caracs du projet'!$E$30)</f>
        <v/>
      </c>
      <c r="BS5" s="55" t="str">
        <f>IF(BS3="","",'Caracs du projet'!$E$30)</f>
        <v/>
      </c>
      <c r="BT5" s="55" t="str">
        <f>IF(BT3="","",'Caracs du projet'!$E$30)</f>
        <v/>
      </c>
      <c r="BU5" s="55" t="str">
        <f>IF(BU3="","",'Caracs du projet'!$E$30)</f>
        <v/>
      </c>
      <c r="BV5" s="55" t="str">
        <f>IF(BV3="","",'Caracs du projet'!$E$30)</f>
        <v/>
      </c>
      <c r="BW5" s="55" t="str">
        <f>IF(BW3="","",'Caracs du projet'!$E$30)</f>
        <v/>
      </c>
      <c r="BX5" s="55" t="str">
        <f>IF(BX3="","",'Caracs du projet'!$E$30)</f>
        <v/>
      </c>
      <c r="BY5" s="55" t="str">
        <f>IF(BY3="","",'Caracs du projet'!$E$30)</f>
        <v/>
      </c>
      <c r="BZ5" s="55" t="str">
        <f>IF(BZ3="","",'Caracs du projet'!$E$30)</f>
        <v/>
      </c>
      <c r="CA5" s="55" t="str">
        <f>IF(CA3="","",'Caracs du projet'!$E$30)</f>
        <v/>
      </c>
      <c r="CB5" s="55" t="str">
        <f>IF(CB3="","",'Caracs du projet'!$E$30)</f>
        <v/>
      </c>
      <c r="CC5" s="55" t="str">
        <f>IF(CC3="","",'Caracs du projet'!$E$30)</f>
        <v/>
      </c>
      <c r="CD5" s="55" t="str">
        <f>IF(CD3="","",'Caracs du projet'!$E$30)</f>
        <v/>
      </c>
      <c r="CE5" s="55" t="str">
        <f>IF(CE3="","",'Caracs du projet'!$E$30)</f>
        <v/>
      </c>
      <c r="CF5" s="55" t="str">
        <f>IF(CF3="","",'Caracs du projet'!$E$30)</f>
        <v/>
      </c>
      <c r="CG5" s="55" t="str">
        <f>IF(CG3="","",'Caracs du projet'!$E$30)</f>
        <v/>
      </c>
      <c r="CH5" s="55" t="str">
        <f>IF(CH3="","",'Caracs du projet'!$E$30)</f>
        <v/>
      </c>
      <c r="CI5" s="55" t="str">
        <f>IF(CI3="","",'Caracs du projet'!$E$30)</f>
        <v/>
      </c>
      <c r="CJ5" s="55" t="str">
        <f>IF(CJ3="","",'Caracs du projet'!$E$30)</f>
        <v/>
      </c>
      <c r="CK5" s="55" t="str">
        <f>IF(CK3="","",'Caracs du projet'!$E$30)</f>
        <v/>
      </c>
      <c r="CL5" s="55" t="str">
        <f>IF(CL3="","",'Caracs du projet'!$E$30)</f>
        <v/>
      </c>
      <c r="CM5" s="55" t="str">
        <f>IF(CM3="","",'Caracs du projet'!$E$30)</f>
        <v/>
      </c>
      <c r="CN5" s="55" t="str">
        <f>IF(CN3="","",'Caracs du projet'!$E$30)</f>
        <v/>
      </c>
      <c r="CO5" s="55" t="str">
        <f>IF(CO3="","",'Caracs du projet'!$E$30)</f>
        <v/>
      </c>
      <c r="CP5" s="55" t="str">
        <f>IF(CP3="","",'Caracs du projet'!$E$30)</f>
        <v/>
      </c>
      <c r="CQ5" s="55" t="str">
        <f>IF(CQ3="","",'Caracs du projet'!$E$30)</f>
        <v/>
      </c>
      <c r="CR5" s="55" t="str">
        <f>IF(CR3="","",'Caracs du projet'!$E$30)</f>
        <v/>
      </c>
      <c r="CS5" s="55" t="str">
        <f>IF(CS3="","",'Caracs du projet'!$E$30)</f>
        <v/>
      </c>
      <c r="CT5" s="55" t="str">
        <f>IF(CT3="","",'Caracs du projet'!$E$30)</f>
        <v/>
      </c>
      <c r="CU5" s="55" t="str">
        <f>IF(CU3="","",'Caracs du projet'!$E$30)</f>
        <v/>
      </c>
      <c r="CV5" s="55" t="str">
        <f>IF(CV3="","",'Caracs du projet'!$E$30)</f>
        <v/>
      </c>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46"/>
      <c r="EK5" s="46"/>
      <c r="EL5" s="46"/>
      <c r="EM5" s="46"/>
      <c r="EN5" s="46"/>
      <c r="EO5" s="46"/>
      <c r="EP5" s="46"/>
      <c r="EQ5" s="46"/>
      <c r="ER5" s="46"/>
      <c r="ES5" s="46"/>
      <c r="ET5" s="46"/>
      <c r="EU5" s="46"/>
    </row>
    <row r="6" spans="1:151">
      <c r="A6" s="56" t="s">
        <v>43</v>
      </c>
      <c r="B6" s="55">
        <v>0</v>
      </c>
      <c r="C6" s="55">
        <f>IF(C3="","",'Caracs du projet'!$E$44)</f>
        <v>1400</v>
      </c>
      <c r="D6" s="55">
        <f>IF(D3="","",'Caracs du projet'!$E$44)</f>
        <v>1400</v>
      </c>
      <c r="E6" s="55">
        <f>IF(E3="","",'Caracs du projet'!$E$44)</f>
        <v>1400</v>
      </c>
      <c r="F6" s="55">
        <f>IF(F3="","",'Caracs du projet'!$E$44)</f>
        <v>1400</v>
      </c>
      <c r="G6" s="55">
        <f>IF(G3="","",'Caracs du projet'!$E$44)</f>
        <v>1400</v>
      </c>
      <c r="H6" s="55">
        <f>IF(H3="","",'Caracs du projet'!$E$44)</f>
        <v>1400</v>
      </c>
      <c r="I6" s="55">
        <f>IF(I3="","",'Caracs du projet'!$E$44)</f>
        <v>1400</v>
      </c>
      <c r="J6" s="55">
        <f>IF(J3="","",'Caracs du projet'!$E$44)</f>
        <v>1400</v>
      </c>
      <c r="K6" s="55">
        <f>IF(K3="","",'Caracs du projet'!$E$44)</f>
        <v>1400</v>
      </c>
      <c r="L6" s="55">
        <f>IF(L3="","",'Caracs du projet'!$E$44)</f>
        <v>1400</v>
      </c>
      <c r="M6" s="55">
        <f>IF(M3="","",'Caracs du projet'!$E$44)</f>
        <v>1400</v>
      </c>
      <c r="N6" s="55">
        <f>IF(N3="","",'Caracs du projet'!$E$44)</f>
        <v>1400</v>
      </c>
      <c r="O6" s="55">
        <f>IF(O3="","",'Caracs du projet'!$E$44)</f>
        <v>1400</v>
      </c>
      <c r="P6" s="55">
        <f>IF(P3="","",'Caracs du projet'!$E$44)</f>
        <v>1400</v>
      </c>
      <c r="Q6" s="55">
        <f>IF(Q3="","",'Caracs du projet'!$E$44)</f>
        <v>1400</v>
      </c>
      <c r="R6" s="55">
        <f>IF(R3="","",'Caracs du projet'!$E$44)</f>
        <v>1400</v>
      </c>
      <c r="S6" s="55">
        <f>IF(S3="","",'Caracs du projet'!$E$44)</f>
        <v>1400</v>
      </c>
      <c r="T6" s="55">
        <f>IF(T3="","",'Caracs du projet'!$E$44)</f>
        <v>1400</v>
      </c>
      <c r="U6" s="55">
        <f>IF(U3="","",'Caracs du projet'!$E$44)</f>
        <v>1400</v>
      </c>
      <c r="V6" s="55">
        <f>IF(V3="","",'Caracs du projet'!$E$44)</f>
        <v>1400</v>
      </c>
      <c r="W6" s="55" t="str">
        <f>IF(W3="","",'Caracs du projet'!$E$44)</f>
        <v/>
      </c>
      <c r="X6" s="55" t="str">
        <f>IF(X3="","",'Caracs du projet'!$E$44)</f>
        <v/>
      </c>
      <c r="Y6" s="55" t="str">
        <f>IF(Y3="","",'Caracs du projet'!$E$44)</f>
        <v/>
      </c>
      <c r="Z6" s="55" t="str">
        <f>IF(Z3="","",'Caracs du projet'!$E$44)</f>
        <v/>
      </c>
      <c r="AA6" s="55" t="str">
        <f>IF(AA3="","",'Caracs du projet'!$E$44)</f>
        <v/>
      </c>
      <c r="AB6" s="55" t="str">
        <f>IF(AB3="","",'Caracs du projet'!$E$44)</f>
        <v/>
      </c>
      <c r="AC6" s="55" t="str">
        <f>IF(AC3="","",'Caracs du projet'!$E$44)</f>
        <v/>
      </c>
      <c r="AD6" s="55" t="str">
        <f>IF(AD3="","",'Caracs du projet'!$E$44)</f>
        <v/>
      </c>
      <c r="AE6" s="55" t="str">
        <f>IF(AE3="","",'Caracs du projet'!$E$44)</f>
        <v/>
      </c>
      <c r="AF6" s="55" t="str">
        <f>IF(AF3="","",'Caracs du projet'!$E$44)</f>
        <v/>
      </c>
      <c r="AG6" s="55" t="str">
        <f>IF(AG3="","",'Caracs du projet'!$E$44)</f>
        <v/>
      </c>
      <c r="AH6" s="55" t="str">
        <f>IF(AH3="","",'Caracs du projet'!$E$44)</f>
        <v/>
      </c>
      <c r="AI6" s="55" t="str">
        <f>IF(AI3="","",'Caracs du projet'!$E$44)</f>
        <v/>
      </c>
      <c r="AJ6" s="55" t="str">
        <f>IF(AJ3="","",'Caracs du projet'!$E$44)</f>
        <v/>
      </c>
      <c r="AK6" s="55" t="str">
        <f>IF(AK3="","",'Caracs du projet'!$E$44)</f>
        <v/>
      </c>
      <c r="AL6" s="55" t="str">
        <f>IF(AL3="","",'Caracs du projet'!$E$44)</f>
        <v/>
      </c>
      <c r="AM6" s="55" t="str">
        <f>IF(AM3="","",'Caracs du projet'!$E$44)</f>
        <v/>
      </c>
      <c r="AN6" s="55" t="str">
        <f>IF(AN3="","",'Caracs du projet'!$E$44)</f>
        <v/>
      </c>
      <c r="AO6" s="55" t="str">
        <f>IF(AO3="","",'Caracs du projet'!$E$44)</f>
        <v/>
      </c>
      <c r="AP6" s="55" t="str">
        <f>IF(AP3="","",'Caracs du projet'!$E$44)</f>
        <v/>
      </c>
      <c r="AQ6" s="55" t="str">
        <f>IF(AQ3="","",'Caracs du projet'!$E$44)</f>
        <v/>
      </c>
      <c r="AR6" s="55" t="str">
        <f>IF(AR3="","",'Caracs du projet'!$E$44)</f>
        <v/>
      </c>
      <c r="AS6" s="55" t="str">
        <f>IF(AS3="","",'Caracs du projet'!$E$44)</f>
        <v/>
      </c>
      <c r="AT6" s="55" t="str">
        <f>IF(AT3="","",'Caracs du projet'!$E$44)</f>
        <v/>
      </c>
      <c r="AU6" s="55" t="str">
        <f>IF(AU3="","",'Caracs du projet'!$E$44)</f>
        <v/>
      </c>
      <c r="AV6" s="55" t="str">
        <f>IF(AV3="","",'Caracs du projet'!$E$44)</f>
        <v/>
      </c>
      <c r="AW6" s="55" t="str">
        <f>IF(AW3="","",'Caracs du projet'!$E$44)</f>
        <v/>
      </c>
      <c r="AX6" s="55" t="str">
        <f>IF(AX3="","",'Caracs du projet'!$E$44)</f>
        <v/>
      </c>
      <c r="AY6" s="55" t="str">
        <f>IF(AY3="","",'Caracs du projet'!$E$44)</f>
        <v/>
      </c>
      <c r="AZ6" s="55" t="str">
        <f>IF(AZ3="","",'Caracs du projet'!$E$44)</f>
        <v/>
      </c>
      <c r="BA6" s="55" t="str">
        <f>IF(BA3="","",'Caracs du projet'!$E$44)</f>
        <v/>
      </c>
      <c r="BB6" s="55" t="str">
        <f>IF(BB3="","",'Caracs du projet'!$E$44)</f>
        <v/>
      </c>
      <c r="BC6" s="55" t="str">
        <f>IF(BC3="","",'Caracs du projet'!$E$44)</f>
        <v/>
      </c>
      <c r="BD6" s="55" t="str">
        <f>IF(BD3="","",'Caracs du projet'!$E$44)</f>
        <v/>
      </c>
      <c r="BE6" s="55" t="str">
        <f>IF(BE3="","",'Caracs du projet'!$E$44)</f>
        <v/>
      </c>
      <c r="BF6" s="55" t="str">
        <f>IF(BF3="","",'Caracs du projet'!$E$44)</f>
        <v/>
      </c>
      <c r="BG6" s="55" t="str">
        <f>IF(BG3="","",'Caracs du projet'!$E$44)</f>
        <v/>
      </c>
      <c r="BH6" s="55" t="str">
        <f>IF(BH3="","",'Caracs du projet'!$E$44)</f>
        <v/>
      </c>
      <c r="BI6" s="55" t="str">
        <f>IF(BI3="","",'Caracs du projet'!$E$44)</f>
        <v/>
      </c>
      <c r="BJ6" s="55" t="str">
        <f>IF(BJ3="","",'Caracs du projet'!$E$44)</f>
        <v/>
      </c>
      <c r="BK6" s="55" t="str">
        <f>IF(BK3="","",'Caracs du projet'!$E$44)</f>
        <v/>
      </c>
      <c r="BL6" s="55" t="str">
        <f>IF(BL3="","",'Caracs du projet'!$E$44)</f>
        <v/>
      </c>
      <c r="BM6" s="55" t="str">
        <f>IF(BM3="","",'Caracs du projet'!$E$44)</f>
        <v/>
      </c>
      <c r="BN6" s="55" t="str">
        <f>IF(BN3="","",'Caracs du projet'!$E$44)</f>
        <v/>
      </c>
      <c r="BO6" s="55" t="str">
        <f>IF(BO3="","",'Caracs du projet'!$E$44)</f>
        <v/>
      </c>
      <c r="BP6" s="55" t="str">
        <f>IF(BP3="","",'Caracs du projet'!$E$44)</f>
        <v/>
      </c>
      <c r="BQ6" s="55" t="str">
        <f>IF(BQ3="","",'Caracs du projet'!$E$44)</f>
        <v/>
      </c>
      <c r="BR6" s="55" t="str">
        <f>IF(BR3="","",'Caracs du projet'!$E$44)</f>
        <v/>
      </c>
      <c r="BS6" s="55" t="str">
        <f>IF(BS3="","",'Caracs du projet'!$E$44)</f>
        <v/>
      </c>
      <c r="BT6" s="55" t="str">
        <f>IF(BT3="","",'Caracs du projet'!$E$44)</f>
        <v/>
      </c>
      <c r="BU6" s="55" t="str">
        <f>IF(BU3="","",'Caracs du projet'!$E$44)</f>
        <v/>
      </c>
      <c r="BV6" s="55" t="str">
        <f>IF(BV3="","",'Caracs du projet'!$E$44)</f>
        <v/>
      </c>
      <c r="BW6" s="55" t="str">
        <f>IF(BW3="","",'Caracs du projet'!$E$44)</f>
        <v/>
      </c>
      <c r="BX6" s="55" t="str">
        <f>IF(BX3="","",'Caracs du projet'!$E$44)</f>
        <v/>
      </c>
      <c r="BY6" s="55" t="str">
        <f>IF(BY3="","",'Caracs du projet'!$E$44)</f>
        <v/>
      </c>
      <c r="BZ6" s="55" t="str">
        <f>IF(BZ3="","",'Caracs du projet'!$E$44)</f>
        <v/>
      </c>
      <c r="CA6" s="55" t="str">
        <f>IF(CA3="","",'Caracs du projet'!$E$44)</f>
        <v/>
      </c>
      <c r="CB6" s="55" t="str">
        <f>IF(CB3="","",'Caracs du projet'!$E$44)</f>
        <v/>
      </c>
      <c r="CC6" s="55" t="str">
        <f>IF(CC3="","",'Caracs du projet'!$E$44)</f>
        <v/>
      </c>
      <c r="CD6" s="55" t="str">
        <f>IF(CD3="","",'Caracs du projet'!$E$44)</f>
        <v/>
      </c>
      <c r="CE6" s="55" t="str">
        <f>IF(CE3="","",'Caracs du projet'!$E$44)</f>
        <v/>
      </c>
      <c r="CF6" s="55" t="str">
        <f>IF(CF3="","",'Caracs du projet'!$E$44)</f>
        <v/>
      </c>
      <c r="CG6" s="55" t="str">
        <f>IF(CG3="","",'Caracs du projet'!$E$44)</f>
        <v/>
      </c>
      <c r="CH6" s="55" t="str">
        <f>IF(CH3="","",'Caracs du projet'!$E$44)</f>
        <v/>
      </c>
      <c r="CI6" s="55" t="str">
        <f>IF(CI3="","",'Caracs du projet'!$E$44)</f>
        <v/>
      </c>
      <c r="CJ6" s="55" t="str">
        <f>IF(CJ3="","",'Caracs du projet'!$E$44)</f>
        <v/>
      </c>
      <c r="CK6" s="55" t="str">
        <f>IF(CK3="","",'Caracs du projet'!$E$44)</f>
        <v/>
      </c>
      <c r="CL6" s="55" t="str">
        <f>IF(CL3="","",'Caracs du projet'!$E$44)</f>
        <v/>
      </c>
      <c r="CM6" s="55" t="str">
        <f>IF(CM3="","",'Caracs du projet'!$E$44)</f>
        <v/>
      </c>
      <c r="CN6" s="55" t="str">
        <f>IF(CN3="","",'Caracs du projet'!$E$44)</f>
        <v/>
      </c>
      <c r="CO6" s="55" t="str">
        <f>IF(CO3="","",'Caracs du projet'!$E$44)</f>
        <v/>
      </c>
      <c r="CP6" s="55" t="str">
        <f>IF(CP3="","",'Caracs du projet'!$E$44)</f>
        <v/>
      </c>
      <c r="CQ6" s="55" t="str">
        <f>IF(CQ3="","",'Caracs du projet'!$E$44)</f>
        <v/>
      </c>
      <c r="CR6" s="55" t="str">
        <f>IF(CR3="","",'Caracs du projet'!$E$44)</f>
        <v/>
      </c>
      <c r="CS6" s="55" t="str">
        <f>IF(CS3="","",'Caracs du projet'!$E$44)</f>
        <v/>
      </c>
      <c r="CT6" s="55" t="str">
        <f>IF(CT3="","",'Caracs du projet'!$E$44)</f>
        <v/>
      </c>
      <c r="CU6" s="55" t="str">
        <f>IF(CU3="","",'Caracs du projet'!$E$44)</f>
        <v/>
      </c>
      <c r="CV6" s="55" t="str">
        <f>IF(CV3="","",'Caracs du projet'!$E$44)</f>
        <v/>
      </c>
      <c r="CW6" s="55"/>
      <c r="CX6" s="55"/>
      <c r="CY6" s="55"/>
      <c r="CZ6" s="55"/>
      <c r="DA6" s="55"/>
      <c r="DB6" s="55"/>
      <c r="DC6" s="55"/>
      <c r="DD6" s="55"/>
      <c r="DE6" s="55"/>
      <c r="DF6" s="55"/>
      <c r="DG6" s="55"/>
      <c r="DH6" s="55"/>
      <c r="DI6" s="55"/>
      <c r="DJ6" s="55"/>
      <c r="DK6" s="55"/>
      <c r="DL6" s="55"/>
      <c r="DM6" s="55"/>
      <c r="DN6" s="55"/>
      <c r="DO6" s="55"/>
      <c r="DP6" s="55"/>
      <c r="DQ6" s="55"/>
      <c r="DR6" s="55"/>
      <c r="DS6" s="55"/>
      <c r="DT6" s="55"/>
      <c r="DU6" s="55"/>
      <c r="DV6" s="55"/>
      <c r="DW6" s="55"/>
      <c r="DX6" s="55"/>
      <c r="DY6" s="55"/>
      <c r="DZ6" s="55"/>
      <c r="EA6" s="55"/>
      <c r="EB6" s="55"/>
      <c r="EC6" s="55"/>
      <c r="ED6" s="55"/>
      <c r="EE6" s="55"/>
      <c r="EF6" s="55"/>
      <c r="EG6" s="55"/>
      <c r="EH6" s="55"/>
      <c r="EI6" s="55"/>
      <c r="EJ6" s="46"/>
      <c r="EK6" s="46"/>
      <c r="EL6" s="46"/>
      <c r="EM6" s="46"/>
      <c r="EN6" s="46"/>
      <c r="EO6" s="46"/>
      <c r="EP6" s="46"/>
      <c r="EQ6" s="46"/>
      <c r="ER6" s="46"/>
      <c r="ES6" s="46"/>
      <c r="ET6" s="46"/>
      <c r="EU6" s="46"/>
    </row>
    <row r="7" spans="1:151">
      <c r="A7" s="63" t="s">
        <v>42</v>
      </c>
      <c r="B7" s="64">
        <v>0</v>
      </c>
      <c r="C7" s="64">
        <f ca="1">IF(C3="","",IF(OFFSET('Tableau d''emprunt'!$I$4,0,12*(C3-1))="",0,SUM(OFFSET(OFFSET('Tableau d''emprunt'!$I$4,0,12*(C3-1)),0,0,1,12))))</f>
        <v>418.50828448904667</v>
      </c>
      <c r="D7" s="64">
        <f ca="1">IF(D3="","",IF(OFFSET('Tableau d''emprunt'!$I$4,0,12*(D3-1))="",0,SUM(OFFSET(OFFSET('Tableau d''emprunt'!$I$4,0,12*(D3-1)),0,0,1,12))))</f>
        <v>391.9386385220954</v>
      </c>
      <c r="E7" s="64">
        <f ca="1">IF(E3="","",IF(OFFSET('Tableau d''emprunt'!$I$4,0,12*(E3-1))="",0,SUM(OFFSET(OFFSET('Tableau d''emprunt'!$I$4,0,12*(E3-1)),0,0,1,12))))</f>
        <v>365.05812769733069</v>
      </c>
      <c r="F7" s="64">
        <f ca="1">IF(F3="","",IF(OFFSET('Tableau d''emprunt'!$I$4,0,12*(F3-1))="",0,SUM(OFFSET(OFFSET('Tableau d''emprunt'!$I$4,0,12*(F3-1)),0,0,1,12))))</f>
        <v>337.86311489591634</v>
      </c>
      <c r="G7" s="64">
        <f ca="1">IF(G3="","",IF(OFFSET('Tableau d''emprunt'!$I$4,0,12*(G3-1))="",0,SUM(OFFSET(OFFSET('Tableau d''emprunt'!$I$4,0,12*(G3-1)),0,0,1,12))))</f>
        <v>310.34992044472546</v>
      </c>
      <c r="H7" s="64">
        <f ca="1">IF(H3="","",IF(OFFSET('Tableau d''emprunt'!$I$4,0,12*(H3-1))="",0,SUM(OFFSET(OFFSET('Tableau d''emprunt'!$I$4,0,12*(H3-1)),0,0,1,12))))</f>
        <v>282.51482161845558</v>
      </c>
      <c r="I7" s="64">
        <f ca="1">IF(I3="","",IF(OFFSET('Tableau d''emprunt'!$I$4,0,12*(I3-1))="",0,SUM(OFFSET(OFFSET('Tableau d''emprunt'!$I$4,0,12*(I3-1)),0,0,1,12))))</f>
        <v>254.35405213591835</v>
      </c>
      <c r="J7" s="64">
        <f ca="1">IF(J3="","",IF(OFFSET('Tableau d''emprunt'!$I$4,0,12*(J3-1))="",0,SUM(OFFSET(OFFSET('Tableau d''emprunt'!$I$4,0,12*(J3-1)),0,0,1,12))))</f>
        <v>225.86380165043539</v>
      </c>
      <c r="K7" s="64">
        <f ca="1">IF(K3="","",IF(OFFSET('Tableau d''emprunt'!$I$4,0,12*(K3-1))="",0,SUM(OFFSET(OFFSET('Tableau d''emprunt'!$I$4,0,12*(K3-1)),0,0,1,12))))</f>
        <v>197.04021523427227</v>
      </c>
      <c r="L7" s="64">
        <f ca="1">IF(L3="","",IF(OFFSET('Tableau d''emprunt'!$I$4,0,12*(L3-1))="",0,SUM(OFFSET(OFFSET('Tableau d''emprunt'!$I$4,0,12*(L3-1)),0,0,1,12))))</f>
        <v>167.87939285703999</v>
      </c>
      <c r="M7" s="64">
        <f ca="1">IF(M3="","",IF(OFFSET('Tableau d''emprunt'!$I$4,0,12*(M3-1))="",0,SUM(OFFSET(OFFSET('Tableau d''emprunt'!$I$4,0,12*(M3-1)),0,0,1,12))))</f>
        <v>138.37738885799405</v>
      </c>
      <c r="N7" s="64">
        <f ca="1">IF(N3="","",IF(OFFSET('Tableau d''emprunt'!$I$4,0,12*(N3-1))="",0,SUM(OFFSET(OFFSET('Tableau d''emprunt'!$I$4,0,12*(N3-1)),0,0,1,12))))</f>
        <v>108.53021141215923</v>
      </c>
      <c r="O7" s="64">
        <f ca="1">IF(O3="","",IF(OFFSET('Tableau d''emprunt'!$I$4,0,12*(O3-1))="",0,SUM(OFFSET(OFFSET('Tableau d''emprunt'!$I$4,0,12*(O3-1)),0,0,1,12))))</f>
        <v>78.333821990208122</v>
      </c>
      <c r="P7" s="64">
        <f ca="1">IF(P3="","",IF(OFFSET('Tableau d''emprunt'!$I$4,0,12*(P3-1))="",0,SUM(OFFSET(OFFSET('Tableau d''emprunt'!$I$4,0,12*(P3-1)),0,0,1,12))))</f>
        <v>47.784134812020191</v>
      </c>
      <c r="Q7" s="64">
        <f ca="1">IF(Q3="","",IF(OFFSET('Tableau d''emprunt'!$I$4,0,12*(Q3-1))="",0,SUM(OFFSET(OFFSET('Tableau d''emprunt'!$I$4,0,12*(Q3-1)),0,0,1,12))))</f>
        <v>16.877016293847404</v>
      </c>
      <c r="R7" s="64">
        <f ca="1">IF(R3="","",IF(OFFSET('Tableau d''emprunt'!$I$4,0,12*(R3-1))="",0,SUM(OFFSET(OFFSET('Tableau d''emprunt'!$I$4,0,12*(R3-1)),0,0,1,12))))</f>
        <v>0</v>
      </c>
      <c r="S7" s="64">
        <f ca="1">IF(S3="","",IF(OFFSET('Tableau d''emprunt'!$I$4,0,12*(S3-1))="",0,SUM(OFFSET(OFFSET('Tableau d''emprunt'!$I$4,0,12*(S3-1)),0,0,1,12))))</f>
        <v>0</v>
      </c>
      <c r="T7" s="64">
        <f ca="1">IF(T3="","",IF(OFFSET('Tableau d''emprunt'!$I$4,0,12*(T3-1))="",0,SUM(OFFSET(OFFSET('Tableau d''emprunt'!$I$4,0,12*(T3-1)),0,0,1,12))))</f>
        <v>0</v>
      </c>
      <c r="U7" s="64">
        <f ca="1">IF(U3="","",IF(OFFSET('Tableau d''emprunt'!$I$4,0,12*(U3-1))="",0,SUM(OFFSET(OFFSET('Tableau d''emprunt'!$I$4,0,12*(U3-1)),0,0,1,12))))</f>
        <v>0</v>
      </c>
      <c r="V7" s="64">
        <f ca="1">IF(V3="","",IF(OFFSET('Tableau d''emprunt'!$I$4,0,12*(V3-1))="",0,SUM(OFFSET(OFFSET('Tableau d''emprunt'!$I$4,0,12*(V3-1)),0,0,1,12))))</f>
        <v>0</v>
      </c>
      <c r="W7" s="64" t="str">
        <f ca="1">IF(W3="","",IF(OFFSET('Tableau d''emprunt'!$I$4,0,12*(W3-1))="",0,SUM(OFFSET(OFFSET('Tableau d''emprunt'!$I$4,0,12*(W3-1)),0,0,1,12))))</f>
        <v/>
      </c>
      <c r="X7" s="64" t="str">
        <f ca="1">IF(X3="","",IF(OFFSET('Tableau d''emprunt'!$I$4,0,12*(X3-1))="",0,SUM(OFFSET(OFFSET('Tableau d''emprunt'!$I$4,0,12*(X3-1)),0,0,1,12))))</f>
        <v/>
      </c>
      <c r="Y7" s="64" t="str">
        <f ca="1">IF(Y3="","",IF(OFFSET('Tableau d''emprunt'!$I$4,0,12*(Y3-1))="",0,SUM(OFFSET(OFFSET('Tableau d''emprunt'!$I$4,0,12*(Y3-1)),0,0,1,12))))</f>
        <v/>
      </c>
      <c r="Z7" s="64" t="str">
        <f ca="1">IF(Z3="","",IF(OFFSET('Tableau d''emprunt'!$I$4,0,12*(Z3-1))="",0,SUM(OFFSET(OFFSET('Tableau d''emprunt'!$I$4,0,12*(Z3-1)),0,0,1,12))))</f>
        <v/>
      </c>
      <c r="AA7" s="64" t="str">
        <f ca="1">IF(AA3="","",IF(OFFSET('Tableau d''emprunt'!$I$4,0,12*(AA3-1))="",0,SUM(OFFSET(OFFSET('Tableau d''emprunt'!$I$4,0,12*(AA3-1)),0,0,1,12))))</f>
        <v/>
      </c>
      <c r="AB7" s="64" t="str">
        <f ca="1">IF(AB3="","",IF(OFFSET('Tableau d''emprunt'!$I$4,0,12*(AB3-1))="",0,SUM(OFFSET(OFFSET('Tableau d''emprunt'!$I$4,0,12*(AB3-1)),0,0,1,12))))</f>
        <v/>
      </c>
      <c r="AC7" s="64" t="str">
        <f ca="1">IF(AC3="","",IF(OFFSET('Tableau d''emprunt'!$I$4,0,12*(AC3-1))="",0,SUM(OFFSET(OFFSET('Tableau d''emprunt'!$I$4,0,12*(AC3-1)),0,0,1,12))))</f>
        <v/>
      </c>
      <c r="AD7" s="64" t="str">
        <f ca="1">IF(AD3="","",IF(OFFSET('Tableau d''emprunt'!$I$4,0,12*(AD3-1))="",0,SUM(OFFSET(OFFSET('Tableau d''emprunt'!$I$4,0,12*(AD3-1)),0,0,1,12))))</f>
        <v/>
      </c>
      <c r="AE7" s="64" t="str">
        <f ca="1">IF(AE3="","",IF(OFFSET('Tableau d''emprunt'!$I$4,0,12*(AE3-1))="",0,SUM(OFFSET(OFFSET('Tableau d''emprunt'!$I$4,0,12*(AE3-1)),0,0,1,12))))</f>
        <v/>
      </c>
      <c r="AF7" s="64" t="str">
        <f ca="1">IF(AF3="","",IF(OFFSET('Tableau d''emprunt'!$I$4,0,12*(AF3-1))="",0,SUM(OFFSET(OFFSET('Tableau d''emprunt'!$I$4,0,12*(AF3-1)),0,0,1,12))))</f>
        <v/>
      </c>
      <c r="AG7" s="64" t="str">
        <f ca="1">IF(AG3="","",IF(OFFSET('Tableau d''emprunt'!$I$4,0,12*(AG3-1))="",0,SUM(OFFSET(OFFSET('Tableau d''emprunt'!$I$4,0,12*(AG3-1)),0,0,1,12))))</f>
        <v/>
      </c>
      <c r="AH7" s="64" t="str">
        <f ca="1">IF(AH3="","",IF(OFFSET('Tableau d''emprunt'!$I$4,0,12*(AH3-1))="",0,SUM(OFFSET(OFFSET('Tableau d''emprunt'!$I$4,0,12*(AH3-1)),0,0,1,12))))</f>
        <v/>
      </c>
      <c r="AI7" s="64" t="str">
        <f ca="1">IF(AI3="","",IF(OFFSET('Tableau d''emprunt'!$I$4,0,12*(AI3-1))="",0,SUM(OFFSET(OFFSET('Tableau d''emprunt'!$I$4,0,12*(AI3-1)),0,0,1,12))))</f>
        <v/>
      </c>
      <c r="AJ7" s="64" t="str">
        <f ca="1">IF(AJ3="","",IF(OFFSET('Tableau d''emprunt'!$I$4,0,12*(AJ3-1))="",0,SUM(OFFSET(OFFSET('Tableau d''emprunt'!$I$4,0,12*(AJ3-1)),0,0,1,12))))</f>
        <v/>
      </c>
      <c r="AK7" s="64" t="str">
        <f ca="1">IF(AK3="","",IF(OFFSET('Tableau d''emprunt'!$I$4,0,12*(AK3-1))="",0,SUM(OFFSET(OFFSET('Tableau d''emprunt'!$I$4,0,12*(AK3-1)),0,0,1,12))))</f>
        <v/>
      </c>
      <c r="AL7" s="64" t="str">
        <f ca="1">IF(AL3="","",IF(OFFSET('Tableau d''emprunt'!$I$4,0,12*(AL3-1))="",0,SUM(OFFSET(OFFSET('Tableau d''emprunt'!$I$4,0,12*(AL3-1)),0,0,1,12))))</f>
        <v/>
      </c>
      <c r="AM7" s="64" t="str">
        <f ca="1">IF(AM3="","",IF(OFFSET('Tableau d''emprunt'!$I$4,0,12*(AM3-1))="",0,SUM(OFFSET(OFFSET('Tableau d''emprunt'!$I$4,0,12*(AM3-1)),0,0,1,12))))</f>
        <v/>
      </c>
      <c r="AN7" s="64" t="str">
        <f ca="1">IF(AN3="","",IF(OFFSET('Tableau d''emprunt'!$I$4,0,12*(AN3-1))="",0,SUM(OFFSET(OFFSET('Tableau d''emprunt'!$I$4,0,12*(AN3-1)),0,0,1,12))))</f>
        <v/>
      </c>
      <c r="AO7" s="64" t="str">
        <f ca="1">IF(AO3="","",IF(OFFSET('Tableau d''emprunt'!$I$4,0,12*(AO3-1))="",0,SUM(OFFSET(OFFSET('Tableau d''emprunt'!$I$4,0,12*(AO3-1)),0,0,1,12))))</f>
        <v/>
      </c>
      <c r="AP7" s="64" t="str">
        <f ca="1">IF(AP3="","",IF(OFFSET('Tableau d''emprunt'!$I$4,0,12*(AP3-1))="",0,SUM(OFFSET(OFFSET('Tableau d''emprunt'!$I$4,0,12*(AP3-1)),0,0,1,12))))</f>
        <v/>
      </c>
      <c r="AQ7" s="64" t="str">
        <f ca="1">IF(AQ3="","",IF(OFFSET('Tableau d''emprunt'!$I$4,0,12*(AQ3-1))="",0,SUM(OFFSET(OFFSET('Tableau d''emprunt'!$I$4,0,12*(AQ3-1)),0,0,1,12))))</f>
        <v/>
      </c>
      <c r="AR7" s="64" t="str">
        <f ca="1">IF(AR3="","",IF(OFFSET('Tableau d''emprunt'!$I$4,0,12*(AR3-1))="",0,SUM(OFFSET(OFFSET('Tableau d''emprunt'!$I$4,0,12*(AR3-1)),0,0,1,12))))</f>
        <v/>
      </c>
      <c r="AS7" s="64" t="str">
        <f ca="1">IF(AS3="","",IF(OFFSET('Tableau d''emprunt'!$I$4,0,12*(AS3-1))="",0,SUM(OFFSET(OFFSET('Tableau d''emprunt'!$I$4,0,12*(AS3-1)),0,0,1,12))))</f>
        <v/>
      </c>
      <c r="AT7" s="64" t="str">
        <f ca="1">IF(AT3="","",IF(OFFSET('Tableau d''emprunt'!$I$4,0,12*(AT3-1))="",0,SUM(OFFSET(OFFSET('Tableau d''emprunt'!$I$4,0,12*(AT3-1)),0,0,1,12))))</f>
        <v/>
      </c>
      <c r="AU7" s="64" t="str">
        <f ca="1">IF(AU3="","",IF(OFFSET('Tableau d''emprunt'!$I$4,0,12*(AU3-1))="",0,SUM(OFFSET(OFFSET('Tableau d''emprunt'!$I$4,0,12*(AU3-1)),0,0,1,12))))</f>
        <v/>
      </c>
      <c r="AV7" s="64" t="str">
        <f ca="1">IF(AV3="","",IF(OFFSET('Tableau d''emprunt'!$I$4,0,12*(AV3-1))="",0,SUM(OFFSET(OFFSET('Tableau d''emprunt'!$I$4,0,12*(AV3-1)),0,0,1,12))))</f>
        <v/>
      </c>
      <c r="AW7" s="64" t="str">
        <f ca="1">IF(AW3="","",IF(OFFSET('Tableau d''emprunt'!$I$4,0,12*(AW3-1))="",0,SUM(OFFSET(OFFSET('Tableau d''emprunt'!$I$4,0,12*(AW3-1)),0,0,1,12))))</f>
        <v/>
      </c>
      <c r="AX7" s="64" t="str">
        <f ca="1">IF(AX3="","",IF(OFFSET('Tableau d''emprunt'!$I$4,0,12*(AX3-1))="",0,SUM(OFFSET(OFFSET('Tableau d''emprunt'!$I$4,0,12*(AX3-1)),0,0,1,12))))</f>
        <v/>
      </c>
      <c r="AY7" s="64" t="str">
        <f ca="1">IF(AY3="","",IF(OFFSET('Tableau d''emprunt'!$I$4,0,12*(AY3-1))="",0,SUM(OFFSET(OFFSET('Tableau d''emprunt'!$I$4,0,12*(AY3-1)),0,0,1,12))))</f>
        <v/>
      </c>
      <c r="AZ7" s="64" t="str">
        <f ca="1">IF(AZ3="","",IF(OFFSET('Tableau d''emprunt'!$I$4,0,12*(AZ3-1))="",0,SUM(OFFSET(OFFSET('Tableau d''emprunt'!$I$4,0,12*(AZ3-1)),0,0,1,12))))</f>
        <v/>
      </c>
      <c r="BA7" s="64" t="str">
        <f ca="1">IF(BA3="","",IF(OFFSET('Tableau d''emprunt'!$I$4,0,12*(BA3-1))="",0,SUM(OFFSET(OFFSET('Tableau d''emprunt'!$I$4,0,12*(BA3-1)),0,0,1,12))))</f>
        <v/>
      </c>
      <c r="BB7" s="64" t="str">
        <f ca="1">IF(BB3="","",IF(OFFSET('Tableau d''emprunt'!$I$4,0,12*(BB3-1))="",0,SUM(OFFSET(OFFSET('Tableau d''emprunt'!$I$4,0,12*(BB3-1)),0,0,1,12))))</f>
        <v/>
      </c>
      <c r="BC7" s="64" t="str">
        <f ca="1">IF(BC3="","",IF(OFFSET('Tableau d''emprunt'!$I$4,0,12*(BC3-1))="",0,SUM(OFFSET(OFFSET('Tableau d''emprunt'!$I$4,0,12*(BC3-1)),0,0,1,12))))</f>
        <v/>
      </c>
      <c r="BD7" s="64" t="str">
        <f ca="1">IF(BD3="","",IF(OFFSET('Tableau d''emprunt'!$I$4,0,12*(BD3-1))="",0,SUM(OFFSET(OFFSET('Tableau d''emprunt'!$I$4,0,12*(BD3-1)),0,0,1,12))))</f>
        <v/>
      </c>
      <c r="BE7" s="64" t="str">
        <f ca="1">IF(BE3="","",IF(OFFSET('Tableau d''emprunt'!$I$4,0,12*(BE3-1))="",0,SUM(OFFSET(OFFSET('Tableau d''emprunt'!$I$4,0,12*(BE3-1)),0,0,1,12))))</f>
        <v/>
      </c>
      <c r="BF7" s="64" t="str">
        <f ca="1">IF(BF3="","",IF(OFFSET('Tableau d''emprunt'!$I$4,0,12*(BF3-1))="",0,SUM(OFFSET(OFFSET('Tableau d''emprunt'!$I$4,0,12*(BF3-1)),0,0,1,12))))</f>
        <v/>
      </c>
      <c r="BG7" s="64" t="str">
        <f ca="1">IF(BG3="","",IF(OFFSET('Tableau d''emprunt'!$I$4,0,12*(BG3-1))="",0,SUM(OFFSET(OFFSET('Tableau d''emprunt'!$I$4,0,12*(BG3-1)),0,0,1,12))))</f>
        <v/>
      </c>
      <c r="BH7" s="64" t="str">
        <f ca="1">IF(BH3="","",IF(OFFSET('Tableau d''emprunt'!$I$4,0,12*(BH3-1))="",0,SUM(OFFSET(OFFSET('Tableau d''emprunt'!$I$4,0,12*(BH3-1)),0,0,1,12))))</f>
        <v/>
      </c>
      <c r="BI7" s="64" t="str">
        <f ca="1">IF(BI3="","",IF(OFFSET('Tableau d''emprunt'!$I$4,0,12*(BI3-1))="",0,SUM(OFFSET(OFFSET('Tableau d''emprunt'!$I$4,0,12*(BI3-1)),0,0,1,12))))</f>
        <v/>
      </c>
      <c r="BJ7" s="64" t="str">
        <f ca="1">IF(BJ3="","",IF(OFFSET('Tableau d''emprunt'!$I$4,0,12*(BJ3-1))="",0,SUM(OFFSET(OFFSET('Tableau d''emprunt'!$I$4,0,12*(BJ3-1)),0,0,1,12))))</f>
        <v/>
      </c>
      <c r="BK7" s="64" t="str">
        <f ca="1">IF(BK3="","",IF(OFFSET('Tableau d''emprunt'!$I$4,0,12*(BK3-1))="",0,SUM(OFFSET(OFFSET('Tableau d''emprunt'!$I$4,0,12*(BK3-1)),0,0,1,12))))</f>
        <v/>
      </c>
      <c r="BL7" s="64" t="str">
        <f ca="1">IF(BL3="","",IF(OFFSET('Tableau d''emprunt'!$I$4,0,12*(BL3-1))="",0,SUM(OFFSET(OFFSET('Tableau d''emprunt'!$I$4,0,12*(BL3-1)),0,0,1,12))))</f>
        <v/>
      </c>
      <c r="BM7" s="64" t="str">
        <f ca="1">IF(BM3="","",IF(OFFSET('Tableau d''emprunt'!$I$4,0,12*(BM3-1))="",0,SUM(OFFSET(OFFSET('Tableau d''emprunt'!$I$4,0,12*(BM3-1)),0,0,1,12))))</f>
        <v/>
      </c>
      <c r="BN7" s="64" t="str">
        <f ca="1">IF(BN3="","",IF(OFFSET('Tableau d''emprunt'!$I$4,0,12*(BN3-1))="",0,SUM(OFFSET(OFFSET('Tableau d''emprunt'!$I$4,0,12*(BN3-1)),0,0,1,12))))</f>
        <v/>
      </c>
      <c r="BO7" s="64" t="str">
        <f ca="1">IF(BO3="","",IF(OFFSET('Tableau d''emprunt'!$I$4,0,12*(BO3-1))="",0,SUM(OFFSET(OFFSET('Tableau d''emprunt'!$I$4,0,12*(BO3-1)),0,0,1,12))))</f>
        <v/>
      </c>
      <c r="BP7" s="64" t="str">
        <f ca="1">IF(BP3="","",IF(OFFSET('Tableau d''emprunt'!$I$4,0,12*(BP3-1))="",0,SUM(OFFSET(OFFSET('Tableau d''emprunt'!$I$4,0,12*(BP3-1)),0,0,1,12))))</f>
        <v/>
      </c>
      <c r="BQ7" s="64" t="str">
        <f ca="1">IF(BQ3="","",IF(OFFSET('Tableau d''emprunt'!$I$4,0,12*(BQ3-1))="",0,SUM(OFFSET(OFFSET('Tableau d''emprunt'!$I$4,0,12*(BQ3-1)),0,0,1,12))))</f>
        <v/>
      </c>
      <c r="BR7" s="64" t="str">
        <f ca="1">IF(BR3="","",IF(OFFSET('Tableau d''emprunt'!$I$4,0,12*(BR3-1))="",0,SUM(OFFSET(OFFSET('Tableau d''emprunt'!$I$4,0,12*(BR3-1)),0,0,1,12))))</f>
        <v/>
      </c>
      <c r="BS7" s="64" t="str">
        <f ca="1">IF(BS3="","",IF(OFFSET('Tableau d''emprunt'!$I$4,0,12*(BS3-1))="",0,SUM(OFFSET(OFFSET('Tableau d''emprunt'!$I$4,0,12*(BS3-1)),0,0,1,12))))</f>
        <v/>
      </c>
      <c r="BT7" s="64" t="str">
        <f ca="1">IF(BT3="","",IF(OFFSET('Tableau d''emprunt'!$I$4,0,12*(BT3-1))="",0,SUM(OFFSET(OFFSET('Tableau d''emprunt'!$I$4,0,12*(BT3-1)),0,0,1,12))))</f>
        <v/>
      </c>
      <c r="BU7" s="64" t="str">
        <f ca="1">IF(BU3="","",IF(OFFSET('Tableau d''emprunt'!$I$4,0,12*(BU3-1))="",0,SUM(OFFSET(OFFSET('Tableau d''emprunt'!$I$4,0,12*(BU3-1)),0,0,1,12))))</f>
        <v/>
      </c>
      <c r="BV7" s="64" t="str">
        <f ca="1">IF(BV3="","",IF(OFFSET('Tableau d''emprunt'!$I$4,0,12*(BV3-1))="",0,SUM(OFFSET(OFFSET('Tableau d''emprunt'!$I$4,0,12*(BV3-1)),0,0,1,12))))</f>
        <v/>
      </c>
      <c r="BW7" s="64" t="str">
        <f ca="1">IF(BW3="","",IF(OFFSET('Tableau d''emprunt'!$I$4,0,12*(BW3-1))="",0,SUM(OFFSET(OFFSET('Tableau d''emprunt'!$I$4,0,12*(BW3-1)),0,0,1,12))))</f>
        <v/>
      </c>
      <c r="BX7" s="64" t="str">
        <f ca="1">IF(BX3="","",IF(OFFSET('Tableau d''emprunt'!$I$4,0,12*(BX3-1))="",0,SUM(OFFSET(OFFSET('Tableau d''emprunt'!$I$4,0,12*(BX3-1)),0,0,1,12))))</f>
        <v/>
      </c>
      <c r="BY7" s="64" t="str">
        <f ca="1">IF(BY3="","",IF(OFFSET('Tableau d''emprunt'!$I$4,0,12*(BY3-1))="",0,SUM(OFFSET(OFFSET('Tableau d''emprunt'!$I$4,0,12*(BY3-1)),0,0,1,12))))</f>
        <v/>
      </c>
      <c r="BZ7" s="64" t="str">
        <f ca="1">IF(BZ3="","",IF(OFFSET('Tableau d''emprunt'!$I$4,0,12*(BZ3-1))="",0,SUM(OFFSET(OFFSET('Tableau d''emprunt'!$I$4,0,12*(BZ3-1)),0,0,1,12))))</f>
        <v/>
      </c>
      <c r="CA7" s="64" t="str">
        <f ca="1">IF(CA3="","",IF(OFFSET('Tableau d''emprunt'!$I$4,0,12*(CA3-1))="",0,SUM(OFFSET(OFFSET('Tableau d''emprunt'!$I$4,0,12*(CA3-1)),0,0,1,12))))</f>
        <v/>
      </c>
      <c r="CB7" s="64" t="str">
        <f ca="1">IF(CB3="","",IF(OFFSET('Tableau d''emprunt'!$I$4,0,12*(CB3-1))="",0,SUM(OFFSET(OFFSET('Tableau d''emprunt'!$I$4,0,12*(CB3-1)),0,0,1,12))))</f>
        <v/>
      </c>
      <c r="CC7" s="64" t="str">
        <f ca="1">IF(CC3="","",IF(OFFSET('Tableau d''emprunt'!$I$4,0,12*(CC3-1))="",0,SUM(OFFSET(OFFSET('Tableau d''emprunt'!$I$4,0,12*(CC3-1)),0,0,1,12))))</f>
        <v/>
      </c>
      <c r="CD7" s="64" t="str">
        <f ca="1">IF(CD3="","",IF(OFFSET('Tableau d''emprunt'!$I$4,0,12*(CD3-1))="",0,SUM(OFFSET(OFFSET('Tableau d''emprunt'!$I$4,0,12*(CD3-1)),0,0,1,12))))</f>
        <v/>
      </c>
      <c r="CE7" s="64" t="str">
        <f ca="1">IF(CE3="","",IF(OFFSET('Tableau d''emprunt'!$I$4,0,12*(CE3-1))="",0,SUM(OFFSET(OFFSET('Tableau d''emprunt'!$I$4,0,12*(CE3-1)),0,0,1,12))))</f>
        <v/>
      </c>
      <c r="CF7" s="64" t="str">
        <f ca="1">IF(CF3="","",IF(OFFSET('Tableau d''emprunt'!$I$4,0,12*(CF3-1))="",0,SUM(OFFSET(OFFSET('Tableau d''emprunt'!$I$4,0,12*(CF3-1)),0,0,1,12))))</f>
        <v/>
      </c>
      <c r="CG7" s="64" t="str">
        <f ca="1">IF(CG3="","",IF(OFFSET('Tableau d''emprunt'!$I$4,0,12*(CG3-1))="",0,SUM(OFFSET(OFFSET('Tableau d''emprunt'!$I$4,0,12*(CG3-1)),0,0,1,12))))</f>
        <v/>
      </c>
      <c r="CH7" s="64" t="str">
        <f ca="1">IF(CH3="","",IF(OFFSET('Tableau d''emprunt'!$I$4,0,12*(CH3-1))="",0,SUM(OFFSET(OFFSET('Tableau d''emprunt'!$I$4,0,12*(CH3-1)),0,0,1,12))))</f>
        <v/>
      </c>
      <c r="CI7" s="64" t="str">
        <f ca="1">IF(CI3="","",IF(OFFSET('Tableau d''emprunt'!$I$4,0,12*(CI3-1))="",0,SUM(OFFSET(OFFSET('Tableau d''emprunt'!$I$4,0,12*(CI3-1)),0,0,1,12))))</f>
        <v/>
      </c>
      <c r="CJ7" s="64" t="str">
        <f ca="1">IF(CJ3="","",IF(OFFSET('Tableau d''emprunt'!$I$4,0,12*(CJ3-1))="",0,SUM(OFFSET(OFFSET('Tableau d''emprunt'!$I$4,0,12*(CJ3-1)),0,0,1,12))))</f>
        <v/>
      </c>
      <c r="CK7" s="64" t="str">
        <f ca="1">IF(CK3="","",IF(OFFSET('Tableau d''emprunt'!$I$4,0,12*(CK3-1))="",0,SUM(OFFSET(OFFSET('Tableau d''emprunt'!$I$4,0,12*(CK3-1)),0,0,1,12))))</f>
        <v/>
      </c>
      <c r="CL7" s="64" t="str">
        <f ca="1">IF(CL3="","",IF(OFFSET('Tableau d''emprunt'!$I$4,0,12*(CL3-1))="",0,SUM(OFFSET(OFFSET('Tableau d''emprunt'!$I$4,0,12*(CL3-1)),0,0,1,12))))</f>
        <v/>
      </c>
      <c r="CM7" s="64" t="str">
        <f ca="1">IF(CM3="","",IF(OFFSET('Tableau d''emprunt'!$I$4,0,12*(CM3-1))="",0,SUM(OFFSET(OFFSET('Tableau d''emprunt'!$I$4,0,12*(CM3-1)),0,0,1,12))))</f>
        <v/>
      </c>
      <c r="CN7" s="64" t="str">
        <f ca="1">IF(CN3="","",IF(OFFSET('Tableau d''emprunt'!$I$4,0,12*(CN3-1))="",0,SUM(OFFSET(OFFSET('Tableau d''emprunt'!$I$4,0,12*(CN3-1)),0,0,1,12))))</f>
        <v/>
      </c>
      <c r="CO7" s="64" t="str">
        <f ca="1">IF(CO3="","",IF(OFFSET('Tableau d''emprunt'!$I$4,0,12*(CO3-1))="",0,SUM(OFFSET(OFFSET('Tableau d''emprunt'!$I$4,0,12*(CO3-1)),0,0,1,12))))</f>
        <v/>
      </c>
      <c r="CP7" s="64" t="str">
        <f ca="1">IF(CP3="","",IF(OFFSET('Tableau d''emprunt'!$I$4,0,12*(CP3-1))="",0,SUM(OFFSET(OFFSET('Tableau d''emprunt'!$I$4,0,12*(CP3-1)),0,0,1,12))))</f>
        <v/>
      </c>
      <c r="CQ7" s="64" t="str">
        <f ca="1">IF(CQ3="","",IF(OFFSET('Tableau d''emprunt'!$I$4,0,12*(CQ3-1))="",0,SUM(OFFSET(OFFSET('Tableau d''emprunt'!$I$4,0,12*(CQ3-1)),0,0,1,12))))</f>
        <v/>
      </c>
      <c r="CR7" s="64" t="str">
        <f ca="1">IF(CR3="","",IF(OFFSET('Tableau d''emprunt'!$I$4,0,12*(CR3-1))="",0,SUM(OFFSET(OFFSET('Tableau d''emprunt'!$I$4,0,12*(CR3-1)),0,0,1,12))))</f>
        <v/>
      </c>
      <c r="CS7" s="64" t="str">
        <f ca="1">IF(CS3="","",IF(OFFSET('Tableau d''emprunt'!$I$4,0,12*(CS3-1))="",0,SUM(OFFSET(OFFSET('Tableau d''emprunt'!$I$4,0,12*(CS3-1)),0,0,1,12))))</f>
        <v/>
      </c>
      <c r="CT7" s="64" t="str">
        <f ca="1">IF(CT3="","",IF(OFFSET('Tableau d''emprunt'!$I$4,0,12*(CT3-1))="",0,SUM(OFFSET(OFFSET('Tableau d''emprunt'!$I$4,0,12*(CT3-1)),0,0,1,12))))</f>
        <v/>
      </c>
      <c r="CU7" s="64" t="str">
        <f ca="1">IF(CU3="","",IF(OFFSET('Tableau d''emprunt'!$I$4,0,12*(CU3-1))="",0,SUM(OFFSET(OFFSET('Tableau d''emprunt'!$I$4,0,12*(CU3-1)),0,0,1,12))))</f>
        <v/>
      </c>
      <c r="CV7" s="64" t="str">
        <f ca="1">IF(CV3="","",IF(OFFSET('Tableau d''emprunt'!$I$4,0,12*(CV3-1))="",0,SUM(OFFSET(OFFSET('Tableau d''emprunt'!$I$4,0,12*(CV3-1)),0,0,1,12))))</f>
        <v/>
      </c>
      <c r="CW7" s="64" t="str">
        <f ca="1">IF(CW3="","",IF(OFFSET('Tableau d''emprunt'!$I$4,0,12*(CW3-1))="",0,SUM(OFFSET(OFFSET('Tableau d''emprunt'!$I$4,0,12*(CW3-1)),0,0,1,12))))</f>
        <v/>
      </c>
      <c r="CX7" s="64" t="str">
        <f ca="1">IF(CX3="","",IF(OFFSET('Tableau d''emprunt'!$I$4,0,12*(CX3-1))="",0,SUM(OFFSET(OFFSET('Tableau d''emprunt'!$I$4,0,12*(CX3-1)),0,0,1,12))))</f>
        <v/>
      </c>
      <c r="CY7" s="64" t="str">
        <f ca="1">IF(CY3="","",IF(OFFSET('Tableau d''emprunt'!$I$4,0,12*(CY3-1))="",0,SUM(OFFSET(OFFSET('Tableau d''emprunt'!$I$4,0,12*(CY3-1)),0,0,1,12))))</f>
        <v/>
      </c>
      <c r="CZ7" s="64" t="str">
        <f ca="1">IF(CZ3="","",IF(OFFSET('Tableau d''emprunt'!$I$4,0,12*(CZ3-1))="",0,SUM(OFFSET(OFFSET('Tableau d''emprunt'!$I$4,0,12*(CZ3-1)),0,0,1,12))))</f>
        <v/>
      </c>
      <c r="DA7" s="64" t="str">
        <f ca="1">IF(DA3="","",IF(OFFSET('Tableau d''emprunt'!$I$4,0,12*(DA3-1))="",0,SUM(OFFSET(OFFSET('Tableau d''emprunt'!$I$4,0,12*(DA3-1)),0,0,1,12))))</f>
        <v/>
      </c>
      <c r="DB7" s="64" t="str">
        <f ca="1">IF(DB3="","",IF(OFFSET('Tableau d''emprunt'!$I$4,0,12*(DB3-1))="",0,SUM(OFFSET(OFFSET('Tableau d''emprunt'!$I$4,0,12*(DB3-1)),0,0,1,12))))</f>
        <v/>
      </c>
      <c r="DC7" s="64" t="str">
        <f ca="1">IF(DC3="","",IF(OFFSET('Tableau d''emprunt'!$I$4,0,12*(DC3-1))="",0,SUM(OFFSET(OFFSET('Tableau d''emprunt'!$I$4,0,12*(DC3-1)),0,0,1,12))))</f>
        <v/>
      </c>
      <c r="DD7" s="64" t="str">
        <f ca="1">IF(DD3="","",IF(OFFSET('Tableau d''emprunt'!$I$4,0,12*(DD3-1))="",0,SUM(OFFSET(OFFSET('Tableau d''emprunt'!$I$4,0,12*(DD3-1)),0,0,1,12))))</f>
        <v/>
      </c>
      <c r="DE7" s="64" t="str">
        <f ca="1">IF(DE3="","",IF(OFFSET('Tableau d''emprunt'!$I$4,0,12*(DE3-1))="",0,SUM(OFFSET(OFFSET('Tableau d''emprunt'!$I$4,0,12*(DE3-1)),0,0,1,12))))</f>
        <v/>
      </c>
      <c r="DF7" s="64" t="str">
        <f ca="1">IF(DF3="","",IF(OFFSET('Tableau d''emprunt'!$I$4,0,12*(DF3-1))="",0,SUM(OFFSET(OFFSET('Tableau d''emprunt'!$I$4,0,12*(DF3-1)),0,0,1,12))))</f>
        <v/>
      </c>
      <c r="DG7" s="64" t="str">
        <f ca="1">IF(DG3="","",IF(OFFSET('Tableau d''emprunt'!$I$4,0,12*(DG3-1))="",0,SUM(OFFSET(OFFSET('Tableau d''emprunt'!$I$4,0,12*(DG3-1)),0,0,1,12))))</f>
        <v/>
      </c>
      <c r="DH7" s="64" t="str">
        <f ca="1">IF(DH3="","",IF(OFFSET('Tableau d''emprunt'!$I$4,0,12*(DH3-1))="",0,SUM(OFFSET(OFFSET('Tableau d''emprunt'!$I$4,0,12*(DH3-1)),0,0,1,12))))</f>
        <v/>
      </c>
      <c r="DI7" s="64" t="str">
        <f ca="1">IF(DI3="","",IF(OFFSET('Tableau d''emprunt'!$I$4,0,12*(DI3-1))="",0,SUM(OFFSET(OFFSET('Tableau d''emprunt'!$I$4,0,12*(DI3-1)),0,0,1,12))))</f>
        <v/>
      </c>
      <c r="DJ7" s="64" t="str">
        <f ca="1">IF(DJ3="","",IF(OFFSET('Tableau d''emprunt'!$I$4,0,12*(DJ3-1))="",0,SUM(OFFSET(OFFSET('Tableau d''emprunt'!$I$4,0,12*(DJ3-1)),0,0,1,12))))</f>
        <v/>
      </c>
      <c r="DK7" s="64" t="str">
        <f ca="1">IF(DK3="","",IF(OFFSET('Tableau d''emprunt'!$I$4,0,12*(DK3-1))="",0,SUM(OFFSET(OFFSET('Tableau d''emprunt'!$I$4,0,12*(DK3-1)),0,0,1,12))))</f>
        <v/>
      </c>
      <c r="DL7" s="64" t="str">
        <f ca="1">IF(DL3="","",IF(OFFSET('Tableau d''emprunt'!$I$4,0,12*(DL3-1))="",0,SUM(OFFSET(OFFSET('Tableau d''emprunt'!$I$4,0,12*(DL3-1)),0,0,1,12))))</f>
        <v/>
      </c>
      <c r="DM7" s="64" t="str">
        <f ca="1">IF(DM3="","",IF(OFFSET('Tableau d''emprunt'!$I$4,0,12*(DM3-1))="",0,SUM(OFFSET(OFFSET('Tableau d''emprunt'!$I$4,0,12*(DM3-1)),0,0,1,12))))</f>
        <v/>
      </c>
      <c r="DN7" s="64" t="str">
        <f ca="1">IF(DN3="","",IF(OFFSET('Tableau d''emprunt'!$I$4,0,12*(DN3-1))="",0,SUM(OFFSET(OFFSET('Tableau d''emprunt'!$I$4,0,12*(DN3-1)),0,0,1,12))))</f>
        <v/>
      </c>
      <c r="DO7" s="64" t="str">
        <f ca="1">IF(DO3="","",IF(OFFSET('Tableau d''emprunt'!$I$4,0,12*(DO3-1))="",0,SUM(OFFSET(OFFSET('Tableau d''emprunt'!$I$4,0,12*(DO3-1)),0,0,1,12))))</f>
        <v/>
      </c>
      <c r="DP7" s="64" t="str">
        <f ca="1">IF(DP3="","",IF(OFFSET('Tableau d''emprunt'!$I$4,0,12*(DP3-1))="",0,SUM(OFFSET(OFFSET('Tableau d''emprunt'!$I$4,0,12*(DP3-1)),0,0,1,12))))</f>
        <v/>
      </c>
      <c r="DQ7" s="64" t="str">
        <f ca="1">IF(DQ3="","",IF(OFFSET('Tableau d''emprunt'!$I$4,0,12*(DQ3-1))="",0,SUM(OFFSET(OFFSET('Tableau d''emprunt'!$I$4,0,12*(DQ3-1)),0,0,1,12))))</f>
        <v/>
      </c>
      <c r="DR7" s="64" t="str">
        <f ca="1">IF(DR3="","",IF(OFFSET('Tableau d''emprunt'!$I$4,0,12*(DR3-1))="",0,SUM(OFFSET(OFFSET('Tableau d''emprunt'!$I$4,0,12*(DR3-1)),0,0,1,12))))</f>
        <v/>
      </c>
      <c r="DS7" s="64" t="str">
        <f ca="1">IF(DS3="","",IF(OFFSET('Tableau d''emprunt'!$I$4,0,12*(DS3-1))="",0,SUM(OFFSET(OFFSET('Tableau d''emprunt'!$I$4,0,12*(DS3-1)),0,0,1,12))))</f>
        <v/>
      </c>
      <c r="DT7" s="64" t="str">
        <f ca="1">IF(DT3="","",IF(OFFSET('Tableau d''emprunt'!$I$4,0,12*(DT3-1))="",0,SUM(OFFSET(OFFSET('Tableau d''emprunt'!$I$4,0,12*(DT3-1)),0,0,1,12))))</f>
        <v/>
      </c>
      <c r="DU7" s="64" t="str">
        <f ca="1">IF(DU3="","",IF(OFFSET('Tableau d''emprunt'!$I$4,0,12*(DU3-1))="",0,SUM(OFFSET(OFFSET('Tableau d''emprunt'!$I$4,0,12*(DU3-1)),0,0,1,12))))</f>
        <v/>
      </c>
      <c r="DV7" s="64" t="str">
        <f ca="1">IF(DV3="","",IF(OFFSET('Tableau d''emprunt'!$I$4,0,12*(DV3-1))="",0,SUM(OFFSET(OFFSET('Tableau d''emprunt'!$I$4,0,12*(DV3-1)),0,0,1,12))))</f>
        <v/>
      </c>
      <c r="DW7" s="64" t="str">
        <f ca="1">IF(DW3="","",IF(OFFSET('Tableau d''emprunt'!$I$4,0,12*(DW3-1))="",0,SUM(OFFSET(OFFSET('Tableau d''emprunt'!$I$4,0,12*(DW3-1)),0,0,1,12))))</f>
        <v/>
      </c>
      <c r="DX7" s="64" t="str">
        <f ca="1">IF(DX3="","",IF(OFFSET('Tableau d''emprunt'!$I$4,0,12*(DX3-1))="",0,SUM(OFFSET(OFFSET('Tableau d''emprunt'!$I$4,0,12*(DX3-1)),0,0,1,12))))</f>
        <v/>
      </c>
      <c r="DY7" s="64" t="str">
        <f ca="1">IF(DY3="","",IF(OFFSET('Tableau d''emprunt'!$I$4,0,12*(DY3-1))="",0,SUM(OFFSET(OFFSET('Tableau d''emprunt'!$I$4,0,12*(DY3-1)),0,0,1,12))))</f>
        <v/>
      </c>
      <c r="DZ7" s="64" t="str">
        <f ca="1">IF(DZ3="","",IF(OFFSET('Tableau d''emprunt'!$I$4,0,12*(DZ3-1))="",0,SUM(OFFSET(OFFSET('Tableau d''emprunt'!$I$4,0,12*(DZ3-1)),0,0,1,12))))</f>
        <v/>
      </c>
      <c r="EA7" s="64" t="str">
        <f ca="1">IF(EA3="","",IF(OFFSET('Tableau d''emprunt'!$I$4,0,12*(EA3-1))="",0,SUM(OFFSET(OFFSET('Tableau d''emprunt'!$I$4,0,12*(EA3-1)),0,0,1,12))))</f>
        <v/>
      </c>
      <c r="EB7" s="64" t="str">
        <f ca="1">IF(EB3="","",IF(OFFSET('Tableau d''emprunt'!$I$4,0,12*(EB3-1))="",0,SUM(OFFSET(OFFSET('Tableau d''emprunt'!$I$4,0,12*(EB3-1)),0,0,1,12))))</f>
        <v/>
      </c>
      <c r="EC7" s="64" t="str">
        <f ca="1">IF(EC3="","",IF(OFFSET('Tableau d''emprunt'!$I$4,0,12*(EC3-1))="",0,SUM(OFFSET(OFFSET('Tableau d''emprunt'!$I$4,0,12*(EC3-1)),0,0,1,12))))</f>
        <v/>
      </c>
      <c r="ED7" s="64" t="str">
        <f ca="1">IF(ED3="","",IF(OFFSET('Tableau d''emprunt'!$I$4,0,12*(ED3-1))="",0,SUM(OFFSET(OFFSET('Tableau d''emprunt'!$I$4,0,12*(ED3-1)),0,0,1,12))))</f>
        <v/>
      </c>
      <c r="EE7" s="64" t="str">
        <f ca="1">IF(EE3="","",IF(OFFSET('Tableau d''emprunt'!$I$4,0,12*(EE3-1))="",0,SUM(OFFSET(OFFSET('Tableau d''emprunt'!$I$4,0,12*(EE3-1)),0,0,1,12))))</f>
        <v/>
      </c>
      <c r="EF7" s="64" t="str">
        <f ca="1">IF(EF3="","",IF(OFFSET('Tableau d''emprunt'!$I$4,0,12*(EF3-1))="",0,SUM(OFFSET(OFFSET('Tableau d''emprunt'!$I$4,0,12*(EF3-1)),0,0,1,12))))</f>
        <v/>
      </c>
      <c r="EG7" s="64" t="str">
        <f ca="1">IF(EG3="","",IF(OFFSET('Tableau d''emprunt'!$I$4,0,12*(EG3-1))="",0,SUM(OFFSET(OFFSET('Tableau d''emprunt'!$I$4,0,12*(EG3-1)),0,0,1,12))))</f>
        <v/>
      </c>
      <c r="EH7" s="64" t="str">
        <f ca="1">IF(EH3="","",IF(OFFSET('Tableau d''emprunt'!$I$4,0,12*(EH3-1))="",0,SUM(OFFSET(OFFSET('Tableau d''emprunt'!$I$4,0,12*(EH3-1)),0,0,1,12))))</f>
        <v/>
      </c>
      <c r="EI7" s="64" t="str">
        <f ca="1">IF(EI3="","",IF(OFFSET('Tableau d''emprunt'!$I$4,0,12*(EI3-1))="",0,SUM(OFFSET(OFFSET('Tableau d''emprunt'!$I$4,0,12*(EI3-1)),0,0,1,12))))</f>
        <v/>
      </c>
      <c r="EJ7" s="64" t="str">
        <f ca="1">IF(EJ3="","",IF(OFFSET('Tableau d''emprunt'!$I$4,0,12*(EJ3-1))="",0,SUM(OFFSET(OFFSET('Tableau d''emprunt'!$I$4,0,12*(EJ3-1)),0,0,1,12))))</f>
        <v/>
      </c>
      <c r="EK7" s="64" t="str">
        <f ca="1">IF(EK3="","",IF(OFFSET('Tableau d''emprunt'!$I$4,0,12*(EK3-1))="",0,SUM(OFFSET(OFFSET('Tableau d''emprunt'!$I$4,0,12*(EK3-1)),0,0,1,12))))</f>
        <v/>
      </c>
      <c r="EL7" s="64" t="str">
        <f ca="1">IF(EL3="","",IF(OFFSET('Tableau d''emprunt'!$I$4,0,12*(EL3-1))="",0,SUM(OFFSET(OFFSET('Tableau d''emprunt'!$I$4,0,12*(EL3-1)),0,0,1,12))))</f>
        <v/>
      </c>
      <c r="EM7" s="64" t="str">
        <f ca="1">IF(EM3="","",IF(OFFSET('Tableau d''emprunt'!$I$4,0,12*(EM3-1))="",0,SUM(OFFSET(OFFSET('Tableau d''emprunt'!$I$4,0,12*(EM3-1)),0,0,1,12))))</f>
        <v/>
      </c>
      <c r="EN7" s="64" t="str">
        <f ca="1">IF(EN3="","",IF(OFFSET('Tableau d''emprunt'!$I$4,0,12*(EN3-1))="",0,SUM(OFFSET(OFFSET('Tableau d''emprunt'!$I$4,0,12*(EN3-1)),0,0,1,12))))</f>
        <v/>
      </c>
      <c r="EO7" s="64" t="str">
        <f ca="1">IF(EO3="","",IF(OFFSET('Tableau d''emprunt'!$I$4,0,12*(EO3-1))="",0,SUM(OFFSET(OFFSET('Tableau d''emprunt'!$I$4,0,12*(EO3-1)),0,0,1,12))))</f>
        <v/>
      </c>
      <c r="EP7" s="64" t="str">
        <f ca="1">IF(EP3="","",IF(OFFSET('Tableau d''emprunt'!$I$4,0,12*(EP3-1))="",0,SUM(OFFSET(OFFSET('Tableau d''emprunt'!$I$4,0,12*(EP3-1)),0,0,1,12))))</f>
        <v/>
      </c>
      <c r="EQ7" s="64" t="str">
        <f ca="1">IF(EQ3="","",IF(OFFSET('Tableau d''emprunt'!$I$4,0,12*(EQ3-1))="",0,SUM(OFFSET(OFFSET('Tableau d''emprunt'!$I$4,0,12*(EQ3-1)),0,0,1,12))))</f>
        <v/>
      </c>
      <c r="ER7" s="64" t="str">
        <f ca="1">IF(ER3="","",IF(OFFSET('Tableau d''emprunt'!$I$4,0,12*(ER3-1))="",0,SUM(OFFSET(OFFSET('Tableau d''emprunt'!$I$4,0,12*(ER3-1)),0,0,1,12))))</f>
        <v/>
      </c>
      <c r="ES7" s="64" t="str">
        <f ca="1">IF(ES3="","",IF(OFFSET('Tableau d''emprunt'!$I$4,0,12*(ES3-1))="",0,SUM(OFFSET(OFFSET('Tableau d''emprunt'!$I$4,0,12*(ES3-1)),0,0,1,12))))</f>
        <v/>
      </c>
    </row>
    <row r="8" spans="1:151">
      <c r="A8" s="56" t="s">
        <v>52</v>
      </c>
      <c r="B8" s="55">
        <f>IF(B3="","",B7/POWER(1+'Caracs du projet'!$E$93,B3-1))</f>
        <v>0</v>
      </c>
      <c r="C8" s="55">
        <f ca="1">IF(C3="","",C7/POWER(1+'Caracs du projet'!$E$93,C3))</f>
        <v>414.36463810796698</v>
      </c>
      <c r="D8" s="55">
        <f ca="1">IF(D3="","",D7/POWER(1+'Caracs du projet'!$E$93,D3))</f>
        <v>384.21589895313735</v>
      </c>
      <c r="E8" s="55">
        <f ca="1">IF(E3="","",E7/POWER(1+'Caracs du projet'!$E$93,E3))</f>
        <v>354.32182216394114</v>
      </c>
      <c r="F8" s="55">
        <f ca="1">IF(F3="","",F7/POWER(1+'Caracs du projet'!$E$93,F3))</f>
        <v>324.67981254071503</v>
      </c>
      <c r="G8" s="55">
        <f ca="1">IF(G3="","",G7/POWER(1+'Caracs du projet'!$E$93,G3))</f>
        <v>295.2873004546405</v>
      </c>
      <c r="H8" s="55">
        <f ca="1">IF(H3="","",H7/POWER(1+'Caracs du projet'!$E$93,H3))</f>
        <v>266.14174159435822</v>
      </c>
      <c r="I8" s="55">
        <f ca="1">IF(I3="","",I7/POWER(1+'Caracs du projet'!$E$93,I3))</f>
        <v>237.24061671509111</v>
      </c>
      <c r="J8" s="55">
        <f ca="1">IF(J3="","",J7/POWER(1+'Caracs du projet'!$E$93,J3))</f>
        <v>208.58143139024983</v>
      </c>
      <c r="K8" s="55">
        <f ca="1">IF(K3="","",K7/POWER(1+'Caracs du projet'!$E$93,K3))</f>
        <v>180.16171576549911</v>
      </c>
      <c r="L8" s="55">
        <f ca="1">IF(L3="","",L7/POWER(1+'Caracs du projet'!$E$93,L3))</f>
        <v>151.97902431525668</v>
      </c>
      <c r="M8" s="55">
        <f ca="1">IF(M3="","",M7/POWER(1+'Caracs du projet'!$E$93,M3))</f>
        <v>124.03093560160414</v>
      </c>
      <c r="N8" s="55">
        <f ca="1">IF(N3="","",N7/POWER(1+'Caracs du projet'!$E$93,N3))</f>
        <v>96.315052035584046</v>
      </c>
      <c r="O8" s="55">
        <f ca="1">IF(O3="","",O7/POWER(1+'Caracs du projet'!$E$93,O3))</f>
        <v>68.828999640860047</v>
      </c>
      <c r="P8" s="55">
        <f ca="1">IF(P3="","",P7/POWER(1+'Caracs du projet'!$E$93,P3))</f>
        <v>41.570427819716663</v>
      </c>
      <c r="Q8" s="55">
        <f ca="1">IF(Q3="","",Q7/POWER(1+'Caracs du projet'!$E$93,Q3))</f>
        <v>14.537009121375458</v>
      </c>
      <c r="R8" s="55">
        <f ca="1">IF(R3="","",R7/POWER(1+'Caracs du projet'!$E$93,R3))</f>
        <v>0</v>
      </c>
      <c r="S8" s="55">
        <f ca="1">IF(S3="","",S7/POWER(1+'Caracs du projet'!$E$93,S3))</f>
        <v>0</v>
      </c>
      <c r="T8" s="55">
        <f ca="1">IF(T3="","",T7/POWER(1+'Caracs du projet'!$E$93,T3))</f>
        <v>0</v>
      </c>
      <c r="U8" s="55">
        <f ca="1">IF(U3="","",U7/POWER(1+'Caracs du projet'!$E$93,U3))</f>
        <v>0</v>
      </c>
      <c r="V8" s="55">
        <f ca="1">IF(V3="","",V7/POWER(1+'Caracs du projet'!$E$93,V3))</f>
        <v>0</v>
      </c>
      <c r="W8" s="55" t="str">
        <f>IF(W3="","",W7/POWER(1+'Caracs du projet'!$E$93,W3))</f>
        <v/>
      </c>
      <c r="X8" s="55" t="str">
        <f>IF(X3="","",X7/POWER(1+'Caracs du projet'!$E$93,X3))</f>
        <v/>
      </c>
      <c r="Y8" s="55" t="str">
        <f>IF(Y3="","",Y7/POWER(1+'Caracs du projet'!$E$93,Y3))</f>
        <v/>
      </c>
      <c r="Z8" s="55" t="str">
        <f>IF(Z3="","",Z7/POWER(1+'Caracs du projet'!$E$93,Z3))</f>
        <v/>
      </c>
      <c r="AA8" s="55" t="str">
        <f>IF(AA3="","",AA7/POWER(1+'Caracs du projet'!$E$93,AA3))</f>
        <v/>
      </c>
      <c r="AB8" s="55" t="str">
        <f>IF(AB3="","",AB7/POWER(1+'Caracs du projet'!$E$93,AB3))</f>
        <v/>
      </c>
      <c r="AC8" s="55" t="str">
        <f>IF(AC3="","",AC7/POWER(1+'Caracs du projet'!$E$93,AC3))</f>
        <v/>
      </c>
      <c r="AD8" s="55" t="str">
        <f>IF(AD3="","",AD7/POWER(1+'Caracs du projet'!$E$93,AD3))</f>
        <v/>
      </c>
      <c r="AE8" s="55" t="str">
        <f>IF(AE3="","",AE7/POWER(1+'Caracs du projet'!$E$93,AE3))</f>
        <v/>
      </c>
      <c r="AF8" s="55" t="str">
        <f>IF(AF3="","",AF7/POWER(1+'Caracs du projet'!$E$93,AF3))</f>
        <v/>
      </c>
      <c r="AG8" s="55" t="str">
        <f>IF(AG3="","",AG7/POWER(1+'Caracs du projet'!$E$93,AG3))</f>
        <v/>
      </c>
      <c r="AH8" s="55" t="str">
        <f>IF(AH3="","",AH7/POWER(1+'Caracs du projet'!$E$93,AH3))</f>
        <v/>
      </c>
      <c r="AI8" s="55" t="str">
        <f>IF(AI3="","",AI7/POWER(1+'Caracs du projet'!$E$93,AI3))</f>
        <v/>
      </c>
      <c r="AJ8" s="55" t="str">
        <f>IF(AJ3="","",AJ7/POWER(1+'Caracs du projet'!$E$93,AJ3))</f>
        <v/>
      </c>
      <c r="AK8" s="55" t="str">
        <f>IF(AK3="","",AK7/POWER(1+'Caracs du projet'!$E$93,AK3))</f>
        <v/>
      </c>
      <c r="AL8" s="55" t="str">
        <f>IF(AL3="","",AL7/POWER(1+'Caracs du projet'!$E$93,AL3))</f>
        <v/>
      </c>
      <c r="AM8" s="55" t="str">
        <f>IF(AM3="","",AM7/POWER(1+'Caracs du projet'!$E$93,AM3))</f>
        <v/>
      </c>
      <c r="AN8" s="55" t="str">
        <f>IF(AN3="","",AN7/POWER(1+'Caracs du projet'!$E$93,AN3))</f>
        <v/>
      </c>
      <c r="AO8" s="55" t="str">
        <f>IF(AO3="","",AO7/POWER(1+'Caracs du projet'!$E$93,AO3))</f>
        <v/>
      </c>
      <c r="AP8" s="55" t="str">
        <f>IF(AP3="","",AP7/POWER(1+'Caracs du projet'!$E$93,AP3))</f>
        <v/>
      </c>
      <c r="AQ8" s="55" t="str">
        <f>IF(AQ3="","",AQ7/POWER(1+'Caracs du projet'!$E$93,AQ3))</f>
        <v/>
      </c>
      <c r="AR8" s="55" t="str">
        <f>IF(AR3="","",AR7/POWER(1+'Caracs du projet'!$E$93,AR3))</f>
        <v/>
      </c>
      <c r="AS8" s="55" t="str">
        <f>IF(AS3="","",AS7/POWER(1+'Caracs du projet'!$E$93,AS3))</f>
        <v/>
      </c>
      <c r="AT8" s="55" t="str">
        <f>IF(AT3="","",AT7/POWER(1+'Caracs du projet'!$E$93,AT3))</f>
        <v/>
      </c>
      <c r="AU8" s="55" t="str">
        <f>IF(AU3="","",AU7/POWER(1+'Caracs du projet'!$E$93,AU3))</f>
        <v/>
      </c>
      <c r="AV8" s="55" t="str">
        <f>IF(AV3="","",AV7/POWER(1+'Caracs du projet'!$E$93,AV3))</f>
        <v/>
      </c>
      <c r="AW8" s="55" t="str">
        <f>IF(AW3="","",AW7/POWER(1+'Caracs du projet'!$E$93,AW3))</f>
        <v/>
      </c>
      <c r="AX8" s="55" t="str">
        <f>IF(AX3="","",AX7/POWER(1+'Caracs du projet'!$E$93,AX3))</f>
        <v/>
      </c>
      <c r="AY8" s="55" t="str">
        <f>IF(AY3="","",AY7/POWER(1+'Caracs du projet'!$E$93,AY3))</f>
        <v/>
      </c>
      <c r="AZ8" s="55" t="str">
        <f>IF(AZ3="","",AZ7/POWER(1+'Caracs du projet'!$E$93,AZ3))</f>
        <v/>
      </c>
      <c r="BA8" s="55" t="str">
        <f>IF(BA3="","",BA7/POWER(1+'Caracs du projet'!$E$93,BA3))</f>
        <v/>
      </c>
      <c r="BB8" s="55" t="str">
        <f>IF(BB3="","",BB7/POWER(1+'Caracs du projet'!$E$93,BB3))</f>
        <v/>
      </c>
      <c r="BC8" s="55" t="str">
        <f>IF(BC3="","",BC7/POWER(1+'Caracs du projet'!$E$93,BC3))</f>
        <v/>
      </c>
      <c r="BD8" s="55" t="str">
        <f>IF(BD3="","",BD7/POWER(1+'Caracs du projet'!$E$93,BD3))</f>
        <v/>
      </c>
      <c r="BE8" s="55" t="str">
        <f>IF(BE3="","",BE7/POWER(1+'Caracs du projet'!$E$93,BE3))</f>
        <v/>
      </c>
      <c r="BF8" s="55" t="str">
        <f>IF(BF3="","",BF7/POWER(1+'Caracs du projet'!$E$93,BF3))</f>
        <v/>
      </c>
      <c r="BG8" s="55" t="str">
        <f>IF(BG3="","",BG7/POWER(1+'Caracs du projet'!$E$93,BG3))</f>
        <v/>
      </c>
      <c r="BH8" s="55" t="str">
        <f>IF(BH3="","",BH7/POWER(1+'Caracs du projet'!$E$93,BH3))</f>
        <v/>
      </c>
      <c r="BI8" s="55" t="str">
        <f>IF(BI3="","",BI7/POWER(1+'Caracs du projet'!$E$93,BI3))</f>
        <v/>
      </c>
      <c r="BJ8" s="55" t="str">
        <f>IF(BJ3="","",BJ7/POWER(1+'Caracs du projet'!$E$93,BJ3))</f>
        <v/>
      </c>
      <c r="BK8" s="55" t="str">
        <f>IF(BK3="","",BK7/POWER(1+'Caracs du projet'!$E$93,BK3))</f>
        <v/>
      </c>
      <c r="BL8" s="55" t="str">
        <f>IF(BL3="","",BL7/POWER(1+'Caracs du projet'!$E$93,BL3))</f>
        <v/>
      </c>
      <c r="BM8" s="55" t="str">
        <f>IF(BM3="","",BM7/POWER(1+'Caracs du projet'!$E$93,BM3))</f>
        <v/>
      </c>
      <c r="BN8" s="55" t="str">
        <f>IF(BN3="","",BN7/POWER(1+'Caracs du projet'!$E$93,BN3))</f>
        <v/>
      </c>
      <c r="BO8" s="55" t="str">
        <f>IF(BO3="","",BO7/POWER(1+'Caracs du projet'!$E$93,BO3))</f>
        <v/>
      </c>
      <c r="BP8" s="55" t="str">
        <f>IF(BP3="","",BP7/POWER(1+'Caracs du projet'!$E$93,BP3))</f>
        <v/>
      </c>
      <c r="BQ8" s="55" t="str">
        <f>IF(BQ3="","",BQ7/POWER(1+'Caracs du projet'!$E$93,BQ3))</f>
        <v/>
      </c>
      <c r="BR8" s="55" t="str">
        <f>IF(BR3="","",BR7/POWER(1+'Caracs du projet'!$E$93,BR3))</f>
        <v/>
      </c>
      <c r="BS8" s="55" t="str">
        <f>IF(BS3="","",BS7/POWER(1+'Caracs du projet'!$E$93,BS3))</f>
        <v/>
      </c>
      <c r="BT8" s="55" t="str">
        <f>IF(BT3="","",BT7/POWER(1+'Caracs du projet'!$E$93,BT3))</f>
        <v/>
      </c>
      <c r="BU8" s="55" t="str">
        <f>IF(BU3="","",BU7/POWER(1+'Caracs du projet'!$E$93,BU3))</f>
        <v/>
      </c>
      <c r="BV8" s="55" t="str">
        <f>IF(BV3="","",BV7/POWER(1+'Caracs du projet'!$E$93,BV3))</f>
        <v/>
      </c>
      <c r="BW8" s="55" t="str">
        <f>IF(BW3="","",BW7/POWER(1+'Caracs du projet'!$E$93,BW3))</f>
        <v/>
      </c>
      <c r="BX8" s="55" t="str">
        <f>IF(BX3="","",BX7/POWER(1+'Caracs du projet'!$E$93,BX3))</f>
        <v/>
      </c>
      <c r="BY8" s="55" t="str">
        <f>IF(BY3="","",BY7/POWER(1+'Caracs du projet'!$E$93,BY3))</f>
        <v/>
      </c>
      <c r="BZ8" s="55" t="str">
        <f>IF(BZ3="","",BZ7/POWER(1+'Caracs du projet'!$E$93,BZ3))</f>
        <v/>
      </c>
      <c r="CA8" s="55" t="str">
        <f>IF(CA3="","",CA7/POWER(1+'Caracs du projet'!$E$93,CA3))</f>
        <v/>
      </c>
      <c r="CB8" s="55" t="str">
        <f>IF(CB3="","",CB7/POWER(1+'Caracs du projet'!$E$93,CB3))</f>
        <v/>
      </c>
      <c r="CC8" s="55" t="str">
        <f>IF(CC3="","",CC7/POWER(1+'Caracs du projet'!$E$93,CC3))</f>
        <v/>
      </c>
      <c r="CD8" s="55" t="str">
        <f>IF(CD3="","",CD7/POWER(1+'Caracs du projet'!$E$93,CD3))</f>
        <v/>
      </c>
      <c r="CE8" s="55" t="str">
        <f>IF(CE3="","",CE7/POWER(1+'Caracs du projet'!$E$93,CE3))</f>
        <v/>
      </c>
      <c r="CF8" s="55" t="str">
        <f>IF(CF3="","",CF7/POWER(1+'Caracs du projet'!$E$93,CF3))</f>
        <v/>
      </c>
      <c r="CG8" s="55" t="str">
        <f>IF(CG3="","",CG7/POWER(1+'Caracs du projet'!$E$93,CG3))</f>
        <v/>
      </c>
      <c r="CH8" s="55" t="str">
        <f>IF(CH3="","",CH7/POWER(1+'Caracs du projet'!$E$93,CH3))</f>
        <v/>
      </c>
      <c r="CI8" s="55" t="str">
        <f>IF(CI3="","",CI7/POWER(1+'Caracs du projet'!$E$93,CI3))</f>
        <v/>
      </c>
      <c r="CJ8" s="55" t="str">
        <f>IF(CJ3="","",CJ7/POWER(1+'Caracs du projet'!$E$93,CJ3))</f>
        <v/>
      </c>
      <c r="CK8" s="55" t="str">
        <f>IF(CK3="","",CK7/POWER(1+'Caracs du projet'!$E$93,CK3))</f>
        <v/>
      </c>
      <c r="CL8" s="55" t="str">
        <f>IF(CL3="","",CL7/POWER(1+'Caracs du projet'!$E$93,CL3))</f>
        <v/>
      </c>
      <c r="CM8" s="55" t="str">
        <f>IF(CM3="","",CM7/POWER(1+'Caracs du projet'!$E$93,CM3))</f>
        <v/>
      </c>
      <c r="CN8" s="55" t="str">
        <f>IF(CN3="","",CN7/POWER(1+'Caracs du projet'!$E$93,CN3))</f>
        <v/>
      </c>
      <c r="CO8" s="55" t="str">
        <f>IF(CO3="","",CO7/POWER(1+'Caracs du projet'!$E$93,CO3))</f>
        <v/>
      </c>
      <c r="CP8" s="55" t="str">
        <f>IF(CP3="","",CP7/POWER(1+'Caracs du projet'!$E$93,CP3))</f>
        <v/>
      </c>
      <c r="CQ8" s="55" t="str">
        <f>IF(CQ3="","",CQ7/POWER(1+'Caracs du projet'!$E$93,CQ3))</f>
        <v/>
      </c>
      <c r="CR8" s="55" t="str">
        <f>IF(CR3="","",CR7/POWER(1+'Caracs du projet'!$E$93,CR3))</f>
        <v/>
      </c>
      <c r="CS8" s="55" t="str">
        <f>IF(CS3="","",CS7/POWER(1+'Caracs du projet'!$E$93,CS3))</f>
        <v/>
      </c>
      <c r="CT8" s="55" t="str">
        <f>IF(CT3="","",CT7/POWER(1+'Caracs du projet'!$E$93,CT3))</f>
        <v/>
      </c>
      <c r="CU8" s="55" t="str">
        <f>IF(CU3="","",CU7/POWER(1+'Caracs du projet'!$E$93,CU3))</f>
        <v/>
      </c>
      <c r="CV8" s="55" t="str">
        <f>IF(CV3="","",CV7/POWER(1+'Caracs du projet'!$E$93,CV3))</f>
        <v/>
      </c>
      <c r="CW8" s="55" t="str">
        <f>IF(CW3="","",CW7/POWER(1+'Caracs du projet'!$E$93,CW3))</f>
        <v/>
      </c>
      <c r="CX8" s="55" t="str">
        <f>IF(CX3="","",CX7/POWER(1+'Caracs du projet'!$E$93,CX3))</f>
        <v/>
      </c>
      <c r="CY8" s="55" t="str">
        <f>IF(CY3="","",CY7/POWER(1+'Caracs du projet'!$E$93,CY3))</f>
        <v/>
      </c>
      <c r="CZ8" s="55" t="str">
        <f>IF(CZ3="","",CZ7/POWER(1+'Caracs du projet'!$E$93,CZ3))</f>
        <v/>
      </c>
      <c r="DA8" s="55" t="str">
        <f>IF(DA3="","",DA7/POWER(1+'Caracs du projet'!$E$93,DA3))</f>
        <v/>
      </c>
      <c r="DB8" s="55" t="str">
        <f>IF(DB3="","",DB7/POWER(1+'Caracs du projet'!$E$93,DB3))</f>
        <v/>
      </c>
      <c r="DC8" s="55" t="str">
        <f>IF(DC3="","",DC7/POWER(1+'Caracs du projet'!$E$93,DC3))</f>
        <v/>
      </c>
      <c r="DD8" s="55" t="str">
        <f>IF(DD3="","",DD7/POWER(1+'Caracs du projet'!$E$93,DD3))</f>
        <v/>
      </c>
      <c r="DE8" s="55" t="str">
        <f>IF(DE3="","",DE7/POWER(1+'Caracs du projet'!$E$93,DE3))</f>
        <v/>
      </c>
      <c r="DF8" s="55" t="str">
        <f>IF(DF3="","",DF7/POWER(1+'Caracs du projet'!$E$93,DF3))</f>
        <v/>
      </c>
      <c r="DG8" s="55" t="str">
        <f>IF(DG3="","",DG7/POWER(1+'Caracs du projet'!$E$93,DG3))</f>
        <v/>
      </c>
      <c r="DH8" s="55" t="str">
        <f>IF(DH3="","",DH7/POWER(1+'Caracs du projet'!$E$93,DH3))</f>
        <v/>
      </c>
      <c r="DI8" s="55" t="str">
        <f>IF(DI3="","",DI7/POWER(1+'Caracs du projet'!$E$93,DI3))</f>
        <v/>
      </c>
      <c r="DJ8" s="55" t="str">
        <f>IF(DJ3="","",DJ7/POWER(1+'Caracs du projet'!$E$93,DJ3))</f>
        <v/>
      </c>
      <c r="DK8" s="55" t="str">
        <f>IF(DK3="","",DK7/POWER(1+'Caracs du projet'!$E$93,DK3))</f>
        <v/>
      </c>
      <c r="DL8" s="55" t="str">
        <f>IF(DL3="","",DL7/POWER(1+'Caracs du projet'!$E$93,DL3))</f>
        <v/>
      </c>
      <c r="DM8" s="55" t="str">
        <f>IF(DM3="","",DM7/POWER(1+'Caracs du projet'!$E$93,DM3))</f>
        <v/>
      </c>
      <c r="DN8" s="55" t="str">
        <f>IF(DN3="","",DN7/POWER(1+'Caracs du projet'!$E$93,DN3))</f>
        <v/>
      </c>
      <c r="DO8" s="55" t="str">
        <f>IF(DO3="","",DO7/POWER(1+'Caracs du projet'!$E$93,DO3))</f>
        <v/>
      </c>
      <c r="DP8" s="55" t="str">
        <f>IF(DP3="","",DP7/POWER(1+'Caracs du projet'!$E$93,DP3))</f>
        <v/>
      </c>
      <c r="DQ8" s="55" t="str">
        <f>IF(DQ3="","",DQ7/POWER(1+'Caracs du projet'!$E$93,DQ3))</f>
        <v/>
      </c>
      <c r="DR8" s="55" t="str">
        <f>IF(DR3="","",DR7/POWER(1+'Caracs du projet'!$E$93,DR3))</f>
        <v/>
      </c>
      <c r="DS8" s="55" t="str">
        <f>IF(DS3="","",DS7/POWER(1+'Caracs du projet'!$E$93,DS3))</f>
        <v/>
      </c>
      <c r="DT8" s="55" t="str">
        <f>IF(DT3="","",DT7/POWER(1+'Caracs du projet'!$E$93,DT3))</f>
        <v/>
      </c>
      <c r="DU8" s="55" t="str">
        <f>IF(DU3="","",DU7/POWER(1+'Caracs du projet'!$E$93,DU3))</f>
        <v/>
      </c>
      <c r="DV8" s="55" t="str">
        <f>IF(DV3="","",DV7/POWER(1+'Caracs du projet'!$E$93,DV3))</f>
        <v/>
      </c>
      <c r="DW8" s="55" t="str">
        <f>IF(DW3="","",DW7/POWER(1+'Caracs du projet'!$E$93,DW3))</f>
        <v/>
      </c>
      <c r="DX8" s="55" t="str">
        <f>IF(DX3="","",DX7/POWER(1+'Caracs du projet'!$E$93,DX3))</f>
        <v/>
      </c>
      <c r="DY8" s="55" t="str">
        <f>IF(DY3="","",DY7/POWER(1+'Caracs du projet'!$E$93,DY3))</f>
        <v/>
      </c>
      <c r="DZ8" s="55" t="str">
        <f>IF(DZ3="","",DZ7/POWER(1+'Caracs du projet'!$E$93,DZ3))</f>
        <v/>
      </c>
      <c r="EA8" s="55" t="str">
        <f>IF(EA3="","",EA7/POWER(1+'Caracs du projet'!$E$93,EA3))</f>
        <v/>
      </c>
      <c r="EB8" s="55" t="str">
        <f>IF(EB3="","",EB7/POWER(1+'Caracs du projet'!$E$93,EB3))</f>
        <v/>
      </c>
      <c r="EC8" s="55" t="str">
        <f>IF(EC3="","",EC7/POWER(1+'Caracs du projet'!$E$93,EC3))</f>
        <v/>
      </c>
      <c r="ED8" s="55" t="str">
        <f>IF(ED3="","",ED7/POWER(1+'Caracs du projet'!$E$93,ED3))</f>
        <v/>
      </c>
      <c r="EE8" s="55" t="str">
        <f>IF(EE3="","",EE7/POWER(1+'Caracs du projet'!$E$93,EE3))</f>
        <v/>
      </c>
      <c r="EF8" s="55" t="str">
        <f>IF(EF3="","",EF7/POWER(1+'Caracs du projet'!$E$93,EF3))</f>
        <v/>
      </c>
      <c r="EG8" s="55" t="str">
        <f>IF(EG3="","",EG7/POWER(1+'Caracs du projet'!$E$93,EG3))</f>
        <v/>
      </c>
      <c r="EH8" s="55" t="str">
        <f>IF(EH3="","",EH7/POWER(1+'Caracs du projet'!$E$93,EH3))</f>
        <v/>
      </c>
      <c r="EI8" s="55" t="str">
        <f>IF(EI3="","",EI7/POWER(1+'Caracs du projet'!$E$93,EI3))</f>
        <v/>
      </c>
      <c r="EJ8" s="55" t="str">
        <f>IF(EJ3="","",EJ7/POWER(1+'Caracs du projet'!$E$93,EJ3))</f>
        <v/>
      </c>
      <c r="EK8" s="55" t="str">
        <f>IF(EK3="","",EK7/POWER(1+'Caracs du projet'!$E$93,EK3))</f>
        <v/>
      </c>
      <c r="EL8" s="55" t="str">
        <f>IF(EL3="","",EL7/POWER(1+'Caracs du projet'!$E$93,EL3))</f>
        <v/>
      </c>
      <c r="EM8" s="55" t="str">
        <f>IF(EM3="","",EM7/POWER(1+'Caracs du projet'!$E$93,EM3))</f>
        <v/>
      </c>
      <c r="EN8" s="55" t="str">
        <f>IF(EN3="","",EN7/POWER(1+'Caracs du projet'!$E$93,EN3))</f>
        <v/>
      </c>
      <c r="EO8" s="55" t="str">
        <f>IF(EO3="","",EO7/POWER(1+'Caracs du projet'!$E$93,EO3))</f>
        <v/>
      </c>
      <c r="EP8" s="55" t="str">
        <f>IF(EP3="","",EP7/POWER(1+'Caracs du projet'!$E$93,EP3))</f>
        <v/>
      </c>
      <c r="EQ8" s="55" t="str">
        <f>IF(EQ3="","",EQ7/POWER(1+'Caracs du projet'!$E$93,EQ3))</f>
        <v/>
      </c>
      <c r="ER8" s="55" t="str">
        <f>IF(ER3="","",ER7/POWER(1+'Caracs du projet'!$E$93,ER3))</f>
        <v/>
      </c>
    </row>
    <row r="9" spans="1:151" ht="15.75">
      <c r="A9" s="84" t="s">
        <v>86</v>
      </c>
      <c r="B9" s="59">
        <v>0</v>
      </c>
      <c r="C9" s="59">
        <f ca="1">IF(C3="","",C5-C6-C8)</f>
        <v>2785.635361892033</v>
      </c>
      <c r="D9" s="59">
        <f t="shared" ref="D9:BO9" ca="1" si="0">IF(D3="","",D5-D6-D8)</f>
        <v>2815.7841010468628</v>
      </c>
      <c r="E9" s="59">
        <f t="shared" ca="1" si="0"/>
        <v>2845.6781778360587</v>
      </c>
      <c r="F9" s="59">
        <f t="shared" ca="1" si="0"/>
        <v>2875.3201874592851</v>
      </c>
      <c r="G9" s="59">
        <f t="shared" ca="1" si="0"/>
        <v>2904.7126995453596</v>
      </c>
      <c r="H9" s="59">
        <f t="shared" ca="1" si="0"/>
        <v>2933.8582584056417</v>
      </c>
      <c r="I9" s="59">
        <f t="shared" ca="1" si="0"/>
        <v>2962.7593832849088</v>
      </c>
      <c r="J9" s="59">
        <f t="shared" ca="1" si="0"/>
        <v>2991.4185686097503</v>
      </c>
      <c r="K9" s="59">
        <f t="shared" ca="1" si="0"/>
        <v>3019.8382842345009</v>
      </c>
      <c r="L9" s="59">
        <f t="shared" ca="1" si="0"/>
        <v>3048.0209756847435</v>
      </c>
      <c r="M9" s="59">
        <f t="shared" ca="1" si="0"/>
        <v>3075.9690643983959</v>
      </c>
      <c r="N9" s="59">
        <f t="shared" ca="1" si="0"/>
        <v>3103.6849479644161</v>
      </c>
      <c r="O9" s="59">
        <f t="shared" ca="1" si="0"/>
        <v>3131.1710003591397</v>
      </c>
      <c r="P9" s="59">
        <f t="shared" ca="1" si="0"/>
        <v>3158.4295721802832</v>
      </c>
      <c r="Q9" s="59">
        <f t="shared" ca="1" si="0"/>
        <v>3185.4629908786246</v>
      </c>
      <c r="R9" s="59">
        <f t="shared" ca="1" si="0"/>
        <v>3200</v>
      </c>
      <c r="S9" s="59">
        <f t="shared" ca="1" si="0"/>
        <v>3200</v>
      </c>
      <c r="T9" s="59">
        <f t="shared" ca="1" si="0"/>
        <v>3200</v>
      </c>
      <c r="U9" s="59">
        <f t="shared" ca="1" si="0"/>
        <v>3200</v>
      </c>
      <c r="V9" s="59">
        <f t="shared" ca="1" si="0"/>
        <v>3200</v>
      </c>
      <c r="W9" s="59" t="str">
        <f t="shared" si="0"/>
        <v/>
      </c>
      <c r="X9" s="59" t="str">
        <f t="shared" si="0"/>
        <v/>
      </c>
      <c r="Y9" s="59" t="str">
        <f t="shared" si="0"/>
        <v/>
      </c>
      <c r="Z9" s="59" t="str">
        <f t="shared" si="0"/>
        <v/>
      </c>
      <c r="AA9" s="59" t="str">
        <f t="shared" si="0"/>
        <v/>
      </c>
      <c r="AB9" s="59" t="str">
        <f t="shared" si="0"/>
        <v/>
      </c>
      <c r="AC9" s="59" t="str">
        <f t="shared" si="0"/>
        <v/>
      </c>
      <c r="AD9" s="59" t="str">
        <f t="shared" si="0"/>
        <v/>
      </c>
      <c r="AE9" s="59" t="str">
        <f t="shared" si="0"/>
        <v/>
      </c>
      <c r="AF9" s="59" t="str">
        <f t="shared" si="0"/>
        <v/>
      </c>
      <c r="AG9" s="59" t="str">
        <f t="shared" si="0"/>
        <v/>
      </c>
      <c r="AH9" s="59" t="str">
        <f t="shared" si="0"/>
        <v/>
      </c>
      <c r="AI9" s="59" t="str">
        <f t="shared" si="0"/>
        <v/>
      </c>
      <c r="AJ9" s="59" t="str">
        <f t="shared" si="0"/>
        <v/>
      </c>
      <c r="AK9" s="59" t="str">
        <f t="shared" si="0"/>
        <v/>
      </c>
      <c r="AL9" s="59" t="str">
        <f t="shared" si="0"/>
        <v/>
      </c>
      <c r="AM9" s="59" t="str">
        <f t="shared" si="0"/>
        <v/>
      </c>
      <c r="AN9" s="59" t="str">
        <f t="shared" si="0"/>
        <v/>
      </c>
      <c r="AO9" s="59" t="str">
        <f t="shared" si="0"/>
        <v/>
      </c>
      <c r="AP9" s="59" t="str">
        <f t="shared" si="0"/>
        <v/>
      </c>
      <c r="AQ9" s="59" t="str">
        <f t="shared" si="0"/>
        <v/>
      </c>
      <c r="AR9" s="59" t="str">
        <f t="shared" si="0"/>
        <v/>
      </c>
      <c r="AS9" s="59" t="str">
        <f t="shared" si="0"/>
        <v/>
      </c>
      <c r="AT9" s="59" t="str">
        <f t="shared" si="0"/>
        <v/>
      </c>
      <c r="AU9" s="59" t="str">
        <f t="shared" si="0"/>
        <v/>
      </c>
      <c r="AV9" s="59" t="str">
        <f t="shared" si="0"/>
        <v/>
      </c>
      <c r="AW9" s="59" t="str">
        <f t="shared" si="0"/>
        <v/>
      </c>
      <c r="AX9" s="59" t="str">
        <f t="shared" si="0"/>
        <v/>
      </c>
      <c r="AY9" s="59" t="str">
        <f t="shared" si="0"/>
        <v/>
      </c>
      <c r="AZ9" s="59" t="str">
        <f t="shared" si="0"/>
        <v/>
      </c>
      <c r="BA9" s="59" t="str">
        <f t="shared" si="0"/>
        <v/>
      </c>
      <c r="BB9" s="59" t="str">
        <f t="shared" si="0"/>
        <v/>
      </c>
      <c r="BC9" s="59" t="str">
        <f t="shared" si="0"/>
        <v/>
      </c>
      <c r="BD9" s="59" t="str">
        <f t="shared" si="0"/>
        <v/>
      </c>
      <c r="BE9" s="59" t="str">
        <f t="shared" si="0"/>
        <v/>
      </c>
      <c r="BF9" s="59" t="str">
        <f t="shared" si="0"/>
        <v/>
      </c>
      <c r="BG9" s="59" t="str">
        <f t="shared" si="0"/>
        <v/>
      </c>
      <c r="BH9" s="59" t="str">
        <f t="shared" si="0"/>
        <v/>
      </c>
      <c r="BI9" s="59" t="str">
        <f t="shared" si="0"/>
        <v/>
      </c>
      <c r="BJ9" s="59" t="str">
        <f t="shared" si="0"/>
        <v/>
      </c>
      <c r="BK9" s="59" t="str">
        <f t="shared" si="0"/>
        <v/>
      </c>
      <c r="BL9" s="59" t="str">
        <f t="shared" si="0"/>
        <v/>
      </c>
      <c r="BM9" s="59" t="str">
        <f t="shared" si="0"/>
        <v/>
      </c>
      <c r="BN9" s="59" t="str">
        <f t="shared" si="0"/>
        <v/>
      </c>
      <c r="BO9" s="59" t="str">
        <f t="shared" si="0"/>
        <v/>
      </c>
      <c r="BP9" s="59" t="str">
        <f t="shared" ref="BP9:EA9" si="1">IF(BP3="","",BP5-BP6-BP8)</f>
        <v/>
      </c>
      <c r="BQ9" s="59" t="str">
        <f t="shared" si="1"/>
        <v/>
      </c>
      <c r="BR9" s="59" t="str">
        <f t="shared" si="1"/>
        <v/>
      </c>
      <c r="BS9" s="59" t="str">
        <f t="shared" si="1"/>
        <v/>
      </c>
      <c r="BT9" s="59" t="str">
        <f t="shared" si="1"/>
        <v/>
      </c>
      <c r="BU9" s="59" t="str">
        <f t="shared" si="1"/>
        <v/>
      </c>
      <c r="BV9" s="59" t="str">
        <f t="shared" si="1"/>
        <v/>
      </c>
      <c r="BW9" s="59" t="str">
        <f t="shared" si="1"/>
        <v/>
      </c>
      <c r="BX9" s="59" t="str">
        <f t="shared" si="1"/>
        <v/>
      </c>
      <c r="BY9" s="59" t="str">
        <f t="shared" si="1"/>
        <v/>
      </c>
      <c r="BZ9" s="59" t="str">
        <f t="shared" si="1"/>
        <v/>
      </c>
      <c r="CA9" s="59" t="str">
        <f t="shared" si="1"/>
        <v/>
      </c>
      <c r="CB9" s="59" t="str">
        <f t="shared" si="1"/>
        <v/>
      </c>
      <c r="CC9" s="59" t="str">
        <f t="shared" si="1"/>
        <v/>
      </c>
      <c r="CD9" s="59" t="str">
        <f t="shared" si="1"/>
        <v/>
      </c>
      <c r="CE9" s="59" t="str">
        <f t="shared" si="1"/>
        <v/>
      </c>
      <c r="CF9" s="59" t="str">
        <f t="shared" si="1"/>
        <v/>
      </c>
      <c r="CG9" s="59" t="str">
        <f t="shared" si="1"/>
        <v/>
      </c>
      <c r="CH9" s="59" t="str">
        <f t="shared" si="1"/>
        <v/>
      </c>
      <c r="CI9" s="59" t="str">
        <f t="shared" si="1"/>
        <v/>
      </c>
      <c r="CJ9" s="59" t="str">
        <f t="shared" si="1"/>
        <v/>
      </c>
      <c r="CK9" s="59" t="str">
        <f t="shared" si="1"/>
        <v/>
      </c>
      <c r="CL9" s="59" t="str">
        <f t="shared" si="1"/>
        <v/>
      </c>
      <c r="CM9" s="59" t="str">
        <f t="shared" si="1"/>
        <v/>
      </c>
      <c r="CN9" s="59" t="str">
        <f t="shared" si="1"/>
        <v/>
      </c>
      <c r="CO9" s="59" t="str">
        <f t="shared" si="1"/>
        <v/>
      </c>
      <c r="CP9" s="59" t="str">
        <f t="shared" si="1"/>
        <v/>
      </c>
      <c r="CQ9" s="59" t="str">
        <f t="shared" si="1"/>
        <v/>
      </c>
      <c r="CR9" s="59" t="str">
        <f t="shared" si="1"/>
        <v/>
      </c>
      <c r="CS9" s="59" t="str">
        <f t="shared" si="1"/>
        <v/>
      </c>
      <c r="CT9" s="59" t="str">
        <f t="shared" si="1"/>
        <v/>
      </c>
      <c r="CU9" s="59" t="str">
        <f t="shared" si="1"/>
        <v/>
      </c>
      <c r="CV9" s="59" t="str">
        <f t="shared" si="1"/>
        <v/>
      </c>
      <c r="CW9" s="59" t="str">
        <f t="shared" si="1"/>
        <v/>
      </c>
      <c r="CX9" s="59" t="str">
        <f t="shared" si="1"/>
        <v/>
      </c>
      <c r="CY9" s="59" t="str">
        <f t="shared" si="1"/>
        <v/>
      </c>
      <c r="CZ9" s="59" t="str">
        <f t="shared" si="1"/>
        <v/>
      </c>
      <c r="DA9" s="59" t="str">
        <f t="shared" si="1"/>
        <v/>
      </c>
      <c r="DB9" s="59" t="str">
        <f t="shared" si="1"/>
        <v/>
      </c>
      <c r="DC9" s="59" t="str">
        <f t="shared" si="1"/>
        <v/>
      </c>
      <c r="DD9" s="59" t="str">
        <f t="shared" si="1"/>
        <v/>
      </c>
      <c r="DE9" s="59" t="str">
        <f t="shared" si="1"/>
        <v/>
      </c>
      <c r="DF9" s="59" t="str">
        <f t="shared" si="1"/>
        <v/>
      </c>
      <c r="DG9" s="59" t="str">
        <f t="shared" si="1"/>
        <v/>
      </c>
      <c r="DH9" s="59" t="str">
        <f t="shared" si="1"/>
        <v/>
      </c>
      <c r="DI9" s="59" t="str">
        <f t="shared" si="1"/>
        <v/>
      </c>
      <c r="DJ9" s="59" t="str">
        <f t="shared" si="1"/>
        <v/>
      </c>
      <c r="DK9" s="59" t="str">
        <f t="shared" si="1"/>
        <v/>
      </c>
      <c r="DL9" s="59" t="str">
        <f t="shared" si="1"/>
        <v/>
      </c>
      <c r="DM9" s="59" t="str">
        <f t="shared" si="1"/>
        <v/>
      </c>
      <c r="DN9" s="59" t="str">
        <f t="shared" si="1"/>
        <v/>
      </c>
      <c r="DO9" s="59" t="str">
        <f t="shared" si="1"/>
        <v/>
      </c>
      <c r="DP9" s="59" t="str">
        <f t="shared" si="1"/>
        <v/>
      </c>
      <c r="DQ9" s="59" t="str">
        <f t="shared" si="1"/>
        <v/>
      </c>
      <c r="DR9" s="59" t="str">
        <f t="shared" si="1"/>
        <v/>
      </c>
      <c r="DS9" s="59" t="str">
        <f t="shared" si="1"/>
        <v/>
      </c>
      <c r="DT9" s="59" t="str">
        <f t="shared" si="1"/>
        <v/>
      </c>
      <c r="DU9" s="59" t="str">
        <f t="shared" si="1"/>
        <v/>
      </c>
      <c r="DV9" s="59" t="str">
        <f t="shared" si="1"/>
        <v/>
      </c>
      <c r="DW9" s="59" t="str">
        <f t="shared" si="1"/>
        <v/>
      </c>
      <c r="DX9" s="59" t="str">
        <f t="shared" si="1"/>
        <v/>
      </c>
      <c r="DY9" s="59" t="str">
        <f t="shared" si="1"/>
        <v/>
      </c>
      <c r="DZ9" s="59" t="str">
        <f t="shared" si="1"/>
        <v/>
      </c>
      <c r="EA9" s="59" t="str">
        <f t="shared" si="1"/>
        <v/>
      </c>
      <c r="EB9" s="59" t="str">
        <f t="shared" ref="EB9:EP9" si="2">IF(EB3="","",EB5-EB6-EB8)</f>
        <v/>
      </c>
      <c r="EC9" s="59" t="str">
        <f t="shared" si="2"/>
        <v/>
      </c>
      <c r="ED9" s="59" t="str">
        <f t="shared" si="2"/>
        <v/>
      </c>
      <c r="EE9" s="59" t="str">
        <f t="shared" si="2"/>
        <v/>
      </c>
      <c r="EF9" s="59" t="str">
        <f t="shared" si="2"/>
        <v/>
      </c>
      <c r="EG9" s="59" t="str">
        <f t="shared" si="2"/>
        <v/>
      </c>
      <c r="EH9" s="59" t="str">
        <f t="shared" si="2"/>
        <v/>
      </c>
      <c r="EI9" s="59" t="str">
        <f t="shared" si="2"/>
        <v/>
      </c>
      <c r="EJ9" s="59" t="str">
        <f t="shared" si="2"/>
        <v/>
      </c>
      <c r="EK9" s="59" t="str">
        <f t="shared" si="2"/>
        <v/>
      </c>
      <c r="EL9" s="59" t="str">
        <f t="shared" si="2"/>
        <v/>
      </c>
      <c r="EM9" s="59" t="str">
        <f t="shared" si="2"/>
        <v/>
      </c>
      <c r="EN9" s="59" t="str">
        <f t="shared" si="2"/>
        <v/>
      </c>
      <c r="EO9" s="59" t="str">
        <f t="shared" si="2"/>
        <v/>
      </c>
      <c r="EP9" s="59" t="str">
        <f t="shared" si="2"/>
        <v/>
      </c>
      <c r="EQ9" s="59" t="str">
        <f>IF(EQ3="","",EQ5-EQ6-EQ8-#REF!+#REF!)</f>
        <v/>
      </c>
      <c r="ER9" s="59" t="str">
        <f>IF(ER3="","",ER5-ER6-ER8-#REF!-#REF!+#REF!)</f>
        <v/>
      </c>
    </row>
    <row r="10" spans="1:151" ht="15.75">
      <c r="A10" s="84"/>
      <c r="B10" s="59"/>
      <c r="C10" s="59"/>
      <c r="D10" s="59"/>
      <c r="E10" s="59"/>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row>
    <row r="11" spans="1:151" ht="15.75">
      <c r="A11" s="57"/>
      <c r="B11" s="59"/>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c r="BP11" s="59"/>
      <c r="BQ11" s="59"/>
      <c r="BR11" s="59"/>
      <c r="BS11" s="59"/>
      <c r="BT11" s="59"/>
      <c r="BU11" s="59"/>
      <c r="BV11" s="59"/>
      <c r="BW11" s="59"/>
      <c r="BX11" s="59"/>
      <c r="BY11" s="59"/>
      <c r="BZ11" s="59"/>
      <c r="CA11" s="59"/>
      <c r="CB11" s="59"/>
      <c r="CC11" s="59"/>
      <c r="CD11" s="59"/>
      <c r="CE11" s="59"/>
      <c r="CF11" s="59"/>
      <c r="CG11" s="59"/>
      <c r="CH11" s="59"/>
      <c r="CI11" s="59"/>
      <c r="CJ11" s="59"/>
      <c r="CK11" s="59"/>
      <c r="CL11" s="59"/>
      <c r="CM11" s="59"/>
      <c r="CN11" s="59"/>
      <c r="CO11" s="59"/>
      <c r="CP11" s="59"/>
      <c r="CQ11" s="59"/>
      <c r="CR11" s="59"/>
      <c r="CS11" s="59"/>
      <c r="CT11" s="59"/>
      <c r="CU11" s="59"/>
      <c r="CV11" s="59"/>
      <c r="CW11" s="59"/>
      <c r="CX11" s="59"/>
      <c r="CY11" s="59"/>
      <c r="CZ11" s="59"/>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60"/>
      <c r="EH11" s="60"/>
      <c r="EI11" s="60"/>
      <c r="EJ11" s="61"/>
    </row>
    <row r="12" spans="1:151">
      <c r="A12" s="56" t="s">
        <v>87</v>
      </c>
      <c r="B12" s="55">
        <v>0</v>
      </c>
      <c r="C12" s="55">
        <f ca="1">IF(C3="","",C9*'Caracs du projet'!$E$12)</f>
        <v>479.12928224542964</v>
      </c>
      <c r="D12" s="55">
        <f ca="1">IF(D3="","",D9*'Caracs du projet'!$E$12)</f>
        <v>484.31486538006038</v>
      </c>
      <c r="E12" s="55">
        <f ca="1">IF(E3="","",E9*'Caracs du projet'!$E$12)</f>
        <v>489.45664658780208</v>
      </c>
      <c r="F12" s="55">
        <f ca="1">IF(F3="","",F9*'Caracs du projet'!$E$12)</f>
        <v>494.55507224299697</v>
      </c>
      <c r="G12" s="55">
        <f ca="1">IF(G3="","",G9*'Caracs du projet'!$E$12)</f>
        <v>499.61058432180181</v>
      </c>
      <c r="H12" s="55">
        <f ca="1">IF(H3="","",H9*'Caracs du projet'!$E$12)</f>
        <v>504.62362044577031</v>
      </c>
      <c r="I12" s="55">
        <f ca="1">IF(I3="","",I9*'Caracs du projet'!$E$12)</f>
        <v>509.5946139250043</v>
      </c>
      <c r="J12" s="55">
        <f ca="1">IF(J3="","",J9*'Caracs du projet'!$E$12)</f>
        <v>514.52399380087707</v>
      </c>
      <c r="K12" s="55">
        <f ca="1">IF(K3="","",K9*'Caracs du projet'!$E$12)</f>
        <v>519.41218488833408</v>
      </c>
      <c r="L12" s="55">
        <f ca="1">IF(L3="","",L9*'Caracs du projet'!$E$12)</f>
        <v>524.25960781777587</v>
      </c>
      <c r="M12" s="55">
        <f ca="1">IF(M3="","",M9*'Caracs du projet'!$E$12)</f>
        <v>529.066679076524</v>
      </c>
      <c r="N12" s="55">
        <f ca="1">IF(N3="","",N9*'Caracs du projet'!$E$12)</f>
        <v>533.8338110498795</v>
      </c>
      <c r="O12" s="55">
        <f ca="1">IF(O3="","",O9*'Caracs du projet'!$E$12)</f>
        <v>538.56141206177199</v>
      </c>
      <c r="P12" s="55">
        <f ca="1">IF(P3="","",P9*'Caracs du projet'!$E$12)</f>
        <v>543.24988641500863</v>
      </c>
      <c r="Q12" s="55">
        <f ca="1">IF(Q3="","",Q9*'Caracs du projet'!$E$12)</f>
        <v>547.89963443112345</v>
      </c>
      <c r="R12" s="55">
        <f ca="1">IF(R3="","",R9*'Caracs du projet'!$E$12)</f>
        <v>550.4</v>
      </c>
      <c r="S12" s="55">
        <f ca="1">IF(S3="","",S9*'Caracs du projet'!$E$12)</f>
        <v>550.4</v>
      </c>
      <c r="T12" s="55">
        <f ca="1">IF(T3="","",T9*'Caracs du projet'!$E$12)</f>
        <v>550.4</v>
      </c>
      <c r="U12" s="55">
        <f ca="1">IF(U3="","",U9*'Caracs du projet'!$E$12)</f>
        <v>550.4</v>
      </c>
      <c r="V12" s="55">
        <f ca="1">IF(V3="","",V9*'Caracs du projet'!$E$12)</f>
        <v>550.4</v>
      </c>
      <c r="W12" s="55" t="str">
        <f>IF(W3="","",W9*'Caracs du projet'!$E$12)</f>
        <v/>
      </c>
      <c r="X12" s="55" t="str">
        <f>IF(X3="","",X9*'Caracs du projet'!$E$12)</f>
        <v/>
      </c>
      <c r="Y12" s="55" t="str">
        <f>IF(Y3="","",Y9*'Caracs du projet'!$E$12)</f>
        <v/>
      </c>
      <c r="Z12" s="55" t="str">
        <f>IF(Z3="","",Z9*'Caracs du projet'!$E$12)</f>
        <v/>
      </c>
      <c r="AA12" s="55" t="str">
        <f>IF(AA3="","",AA9*'Caracs du projet'!$E$12)</f>
        <v/>
      </c>
      <c r="AB12" s="55" t="str">
        <f>IF(AB3="","",AB9*'Caracs du projet'!$E$12)</f>
        <v/>
      </c>
      <c r="AC12" s="55" t="str">
        <f>IF(AC3="","",AC9*'Caracs du projet'!$E$12)</f>
        <v/>
      </c>
      <c r="AD12" s="55" t="str">
        <f>IF(AD3="","",AD9*'Caracs du projet'!$E$12)</f>
        <v/>
      </c>
      <c r="AE12" s="55" t="str">
        <f>IF(AE3="","",AE9*'Caracs du projet'!$E$12)</f>
        <v/>
      </c>
      <c r="AF12" s="55" t="str">
        <f>IF(AF3="","",AF9*'Caracs du projet'!$E$12)</f>
        <v/>
      </c>
      <c r="AG12" s="55" t="str">
        <f>IF(AG3="","",AG9*'Caracs du projet'!$E$12)</f>
        <v/>
      </c>
      <c r="AH12" s="55" t="str">
        <f>IF(AH3="","",AH9*'Caracs du projet'!$E$12)</f>
        <v/>
      </c>
      <c r="AI12" s="55" t="str">
        <f>IF(AI3="","",AI9*'Caracs du projet'!$E$12)</f>
        <v/>
      </c>
      <c r="AJ12" s="55" t="str">
        <f>IF(AJ3="","",AJ9*'Caracs du projet'!$E$12)</f>
        <v/>
      </c>
      <c r="AK12" s="55" t="str">
        <f>IF(AK3="","",AK9*'Caracs du projet'!$E$12)</f>
        <v/>
      </c>
      <c r="AL12" s="55" t="str">
        <f>IF(AL3="","",AL9*'Caracs du projet'!$E$12)</f>
        <v/>
      </c>
      <c r="AM12" s="55" t="str">
        <f>IF(AM3="","",AM9*'Caracs du projet'!$E$12)</f>
        <v/>
      </c>
      <c r="AN12" s="55" t="str">
        <f>IF(AN3="","",AN9*'Caracs du projet'!$E$12)</f>
        <v/>
      </c>
      <c r="AO12" s="55" t="str">
        <f>IF(AO3="","",AO9*'Caracs du projet'!$E$12)</f>
        <v/>
      </c>
      <c r="AP12" s="55" t="str">
        <f>IF(AP3="","",AP9*'Caracs du projet'!$E$12)</f>
        <v/>
      </c>
      <c r="AQ12" s="55" t="str">
        <f>IF(AQ3="","",AQ9*'Caracs du projet'!$E$12)</f>
        <v/>
      </c>
      <c r="AR12" s="55" t="str">
        <f>IF(AR3="","",AR9*'Caracs du projet'!$E$12)</f>
        <v/>
      </c>
      <c r="AS12" s="55" t="str">
        <f>IF(AS3="","",AS9*'Caracs du projet'!$E$12)</f>
        <v/>
      </c>
      <c r="AT12" s="55" t="str">
        <f>IF(AT3="","",AT9*'Caracs du projet'!$E$12)</f>
        <v/>
      </c>
      <c r="AU12" s="55" t="str">
        <f>IF(AU3="","",AU9*'Caracs du projet'!$E$12)</f>
        <v/>
      </c>
      <c r="AV12" s="55" t="str">
        <f>IF(AV3="","",AV9*'Caracs du projet'!$E$12)</f>
        <v/>
      </c>
      <c r="AW12" s="55" t="str">
        <f>IF(AW3="","",AW9*'Caracs du projet'!$E$12)</f>
        <v/>
      </c>
      <c r="AX12" s="55" t="str">
        <f>IF(AX3="","",AX9*'Caracs du projet'!$E$12)</f>
        <v/>
      </c>
      <c r="AY12" s="55" t="str">
        <f>IF(AY3="","",AY9*'Caracs du projet'!$E$12)</f>
        <v/>
      </c>
      <c r="AZ12" s="55" t="str">
        <f>IF(AZ3="","",AZ9*'Caracs du projet'!$E$12)</f>
        <v/>
      </c>
      <c r="BA12" s="55" t="str">
        <f>IF(BA3="","",BA9*'Caracs du projet'!$E$12)</f>
        <v/>
      </c>
      <c r="BB12" s="55" t="str">
        <f>IF(BB3="","",BB9*'Caracs du projet'!$E$12)</f>
        <v/>
      </c>
      <c r="BC12" s="55" t="str">
        <f>IF(BC3="","",BC9*'Caracs du projet'!$E$12)</f>
        <v/>
      </c>
      <c r="BD12" s="55" t="str">
        <f>IF(BD3="","",BD9*'Caracs du projet'!$E$12)</f>
        <v/>
      </c>
      <c r="BE12" s="55" t="str">
        <f>IF(BE3="","",BE9*'Caracs du projet'!$E$12)</f>
        <v/>
      </c>
      <c r="BF12" s="55" t="str">
        <f>IF(BF3="","",BF9*'Caracs du projet'!$E$12)</f>
        <v/>
      </c>
      <c r="BG12" s="55" t="str">
        <f>IF(BG3="","",BG9*'Caracs du projet'!$E$12)</f>
        <v/>
      </c>
      <c r="BH12" s="55" t="str">
        <f>IF(BH3="","",BH9*'Caracs du projet'!$E$12)</f>
        <v/>
      </c>
      <c r="BI12" s="55" t="str">
        <f>IF(BI3="","",BI9*'Caracs du projet'!$E$12)</f>
        <v/>
      </c>
      <c r="BJ12" s="55" t="str">
        <f>IF(BJ3="","",BJ9*'Caracs du projet'!$E$12)</f>
        <v/>
      </c>
      <c r="BK12" s="55" t="str">
        <f>IF(BK3="","",BK9*'Caracs du projet'!$E$12)</f>
        <v/>
      </c>
      <c r="BL12" s="55" t="str">
        <f>IF(BL3="","",BL9*'Caracs du projet'!$E$12)</f>
        <v/>
      </c>
      <c r="BM12" s="55" t="str">
        <f>IF(BM3="","",BM9*'Caracs du projet'!$E$12)</f>
        <v/>
      </c>
      <c r="BN12" s="55" t="str">
        <f>IF(BN3="","",BN9*'Caracs du projet'!$E$12)</f>
        <v/>
      </c>
      <c r="BO12" s="55" t="str">
        <f>IF(BO3="","",BO9*'Caracs du projet'!$E$12)</f>
        <v/>
      </c>
      <c r="BP12" s="55" t="str">
        <f>IF(BP3="","",BP9*'Caracs du projet'!$E$12)</f>
        <v/>
      </c>
      <c r="BQ12" s="55" t="str">
        <f>IF(BQ3="","",BQ9*'Caracs du projet'!$E$12)</f>
        <v/>
      </c>
      <c r="BR12" s="55" t="str">
        <f>IF(BR3="","",BR9*'Caracs du projet'!$E$12)</f>
        <v/>
      </c>
      <c r="BS12" s="55" t="str">
        <f>IF(BS3="","",BS9*'Caracs du projet'!$E$12)</f>
        <v/>
      </c>
      <c r="BT12" s="55" t="str">
        <f>IF(BT3="","",BT9*'Caracs du projet'!$E$12)</f>
        <v/>
      </c>
      <c r="BU12" s="55" t="str">
        <f>IF(BU3="","",BU9*'Caracs du projet'!$E$12)</f>
        <v/>
      </c>
      <c r="BV12" s="55" t="str">
        <f>IF(BV3="","",BV9*'Caracs du projet'!$E$12)</f>
        <v/>
      </c>
      <c r="BW12" s="55" t="str">
        <f>IF(BW3="","",BW9*'Caracs du projet'!$E$12)</f>
        <v/>
      </c>
      <c r="BX12" s="55" t="str">
        <f>IF(BX3="","",BX9*'Caracs du projet'!$E$12)</f>
        <v/>
      </c>
      <c r="BY12" s="55" t="str">
        <f>IF(BY3="","",BY9*'Caracs du projet'!$E$12)</f>
        <v/>
      </c>
      <c r="BZ12" s="55" t="str">
        <f>IF(BZ3="","",BZ9*'Caracs du projet'!$E$12)</f>
        <v/>
      </c>
      <c r="CA12" s="55" t="str">
        <f>IF(CA3="","",CA9*'Caracs du projet'!$E$12)</f>
        <v/>
      </c>
      <c r="CB12" s="55" t="str">
        <f>IF(CB3="","",CB9*'Caracs du projet'!$E$12)</f>
        <v/>
      </c>
      <c r="CC12" s="55" t="str">
        <f>IF(CC3="","",CC9*'Caracs du projet'!$E$12)</f>
        <v/>
      </c>
      <c r="CD12" s="55" t="str">
        <f>IF(CD3="","",CD9*'Caracs du projet'!$E$12)</f>
        <v/>
      </c>
      <c r="CE12" s="55" t="str">
        <f>IF(CE3="","",CE9*'Caracs du projet'!$E$12)</f>
        <v/>
      </c>
      <c r="CF12" s="55" t="str">
        <f>IF(CF3="","",CF9*'Caracs du projet'!$E$12)</f>
        <v/>
      </c>
      <c r="CG12" s="55" t="str">
        <f>IF(CG3="","",CG9*'Caracs du projet'!$E$12)</f>
        <v/>
      </c>
      <c r="CH12" s="55" t="str">
        <f>IF(CH3="","",CH9*'Caracs du projet'!$E$12)</f>
        <v/>
      </c>
      <c r="CI12" s="55" t="str">
        <f>IF(CI3="","",CI9*'Caracs du projet'!$E$12)</f>
        <v/>
      </c>
      <c r="CJ12" s="55" t="str">
        <f>IF(CJ3="","",CJ9*'Caracs du projet'!$E$12)</f>
        <v/>
      </c>
      <c r="CK12" s="55" t="str">
        <f>IF(CK3="","",CK9*'Caracs du projet'!$E$12)</f>
        <v/>
      </c>
      <c r="CL12" s="55" t="str">
        <f>IF(CL3="","",CL9*'Caracs du projet'!$E$12)</f>
        <v/>
      </c>
      <c r="CM12" s="55" t="str">
        <f>IF(CM3="","",CM9*'Caracs du projet'!$E$12)</f>
        <v/>
      </c>
      <c r="CN12" s="55" t="str">
        <f>IF(CN3="","",CN9*'Caracs du projet'!$E$12)</f>
        <v/>
      </c>
      <c r="CO12" s="55" t="str">
        <f>IF(CO3="","",CO9*'Caracs du projet'!$E$12)</f>
        <v/>
      </c>
      <c r="CP12" s="55" t="str">
        <f>IF(CP3="","",CP9*'Caracs du projet'!$E$12)</f>
        <v/>
      </c>
      <c r="CQ12" s="55" t="str">
        <f>IF(CQ3="","",CQ9*'Caracs du projet'!$E$12)</f>
        <v/>
      </c>
      <c r="CR12" s="55" t="str">
        <f>IF(CR3="","",CR9*'Caracs du projet'!$E$12)</f>
        <v/>
      </c>
      <c r="CS12" s="55" t="str">
        <f>IF(CS3="","",CS9*'Caracs du projet'!$E$12)</f>
        <v/>
      </c>
      <c r="CT12" s="55" t="str">
        <f>IF(CT3="","",CT9*'Caracs du projet'!$E$12)</f>
        <v/>
      </c>
      <c r="CU12" s="55" t="str">
        <f>IF(CU3="","",CU9*'Caracs du projet'!$E$12)</f>
        <v/>
      </c>
      <c r="CV12" s="55" t="str">
        <f>IF(CV3="","",CV9*'Caracs du projet'!$E$12)</f>
        <v/>
      </c>
      <c r="CW12" s="55" t="str">
        <f>IF(CW3="","",CW9*'Caracs du projet'!$E$12)</f>
        <v/>
      </c>
      <c r="CX12" s="55" t="str">
        <f>IF(CX3="","",CX9*'Caracs du projet'!$E$12)</f>
        <v/>
      </c>
      <c r="CY12" s="55" t="str">
        <f>IF(CY3="","",CY9*'Caracs du projet'!$E$12)</f>
        <v/>
      </c>
      <c r="CZ12" s="55" t="str">
        <f>IF(CZ3="","",CZ9*'Caracs du projet'!$E$12)</f>
        <v/>
      </c>
      <c r="DA12" s="55" t="str">
        <f>IF(DA3="","",DA9*'Caracs du projet'!$E$12)</f>
        <v/>
      </c>
      <c r="DB12" s="55" t="str">
        <f>IF(DB3="","",DB9*'Caracs du projet'!$E$12)</f>
        <v/>
      </c>
      <c r="DC12" s="55" t="str">
        <f>IF(DC3="","",DC9*'Caracs du projet'!$E$12)</f>
        <v/>
      </c>
      <c r="DD12" s="55" t="str">
        <f>IF(DD3="","",DD9*'Caracs du projet'!$E$12)</f>
        <v/>
      </c>
      <c r="DE12" s="55" t="str">
        <f>IF(DE3="","",DE9*'Caracs du projet'!$E$12)</f>
        <v/>
      </c>
      <c r="DF12" s="55" t="str">
        <f>IF(DF3="","",DF9*'Caracs du projet'!$E$12)</f>
        <v/>
      </c>
      <c r="DG12" s="55" t="str">
        <f>IF(DG3="","",DG9*'Caracs du projet'!$E$12)</f>
        <v/>
      </c>
      <c r="DH12" s="55" t="str">
        <f>IF(DH3="","",DH9*'Caracs du projet'!$E$12)</f>
        <v/>
      </c>
      <c r="DI12" s="55" t="str">
        <f>IF(DI3="","",DI9*'Caracs du projet'!$E$12)</f>
        <v/>
      </c>
      <c r="DJ12" s="55" t="str">
        <f>IF(DJ3="","",DJ9*'Caracs du projet'!$E$12)</f>
        <v/>
      </c>
      <c r="DK12" s="55" t="str">
        <f>IF(DK3="","",DK9*'Caracs du projet'!$E$12)</f>
        <v/>
      </c>
      <c r="DL12" s="55" t="str">
        <f>IF(DL3="","",DL9*'Caracs du projet'!$E$12)</f>
        <v/>
      </c>
      <c r="DM12" s="55" t="str">
        <f>IF(DM3="","",DM9*'Caracs du projet'!$E$12)</f>
        <v/>
      </c>
      <c r="DN12" s="55" t="str">
        <f>IF(DN3="","",DN9*'Caracs du projet'!$E$12)</f>
        <v/>
      </c>
      <c r="DO12" s="55" t="str">
        <f>IF(DO3="","",DO9*'Caracs du projet'!$E$12)</f>
        <v/>
      </c>
      <c r="DP12" s="55" t="str">
        <f>IF(DP3="","",DP9*'Caracs du projet'!$E$12)</f>
        <v/>
      </c>
      <c r="DQ12" s="55" t="str">
        <f>IF(DQ3="","",DQ9*'Caracs du projet'!$E$12)</f>
        <v/>
      </c>
      <c r="DR12" s="55" t="str">
        <f>IF(DR3="","",DR9*'Caracs du projet'!$E$12)</f>
        <v/>
      </c>
      <c r="DS12" s="55" t="str">
        <f>IF(DS3="","",DS9*'Caracs du projet'!$E$12)</f>
        <v/>
      </c>
      <c r="DT12" s="55" t="str">
        <f>IF(DT3="","",DT9*'Caracs du projet'!$E$12)</f>
        <v/>
      </c>
      <c r="DU12" s="55" t="str">
        <f>IF(DU3="","",DU9*'Caracs du projet'!$E$12)</f>
        <v/>
      </c>
      <c r="DV12" s="55" t="str">
        <f>IF(DV3="","",DV9*'Caracs du projet'!$E$12)</f>
        <v/>
      </c>
      <c r="DW12" s="55" t="str">
        <f>IF(DW3="","",DW9*'Caracs du projet'!$E$12)</f>
        <v/>
      </c>
      <c r="DX12" s="55" t="str">
        <f>IF(DX3="","",DX9*'Caracs du projet'!$E$12)</f>
        <v/>
      </c>
      <c r="DY12" s="55" t="str">
        <f>IF(DY3="","",DY9*'Caracs du projet'!$E$12)</f>
        <v/>
      </c>
      <c r="DZ12" s="55" t="str">
        <f>IF(DZ3="","",DZ9*'Caracs du projet'!$E$12)</f>
        <v/>
      </c>
      <c r="EA12" s="55" t="str">
        <f>IF(EA3="","",EA9*'Caracs du projet'!$E$12)</f>
        <v/>
      </c>
      <c r="EB12" s="55" t="str">
        <f>IF(EB3="","",EB9*'Caracs du projet'!$E$12)</f>
        <v/>
      </c>
      <c r="EC12" s="55" t="str">
        <f>IF(EC3="","",EC9*'Caracs du projet'!$E$12)</f>
        <v/>
      </c>
      <c r="ED12" s="55" t="str">
        <f>IF(ED3="","",ED9*'Caracs du projet'!$E$12)</f>
        <v/>
      </c>
      <c r="EE12" s="55" t="str">
        <f>IF(EE3="","",EE9*'Caracs du projet'!$E$12)</f>
        <v/>
      </c>
      <c r="EF12" s="55" t="str">
        <f>IF(EF3="","",EF9*'Caracs du projet'!$E$12)</f>
        <v/>
      </c>
      <c r="EG12" s="55" t="str">
        <f>IF(EG3="","",EG9*'Caracs du projet'!$E$12)</f>
        <v/>
      </c>
      <c r="EH12" s="55" t="str">
        <f>IF(EH3="","",EH9*'Caracs du projet'!$E$12)</f>
        <v/>
      </c>
      <c r="EI12" s="55" t="str">
        <f>IF(EI3="","",EI9*'Caracs du projet'!$E$12)</f>
        <v/>
      </c>
      <c r="EJ12" s="55" t="str">
        <f>IF(EJ3="","",EJ9*'Caracs du projet'!$E$12)</f>
        <v/>
      </c>
      <c r="EK12" s="55" t="str">
        <f>IF(EK3="","",EK9*'Caracs du projet'!$E$12)</f>
        <v/>
      </c>
      <c r="EL12" s="55" t="str">
        <f>IF(EL3="","",EL9*'Caracs du projet'!$E$12)</f>
        <v/>
      </c>
    </row>
    <row r="13" spans="1:151">
      <c r="A13" s="56" t="s">
        <v>88</v>
      </c>
      <c r="B13" s="55">
        <v>0</v>
      </c>
      <c r="C13" s="55">
        <f ca="1">IF(C3="","",C9*'Caracs du projet'!$E$60)</f>
        <v>389.98895066488467</v>
      </c>
      <c r="D13" s="55">
        <f ca="1">IF(D3="","",D9*'Caracs du projet'!$E$60)</f>
        <v>394.20977414656085</v>
      </c>
      <c r="E13" s="55">
        <f ca="1">IF(E3="","",E9*'Caracs du projet'!$E$60)</f>
        <v>398.39494489704828</v>
      </c>
      <c r="F13" s="55">
        <f ca="1">IF(F3="","",F9*'Caracs du projet'!$E$60)</f>
        <v>402.54482624429994</v>
      </c>
      <c r="G13" s="55">
        <f ca="1">IF(G3="","",G9*'Caracs du projet'!$E$60)</f>
        <v>406.65977793635039</v>
      </c>
      <c r="H13" s="55">
        <f ca="1">IF(H3="","",H9*'Caracs du projet'!$E$60)</f>
        <v>410.74015617678987</v>
      </c>
      <c r="I13" s="55">
        <f ca="1">IF(I3="","",I9*'Caracs du projet'!$E$60)</f>
        <v>414.7863136598873</v>
      </c>
      <c r="J13" s="55">
        <f ca="1">IF(J3="","",J9*'Caracs du projet'!$E$60)</f>
        <v>418.7985996053651</v>
      </c>
      <c r="K13" s="55">
        <f ca="1">IF(K3="","",K9*'Caracs du projet'!$E$60)</f>
        <v>422.77735979283017</v>
      </c>
      <c r="L13" s="55">
        <f ca="1">IF(L3="","",L9*'Caracs du projet'!$E$60)</f>
        <v>426.7229365958641</v>
      </c>
      <c r="M13" s="55">
        <f ca="1">IF(M3="","",M9*'Caracs du projet'!$E$60)</f>
        <v>430.63566901577548</v>
      </c>
      <c r="N13" s="55">
        <f ca="1">IF(N3="","",N9*'Caracs du projet'!$E$60)</f>
        <v>434.51589271501831</v>
      </c>
      <c r="O13" s="55">
        <f ca="1">IF(O3="","",O9*'Caracs du projet'!$E$60)</f>
        <v>438.36394005027961</v>
      </c>
      <c r="P13" s="55">
        <f ca="1">IF(P3="","",P9*'Caracs du projet'!$E$60)</f>
        <v>442.18014010523967</v>
      </c>
      <c r="Q13" s="55">
        <f ca="1">IF(Q3="","",Q9*'Caracs du projet'!$E$60)</f>
        <v>445.96481872300751</v>
      </c>
      <c r="R13" s="55">
        <f ca="1">IF(R3="","",R9*'Caracs du projet'!$E$60)</f>
        <v>448.00000000000006</v>
      </c>
      <c r="S13" s="55">
        <f ca="1">IF(S3="","",S9*'Caracs du projet'!$E$60)</f>
        <v>448.00000000000006</v>
      </c>
      <c r="T13" s="55">
        <f ca="1">IF(T3="","",T9*'Caracs du projet'!$E$60)</f>
        <v>448.00000000000006</v>
      </c>
      <c r="U13" s="55">
        <f ca="1">IF(U3="","",U9*'Caracs du projet'!$E$60)</f>
        <v>448.00000000000006</v>
      </c>
      <c r="V13" s="55">
        <f ca="1">IF(V3="","",V9*'Caracs du projet'!$E$60)</f>
        <v>448.00000000000006</v>
      </c>
      <c r="W13" s="55" t="str">
        <f>IF(W3="","",W9*'Caracs du projet'!$E$60)</f>
        <v/>
      </c>
      <c r="X13" s="55" t="str">
        <f>IF(X3="","",X9*'Caracs du projet'!$E$60)</f>
        <v/>
      </c>
      <c r="Y13" s="55" t="str">
        <f>IF(Y3="","",Y9*'Caracs du projet'!$E$60)</f>
        <v/>
      </c>
      <c r="Z13" s="55" t="str">
        <f>IF(Z3="","",Z9*'Caracs du projet'!$E$60)</f>
        <v/>
      </c>
      <c r="AA13" s="55" t="str">
        <f>IF(AA3="","",AA9*'Caracs du projet'!$E$60)</f>
        <v/>
      </c>
      <c r="AB13" s="55" t="str">
        <f>IF(AB3="","",AB9*'Caracs du projet'!$E$60)</f>
        <v/>
      </c>
      <c r="AC13" s="55" t="str">
        <f>IF(AC3="","",AC9*'Caracs du projet'!$E$60)</f>
        <v/>
      </c>
      <c r="AD13" s="55" t="str">
        <f>IF(AD3="","",AD9*'Caracs du projet'!$E$60)</f>
        <v/>
      </c>
      <c r="AE13" s="55" t="str">
        <f>IF(AE3="","",AE9*'Caracs du projet'!$E$60)</f>
        <v/>
      </c>
      <c r="AF13" s="55" t="str">
        <f>IF(AF3="","",AF9*'Caracs du projet'!$E$60)</f>
        <v/>
      </c>
      <c r="AG13" s="55" t="str">
        <f>IF(AG3="","",AG9*'Caracs du projet'!$E$60)</f>
        <v/>
      </c>
      <c r="AH13" s="55" t="str">
        <f>IF(AH3="","",AH9*'Caracs du projet'!$E$60)</f>
        <v/>
      </c>
      <c r="AI13" s="55" t="str">
        <f>IF(AI3="","",AI9*'Caracs du projet'!$E$60)</f>
        <v/>
      </c>
      <c r="AJ13" s="55" t="str">
        <f>IF(AJ3="","",AJ9*'Caracs du projet'!$E$60)</f>
        <v/>
      </c>
      <c r="AK13" s="55" t="str">
        <f>IF(AK3="","",AK9*'Caracs du projet'!$E$60)</f>
        <v/>
      </c>
      <c r="AL13" s="55" t="str">
        <f>IF(AL3="","",AL9*'Caracs du projet'!$E$60)</f>
        <v/>
      </c>
      <c r="AM13" s="55" t="str">
        <f>IF(AM3="","",AM9*'Caracs du projet'!$E$60)</f>
        <v/>
      </c>
      <c r="AN13" s="55" t="str">
        <f>IF(AN3="","",AN9*'Caracs du projet'!$E$60)</f>
        <v/>
      </c>
      <c r="AO13" s="55" t="str">
        <f>IF(AO3="","",AO9*'Caracs du projet'!$E$60)</f>
        <v/>
      </c>
      <c r="AP13" s="55" t="str">
        <f>IF(AP3="","",AP9*'Caracs du projet'!$E$60)</f>
        <v/>
      </c>
      <c r="AQ13" s="55" t="str">
        <f>IF(AQ3="","",AQ9*'Caracs du projet'!$E$60)</f>
        <v/>
      </c>
      <c r="AR13" s="55" t="str">
        <f>IF(AR3="","",AR9*'Caracs du projet'!$E$60)</f>
        <v/>
      </c>
      <c r="AS13" s="55" t="str">
        <f>IF(AS3="","",AS9*'Caracs du projet'!$E$60)</f>
        <v/>
      </c>
      <c r="AT13" s="55" t="str">
        <f>IF(AT3="","",AT9*'Caracs du projet'!$E$60)</f>
        <v/>
      </c>
      <c r="AU13" s="55" t="str">
        <f>IF(AU3="","",AU9*'Caracs du projet'!$E$60)</f>
        <v/>
      </c>
      <c r="AV13" s="55" t="str">
        <f>IF(AV3="","",AV9*'Caracs du projet'!$E$60)</f>
        <v/>
      </c>
      <c r="AW13" s="55" t="str">
        <f>IF(AW3="","",AW9*'Caracs du projet'!$E$60)</f>
        <v/>
      </c>
      <c r="AX13" s="55" t="str">
        <f>IF(AX3="","",AX9*'Caracs du projet'!$E$60)</f>
        <v/>
      </c>
      <c r="AY13" s="55" t="str">
        <f>IF(AY3="","",AY9*'Caracs du projet'!$E$60)</f>
        <v/>
      </c>
      <c r="AZ13" s="55" t="str">
        <f>IF(AZ3="","",AZ9*'Caracs du projet'!$E$60)</f>
        <v/>
      </c>
      <c r="BA13" s="55" t="str">
        <f>IF(BA3="","",BA9*'Caracs du projet'!$E$60)</f>
        <v/>
      </c>
      <c r="BB13" s="55" t="str">
        <f>IF(BB3="","",BB9*'Caracs du projet'!$E$60)</f>
        <v/>
      </c>
      <c r="BC13" s="55" t="str">
        <f>IF(BC3="","",BC9*'Caracs du projet'!$E$60)</f>
        <v/>
      </c>
      <c r="BD13" s="55" t="str">
        <f>IF(BD3="","",BD9*'Caracs du projet'!$E$60)</f>
        <v/>
      </c>
      <c r="BE13" s="55" t="str">
        <f>IF(BE3="","",BE9*'Caracs du projet'!$E$60)</f>
        <v/>
      </c>
      <c r="BF13" s="55" t="str">
        <f>IF(BF3="","",BF9*'Caracs du projet'!$E$60)</f>
        <v/>
      </c>
      <c r="BG13" s="55" t="str">
        <f>IF(BG3="","",BG9*'Caracs du projet'!$E$60)</f>
        <v/>
      </c>
      <c r="BH13" s="55" t="str">
        <f>IF(BH3="","",BH9*'Caracs du projet'!$E$60)</f>
        <v/>
      </c>
      <c r="BI13" s="55" t="str">
        <f>IF(BI3="","",BI9*'Caracs du projet'!$E$60)</f>
        <v/>
      </c>
      <c r="BJ13" s="55" t="str">
        <f>IF(BJ3="","",BJ9*'Caracs du projet'!$E$60)</f>
        <v/>
      </c>
      <c r="BK13" s="55" t="str">
        <f>IF(BK3="","",BK9*'Caracs du projet'!$E$60)</f>
        <v/>
      </c>
      <c r="BL13" s="55" t="str">
        <f>IF(BL3="","",BL9*'Caracs du projet'!$E$60)</f>
        <v/>
      </c>
      <c r="BM13" s="55" t="str">
        <f>IF(BM3="","",BM9*'Caracs du projet'!$E$60)</f>
        <v/>
      </c>
      <c r="BN13" s="55" t="str">
        <f>IF(BN3="","",BN9*'Caracs du projet'!$E$60)</f>
        <v/>
      </c>
      <c r="BO13" s="55" t="str">
        <f>IF(BO3="","",BO9*'Caracs du projet'!$E$60)</f>
        <v/>
      </c>
      <c r="BP13" s="55" t="str">
        <f>IF(BP3="","",BP9*'Caracs du projet'!$E$60)</f>
        <v/>
      </c>
      <c r="BQ13" s="55" t="str">
        <f>IF(BQ3="","",BQ9*'Caracs du projet'!$E$60)</f>
        <v/>
      </c>
      <c r="BR13" s="55" t="str">
        <f>IF(BR3="","",BR9*'Caracs du projet'!$E$60)</f>
        <v/>
      </c>
      <c r="BS13" s="55" t="str">
        <f>IF(BS3="","",BS9*'Caracs du projet'!$E$60)</f>
        <v/>
      </c>
      <c r="BT13" s="55" t="str">
        <f>IF(BT3="","",BT9*'Caracs du projet'!$E$60)</f>
        <v/>
      </c>
      <c r="BU13" s="55" t="str">
        <f>IF(BU3="","",BU9*'Caracs du projet'!$E$60)</f>
        <v/>
      </c>
      <c r="BV13" s="55" t="str">
        <f>IF(BV3="","",BV9*'Caracs du projet'!$E$60)</f>
        <v/>
      </c>
      <c r="BW13" s="55" t="str">
        <f>IF(BW3="","",BW9*'Caracs du projet'!$E$60)</f>
        <v/>
      </c>
      <c r="BX13" s="55" t="str">
        <f>IF(BX3="","",BX9*'Caracs du projet'!$E$60)</f>
        <v/>
      </c>
      <c r="BY13" s="55" t="str">
        <f>IF(BY3="","",BY9*'Caracs du projet'!$E$60)</f>
        <v/>
      </c>
      <c r="BZ13" s="55" t="str">
        <f>IF(BZ3="","",BZ9*'Caracs du projet'!$E$60)</f>
        <v/>
      </c>
      <c r="CA13" s="55" t="str">
        <f>IF(CA3="","",CA9*'Caracs du projet'!$E$60)</f>
        <v/>
      </c>
      <c r="CB13" s="55" t="str">
        <f>IF(CB3="","",CB9*'Caracs du projet'!$E$60)</f>
        <v/>
      </c>
      <c r="CC13" s="55" t="str">
        <f>IF(CC3="","",CC9*'Caracs du projet'!$E$60)</f>
        <v/>
      </c>
      <c r="CD13" s="55" t="str">
        <f>IF(CD3="","",CD9*'Caracs du projet'!$E$60)</f>
        <v/>
      </c>
      <c r="CE13" s="55" t="str">
        <f>IF(CE3="","",CE9*'Caracs du projet'!$E$60)</f>
        <v/>
      </c>
      <c r="CF13" s="55" t="str">
        <f>IF(CF3="","",CF9*'Caracs du projet'!$E$60)</f>
        <v/>
      </c>
      <c r="CG13" s="55" t="str">
        <f>IF(CG3="","",CG9*'Caracs du projet'!$E$60)</f>
        <v/>
      </c>
      <c r="CH13" s="55" t="str">
        <f>IF(CH3="","",CH9*'Caracs du projet'!$E$60)</f>
        <v/>
      </c>
      <c r="CI13" s="55" t="str">
        <f>IF(CI3="","",CI9*'Caracs du projet'!$E$60)</f>
        <v/>
      </c>
      <c r="CJ13" s="55" t="str">
        <f>IF(CJ3="","",CJ9*'Caracs du projet'!$E$60)</f>
        <v/>
      </c>
      <c r="CK13" s="55" t="str">
        <f>IF(CK3="","",CK9*'Caracs du projet'!$E$60)</f>
        <v/>
      </c>
      <c r="CL13" s="55" t="str">
        <f>IF(CL3="","",CL9*'Caracs du projet'!$E$60)</f>
        <v/>
      </c>
      <c r="CM13" s="55" t="str">
        <f>IF(CM3="","",CM9*'Caracs du projet'!$E$60)</f>
        <v/>
      </c>
      <c r="CN13" s="55" t="str">
        <f>IF(CN3="","",CN9*'Caracs du projet'!$E$60)</f>
        <v/>
      </c>
      <c r="CO13" s="55" t="str">
        <f>IF(CO3="","",CO9*'Caracs du projet'!$E$60)</f>
        <v/>
      </c>
      <c r="CP13" s="55" t="str">
        <f>IF(CP3="","",CP9*'Caracs du projet'!$E$60)</f>
        <v/>
      </c>
      <c r="CQ13" s="55" t="str">
        <f>IF(CQ3="","",CQ9*'Caracs du projet'!$E$60)</f>
        <v/>
      </c>
      <c r="CR13" s="55" t="str">
        <f>IF(CR3="","",CR9*'Caracs du projet'!$E$60)</f>
        <v/>
      </c>
      <c r="CS13" s="55" t="str">
        <f>IF(CS3="","",CS9*'Caracs du projet'!$E$60)</f>
        <v/>
      </c>
      <c r="CT13" s="55" t="str">
        <f>IF(CT3="","",CT9*'Caracs du projet'!$E$60)</f>
        <v/>
      </c>
      <c r="CU13" s="55" t="str">
        <f>IF(CU3="","",CU9*'Caracs du projet'!$E$60)</f>
        <v/>
      </c>
      <c r="CV13" s="55" t="str">
        <f>IF(CV3="","",CV9*'Caracs du projet'!$E$60)</f>
        <v/>
      </c>
      <c r="CW13" s="55" t="str">
        <f>IF(CW3="","",CW9*'Caracs du projet'!$E$60)</f>
        <v/>
      </c>
      <c r="CX13" s="55" t="str">
        <f>IF(CX3="","",CX9*'Caracs du projet'!$E$60)</f>
        <v/>
      </c>
      <c r="CY13" s="55" t="str">
        <f>IF(CY3="","",CY9*'Caracs du projet'!$E$60)</f>
        <v/>
      </c>
      <c r="CZ13" s="55" t="str">
        <f>IF(CZ3="","",CZ9*'Caracs du projet'!$E$60)</f>
        <v/>
      </c>
      <c r="DA13" s="55" t="str">
        <f>IF(DA3="","",DA9*'Caracs du projet'!$E$60)</f>
        <v/>
      </c>
      <c r="DB13" s="55" t="str">
        <f>IF(DB3="","",DB9*'Caracs du projet'!$E$60)</f>
        <v/>
      </c>
      <c r="DC13" s="55" t="str">
        <f>IF(DC3="","",DC9*'Caracs du projet'!$E$60)</f>
        <v/>
      </c>
      <c r="DD13" s="55" t="str">
        <f>IF(DD3="","",DD9*'Caracs du projet'!$E$60)</f>
        <v/>
      </c>
      <c r="DE13" s="55" t="str">
        <f>IF(DE3="","",DE9*'Caracs du projet'!$E$60)</f>
        <v/>
      </c>
      <c r="DF13" s="55" t="str">
        <f>IF(DF3="","",DF9*'Caracs du projet'!$E$60)</f>
        <v/>
      </c>
      <c r="DG13" s="55" t="str">
        <f>IF(DG3="","",DG9*'Caracs du projet'!$E$60)</f>
        <v/>
      </c>
      <c r="DH13" s="55" t="str">
        <f>IF(DH3="","",DH9*'Caracs du projet'!$E$60)</f>
        <v/>
      </c>
      <c r="DI13" s="55" t="str">
        <f>IF(DI3="","",DI9*'Caracs du projet'!$E$60)</f>
        <v/>
      </c>
      <c r="DJ13" s="55" t="str">
        <f>IF(DJ3="","",DJ9*'Caracs du projet'!$E$60)</f>
        <v/>
      </c>
      <c r="DK13" s="55" t="str">
        <f>IF(DK3="","",DK9*'Caracs du projet'!$E$60)</f>
        <v/>
      </c>
      <c r="DL13" s="55" t="str">
        <f>IF(DL3="","",DL9*'Caracs du projet'!$E$60)</f>
        <v/>
      </c>
      <c r="DM13" s="55" t="str">
        <f>IF(DM3="","",DM9*'Caracs du projet'!$E$60)</f>
        <v/>
      </c>
      <c r="DN13" s="55" t="str">
        <f>IF(DN3="","",DN9*'Caracs du projet'!$E$60)</f>
        <v/>
      </c>
      <c r="DO13" s="55" t="str">
        <f>IF(DO3="","",DO9*'Caracs du projet'!$E$60)</f>
        <v/>
      </c>
      <c r="DP13" s="55" t="str">
        <f>IF(DP3="","",DP9*'Caracs du projet'!$E$60)</f>
        <v/>
      </c>
      <c r="DQ13" s="55" t="str">
        <f>IF(DQ3="","",DQ9*'Caracs du projet'!$E$60)</f>
        <v/>
      </c>
      <c r="DR13" s="55" t="str">
        <f>IF(DR3="","",DR9*'Caracs du projet'!$E$60)</f>
        <v/>
      </c>
      <c r="DS13" s="55" t="str">
        <f>IF(DS3="","",DS9*'Caracs du projet'!$E$60)</f>
        <v/>
      </c>
      <c r="DT13" s="55" t="str">
        <f>IF(DT3="","",DT9*'Caracs du projet'!$E$60)</f>
        <v/>
      </c>
      <c r="DU13" s="55" t="str">
        <f>IF(DU3="","",DU9*'Caracs du projet'!$E$60)</f>
        <v/>
      </c>
      <c r="DV13" s="55" t="str">
        <f>IF(DV3="","",DV9*'Caracs du projet'!$E$60)</f>
        <v/>
      </c>
      <c r="DW13" s="55" t="str">
        <f>IF(DW3="","",DW9*'Caracs du projet'!$E$60)</f>
        <v/>
      </c>
      <c r="DX13" s="55" t="str">
        <f>IF(DX3="","",DX9*'Caracs du projet'!$E$60)</f>
        <v/>
      </c>
      <c r="DY13" s="55" t="str">
        <f>IF(DY3="","",DY9*'Caracs du projet'!$E$60)</f>
        <v/>
      </c>
      <c r="DZ13" s="55" t="str">
        <f>IF(DZ3="","",DZ9*'Caracs du projet'!$E$60)</f>
        <v/>
      </c>
      <c r="EA13" s="55" t="str">
        <f>IF(EA3="","",EA9*'Caracs du projet'!$E$60)</f>
        <v/>
      </c>
      <c r="EB13" s="55" t="str">
        <f>IF(EB3="","",EB9*'Caracs du projet'!$E$60)</f>
        <v/>
      </c>
      <c r="EC13" s="55" t="str">
        <f>IF(EC3="","",EC9*'Caracs du projet'!$E$60)</f>
        <v/>
      </c>
      <c r="ED13" s="55" t="str">
        <f>IF(ED3="","",ED9*'Caracs du projet'!$E$60)</f>
        <v/>
      </c>
      <c r="EE13" s="55" t="str">
        <f>IF(EE3="","",EE9*'Caracs du projet'!$E$60)</f>
        <v/>
      </c>
      <c r="EF13" s="55" t="str">
        <f>IF(EF3="","",EF9*'Caracs du projet'!$E$60)</f>
        <v/>
      </c>
      <c r="EG13" s="55" t="str">
        <f>IF(EG3="","",EG9*'Caracs du projet'!$E$60)</f>
        <v/>
      </c>
      <c r="EH13" s="55" t="str">
        <f>IF(EH3="","",EH9*'Caracs du projet'!$E$60)</f>
        <v/>
      </c>
      <c r="EI13" s="55" t="str">
        <f>IF(EI3="","",EI9*'Caracs du projet'!$E$60)</f>
        <v/>
      </c>
      <c r="EJ13" s="55" t="str">
        <f>IF(EJ3="","",EJ9*'Caracs du projet'!$E$60)</f>
        <v/>
      </c>
      <c r="EK13" s="55" t="str">
        <f>IF(EK3="","",EK9*'Caracs du projet'!$E$60)</f>
        <v/>
      </c>
      <c r="EL13" s="55" t="str">
        <f>IF(EL3="","",EL9*'Caracs du projet'!$E$60)</f>
        <v/>
      </c>
    </row>
    <row r="14" spans="1:151" ht="15.75">
      <c r="A14" s="85" t="s">
        <v>89</v>
      </c>
      <c r="B14" s="62">
        <v>0</v>
      </c>
      <c r="C14" s="62">
        <f ca="1">IF(C3="","",C12+C13)</f>
        <v>869.1182329103143</v>
      </c>
      <c r="D14" s="62">
        <f t="shared" ref="D14:BO14" ca="1" si="3">IF(D3="","",D12+D13)</f>
        <v>878.52463952662129</v>
      </c>
      <c r="E14" s="62">
        <f t="shared" ca="1" si="3"/>
        <v>887.85159148485036</v>
      </c>
      <c r="F14" s="62">
        <f t="shared" ca="1" si="3"/>
        <v>897.09989848729697</v>
      </c>
      <c r="G14" s="62">
        <f t="shared" ca="1" si="3"/>
        <v>906.2703622581522</v>
      </c>
      <c r="H14" s="62">
        <f t="shared" ca="1" si="3"/>
        <v>915.36377662256018</v>
      </c>
      <c r="I14" s="62">
        <f t="shared" ca="1" si="3"/>
        <v>924.38092758489165</v>
      </c>
      <c r="J14" s="62">
        <f t="shared" ca="1" si="3"/>
        <v>933.32259340624216</v>
      </c>
      <c r="K14" s="62">
        <f t="shared" ca="1" si="3"/>
        <v>942.18954468116431</v>
      </c>
      <c r="L14" s="62">
        <f t="shared" ca="1" si="3"/>
        <v>950.98254441363997</v>
      </c>
      <c r="M14" s="62">
        <f t="shared" ca="1" si="3"/>
        <v>959.70234809229942</v>
      </c>
      <c r="N14" s="62">
        <f t="shared" ca="1" si="3"/>
        <v>968.34970376489787</v>
      </c>
      <c r="O14" s="62">
        <f t="shared" ca="1" si="3"/>
        <v>976.92535211205154</v>
      </c>
      <c r="P14" s="62">
        <f t="shared" ca="1" si="3"/>
        <v>985.43002652024825</v>
      </c>
      <c r="Q14" s="62">
        <f t="shared" ca="1" si="3"/>
        <v>993.86445315413096</v>
      </c>
      <c r="R14" s="62">
        <f t="shared" ca="1" si="3"/>
        <v>998.40000000000009</v>
      </c>
      <c r="S14" s="62">
        <f t="shared" ca="1" si="3"/>
        <v>998.40000000000009</v>
      </c>
      <c r="T14" s="62">
        <f t="shared" ca="1" si="3"/>
        <v>998.40000000000009</v>
      </c>
      <c r="U14" s="62">
        <f t="shared" ca="1" si="3"/>
        <v>998.40000000000009</v>
      </c>
      <c r="V14" s="62">
        <f t="shared" ca="1" si="3"/>
        <v>998.40000000000009</v>
      </c>
      <c r="W14" s="62" t="str">
        <f t="shared" si="3"/>
        <v/>
      </c>
      <c r="X14" s="62" t="str">
        <f t="shared" si="3"/>
        <v/>
      </c>
      <c r="Y14" s="62" t="str">
        <f t="shared" si="3"/>
        <v/>
      </c>
      <c r="Z14" s="62" t="str">
        <f t="shared" si="3"/>
        <v/>
      </c>
      <c r="AA14" s="62" t="str">
        <f t="shared" si="3"/>
        <v/>
      </c>
      <c r="AB14" s="62" t="str">
        <f t="shared" si="3"/>
        <v/>
      </c>
      <c r="AC14" s="62" t="str">
        <f t="shared" si="3"/>
        <v/>
      </c>
      <c r="AD14" s="62" t="str">
        <f t="shared" si="3"/>
        <v/>
      </c>
      <c r="AE14" s="62" t="str">
        <f t="shared" si="3"/>
        <v/>
      </c>
      <c r="AF14" s="62" t="str">
        <f t="shared" si="3"/>
        <v/>
      </c>
      <c r="AG14" s="62" t="str">
        <f t="shared" si="3"/>
        <v/>
      </c>
      <c r="AH14" s="62" t="str">
        <f t="shared" si="3"/>
        <v/>
      </c>
      <c r="AI14" s="62" t="str">
        <f t="shared" si="3"/>
        <v/>
      </c>
      <c r="AJ14" s="62" t="str">
        <f t="shared" si="3"/>
        <v/>
      </c>
      <c r="AK14" s="62" t="str">
        <f t="shared" si="3"/>
        <v/>
      </c>
      <c r="AL14" s="62" t="str">
        <f t="shared" si="3"/>
        <v/>
      </c>
      <c r="AM14" s="62" t="str">
        <f t="shared" si="3"/>
        <v/>
      </c>
      <c r="AN14" s="62" t="str">
        <f t="shared" si="3"/>
        <v/>
      </c>
      <c r="AO14" s="62" t="str">
        <f t="shared" si="3"/>
        <v/>
      </c>
      <c r="AP14" s="62" t="str">
        <f t="shared" si="3"/>
        <v/>
      </c>
      <c r="AQ14" s="62" t="str">
        <f t="shared" si="3"/>
        <v/>
      </c>
      <c r="AR14" s="62" t="str">
        <f t="shared" si="3"/>
        <v/>
      </c>
      <c r="AS14" s="62" t="str">
        <f t="shared" si="3"/>
        <v/>
      </c>
      <c r="AT14" s="62" t="str">
        <f t="shared" si="3"/>
        <v/>
      </c>
      <c r="AU14" s="62" t="str">
        <f t="shared" si="3"/>
        <v/>
      </c>
      <c r="AV14" s="62" t="str">
        <f t="shared" si="3"/>
        <v/>
      </c>
      <c r="AW14" s="62" t="str">
        <f t="shared" si="3"/>
        <v/>
      </c>
      <c r="AX14" s="62" t="str">
        <f t="shared" si="3"/>
        <v/>
      </c>
      <c r="AY14" s="62" t="str">
        <f t="shared" si="3"/>
        <v/>
      </c>
      <c r="AZ14" s="62" t="str">
        <f t="shared" si="3"/>
        <v/>
      </c>
      <c r="BA14" s="62" t="str">
        <f t="shared" si="3"/>
        <v/>
      </c>
      <c r="BB14" s="62" t="str">
        <f t="shared" si="3"/>
        <v/>
      </c>
      <c r="BC14" s="62" t="str">
        <f t="shared" si="3"/>
        <v/>
      </c>
      <c r="BD14" s="62" t="str">
        <f t="shared" si="3"/>
        <v/>
      </c>
      <c r="BE14" s="62" t="str">
        <f t="shared" si="3"/>
        <v/>
      </c>
      <c r="BF14" s="62" t="str">
        <f t="shared" si="3"/>
        <v/>
      </c>
      <c r="BG14" s="62" t="str">
        <f t="shared" si="3"/>
        <v/>
      </c>
      <c r="BH14" s="62" t="str">
        <f t="shared" si="3"/>
        <v/>
      </c>
      <c r="BI14" s="62" t="str">
        <f t="shared" si="3"/>
        <v/>
      </c>
      <c r="BJ14" s="62" t="str">
        <f t="shared" si="3"/>
        <v/>
      </c>
      <c r="BK14" s="62" t="str">
        <f t="shared" si="3"/>
        <v/>
      </c>
      <c r="BL14" s="62" t="str">
        <f t="shared" si="3"/>
        <v/>
      </c>
      <c r="BM14" s="62" t="str">
        <f t="shared" si="3"/>
        <v/>
      </c>
      <c r="BN14" s="62" t="str">
        <f t="shared" si="3"/>
        <v/>
      </c>
      <c r="BO14" s="62" t="str">
        <f t="shared" si="3"/>
        <v/>
      </c>
      <c r="BP14" s="62" t="str">
        <f t="shared" ref="BP14:EA14" si="4">IF(BP3="","",BP12+BP13)</f>
        <v/>
      </c>
      <c r="BQ14" s="62" t="str">
        <f t="shared" si="4"/>
        <v/>
      </c>
      <c r="BR14" s="62" t="str">
        <f t="shared" si="4"/>
        <v/>
      </c>
      <c r="BS14" s="62" t="str">
        <f t="shared" si="4"/>
        <v/>
      </c>
      <c r="BT14" s="62" t="str">
        <f t="shared" si="4"/>
        <v/>
      </c>
      <c r="BU14" s="62" t="str">
        <f t="shared" si="4"/>
        <v/>
      </c>
      <c r="BV14" s="62" t="str">
        <f t="shared" si="4"/>
        <v/>
      </c>
      <c r="BW14" s="62" t="str">
        <f t="shared" si="4"/>
        <v/>
      </c>
      <c r="BX14" s="62" t="str">
        <f t="shared" si="4"/>
        <v/>
      </c>
      <c r="BY14" s="62" t="str">
        <f t="shared" si="4"/>
        <v/>
      </c>
      <c r="BZ14" s="62" t="str">
        <f t="shared" si="4"/>
        <v/>
      </c>
      <c r="CA14" s="62" t="str">
        <f t="shared" si="4"/>
        <v/>
      </c>
      <c r="CB14" s="62" t="str">
        <f t="shared" si="4"/>
        <v/>
      </c>
      <c r="CC14" s="62" t="str">
        <f t="shared" si="4"/>
        <v/>
      </c>
      <c r="CD14" s="62" t="str">
        <f t="shared" si="4"/>
        <v/>
      </c>
      <c r="CE14" s="62" t="str">
        <f t="shared" si="4"/>
        <v/>
      </c>
      <c r="CF14" s="62" t="str">
        <f t="shared" si="4"/>
        <v/>
      </c>
      <c r="CG14" s="62" t="str">
        <f t="shared" si="4"/>
        <v/>
      </c>
      <c r="CH14" s="62" t="str">
        <f t="shared" si="4"/>
        <v/>
      </c>
      <c r="CI14" s="62" t="str">
        <f t="shared" si="4"/>
        <v/>
      </c>
      <c r="CJ14" s="62" t="str">
        <f t="shared" si="4"/>
        <v/>
      </c>
      <c r="CK14" s="62" t="str">
        <f t="shared" si="4"/>
        <v/>
      </c>
      <c r="CL14" s="62" t="str">
        <f t="shared" si="4"/>
        <v/>
      </c>
      <c r="CM14" s="62" t="str">
        <f t="shared" si="4"/>
        <v/>
      </c>
      <c r="CN14" s="62" t="str">
        <f t="shared" si="4"/>
        <v/>
      </c>
      <c r="CO14" s="62" t="str">
        <f t="shared" si="4"/>
        <v/>
      </c>
      <c r="CP14" s="62" t="str">
        <f t="shared" si="4"/>
        <v/>
      </c>
      <c r="CQ14" s="62" t="str">
        <f t="shared" si="4"/>
        <v/>
      </c>
      <c r="CR14" s="62" t="str">
        <f t="shared" si="4"/>
        <v/>
      </c>
      <c r="CS14" s="62" t="str">
        <f t="shared" si="4"/>
        <v/>
      </c>
      <c r="CT14" s="62" t="str">
        <f t="shared" si="4"/>
        <v/>
      </c>
      <c r="CU14" s="62" t="str">
        <f t="shared" si="4"/>
        <v/>
      </c>
      <c r="CV14" s="62" t="str">
        <f t="shared" si="4"/>
        <v/>
      </c>
      <c r="CW14" s="62" t="str">
        <f t="shared" si="4"/>
        <v/>
      </c>
      <c r="CX14" s="62" t="str">
        <f t="shared" si="4"/>
        <v/>
      </c>
      <c r="CY14" s="62" t="str">
        <f t="shared" si="4"/>
        <v/>
      </c>
      <c r="CZ14" s="62" t="str">
        <f t="shared" si="4"/>
        <v/>
      </c>
      <c r="DA14" s="62" t="str">
        <f t="shared" si="4"/>
        <v/>
      </c>
      <c r="DB14" s="62" t="str">
        <f t="shared" si="4"/>
        <v/>
      </c>
      <c r="DC14" s="62" t="str">
        <f t="shared" si="4"/>
        <v/>
      </c>
      <c r="DD14" s="62" t="str">
        <f t="shared" si="4"/>
        <v/>
      </c>
      <c r="DE14" s="62" t="str">
        <f t="shared" si="4"/>
        <v/>
      </c>
      <c r="DF14" s="62" t="str">
        <f t="shared" si="4"/>
        <v/>
      </c>
      <c r="DG14" s="62" t="str">
        <f t="shared" si="4"/>
        <v/>
      </c>
      <c r="DH14" s="62" t="str">
        <f t="shared" si="4"/>
        <v/>
      </c>
      <c r="DI14" s="62" t="str">
        <f t="shared" si="4"/>
        <v/>
      </c>
      <c r="DJ14" s="62" t="str">
        <f t="shared" si="4"/>
        <v/>
      </c>
      <c r="DK14" s="62" t="str">
        <f t="shared" si="4"/>
        <v/>
      </c>
      <c r="DL14" s="62" t="str">
        <f t="shared" si="4"/>
        <v/>
      </c>
      <c r="DM14" s="62" t="str">
        <f t="shared" si="4"/>
        <v/>
      </c>
      <c r="DN14" s="62" t="str">
        <f t="shared" si="4"/>
        <v/>
      </c>
      <c r="DO14" s="62" t="str">
        <f t="shared" si="4"/>
        <v/>
      </c>
      <c r="DP14" s="62" t="str">
        <f t="shared" si="4"/>
        <v/>
      </c>
      <c r="DQ14" s="62" t="str">
        <f t="shared" si="4"/>
        <v/>
      </c>
      <c r="DR14" s="62" t="str">
        <f t="shared" si="4"/>
        <v/>
      </c>
      <c r="DS14" s="62" t="str">
        <f t="shared" si="4"/>
        <v/>
      </c>
      <c r="DT14" s="62" t="str">
        <f t="shared" si="4"/>
        <v/>
      </c>
      <c r="DU14" s="62" t="str">
        <f t="shared" si="4"/>
        <v/>
      </c>
      <c r="DV14" s="62" t="str">
        <f t="shared" si="4"/>
        <v/>
      </c>
      <c r="DW14" s="62" t="str">
        <f t="shared" si="4"/>
        <v/>
      </c>
      <c r="DX14" s="62" t="str">
        <f t="shared" si="4"/>
        <v/>
      </c>
      <c r="DY14" s="62" t="str">
        <f t="shared" si="4"/>
        <v/>
      </c>
      <c r="DZ14" s="62" t="str">
        <f t="shared" si="4"/>
        <v/>
      </c>
      <c r="EA14" s="62" t="str">
        <f t="shared" si="4"/>
        <v/>
      </c>
      <c r="EB14" s="62" t="str">
        <f t="shared" ref="EB14:EL14" si="5">IF(EB3="","",EB12+EB13)</f>
        <v/>
      </c>
      <c r="EC14" s="62" t="str">
        <f t="shared" si="5"/>
        <v/>
      </c>
      <c r="ED14" s="62" t="str">
        <f t="shared" si="5"/>
        <v/>
      </c>
      <c r="EE14" s="62" t="str">
        <f t="shared" si="5"/>
        <v/>
      </c>
      <c r="EF14" s="62" t="str">
        <f t="shared" si="5"/>
        <v/>
      </c>
      <c r="EG14" s="62" t="str">
        <f t="shared" si="5"/>
        <v/>
      </c>
      <c r="EH14" s="62" t="str">
        <f t="shared" si="5"/>
        <v/>
      </c>
      <c r="EI14" s="62" t="str">
        <f t="shared" si="5"/>
        <v/>
      </c>
      <c r="EJ14" s="62" t="str">
        <f t="shared" si="5"/>
        <v/>
      </c>
      <c r="EK14" s="62" t="str">
        <f t="shared" si="5"/>
        <v/>
      </c>
      <c r="EL14" s="62" t="str">
        <f t="shared" si="5"/>
        <v/>
      </c>
      <c r="EM14" s="62"/>
      <c r="EN14" s="59"/>
    </row>
    <row r="15" spans="1:151" ht="15.75">
      <c r="A15" s="85"/>
      <c r="B15" s="62"/>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62"/>
      <c r="BM15" s="62"/>
      <c r="BN15" s="62"/>
      <c r="BO15" s="62"/>
      <c r="BP15" s="62"/>
      <c r="BQ15" s="62"/>
      <c r="BR15" s="62"/>
      <c r="BS15" s="62"/>
      <c r="BT15" s="62"/>
      <c r="BU15" s="62"/>
      <c r="BV15" s="62"/>
      <c r="BW15" s="62"/>
      <c r="BX15" s="62"/>
      <c r="BY15" s="62"/>
      <c r="BZ15" s="62"/>
      <c r="CA15" s="62"/>
      <c r="CB15" s="62"/>
      <c r="CC15" s="62"/>
      <c r="CD15" s="62"/>
      <c r="CE15" s="62"/>
      <c r="CF15" s="62"/>
      <c r="CG15" s="62"/>
      <c r="CH15" s="62"/>
      <c r="CI15" s="62"/>
      <c r="CJ15" s="62"/>
      <c r="CK15" s="62"/>
      <c r="CL15" s="62"/>
      <c r="CM15" s="62"/>
      <c r="CN15" s="62"/>
      <c r="CO15" s="62"/>
      <c r="CP15" s="62"/>
      <c r="CQ15" s="62"/>
      <c r="CR15" s="62"/>
      <c r="CS15" s="62"/>
      <c r="CT15" s="62"/>
      <c r="CU15" s="62"/>
      <c r="CV15" s="62"/>
      <c r="CW15" s="62"/>
      <c r="CX15" s="62"/>
      <c r="CY15" s="62"/>
      <c r="CZ15" s="62"/>
      <c r="DA15" s="62"/>
      <c r="DB15" s="62"/>
      <c r="DC15" s="62"/>
      <c r="DD15" s="62"/>
      <c r="DE15" s="62"/>
      <c r="DF15" s="62"/>
      <c r="DG15" s="62"/>
      <c r="DH15" s="62"/>
      <c r="DI15" s="62"/>
      <c r="DJ15" s="62"/>
      <c r="DK15" s="62"/>
      <c r="DL15" s="62"/>
      <c r="DM15" s="62"/>
      <c r="DN15" s="62"/>
      <c r="DO15" s="62"/>
      <c r="DP15" s="62"/>
      <c r="DQ15" s="62"/>
      <c r="DR15" s="62"/>
      <c r="DS15" s="62"/>
      <c r="DT15" s="62"/>
      <c r="DU15" s="62"/>
      <c r="DV15" s="62"/>
      <c r="DW15" s="62"/>
      <c r="DX15" s="62"/>
      <c r="DY15" s="62"/>
      <c r="DZ15" s="62"/>
      <c r="EA15" s="62"/>
      <c r="EB15" s="62"/>
      <c r="EC15" s="62"/>
      <c r="ED15" s="62"/>
      <c r="EE15" s="62"/>
      <c r="EF15" s="62"/>
      <c r="EG15" s="62"/>
      <c r="EH15" s="62"/>
      <c r="EI15" s="62"/>
      <c r="EJ15" s="62"/>
      <c r="EK15" s="62"/>
      <c r="EL15" s="62"/>
      <c r="EM15" s="62"/>
      <c r="EN15" s="59"/>
    </row>
    <row r="16" spans="1:151" ht="15.75">
      <c r="A16" s="85"/>
      <c r="B16" s="62"/>
      <c r="C16" s="62"/>
      <c r="D16" s="62"/>
      <c r="E16" s="62"/>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c r="CG16" s="62"/>
      <c r="CH16" s="62"/>
      <c r="CI16" s="62"/>
      <c r="CJ16" s="62"/>
      <c r="CK16" s="62"/>
      <c r="CL16" s="62"/>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c r="EL16" s="62"/>
      <c r="EM16" s="62"/>
      <c r="EN16" s="59"/>
    </row>
    <row r="17" spans="1:155" s="55" customFormat="1">
      <c r="A17" s="55" t="s">
        <v>90</v>
      </c>
      <c r="B17" s="55">
        <f>IF(B3="","",IF(B3='Caracs du projet'!$E$21,'Caracs du projet'!$E$22,0))</f>
        <v>0</v>
      </c>
      <c r="C17" s="55">
        <f>IF(C3="","",IF(C3='Caracs du projet'!$E$21,'Caracs du projet'!$E$22,0))</f>
        <v>0</v>
      </c>
      <c r="D17" s="55">
        <f>IF(D3="","",IF(D3='Caracs du projet'!$E$21,'Caracs du projet'!$E$22,0))</f>
        <v>0</v>
      </c>
      <c r="E17" s="55">
        <f>IF(E3="","",IF(E3='Caracs du projet'!$E$21,'Caracs du projet'!$E$22,0))</f>
        <v>0</v>
      </c>
      <c r="F17" s="55">
        <f>IF(F3="","",IF(F3='Caracs du projet'!$E$21,'Caracs du projet'!$E$22,0))</f>
        <v>0</v>
      </c>
      <c r="G17" s="55">
        <f>IF(G3="","",IF(G3='Caracs du projet'!$E$21,'Caracs du projet'!$E$22,0))</f>
        <v>0</v>
      </c>
      <c r="H17" s="55">
        <f>IF(H3="","",IF(H3='Caracs du projet'!$E$21,'Caracs du projet'!$E$22,0))</f>
        <v>0</v>
      </c>
      <c r="I17" s="55">
        <f>IF(I3="","",IF(I3='Caracs du projet'!$E$21,'Caracs du projet'!$E$22,0))</f>
        <v>0</v>
      </c>
      <c r="J17" s="55">
        <f>IF(J3="","",IF(J3='Caracs du projet'!$E$21,'Caracs du projet'!$E$22,0))</f>
        <v>0</v>
      </c>
      <c r="K17" s="55">
        <f>IF(K3="","",IF(K3='Caracs du projet'!$E$21,'Caracs du projet'!$E$22,0))</f>
        <v>0</v>
      </c>
      <c r="L17" s="55">
        <f>IF(L3="","",IF(L3='Caracs du projet'!$E$21,'Caracs du projet'!$E$22,0))</f>
        <v>0</v>
      </c>
      <c r="M17" s="55">
        <f>IF(M3="","",IF(M3='Caracs du projet'!$E$21,'Caracs du projet'!$E$22,0))</f>
        <v>0</v>
      </c>
      <c r="N17" s="55">
        <f>IF(N3="","",IF(N3='Caracs du projet'!$E$21,'Caracs du projet'!$E$22,0))</f>
        <v>0</v>
      </c>
      <c r="O17" s="55">
        <f>IF(O3="","",IF(O3='Caracs du projet'!$E$21,'Caracs du projet'!$E$22,0))</f>
        <v>0</v>
      </c>
      <c r="P17" s="55">
        <f>IF(P3="","",IF(P3='Caracs du projet'!$E$21,'Caracs du projet'!$E$22,0))</f>
        <v>0</v>
      </c>
      <c r="Q17" s="55">
        <f>IF(Q3="","",IF(Q3='Caracs du projet'!$E$21,'Caracs du projet'!$E$22,0))</f>
        <v>0</v>
      </c>
      <c r="R17" s="55">
        <f>IF(R3="","",IF(R3='Caracs du projet'!$E$21,'Caracs du projet'!$E$22,0))</f>
        <v>0</v>
      </c>
      <c r="S17" s="55">
        <f>IF(S3="","",IF(S3='Caracs du projet'!$E$21,'Caracs du projet'!$E$22,0))</f>
        <v>0</v>
      </c>
      <c r="T17" s="55">
        <f>IF(T3="","",IF(T3='Caracs du projet'!$E$21,'Caracs du projet'!$E$22,0))</f>
        <v>0</v>
      </c>
      <c r="U17" s="55">
        <f>IF(U3="","",IF(U3='Caracs du projet'!$E$21,'Caracs du projet'!$E$22,0))</f>
        <v>0</v>
      </c>
      <c r="V17" s="55">
        <f>IF(V3="","",IF(V3='Caracs du projet'!$E$21,'Caracs du projet'!$E$22,0))</f>
        <v>50000</v>
      </c>
      <c r="W17" s="55" t="str">
        <f>IF(W3="","",IF(W3='Caracs du projet'!$E$21,'Caracs du projet'!$E$22,0))</f>
        <v/>
      </c>
      <c r="X17" s="55" t="str">
        <f>IF(X3="","",IF(X3='Caracs du projet'!$E$21,'Caracs du projet'!$E$22,0))</f>
        <v/>
      </c>
      <c r="Y17" s="55" t="str">
        <f>IF(Y3="","",IF(Y3='Caracs du projet'!$E$21,'Caracs du projet'!$E$22,0))</f>
        <v/>
      </c>
      <c r="Z17" s="55" t="str">
        <f>IF(Z3="","",IF(Z3='Caracs du projet'!$E$21,'Caracs du projet'!$E$22,0))</f>
        <v/>
      </c>
      <c r="AA17" s="55" t="str">
        <f>IF(AA3="","",IF(AA3='Caracs du projet'!$E$21,'Caracs du projet'!$E$22,0))</f>
        <v/>
      </c>
      <c r="AB17" s="55" t="str">
        <f>IF(AB3="","",IF(AB3='Caracs du projet'!$E$21,'Caracs du projet'!$E$22,0))</f>
        <v/>
      </c>
      <c r="AC17" s="55" t="str">
        <f>IF(AC3="","",IF(AC3='Caracs du projet'!$E$21,'Caracs du projet'!$E$22,0))</f>
        <v/>
      </c>
      <c r="AD17" s="55" t="str">
        <f>IF(AD3="","",IF(AD3='Caracs du projet'!$E$21,'Caracs du projet'!$E$22,0))</f>
        <v/>
      </c>
      <c r="AE17" s="55" t="str">
        <f>IF(AE3="","",IF(AE3='Caracs du projet'!$E$21,'Caracs du projet'!$E$22,0))</f>
        <v/>
      </c>
      <c r="AF17" s="55" t="str">
        <f>IF(AF3="","",IF(AF3='Caracs du projet'!$E$21,'Caracs du projet'!$E$22,0))</f>
        <v/>
      </c>
      <c r="AG17" s="55" t="str">
        <f>IF(AG3="","",IF(AG3='Caracs du projet'!$E$21,'Caracs du projet'!$E$22,0))</f>
        <v/>
      </c>
      <c r="AH17" s="55" t="str">
        <f>IF(AH3="","",IF(AH3='Caracs du projet'!$E$21,'Caracs du projet'!$E$22,0))</f>
        <v/>
      </c>
      <c r="AI17" s="55" t="str">
        <f>IF(AI3="","",IF(AI3='Caracs du projet'!$E$21,'Caracs du projet'!$E$22,0))</f>
        <v/>
      </c>
      <c r="AJ17" s="55" t="str">
        <f>IF(AJ3="","",IF(AJ3='Caracs du projet'!$E$21,'Caracs du projet'!$E$22,0))</f>
        <v/>
      </c>
      <c r="AK17" s="55" t="str">
        <f>IF(AK3="","",IF(AK3='Caracs du projet'!$E$21,'Caracs du projet'!$E$22,0))</f>
        <v/>
      </c>
      <c r="AL17" s="55" t="str">
        <f>IF(AL3="","",IF(AL3='Caracs du projet'!$E$21,'Caracs du projet'!$E$22,0))</f>
        <v/>
      </c>
      <c r="AM17" s="55" t="str">
        <f>IF(AM3="","",IF(AM3='Caracs du projet'!$E$21,'Caracs du projet'!$E$22,0))</f>
        <v/>
      </c>
      <c r="AN17" s="55" t="str">
        <f>IF(AN3="","",IF(AN3='Caracs du projet'!$E$21,'Caracs du projet'!$E$22,0))</f>
        <v/>
      </c>
      <c r="AO17" s="55" t="str">
        <f>IF(AO3="","",IF(AO3='Caracs du projet'!$E$21,'Caracs du projet'!$E$22,0))</f>
        <v/>
      </c>
      <c r="AP17" s="55" t="str">
        <f>IF(AP3="","",IF(AP3='Caracs du projet'!$E$21,'Caracs du projet'!$E$22,0))</f>
        <v/>
      </c>
      <c r="AQ17" s="55" t="str">
        <f>IF(AQ3="","",IF(AQ3='Caracs du projet'!$E$21,'Caracs du projet'!$E$22,0))</f>
        <v/>
      </c>
      <c r="AR17" s="55" t="str">
        <f>IF(AR3="","",IF(AR3='Caracs du projet'!$E$21,'Caracs du projet'!$E$22,0))</f>
        <v/>
      </c>
      <c r="AS17" s="55" t="str">
        <f>IF(AS3="","",IF(AS3='Caracs du projet'!$E$21,'Caracs du projet'!$E$22,0))</f>
        <v/>
      </c>
      <c r="AT17" s="55" t="str">
        <f>IF(AT3="","",IF(AT3='Caracs du projet'!$E$21,'Caracs du projet'!$E$22,0))</f>
        <v/>
      </c>
      <c r="AU17" s="55" t="str">
        <f>IF(AU3="","",IF(AU3='Caracs du projet'!$E$21,'Caracs du projet'!$E$22,0))</f>
        <v/>
      </c>
      <c r="AV17" s="55" t="str">
        <f>IF(AV3="","",IF(AV3='Caracs du projet'!$E$21,'Caracs du projet'!$E$22,0))</f>
        <v/>
      </c>
      <c r="AW17" s="55" t="str">
        <f>IF(AW3="","",IF(AW3='Caracs du projet'!$E$21,'Caracs du projet'!$E$22,0))</f>
        <v/>
      </c>
      <c r="AX17" s="55" t="str">
        <f>IF(AX3="","",IF(AX3='Caracs du projet'!$E$21,'Caracs du projet'!$E$22,0))</f>
        <v/>
      </c>
      <c r="AY17" s="55" t="str">
        <f>IF(AY3="","",IF(AY3='Caracs du projet'!$E$21,'Caracs du projet'!$E$22,0))</f>
        <v/>
      </c>
      <c r="AZ17" s="55" t="str">
        <f>IF(AZ3="","",IF(AZ3='Caracs du projet'!$E$21,'Caracs du projet'!$E$22,0))</f>
        <v/>
      </c>
      <c r="BA17" s="55" t="str">
        <f>IF(BA3="","",IF(BA3='Caracs du projet'!$E$21,'Caracs du projet'!$E$22,0))</f>
        <v/>
      </c>
      <c r="BB17" s="55" t="str">
        <f>IF(BB3="","",IF(BB3='Caracs du projet'!$E$21,'Caracs du projet'!$E$22,0))</f>
        <v/>
      </c>
      <c r="BC17" s="55" t="str">
        <f>IF(BC3="","",IF(BC3='Caracs du projet'!$E$21,'Caracs du projet'!$E$22,0))</f>
        <v/>
      </c>
      <c r="BD17" s="55" t="str">
        <f>IF(BD3="","",IF(BD3='Caracs du projet'!$E$21,'Caracs du projet'!$E$22,0))</f>
        <v/>
      </c>
      <c r="BE17" s="55" t="str">
        <f>IF(BE3="","",IF(BE3='Caracs du projet'!$E$21,'Caracs du projet'!$E$22,0))</f>
        <v/>
      </c>
      <c r="BF17" s="55" t="str">
        <f>IF(BF3="","",IF(BF3='Caracs du projet'!$E$21,'Caracs du projet'!$E$22,0))</f>
        <v/>
      </c>
      <c r="BG17" s="55" t="str">
        <f>IF(BG3="","",IF(BG3='Caracs du projet'!$E$21,'Caracs du projet'!$E$22,0))</f>
        <v/>
      </c>
      <c r="BH17" s="55" t="str">
        <f>IF(BH3="","",IF(BH3='Caracs du projet'!$E$21,'Caracs du projet'!$E$22,0))</f>
        <v/>
      </c>
      <c r="BI17" s="55" t="str">
        <f>IF(BI3="","",IF(BI3='Caracs du projet'!$E$21,'Caracs du projet'!$E$22,0))</f>
        <v/>
      </c>
      <c r="BJ17" s="55" t="str">
        <f>IF(BJ3="","",IF(BJ3='Caracs du projet'!$E$21,'Caracs du projet'!$E$22,0))</f>
        <v/>
      </c>
      <c r="BK17" s="55" t="str">
        <f>IF(BK3="","",IF(BK3='Caracs du projet'!$E$21,'Caracs du projet'!$E$22,0))</f>
        <v/>
      </c>
      <c r="BL17" s="55" t="str">
        <f>IF(BL3="","",IF(BL3='Caracs du projet'!$E$21,'Caracs du projet'!$E$22,0))</f>
        <v/>
      </c>
      <c r="BM17" s="55" t="str">
        <f>IF(BM3="","",IF(BM3='Caracs du projet'!$E$21,'Caracs du projet'!$E$22,0))</f>
        <v/>
      </c>
      <c r="BN17" s="55" t="str">
        <f>IF(BN3="","",IF(BN3='Caracs du projet'!$E$21,'Caracs du projet'!$E$22,0))</f>
        <v/>
      </c>
      <c r="BO17" s="55" t="str">
        <f>IF(BO3="","",IF(BO3='Caracs du projet'!$E$21,'Caracs du projet'!$E$22,0))</f>
        <v/>
      </c>
      <c r="BP17" s="55" t="str">
        <f>IF(BP3="","",IF(BP3='Caracs du projet'!$E$21,'Caracs du projet'!$E$22,0))</f>
        <v/>
      </c>
      <c r="BQ17" s="55" t="str">
        <f>IF(BQ3="","",IF(BQ3='Caracs du projet'!$E$21,'Caracs du projet'!$E$22,0))</f>
        <v/>
      </c>
      <c r="BR17" s="55" t="str">
        <f>IF(BR3="","",IF(BR3='Caracs du projet'!$E$21,'Caracs du projet'!$E$22,0))</f>
        <v/>
      </c>
      <c r="BS17" s="55" t="str">
        <f>IF(BS3="","",IF(BS3='Caracs du projet'!$E$21,'Caracs du projet'!$E$22,0))</f>
        <v/>
      </c>
      <c r="BT17" s="55" t="str">
        <f>IF(BT3="","",IF(BT3='Caracs du projet'!$E$21,'Caracs du projet'!$E$22,0))</f>
        <v/>
      </c>
      <c r="BU17" s="55" t="str">
        <f>IF(BU3="","",IF(BU3='Caracs du projet'!$E$21,'Caracs du projet'!$E$22,0))</f>
        <v/>
      </c>
      <c r="BV17" s="55" t="str">
        <f>IF(BV3="","",IF(BV3='Caracs du projet'!$E$21,'Caracs du projet'!$E$22,0))</f>
        <v/>
      </c>
      <c r="BW17" s="55" t="str">
        <f>IF(BW3="","",IF(BW3='Caracs du projet'!$E$21,'Caracs du projet'!$E$22,0))</f>
        <v/>
      </c>
      <c r="BX17" s="55" t="str">
        <f>IF(BX3="","",IF(BX3='Caracs du projet'!$E$21,'Caracs du projet'!$E$22,0))</f>
        <v/>
      </c>
      <c r="BY17" s="55" t="str">
        <f>IF(BY3="","",IF(BY3='Caracs du projet'!$E$21,'Caracs du projet'!$E$22,0))</f>
        <v/>
      </c>
      <c r="BZ17" s="55" t="str">
        <f>IF(BZ3="","",IF(BZ3='Caracs du projet'!$E$21,'Caracs du projet'!$E$22,0))</f>
        <v/>
      </c>
      <c r="CA17" s="55" t="str">
        <f>IF(CA3="","",IF(CA3='Caracs du projet'!$E$21,'Caracs du projet'!$E$22,0))</f>
        <v/>
      </c>
      <c r="CB17" s="55" t="str">
        <f>IF(CB3="","",IF(CB3='Caracs du projet'!$E$21,'Caracs du projet'!$E$22,0))</f>
        <v/>
      </c>
      <c r="CC17" s="55" t="str">
        <f>IF(CC3="","",IF(CC3='Caracs du projet'!$E$21,'Caracs du projet'!$E$22,0))</f>
        <v/>
      </c>
      <c r="CD17" s="55" t="str">
        <f>IF(CD3="","",IF(CD3='Caracs du projet'!$E$21,'Caracs du projet'!$E$22,0))</f>
        <v/>
      </c>
      <c r="CE17" s="55" t="str">
        <f>IF(CE3="","",IF(CE3='Caracs du projet'!$E$21,'Caracs du projet'!$E$22,0))</f>
        <v/>
      </c>
      <c r="CF17" s="55" t="str">
        <f>IF(CF3="","",IF(CF3='Caracs du projet'!$E$21,'Caracs du projet'!$E$22,0))</f>
        <v/>
      </c>
      <c r="CG17" s="55" t="str">
        <f>IF(CG3="","",IF(CG3='Caracs du projet'!$E$21,'Caracs du projet'!$E$22,0))</f>
        <v/>
      </c>
      <c r="CH17" s="55" t="str">
        <f>IF(CH3="","",IF(CH3='Caracs du projet'!$E$21,'Caracs du projet'!$E$22,0))</f>
        <v/>
      </c>
      <c r="CI17" s="55" t="str">
        <f>IF(CI3="","",IF(CI3='Caracs du projet'!$E$21,'Caracs du projet'!$E$22,0))</f>
        <v/>
      </c>
      <c r="CJ17" s="55" t="str">
        <f>IF(CJ3="","",IF(CJ3='Caracs du projet'!$E$21,'Caracs du projet'!$E$22,0))</f>
        <v/>
      </c>
      <c r="CK17" s="55" t="str">
        <f>IF(CK3="","",IF(CK3='Caracs du projet'!$E$21,'Caracs du projet'!$E$22,0))</f>
        <v/>
      </c>
      <c r="CL17" s="55" t="str">
        <f>IF(CL3="","",IF(CL3='Caracs du projet'!$E$21,'Caracs du projet'!$E$22,0))</f>
        <v/>
      </c>
      <c r="CM17" s="55" t="str">
        <f>IF(CM3="","",IF(CM3='Caracs du projet'!$E$21,'Caracs du projet'!$E$22,0))</f>
        <v/>
      </c>
      <c r="CN17" s="55" t="str">
        <f>IF(CN3="","",IF(CN3='Caracs du projet'!$E$21,'Caracs du projet'!$E$22,0))</f>
        <v/>
      </c>
      <c r="CO17" s="55" t="str">
        <f>IF(CO3="","",IF(CO3='Caracs du projet'!$E$21,'Caracs du projet'!$E$22,0))</f>
        <v/>
      </c>
      <c r="CP17" s="55" t="str">
        <f>IF(CP3="","",IF(CP3='Caracs du projet'!$E$21,'Caracs du projet'!$E$22,0))</f>
        <v/>
      </c>
      <c r="CQ17" s="55" t="str">
        <f>IF(CQ3="","",IF(CQ3='Caracs du projet'!$E$21,'Caracs du projet'!$E$22,0))</f>
        <v/>
      </c>
      <c r="CR17" s="55" t="str">
        <f>IF(CR3="","",IF(CR3='Caracs du projet'!$E$21,'Caracs du projet'!$E$22,0))</f>
        <v/>
      </c>
      <c r="CS17" s="55" t="str">
        <f>IF(CS3="","",IF(CS3='Caracs du projet'!$E$21,'Caracs du projet'!$E$22,0))</f>
        <v/>
      </c>
      <c r="CT17" s="55" t="str">
        <f>IF(CT3="","",IF(CT3='Caracs du projet'!$E$21,'Caracs du projet'!$E$22,0))</f>
        <v/>
      </c>
      <c r="CU17" s="55" t="str">
        <f>IF(CU3="","",IF(CU3='Caracs du projet'!$E$21,'Caracs du projet'!$E$22,0))</f>
        <v/>
      </c>
      <c r="CV17" s="55" t="str">
        <f>IF(CV3="","",IF(CV3='Caracs du projet'!$E$21,'Caracs du projet'!$E$22,0))</f>
        <v/>
      </c>
      <c r="CW17" s="55" t="str">
        <f>IF(CW3="","",IF(CW3='Caracs du projet'!$E$21,'Caracs du projet'!$E$22,0))</f>
        <v/>
      </c>
      <c r="CX17" s="55" t="str">
        <f>IF(CX3="","",IF(CX3='Caracs du projet'!$E$21,'Caracs du projet'!$E$22,0))</f>
        <v/>
      </c>
      <c r="CY17" s="55" t="str">
        <f>IF(CY3="","",IF(CY3='Caracs du projet'!$E$21,'Caracs du projet'!$E$22,0))</f>
        <v/>
      </c>
      <c r="CZ17" s="55" t="str">
        <f>IF(CZ3="","",IF(CZ3='Caracs du projet'!$E$21,'Caracs du projet'!$E$22,0))</f>
        <v/>
      </c>
      <c r="DA17" s="55" t="str">
        <f>IF(DA3="","",IF(DA3='Caracs du projet'!$E$21,'Caracs du projet'!$E$22,0))</f>
        <v/>
      </c>
      <c r="DB17" s="55" t="str">
        <f>IF(DB3="","",IF(DB3='Caracs du projet'!$E$21,'Caracs du projet'!$E$22,0))</f>
        <v/>
      </c>
      <c r="DC17" s="55" t="str">
        <f>IF(DC3="","",IF(DC3='Caracs du projet'!$E$21,'Caracs du projet'!$E$22,0))</f>
        <v/>
      </c>
      <c r="DD17" s="55" t="str">
        <f>IF(DD3="","",IF(DD3='Caracs du projet'!$E$21,'Caracs du projet'!$E$22,0))</f>
        <v/>
      </c>
      <c r="DE17" s="55" t="str">
        <f>IF(DE3="","",IF(DE3='Caracs du projet'!$E$21,'Caracs du projet'!$E$22,0))</f>
        <v/>
      </c>
      <c r="DF17" s="55" t="str">
        <f>IF(DF3="","",IF(DF3='Caracs du projet'!$E$21,'Caracs du projet'!$E$22,0))</f>
        <v/>
      </c>
      <c r="DG17" s="55" t="str">
        <f>IF(DG3="","",IF(DG3='Caracs du projet'!$E$21,'Caracs du projet'!$E$22,0))</f>
        <v/>
      </c>
      <c r="DH17" s="55" t="str">
        <f>IF(DH3="","",IF(DH3='Caracs du projet'!$E$21,'Caracs du projet'!$E$22,0))</f>
        <v/>
      </c>
      <c r="DI17" s="55" t="str">
        <f>IF(DI3="","",IF(DI3='Caracs du projet'!$E$21,'Caracs du projet'!$E$22,0))</f>
        <v/>
      </c>
      <c r="DJ17" s="55" t="str">
        <f>IF(DJ3="","",IF(DJ3='Caracs du projet'!$E$21,'Caracs du projet'!$E$22,0))</f>
        <v/>
      </c>
      <c r="DK17" s="55" t="str">
        <f>IF(DK3="","",IF(DK3='Caracs du projet'!$E$21,'Caracs du projet'!$E$22,0))</f>
        <v/>
      </c>
      <c r="DL17" s="55" t="str">
        <f>IF(DL3="","",IF(DL3='Caracs du projet'!$E$21,'Caracs du projet'!$E$22,0))</f>
        <v/>
      </c>
      <c r="DM17" s="55" t="str">
        <f>IF(DM3="","",IF(DM3='Caracs du projet'!$E$21,'Caracs du projet'!$E$22,0))</f>
        <v/>
      </c>
      <c r="DN17" s="55" t="str">
        <f>IF(DN3="","",IF(DN3='Caracs du projet'!$E$21,'Caracs du projet'!$E$22,0))</f>
        <v/>
      </c>
      <c r="DO17" s="55" t="str">
        <f>IF(DO3="","",IF(DO3='Caracs du projet'!$E$21,'Caracs du projet'!$E$22,0))</f>
        <v/>
      </c>
      <c r="DP17" s="55" t="str">
        <f>IF(DP3="","",IF(DP3='Caracs du projet'!$E$21,'Caracs du projet'!$E$22,0))</f>
        <v/>
      </c>
      <c r="DQ17" s="55" t="str">
        <f>IF(DQ3="","",IF(DQ3='Caracs du projet'!$E$21,'Caracs du projet'!$E$22,0))</f>
        <v/>
      </c>
      <c r="DR17" s="55" t="str">
        <f>IF(DR3="","",IF(DR3='Caracs du projet'!$E$21,'Caracs du projet'!$E$22,0))</f>
        <v/>
      </c>
      <c r="DS17" s="55" t="str">
        <f>IF(DS3="","",IF(DS3='Caracs du projet'!$E$21,'Caracs du projet'!$E$22,0))</f>
        <v/>
      </c>
      <c r="DT17" s="55" t="str">
        <f>IF(DT3="","",IF(DT3='Caracs du projet'!$E$21,'Caracs du projet'!$E$22,0))</f>
        <v/>
      </c>
      <c r="DU17" s="55" t="str">
        <f>IF(DU3="","",IF(DU3='Caracs du projet'!$E$21,'Caracs du projet'!$E$22,0))</f>
        <v/>
      </c>
      <c r="DV17" s="55" t="str">
        <f>IF(DV3="","",IF(DV3='Caracs du projet'!$E$21,'Caracs du projet'!$E$22,0))</f>
        <v/>
      </c>
      <c r="DW17" s="55" t="str">
        <f>IF(DW3="","",IF(DW3='Caracs du projet'!$E$21,'Caracs du projet'!$E$22,0))</f>
        <v/>
      </c>
      <c r="DX17" s="55" t="str">
        <f>IF(DX3="","",IF(DX3='Caracs du projet'!$E$21,'Caracs du projet'!$E$22,0))</f>
        <v/>
      </c>
      <c r="DY17" s="55" t="str">
        <f>IF(DY3="","",IF(DY3='Caracs du projet'!$E$21,'Caracs du projet'!$E$22,0))</f>
        <v/>
      </c>
      <c r="DZ17" s="55" t="str">
        <f>IF(DZ3="","",IF(DZ3='Caracs du projet'!$E$21,'Caracs du projet'!$E$22,0))</f>
        <v/>
      </c>
      <c r="EA17" s="55" t="str">
        <f>IF(EA3="","",IF(EA3='Caracs du projet'!$E$21,'Caracs du projet'!$E$22,0))</f>
        <v/>
      </c>
      <c r="EB17" s="55" t="str">
        <f>IF(EB3="","",IF(EB3='Caracs du projet'!$E$21,'Caracs du projet'!$E$22,0))</f>
        <v/>
      </c>
      <c r="EC17" s="55" t="str">
        <f>IF(EC3="","",IF(EC3='Caracs du projet'!$E$21,'Caracs du projet'!$E$22,0))</f>
        <v/>
      </c>
      <c r="ED17" s="55" t="str">
        <f>IF(ED3="","",IF(ED3='Caracs du projet'!$E$21,'Caracs du projet'!$E$22,0))</f>
        <v/>
      </c>
      <c r="EE17" s="55" t="str">
        <f>IF(EE3="","",IF(EE3='Caracs du projet'!$E$21,'Caracs du projet'!$E$22,0))</f>
        <v/>
      </c>
      <c r="EF17" s="55" t="str">
        <f>IF(EF3="","",IF(EF3='Caracs du projet'!$E$21,'Caracs du projet'!$E$22,0))</f>
        <v/>
      </c>
      <c r="EG17" s="55" t="str">
        <f>IF(EG3="","",IF(EG3='Caracs du projet'!$E$21,'Caracs du projet'!$E$22,0))</f>
        <v/>
      </c>
      <c r="EH17" s="55" t="str">
        <f>IF(EH3="","",IF(EH3='Caracs du projet'!$E$21,'Caracs du projet'!$E$22,0))</f>
        <v/>
      </c>
      <c r="EI17" s="55" t="str">
        <f>IF(EI3="","",IF(EI3='Caracs du projet'!$E$21,'Caracs du projet'!$E$22,0))</f>
        <v/>
      </c>
      <c r="EJ17" s="55" t="str">
        <f>IF(EJ3="","",IF(EJ3='Caracs du projet'!$E$21,'Caracs du projet'!$E$22,0))</f>
        <v/>
      </c>
      <c r="EK17" s="55" t="str">
        <f>IF(EK3="","",IF(EK3='Caracs du projet'!$E$21,'Caracs du projet'!$E$22,0))</f>
        <v/>
      </c>
      <c r="EL17" s="55" t="str">
        <f>IF(EL3="","",IF(EL3='Caracs du projet'!$E$21,'Caracs du projet'!$E$22,0))</f>
        <v/>
      </c>
      <c r="EM17" s="55" t="str">
        <f>IF(EM3="","",IF(EM3='Caracs du projet'!$E$21,'Caracs du projet'!$E$22,0))</f>
        <v/>
      </c>
      <c r="EN17" s="55" t="str">
        <f>IF(EN3="","",IF(EN3='Caracs du projet'!$E$21,'Caracs du projet'!$E$22,0))</f>
        <v/>
      </c>
      <c r="EO17" s="55" t="str">
        <f>IF(EO3="","",IF(EO3='Caracs du projet'!$E$21,'Caracs du projet'!$E$22,0))</f>
        <v/>
      </c>
      <c r="EP17" s="55" t="str">
        <f>IF(EP3="","",IF(EP3='Caracs du projet'!$E$21,'Caracs du projet'!$E$22,0))</f>
        <v/>
      </c>
      <c r="EQ17" s="55" t="str">
        <f>IF(EQ3="","",IF(EQ3='Caracs du projet'!$E$21,'Caracs du projet'!$E$22,0))</f>
        <v/>
      </c>
      <c r="ER17" s="55" t="str">
        <f>IF(ER3="","",IF(ER3='Caracs du projet'!$E$21,'Caracs du projet'!$E$22,0))</f>
        <v/>
      </c>
      <c r="ES17" s="55" t="str">
        <f>IF(ES3="","",IF(ES3='Caracs du projet'!$E$21,'Caracs du projet'!$E$22,0))</f>
        <v/>
      </c>
      <c r="ET17" s="55" t="str">
        <f>IF(ET3="","",IF(ET3='Caracs du projet'!$E$21,'Caracs du projet'!$E$22,0))</f>
        <v/>
      </c>
      <c r="EU17" s="55" t="str">
        <f>IF(EU3="","",IF(EU3='Caracs du projet'!$E$21,'Caracs du projet'!$E$22,0))</f>
        <v/>
      </c>
      <c r="EV17" s="55" t="str">
        <f>IF(EV3="","",IF(EV3='Caracs du projet'!$E$21,'Caracs du projet'!$E$22,0))</f>
        <v/>
      </c>
    </row>
    <row r="18" spans="1:155" s="55" customFormat="1">
      <c r="A18" s="55" t="s">
        <v>91</v>
      </c>
      <c r="B18" s="55">
        <f>IF(B3="","",IF(B3&lt;'Caracs du projet'!$E$21,0,IF('Caracs du projet'!$E$22-'Caracs du projet'!$E$20*1.225&gt;0,('Caracs du projet'!$E$22-'Caracs du projet'!$E$20*1.225)*'Caracs du projet'!$E$61,0)))</f>
        <v>0</v>
      </c>
      <c r="C18" s="55">
        <f>IF(C3="","",IF(C3&lt;'Caracs du projet'!$E$21,0,IF('Caracs du projet'!$E$22-'Caracs du projet'!$E$20*1.225&gt;0,('Caracs du projet'!$E$22-'Caracs du projet'!$E$20*1.225)*'Caracs du projet'!$E$61,0)))</f>
        <v>0</v>
      </c>
      <c r="D18" s="55">
        <f>IF(D3="","",IF(D3&lt;'Caracs du projet'!$E$21,0,IF('Caracs du projet'!$E$22-'Caracs du projet'!$E$20*1.225&gt;0,('Caracs du projet'!$E$22-'Caracs du projet'!$E$20*1.225)*'Caracs du projet'!$E$61,0)))</f>
        <v>0</v>
      </c>
      <c r="E18" s="55">
        <f>IF(E3="","",IF(E3&lt;'Caracs du projet'!$E$21,0,IF('Caracs du projet'!$E$22-'Caracs du projet'!$E$20*1.225&gt;0,('Caracs du projet'!$E$22-'Caracs du projet'!$E$20*1.225)*'Caracs du projet'!$E$61,0)))</f>
        <v>0</v>
      </c>
      <c r="F18" s="55">
        <f>IF(F3="","",IF(F3&lt;'Caracs du projet'!$E$21,0,IF('Caracs du projet'!$E$22-'Caracs du projet'!$E$20*1.225&gt;0,('Caracs du projet'!$E$22-'Caracs du projet'!$E$20*1.225)*'Caracs du projet'!$E$61,0)))</f>
        <v>0</v>
      </c>
      <c r="G18" s="55">
        <f>IF(G3="","",IF(G3&lt;'Caracs du projet'!$E$21,0,IF('Caracs du projet'!$E$22-'Caracs du projet'!$E$20*1.225&gt;0,('Caracs du projet'!$E$22-'Caracs du projet'!$E$20*1.225)*'Caracs du projet'!$E$61,0)))</f>
        <v>0</v>
      </c>
      <c r="H18" s="55">
        <f>IF(H3="","",IF(H3&lt;'Caracs du projet'!$E$21,0,IF('Caracs du projet'!$E$22-'Caracs du projet'!$E$20*1.225&gt;0,('Caracs du projet'!$E$22-'Caracs du projet'!$E$20*1.225)*'Caracs du projet'!$E$61,0)))</f>
        <v>0</v>
      </c>
      <c r="I18" s="55">
        <f>IF(I3="","",IF(I3&lt;'Caracs du projet'!$E$21,0,IF('Caracs du projet'!$E$22-'Caracs du projet'!$E$20*1.225&gt;0,('Caracs du projet'!$E$22-'Caracs du projet'!$E$20*1.225)*'Caracs du projet'!$E$61,0)))</f>
        <v>0</v>
      </c>
      <c r="J18" s="55">
        <f>IF(J3="","",IF(J3&lt;'Caracs du projet'!$E$21,0,IF('Caracs du projet'!$E$22-'Caracs du projet'!$E$20*1.225&gt;0,('Caracs du projet'!$E$22-'Caracs du projet'!$E$20*1.225)*'Caracs du projet'!$E$61,0)))</f>
        <v>0</v>
      </c>
      <c r="K18" s="55">
        <f>IF(K3="","",IF(K3&lt;'Caracs du projet'!$E$21,0,IF('Caracs du projet'!$E$22-'Caracs du projet'!$E$20*1.225&gt;0,('Caracs du projet'!$E$22-'Caracs du projet'!$E$20*1.225)*'Caracs du projet'!$E$61,0)))</f>
        <v>0</v>
      </c>
      <c r="L18" s="55">
        <f>IF(L3="","",IF(L3&lt;'Caracs du projet'!$E$21,0,IF('Caracs du projet'!$E$22-'Caracs du projet'!$E$20*1.225&gt;0,('Caracs du projet'!$E$22-'Caracs du projet'!$E$20*1.225)*'Caracs du projet'!$E$61,0)))</f>
        <v>0</v>
      </c>
      <c r="M18" s="55">
        <f>IF(M3="","",IF(M3&lt;'Caracs du projet'!$E$21,0,IF('Caracs du projet'!$E$22-'Caracs du projet'!$E$20*1.225&gt;0,('Caracs du projet'!$E$22-'Caracs du projet'!$E$20*1.225)*'Caracs du projet'!$E$61,0)))</f>
        <v>0</v>
      </c>
      <c r="N18" s="55">
        <f>IF(N3="","",IF(N3&lt;'Caracs du projet'!$E$21,0,IF('Caracs du projet'!$E$22-'Caracs du projet'!$E$20*1.225&gt;0,('Caracs du projet'!$E$22-'Caracs du projet'!$E$20*1.225)*'Caracs du projet'!$E$61,0)))</f>
        <v>0</v>
      </c>
      <c r="O18" s="55">
        <f>IF(O3="","",IF(O3&lt;'Caracs du projet'!$E$21,0,IF('Caracs du projet'!$E$22-'Caracs du projet'!$E$20*1.225&gt;0,('Caracs du projet'!$E$22-'Caracs du projet'!$E$20*1.225)*'Caracs du projet'!$E$61,0)))</f>
        <v>0</v>
      </c>
      <c r="P18" s="55">
        <f>IF(P3="","",IF(P3&lt;'Caracs du projet'!$E$21,0,IF('Caracs du projet'!$E$22-'Caracs du projet'!$E$20*1.225&gt;0,('Caracs du projet'!$E$22-'Caracs du projet'!$E$20*1.225)*'Caracs du projet'!$E$61,0)))</f>
        <v>0</v>
      </c>
      <c r="Q18" s="55">
        <f>IF(Q3="","",IF(Q3&lt;'Caracs du projet'!$E$21,0,IF('Caracs du projet'!$E$22-'Caracs du projet'!$E$20*1.225&gt;0,('Caracs du projet'!$E$22-'Caracs du projet'!$E$20*1.225)*'Caracs du projet'!$E$61,0)))</f>
        <v>0</v>
      </c>
      <c r="R18" s="55">
        <f>IF(R3="","",IF(R3&lt;'Caracs du projet'!$E$21,0,IF('Caracs du projet'!$E$22-'Caracs du projet'!$E$20*1.225&gt;0,('Caracs du projet'!$E$22-'Caracs du projet'!$E$20*1.225)*'Caracs du projet'!$E$61,0)))</f>
        <v>0</v>
      </c>
      <c r="S18" s="55">
        <f>IF(S3="","",IF(S3&lt;'Caracs du projet'!$E$21,0,IF('Caracs du projet'!$E$22-'Caracs du projet'!$E$20*1.225&gt;0,('Caracs du projet'!$E$22-'Caracs du projet'!$E$20*1.225)*'Caracs du projet'!$E$61,0)))</f>
        <v>0</v>
      </c>
      <c r="T18" s="55">
        <f>IF(T3="","",IF(T3&lt;'Caracs du projet'!$E$21,0,IF('Caracs du projet'!$E$22-'Caracs du projet'!$E$20*1.225&gt;0,('Caracs du projet'!$E$22-'Caracs du projet'!$E$20*1.225)*'Caracs du projet'!$E$61,0)))</f>
        <v>0</v>
      </c>
      <c r="U18" s="55">
        <f>IF(U3="","",IF(U3&lt;'Caracs du projet'!$E$21,0,IF('Caracs du projet'!$E$22-'Caracs du projet'!$E$20*1.225&gt;0,('Caracs du projet'!$E$22-'Caracs du projet'!$E$20*1.225)*'Caracs du projet'!$E$61,0)))</f>
        <v>0</v>
      </c>
      <c r="V18" s="55">
        <f>IF(V3="","",IF(V3&lt;'Caracs du projet'!$E$21,0,IF('Caracs du projet'!$E$22-'Caracs du projet'!$E$20*1.225&gt;0,('Caracs du projet'!$E$22-'Caracs du projet'!$E$20*1.225)*'Caracs du projet'!$E$61,0)))</f>
        <v>0</v>
      </c>
      <c r="W18" s="55" t="str">
        <f>IF(W3="","",IF(W3&lt;'Caracs du projet'!$E$21,0,IF('Caracs du projet'!$E$22-'Caracs du projet'!$E$20*1.225&gt;0,('Caracs du projet'!$E$22-'Caracs du projet'!$E$20*1.225)*'Caracs du projet'!$E$61,0)))</f>
        <v/>
      </c>
      <c r="X18" s="55" t="str">
        <f>IF(X3="","",IF(X3&lt;'Caracs du projet'!$E$21,0,IF('Caracs du projet'!$E$22-'Caracs du projet'!$E$20*1.225&gt;0,('Caracs du projet'!$E$22-'Caracs du projet'!$E$20*1.225)*'Caracs du projet'!$E$61,0)))</f>
        <v/>
      </c>
      <c r="Y18" s="55" t="str">
        <f>IF(Y3="","",IF(Y3&lt;'Caracs du projet'!$E$21,0,IF('Caracs du projet'!$E$22-'Caracs du projet'!$E$20*1.225&gt;0,('Caracs du projet'!$E$22-'Caracs du projet'!$E$20*1.225)*'Caracs du projet'!$E$61,0)))</f>
        <v/>
      </c>
      <c r="Z18" s="55" t="str">
        <f>IF(Z3="","",IF(Z3&lt;'Caracs du projet'!$E$21,0,IF('Caracs du projet'!$E$22-'Caracs du projet'!$E$20*1.225&gt;0,('Caracs du projet'!$E$22-'Caracs du projet'!$E$20*1.225)*'Caracs du projet'!$E$61,0)))</f>
        <v/>
      </c>
      <c r="AA18" s="55" t="str">
        <f>IF(AA3="","",IF(AA3&lt;'Caracs du projet'!$E$21,0,IF('Caracs du projet'!$E$22-'Caracs du projet'!$E$20*1.225&gt;0,('Caracs du projet'!$E$22-'Caracs du projet'!$E$20*1.225)*'Caracs du projet'!$E$61,0)))</f>
        <v/>
      </c>
      <c r="AB18" s="55" t="str">
        <f>IF(AB3="","",IF(AB3&lt;'Caracs du projet'!$E$21,0,IF('Caracs du projet'!$E$22-'Caracs du projet'!$E$20*1.225&gt;0,('Caracs du projet'!$E$22-'Caracs du projet'!$E$20*1.225)*'Caracs du projet'!$E$61,0)))</f>
        <v/>
      </c>
      <c r="AC18" s="55" t="str">
        <f>IF(AC3="","",IF(AC3&lt;'Caracs du projet'!$E$21,0,IF('Caracs du projet'!$E$22-'Caracs du projet'!$E$20*1.225&gt;0,('Caracs du projet'!$E$22-'Caracs du projet'!$E$20*1.225)*'Caracs du projet'!$E$61,0)))</f>
        <v/>
      </c>
      <c r="AD18" s="55" t="str">
        <f>IF(AD3="","",IF(AD3&lt;'Caracs du projet'!$E$21,0,IF('Caracs du projet'!$E$22-'Caracs du projet'!$E$20*1.225&gt;0,('Caracs du projet'!$E$22-'Caracs du projet'!$E$20*1.225)*'Caracs du projet'!$E$61,0)))</f>
        <v/>
      </c>
      <c r="AE18" s="55" t="str">
        <f>IF(AE3="","",IF(AE3&lt;'Caracs du projet'!$E$21,0,IF('Caracs du projet'!$E$22-'Caracs du projet'!$E$20*1.225&gt;0,('Caracs du projet'!$E$22-'Caracs du projet'!$E$20*1.225)*'Caracs du projet'!$E$61,0)))</f>
        <v/>
      </c>
      <c r="AF18" s="55" t="str">
        <f>IF(AF3="","",IF(AF3&lt;'Caracs du projet'!$E$21,0,IF('Caracs du projet'!$E$22-'Caracs du projet'!$E$20*1.225&gt;0,('Caracs du projet'!$E$22-'Caracs du projet'!$E$20*1.225)*'Caracs du projet'!$E$61,0)))</f>
        <v/>
      </c>
      <c r="AG18" s="55" t="str">
        <f>IF(AG3="","",IF(AG3&lt;'Caracs du projet'!$E$21,0,IF('Caracs du projet'!$E$22-'Caracs du projet'!$E$20*1.225&gt;0,('Caracs du projet'!$E$22-'Caracs du projet'!$E$20*1.225)*'Caracs du projet'!$E$61,0)))</f>
        <v/>
      </c>
      <c r="AH18" s="55" t="str">
        <f>IF(AH3="","",IF(AH3&lt;'Caracs du projet'!$E$21,0,IF('Caracs du projet'!$E$22-'Caracs du projet'!$E$20*1.225&gt;0,('Caracs du projet'!$E$22-'Caracs du projet'!$E$20*1.225)*'Caracs du projet'!$E$61,0)))</f>
        <v/>
      </c>
      <c r="AI18" s="55" t="str">
        <f>IF(AI3="","",IF(AI3&lt;'Caracs du projet'!$E$21,0,IF('Caracs du projet'!$E$22-'Caracs du projet'!$E$20*1.225&gt;0,('Caracs du projet'!$E$22-'Caracs du projet'!$E$20*1.225)*'Caracs du projet'!$E$61,0)))</f>
        <v/>
      </c>
      <c r="AJ18" s="55" t="str">
        <f>IF(AJ3="","",IF(AJ3&lt;'Caracs du projet'!$E$21,0,IF('Caracs du projet'!$E$22-'Caracs du projet'!$E$20*1.225&gt;0,('Caracs du projet'!$E$22-'Caracs du projet'!$E$20*1.225)*'Caracs du projet'!$E$61,0)))</f>
        <v/>
      </c>
      <c r="AK18" s="55" t="str">
        <f>IF(AK3="","",IF(AK3&lt;'Caracs du projet'!$E$21,0,IF('Caracs du projet'!$E$22-'Caracs du projet'!$E$20*1.225&gt;0,('Caracs du projet'!$E$22-'Caracs du projet'!$E$20*1.225)*'Caracs du projet'!$E$61,0)))</f>
        <v/>
      </c>
      <c r="AL18" s="55" t="str">
        <f>IF(AL3="","",IF(AL3&lt;'Caracs du projet'!$E$21,0,IF('Caracs du projet'!$E$22-'Caracs du projet'!$E$20*1.225&gt;0,('Caracs du projet'!$E$22-'Caracs du projet'!$E$20*1.225)*'Caracs du projet'!$E$61,0)))</f>
        <v/>
      </c>
      <c r="AM18" s="55" t="str">
        <f>IF(AM3="","",IF(AM3&lt;'Caracs du projet'!$E$21,0,IF('Caracs du projet'!$E$22-'Caracs du projet'!$E$20*1.225&gt;0,('Caracs du projet'!$E$22-'Caracs du projet'!$E$20*1.225)*'Caracs du projet'!$E$61,0)))</f>
        <v/>
      </c>
      <c r="AN18" s="55" t="str">
        <f>IF(AN3="","",IF(AN3&lt;'Caracs du projet'!$E$21,0,IF('Caracs du projet'!$E$22-'Caracs du projet'!$E$20*1.225&gt;0,('Caracs du projet'!$E$22-'Caracs du projet'!$E$20*1.225)*'Caracs du projet'!$E$61,0)))</f>
        <v/>
      </c>
      <c r="AO18" s="55" t="str">
        <f>IF(AO3="","",IF(AO3&lt;'Caracs du projet'!$E$21,0,IF('Caracs du projet'!$E$22-'Caracs du projet'!$E$20*1.225&gt;0,('Caracs du projet'!$E$22-'Caracs du projet'!$E$20*1.225)*'Caracs du projet'!$E$61,0)))</f>
        <v/>
      </c>
      <c r="AP18" s="55" t="str">
        <f>IF(AP3="","",IF(AP3&lt;'Caracs du projet'!$E$21,0,IF('Caracs du projet'!$E$22-'Caracs du projet'!$E$20*1.225&gt;0,('Caracs du projet'!$E$22-'Caracs du projet'!$E$20*1.225)*'Caracs du projet'!$E$61,0)))</f>
        <v/>
      </c>
      <c r="AQ18" s="55" t="str">
        <f>IF(AQ3="","",IF(AQ3&lt;'Caracs du projet'!$E$21,0,IF('Caracs du projet'!$E$22-'Caracs du projet'!$E$20*1.225&gt;0,('Caracs du projet'!$E$22-'Caracs du projet'!$E$20*1.225)*'Caracs du projet'!$E$61,0)))</f>
        <v/>
      </c>
      <c r="AR18" s="55" t="str">
        <f>IF(AR3="","",IF(AR3&lt;'Caracs du projet'!$E$21,0,IF('Caracs du projet'!$E$22-'Caracs du projet'!$E$20*1.225&gt;0,('Caracs du projet'!$E$22-'Caracs du projet'!$E$20*1.225)*'Caracs du projet'!$E$61,0)))</f>
        <v/>
      </c>
      <c r="AS18" s="55" t="str">
        <f>IF(AS3="","",IF(AS3&lt;'Caracs du projet'!$E$21,0,IF('Caracs du projet'!$E$22-'Caracs du projet'!$E$20*1.225&gt;0,('Caracs du projet'!$E$22-'Caracs du projet'!$E$20*1.225)*'Caracs du projet'!$E$61,0)))</f>
        <v/>
      </c>
      <c r="AT18" s="55" t="str">
        <f>IF(AT3="","",IF(AT3&lt;'Caracs du projet'!$E$21,0,IF('Caracs du projet'!$E$22-'Caracs du projet'!$E$20*1.225&gt;0,('Caracs du projet'!$E$22-'Caracs du projet'!$E$20*1.225)*'Caracs du projet'!$E$61,0)))</f>
        <v/>
      </c>
      <c r="AU18" s="55" t="str">
        <f>IF(AU3="","",IF(AU3&lt;'Caracs du projet'!$E$21,0,IF('Caracs du projet'!$E$22-'Caracs du projet'!$E$20*1.225&gt;0,('Caracs du projet'!$E$22-'Caracs du projet'!$E$20*1.225)*'Caracs du projet'!$E$61,0)))</f>
        <v/>
      </c>
      <c r="AV18" s="55" t="str">
        <f>IF(AV3="","",IF(AV3&lt;'Caracs du projet'!$E$21,0,IF('Caracs du projet'!$E$22-'Caracs du projet'!$E$20*1.225&gt;0,('Caracs du projet'!$E$22-'Caracs du projet'!$E$20*1.225)*'Caracs du projet'!$E$61,0)))</f>
        <v/>
      </c>
      <c r="AW18" s="55" t="str">
        <f>IF(AW3="","",IF(AW3&lt;'Caracs du projet'!$E$21,0,IF('Caracs du projet'!$E$22-'Caracs du projet'!$E$20*1.225&gt;0,('Caracs du projet'!$E$22-'Caracs du projet'!$E$20*1.225)*'Caracs du projet'!$E$61,0)))</f>
        <v/>
      </c>
      <c r="AX18" s="55" t="str">
        <f>IF(AX3="","",IF(AX3&lt;'Caracs du projet'!$E$21,0,IF('Caracs du projet'!$E$22-'Caracs du projet'!$E$20*1.225&gt;0,('Caracs du projet'!$E$22-'Caracs du projet'!$E$20*1.225)*'Caracs du projet'!$E$61,0)))</f>
        <v/>
      </c>
      <c r="AY18" s="55" t="str">
        <f>IF(AY3="","",IF(AY3&lt;'Caracs du projet'!$E$21,0,IF('Caracs du projet'!$E$22-'Caracs du projet'!$E$20*1.225&gt;0,('Caracs du projet'!$E$22-'Caracs du projet'!$E$20*1.225)*'Caracs du projet'!$E$61,0)))</f>
        <v/>
      </c>
      <c r="AZ18" s="55" t="str">
        <f>IF(AZ3="","",IF(AZ3&lt;'Caracs du projet'!$E$21,0,IF('Caracs du projet'!$E$22-'Caracs du projet'!$E$20*1.225&gt;0,('Caracs du projet'!$E$22-'Caracs du projet'!$E$20*1.225)*'Caracs du projet'!$E$61,0)))</f>
        <v/>
      </c>
      <c r="BA18" s="55" t="str">
        <f>IF(BA3="","",IF(BA3&lt;'Caracs du projet'!$E$21,0,IF('Caracs du projet'!$E$22-'Caracs du projet'!$E$20*1.225&gt;0,('Caracs du projet'!$E$22-'Caracs du projet'!$E$20*1.225)*'Caracs du projet'!$E$61,0)))</f>
        <v/>
      </c>
      <c r="BB18" s="55" t="str">
        <f>IF(BB3="","",IF(BB3&lt;'Caracs du projet'!$E$21,0,IF('Caracs du projet'!$E$22-'Caracs du projet'!$E$20*1.225&gt;0,('Caracs du projet'!$E$22-'Caracs du projet'!$E$20*1.225)*'Caracs du projet'!$E$61,0)))</f>
        <v/>
      </c>
      <c r="BC18" s="55" t="str">
        <f>IF(BC3="","",IF(BC3&lt;'Caracs du projet'!$E$21,0,IF('Caracs du projet'!$E$22-'Caracs du projet'!$E$20*1.225&gt;0,('Caracs du projet'!$E$22-'Caracs du projet'!$E$20*1.225)*'Caracs du projet'!$E$61,0)))</f>
        <v/>
      </c>
      <c r="BD18" s="55" t="str">
        <f>IF(BD3="","",IF(BD3&lt;'Caracs du projet'!$E$21,0,IF('Caracs du projet'!$E$22-'Caracs du projet'!$E$20*1.225&gt;0,('Caracs du projet'!$E$22-'Caracs du projet'!$E$20*1.225)*'Caracs du projet'!$E$61,0)))</f>
        <v/>
      </c>
      <c r="BE18" s="55" t="str">
        <f>IF(BE3="","",IF(BE3&lt;'Caracs du projet'!$E$21,0,IF('Caracs du projet'!$E$22-'Caracs du projet'!$E$20*1.225&gt;0,('Caracs du projet'!$E$22-'Caracs du projet'!$E$20*1.225)*'Caracs du projet'!$E$61,0)))</f>
        <v/>
      </c>
      <c r="BF18" s="55" t="str">
        <f>IF(BF3="","",IF(BF3&lt;'Caracs du projet'!$E$21,0,IF('Caracs du projet'!$E$22-'Caracs du projet'!$E$20*1.225&gt;0,('Caracs du projet'!$E$22-'Caracs du projet'!$E$20*1.225)*'Caracs du projet'!$E$61,0)))</f>
        <v/>
      </c>
      <c r="BG18" s="55" t="str">
        <f>IF(BG3="","",IF(BG3&lt;'Caracs du projet'!$E$21,0,IF('Caracs du projet'!$E$22-'Caracs du projet'!$E$20*1.225&gt;0,('Caracs du projet'!$E$22-'Caracs du projet'!$E$20*1.225)*'Caracs du projet'!$E$61,0)))</f>
        <v/>
      </c>
      <c r="BH18" s="55" t="str">
        <f>IF(BH3="","",IF(BH3&lt;'Caracs du projet'!$E$21,0,IF('Caracs du projet'!$E$22-'Caracs du projet'!$E$20*1.225&gt;0,('Caracs du projet'!$E$22-'Caracs du projet'!$E$20*1.225)*'Caracs du projet'!$E$61,0)))</f>
        <v/>
      </c>
      <c r="BI18" s="55" t="str">
        <f>IF(BI3="","",IF(BI3&lt;'Caracs du projet'!$E$21,0,IF('Caracs du projet'!$E$22-'Caracs du projet'!$E$20*1.225&gt;0,('Caracs du projet'!$E$22-'Caracs du projet'!$E$20*1.225)*'Caracs du projet'!$E$61,0)))</f>
        <v/>
      </c>
      <c r="BJ18" s="55" t="str">
        <f>IF(BJ3="","",IF(BJ3&lt;'Caracs du projet'!$E$21,0,IF('Caracs du projet'!$E$22-'Caracs du projet'!$E$20*1.225&gt;0,('Caracs du projet'!$E$22-'Caracs du projet'!$E$20*1.225)*'Caracs du projet'!$E$61,0)))</f>
        <v/>
      </c>
      <c r="BK18" s="55" t="str">
        <f>IF(BK3="","",IF(BK3&lt;'Caracs du projet'!$E$21,0,IF('Caracs du projet'!$E$22-'Caracs du projet'!$E$20*1.225&gt;0,('Caracs du projet'!$E$22-'Caracs du projet'!$E$20*1.225)*'Caracs du projet'!$E$61,0)))</f>
        <v/>
      </c>
      <c r="BL18" s="55" t="str">
        <f>IF(BL3="","",IF(BL3&lt;'Caracs du projet'!$E$21,0,IF('Caracs du projet'!$E$22-'Caracs du projet'!$E$20*1.225&gt;0,('Caracs du projet'!$E$22-'Caracs du projet'!$E$20*1.225)*'Caracs du projet'!$E$61,0)))</f>
        <v/>
      </c>
      <c r="BM18" s="55" t="str">
        <f>IF(BM3="","",IF(BM3&lt;'Caracs du projet'!$E$21,0,IF('Caracs du projet'!$E$22-'Caracs du projet'!$E$20*1.225&gt;0,('Caracs du projet'!$E$22-'Caracs du projet'!$E$20*1.225)*'Caracs du projet'!$E$61,0)))</f>
        <v/>
      </c>
      <c r="BN18" s="55" t="str">
        <f>IF(BN3="","",IF(BN3&lt;'Caracs du projet'!$E$21,0,IF('Caracs du projet'!$E$22-'Caracs du projet'!$E$20*1.225&gt;0,('Caracs du projet'!$E$22-'Caracs du projet'!$E$20*1.225)*'Caracs du projet'!$E$61,0)))</f>
        <v/>
      </c>
      <c r="BO18" s="55" t="str">
        <f>IF(BO3="","",IF(BO3&lt;'Caracs du projet'!$E$21,0,IF('Caracs du projet'!$E$22-'Caracs du projet'!$E$20*1.225&gt;0,('Caracs du projet'!$E$22-'Caracs du projet'!$E$20*1.225)*'Caracs du projet'!$E$61,0)))</f>
        <v/>
      </c>
      <c r="BP18" s="55" t="str">
        <f>IF(BP3="","",IF(BP3&lt;'Caracs du projet'!$E$21,0,IF('Caracs du projet'!$E$22-'Caracs du projet'!$E$20*1.225&gt;0,('Caracs du projet'!$E$22-'Caracs du projet'!$E$20*1.225)*'Caracs du projet'!$E$61,0)))</f>
        <v/>
      </c>
      <c r="BQ18" s="55" t="str">
        <f>IF(BQ3="","",IF(BQ3&lt;'Caracs du projet'!$E$21,0,IF('Caracs du projet'!$E$22-'Caracs du projet'!$E$20*1.225&gt;0,('Caracs du projet'!$E$22-'Caracs du projet'!$E$20*1.225)*'Caracs du projet'!$E$61,0)))</f>
        <v/>
      </c>
      <c r="BR18" s="55" t="str">
        <f>IF(BR3="","",IF(BR3&lt;'Caracs du projet'!$E$21,0,IF('Caracs du projet'!$E$22-'Caracs du projet'!$E$20*1.225&gt;0,('Caracs du projet'!$E$22-'Caracs du projet'!$E$20*1.225)*'Caracs du projet'!$E$61,0)))</f>
        <v/>
      </c>
      <c r="BS18" s="55" t="str">
        <f>IF(BS3="","",IF(BS3&lt;'Caracs du projet'!$E$21,0,IF('Caracs du projet'!$E$22-'Caracs du projet'!$E$20*1.225&gt;0,('Caracs du projet'!$E$22-'Caracs du projet'!$E$20*1.225)*'Caracs du projet'!$E$61,0)))</f>
        <v/>
      </c>
      <c r="BT18" s="55" t="str">
        <f>IF(BT3="","",IF(BT3&lt;'Caracs du projet'!$E$21,0,IF('Caracs du projet'!$E$22-'Caracs du projet'!$E$20*1.225&gt;0,('Caracs du projet'!$E$22-'Caracs du projet'!$E$20*1.225)*'Caracs du projet'!$E$61,0)))</f>
        <v/>
      </c>
      <c r="BU18" s="55" t="str">
        <f>IF(BU3="","",IF(BU3&lt;'Caracs du projet'!$E$21,0,IF('Caracs du projet'!$E$22-'Caracs du projet'!$E$20*1.225&gt;0,('Caracs du projet'!$E$22-'Caracs du projet'!$E$20*1.225)*'Caracs du projet'!$E$61,0)))</f>
        <v/>
      </c>
      <c r="BV18" s="55" t="str">
        <f>IF(BV3="","",IF(BV3&lt;'Caracs du projet'!$E$21,0,IF('Caracs du projet'!$E$22-'Caracs du projet'!$E$20*1.225&gt;0,('Caracs du projet'!$E$22-'Caracs du projet'!$E$20*1.225)*'Caracs du projet'!$E$61,0)))</f>
        <v/>
      </c>
      <c r="BW18" s="55" t="str">
        <f>IF(BW3="","",IF(BW3&lt;'Caracs du projet'!$E$21,0,IF('Caracs du projet'!$E$22-'Caracs du projet'!$E$20*1.225&gt;0,('Caracs du projet'!$E$22-'Caracs du projet'!$E$20*1.225)*'Caracs du projet'!$E$61,0)))</f>
        <v/>
      </c>
      <c r="BX18" s="55" t="str">
        <f>IF(BX3="","",IF(BX3&lt;'Caracs du projet'!$E$21,0,IF('Caracs du projet'!$E$22-'Caracs du projet'!$E$20*1.225&gt;0,('Caracs du projet'!$E$22-'Caracs du projet'!$E$20*1.225)*'Caracs du projet'!$E$61,0)))</f>
        <v/>
      </c>
      <c r="BY18" s="55" t="str">
        <f>IF(BY3="","",IF(BY3&lt;'Caracs du projet'!$E$21,0,IF('Caracs du projet'!$E$22-'Caracs du projet'!$E$20*1.225&gt;0,('Caracs du projet'!$E$22-'Caracs du projet'!$E$20*1.225)*'Caracs du projet'!$E$61,0)))</f>
        <v/>
      </c>
      <c r="BZ18" s="55" t="str">
        <f>IF(BZ3="","",IF(BZ3&lt;'Caracs du projet'!$E$21,0,IF('Caracs du projet'!$E$22-'Caracs du projet'!$E$20*1.225&gt;0,('Caracs du projet'!$E$22-'Caracs du projet'!$E$20*1.225)*'Caracs du projet'!$E$61,0)))</f>
        <v/>
      </c>
      <c r="CA18" s="55" t="str">
        <f>IF(CA3="","",IF(CA3&lt;'Caracs du projet'!$E$21,0,IF('Caracs du projet'!$E$22-'Caracs du projet'!$E$20*1.225&gt;0,('Caracs du projet'!$E$22-'Caracs du projet'!$E$20*1.225)*'Caracs du projet'!$E$61,0)))</f>
        <v/>
      </c>
      <c r="CB18" s="55" t="str">
        <f>IF(CB3="","",IF(CB3&lt;'Caracs du projet'!$E$21,0,IF('Caracs du projet'!$E$22-'Caracs du projet'!$E$20*1.225&gt;0,('Caracs du projet'!$E$22-'Caracs du projet'!$E$20*1.225)*'Caracs du projet'!$E$61,0)))</f>
        <v/>
      </c>
      <c r="CC18" s="55" t="str">
        <f>IF(CC3="","",IF(CC3&lt;'Caracs du projet'!$E$21,0,IF('Caracs du projet'!$E$22-'Caracs du projet'!$E$20*1.225&gt;0,('Caracs du projet'!$E$22-'Caracs du projet'!$E$20*1.225)*'Caracs du projet'!$E$61,0)))</f>
        <v/>
      </c>
      <c r="CD18" s="55" t="str">
        <f>IF(CD3="","",IF(CD3&lt;'Caracs du projet'!$E$21,0,IF('Caracs du projet'!$E$22-'Caracs du projet'!$E$20*1.225&gt;0,('Caracs du projet'!$E$22-'Caracs du projet'!$E$20*1.225)*'Caracs du projet'!$E$61,0)))</f>
        <v/>
      </c>
      <c r="CE18" s="55" t="str">
        <f>IF(CE3="","",IF(CE3&lt;'Caracs du projet'!$E$21,0,IF('Caracs du projet'!$E$22-'Caracs du projet'!$E$20*1.225&gt;0,('Caracs du projet'!$E$22-'Caracs du projet'!$E$20*1.225)*'Caracs du projet'!$E$61,0)))</f>
        <v/>
      </c>
      <c r="CF18" s="55" t="str">
        <f>IF(CF3="","",IF(CF3&lt;'Caracs du projet'!$E$21,0,IF('Caracs du projet'!$E$22-'Caracs du projet'!$E$20*1.225&gt;0,('Caracs du projet'!$E$22-'Caracs du projet'!$E$20*1.225)*'Caracs du projet'!$E$61,0)))</f>
        <v/>
      </c>
      <c r="CG18" s="55" t="str">
        <f>IF(CG3="","",IF(CG3&lt;'Caracs du projet'!$E$21,0,IF('Caracs du projet'!$E$22-'Caracs du projet'!$E$20*1.225&gt;0,('Caracs du projet'!$E$22-'Caracs du projet'!$E$20*1.225)*'Caracs du projet'!$E$61,0)))</f>
        <v/>
      </c>
      <c r="CH18" s="55" t="str">
        <f>IF(CH3="","",IF(CH3&lt;'Caracs du projet'!$E$21,0,IF('Caracs du projet'!$E$22-'Caracs du projet'!$E$20*1.225&gt;0,('Caracs du projet'!$E$22-'Caracs du projet'!$E$20*1.225)*'Caracs du projet'!$E$61,0)))</f>
        <v/>
      </c>
      <c r="CI18" s="55" t="str">
        <f>IF(CI3="","",IF(CI3&lt;'Caracs du projet'!$E$21,0,IF('Caracs du projet'!$E$22-'Caracs du projet'!$E$20*1.225&gt;0,('Caracs du projet'!$E$22-'Caracs du projet'!$E$20*1.225)*'Caracs du projet'!$E$61,0)))</f>
        <v/>
      </c>
      <c r="CJ18" s="55" t="str">
        <f>IF(CJ3="","",IF(CJ3&lt;'Caracs du projet'!$E$21,0,IF('Caracs du projet'!$E$22-'Caracs du projet'!$E$20*1.225&gt;0,('Caracs du projet'!$E$22-'Caracs du projet'!$E$20*1.225)*'Caracs du projet'!$E$61,0)))</f>
        <v/>
      </c>
      <c r="CK18" s="55" t="str">
        <f>IF(CK3="","",IF(CK3&lt;'Caracs du projet'!$E$21,0,IF('Caracs du projet'!$E$22-'Caracs du projet'!$E$20*1.225&gt;0,('Caracs du projet'!$E$22-'Caracs du projet'!$E$20*1.225)*'Caracs du projet'!$E$61,0)))</f>
        <v/>
      </c>
      <c r="CL18" s="55" t="str">
        <f>IF(CL3="","",IF(CL3&lt;'Caracs du projet'!$E$21,0,IF('Caracs du projet'!$E$22-'Caracs du projet'!$E$20*1.225&gt;0,('Caracs du projet'!$E$22-'Caracs du projet'!$E$20*1.225)*'Caracs du projet'!$E$61,0)))</f>
        <v/>
      </c>
      <c r="CM18" s="55" t="str">
        <f>IF(CM3="","",IF(CM3&lt;'Caracs du projet'!$E$21,0,IF('Caracs du projet'!$E$22-'Caracs du projet'!$E$20*1.225&gt;0,('Caracs du projet'!$E$22-'Caracs du projet'!$E$20*1.225)*'Caracs du projet'!$E$61,0)))</f>
        <v/>
      </c>
      <c r="CN18" s="55" t="str">
        <f>IF(CN3="","",IF(CN3&lt;'Caracs du projet'!$E$21,0,IF('Caracs du projet'!$E$22-'Caracs du projet'!$E$20*1.225&gt;0,('Caracs du projet'!$E$22-'Caracs du projet'!$E$20*1.225)*'Caracs du projet'!$E$61,0)))</f>
        <v/>
      </c>
      <c r="CO18" s="55" t="str">
        <f>IF(CO3="","",IF(CO3&lt;'Caracs du projet'!$E$21,0,IF('Caracs du projet'!$E$22-'Caracs du projet'!$E$20*1.225&gt;0,('Caracs du projet'!$E$22-'Caracs du projet'!$E$20*1.225)*'Caracs du projet'!$E$61,0)))</f>
        <v/>
      </c>
      <c r="CP18" s="55" t="str">
        <f>IF(CP3="","",IF(CP3&lt;'Caracs du projet'!$E$21,0,IF('Caracs du projet'!$E$22-'Caracs du projet'!$E$20*1.225&gt;0,('Caracs du projet'!$E$22-'Caracs du projet'!$E$20*1.225)*'Caracs du projet'!$E$61,0)))</f>
        <v/>
      </c>
      <c r="CQ18" s="55" t="str">
        <f>IF(CQ3="","",IF(CQ3&lt;'Caracs du projet'!$E$21,0,IF('Caracs du projet'!$E$22-'Caracs du projet'!$E$20*1.225&gt;0,('Caracs du projet'!$E$22-'Caracs du projet'!$E$20*1.225)*'Caracs du projet'!$E$61,0)))</f>
        <v/>
      </c>
      <c r="CR18" s="55" t="str">
        <f>IF(CR3="","",IF(CR3&lt;'Caracs du projet'!$E$21,0,IF('Caracs du projet'!$E$22-'Caracs du projet'!$E$20*1.225&gt;0,('Caracs du projet'!$E$22-'Caracs du projet'!$E$20*1.225)*'Caracs du projet'!$E$61,0)))</f>
        <v/>
      </c>
      <c r="CS18" s="55" t="str">
        <f>IF(CS3="","",IF(CS3&lt;'Caracs du projet'!$E$21,0,IF('Caracs du projet'!$E$22-'Caracs du projet'!$E$20*1.225&gt;0,('Caracs du projet'!$E$22-'Caracs du projet'!$E$20*1.225)*'Caracs du projet'!$E$61,0)))</f>
        <v/>
      </c>
      <c r="CT18" s="55" t="str">
        <f>IF(CT3="","",IF(CT3&lt;'Caracs du projet'!$E$21,0,IF('Caracs du projet'!$E$22-'Caracs du projet'!$E$20*1.225&gt;0,('Caracs du projet'!$E$22-'Caracs du projet'!$E$20*1.225)*'Caracs du projet'!$E$61,0)))</f>
        <v/>
      </c>
      <c r="CU18" s="55" t="str">
        <f>IF(CU3="","",IF(CU3&lt;'Caracs du projet'!$E$21,0,IF('Caracs du projet'!$E$22-'Caracs du projet'!$E$20*1.225&gt;0,('Caracs du projet'!$E$22-'Caracs du projet'!$E$20*1.225)*'Caracs du projet'!$E$61,0)))</f>
        <v/>
      </c>
      <c r="CV18" s="55" t="str">
        <f>IF(CV3="","",IF(CV3&lt;'Caracs du projet'!$E$21,0,IF('Caracs du projet'!$E$22-'Caracs du projet'!$E$20*1.225&gt;0,('Caracs du projet'!$E$22-'Caracs du projet'!$E$20*1.225)*'Caracs du projet'!$E$61,0)))</f>
        <v/>
      </c>
      <c r="CW18" s="55" t="str">
        <f>IF(CW3="","",IF(CW3&lt;'Caracs du projet'!$E$21,0,IF('Caracs du projet'!$E$22-'Caracs du projet'!$E$20*1.225&gt;0,('Caracs du projet'!$E$22-'Caracs du projet'!$E$20*1.225)*'Caracs du projet'!$E$61,0)))</f>
        <v/>
      </c>
      <c r="CX18" s="55" t="str">
        <f>IF(CX3="","",IF(CX3&lt;'Caracs du projet'!$E$21,0,IF('Caracs du projet'!$E$22-'Caracs du projet'!$E$20*1.225&gt;0,('Caracs du projet'!$E$22-'Caracs du projet'!$E$20*1.225)*'Caracs du projet'!$E$61,0)))</f>
        <v/>
      </c>
      <c r="CY18" s="55" t="str">
        <f>IF(CY3="","",IF(CY3&lt;'Caracs du projet'!$E$21,0,IF('Caracs du projet'!$E$22-'Caracs du projet'!$E$20*1.225&gt;0,('Caracs du projet'!$E$22-'Caracs du projet'!$E$20*1.225)*'Caracs du projet'!$E$61,0)))</f>
        <v/>
      </c>
      <c r="CZ18" s="55" t="str">
        <f>IF(CZ3="","",IF(CZ3&lt;'Caracs du projet'!$E$21,0,IF('Caracs du projet'!$E$22-'Caracs du projet'!$E$20*1.225&gt;0,('Caracs du projet'!$E$22-'Caracs du projet'!$E$20*1.225)*'Caracs du projet'!$E$61,0)))</f>
        <v/>
      </c>
      <c r="DA18" s="55" t="str">
        <f>IF(DA3="","",IF(DA3&lt;'Caracs du projet'!$E$21,0,IF('Caracs du projet'!$E$22-'Caracs du projet'!$E$20*1.225&gt;0,('Caracs du projet'!$E$22-'Caracs du projet'!$E$20*1.225)*'Caracs du projet'!$E$61,0)))</f>
        <v/>
      </c>
      <c r="DB18" s="55" t="str">
        <f>IF(DB3="","",IF(DB3&lt;'Caracs du projet'!$E$21,0,IF('Caracs du projet'!$E$22-'Caracs du projet'!$E$20*1.225&gt;0,('Caracs du projet'!$E$22-'Caracs du projet'!$E$20*1.225)*'Caracs du projet'!$E$61,0)))</f>
        <v/>
      </c>
      <c r="DC18" s="55" t="str">
        <f>IF(DC3="","",IF(DC3&lt;'Caracs du projet'!$E$21,0,IF('Caracs du projet'!$E$22-'Caracs du projet'!$E$20*1.225&gt;0,('Caracs du projet'!$E$22-'Caracs du projet'!$E$20*1.225)*'Caracs du projet'!$E$61,0)))</f>
        <v/>
      </c>
      <c r="DD18" s="55" t="str">
        <f>IF(DD3="","",IF(DD3&lt;'Caracs du projet'!$E$21,0,IF('Caracs du projet'!$E$22-'Caracs du projet'!$E$20*1.225&gt;0,('Caracs du projet'!$E$22-'Caracs du projet'!$E$20*1.225)*'Caracs du projet'!$E$61,0)))</f>
        <v/>
      </c>
      <c r="DE18" s="55" t="str">
        <f>IF(DE3="","",IF(DE3&lt;'Caracs du projet'!$E$21,0,IF('Caracs du projet'!$E$22-'Caracs du projet'!$E$20*1.225&gt;0,('Caracs du projet'!$E$22-'Caracs du projet'!$E$20*1.225)*'Caracs du projet'!$E$61,0)))</f>
        <v/>
      </c>
      <c r="DF18" s="55" t="str">
        <f>IF(DF3="","",IF(DF3&lt;'Caracs du projet'!$E$21,0,IF('Caracs du projet'!$E$22-'Caracs du projet'!$E$20*1.225&gt;0,('Caracs du projet'!$E$22-'Caracs du projet'!$E$20*1.225)*'Caracs du projet'!$E$61,0)))</f>
        <v/>
      </c>
      <c r="DG18" s="55" t="str">
        <f>IF(DG3="","",IF(DG3&lt;'Caracs du projet'!$E$21,0,IF('Caracs du projet'!$E$22-'Caracs du projet'!$E$20*1.225&gt;0,('Caracs du projet'!$E$22-'Caracs du projet'!$E$20*1.225)*'Caracs du projet'!$E$61,0)))</f>
        <v/>
      </c>
      <c r="DH18" s="55" t="str">
        <f>IF(DH3="","",IF(DH3&lt;'Caracs du projet'!$E$21,0,IF('Caracs du projet'!$E$22-'Caracs du projet'!$E$20*1.225&gt;0,('Caracs du projet'!$E$22-'Caracs du projet'!$E$20*1.225)*'Caracs du projet'!$E$61,0)))</f>
        <v/>
      </c>
      <c r="DI18" s="55" t="str">
        <f>IF(DI3="","",IF(DI3&lt;'Caracs du projet'!$E$21,0,IF('Caracs du projet'!$E$22-'Caracs du projet'!$E$20*1.225&gt;0,('Caracs du projet'!$E$22-'Caracs du projet'!$E$20*1.225)*'Caracs du projet'!$E$61,0)))</f>
        <v/>
      </c>
      <c r="DJ18" s="55" t="str">
        <f>IF(DJ3="","",IF(DJ3&lt;'Caracs du projet'!$E$21,0,IF('Caracs du projet'!$E$22-'Caracs du projet'!$E$20*1.225&gt;0,('Caracs du projet'!$E$22-'Caracs du projet'!$E$20*1.225)*'Caracs du projet'!$E$61,0)))</f>
        <v/>
      </c>
      <c r="DK18" s="55" t="str">
        <f>IF(DK3="","",IF(DK3&lt;'Caracs du projet'!$E$21,0,IF('Caracs du projet'!$E$22-'Caracs du projet'!$E$20*1.225&gt;0,('Caracs du projet'!$E$22-'Caracs du projet'!$E$20*1.225)*'Caracs du projet'!$E$61,0)))</f>
        <v/>
      </c>
      <c r="DL18" s="55" t="str">
        <f>IF(DL3="","",IF(DL3&lt;'Caracs du projet'!$E$21,0,IF('Caracs du projet'!$E$22-'Caracs du projet'!$E$20*1.225&gt;0,('Caracs du projet'!$E$22-'Caracs du projet'!$E$20*1.225)*'Caracs du projet'!$E$61,0)))</f>
        <v/>
      </c>
      <c r="DM18" s="55" t="str">
        <f>IF(DM3="","",IF(DM3&lt;'Caracs du projet'!$E$21,0,IF('Caracs du projet'!$E$22-'Caracs du projet'!$E$20*1.225&gt;0,('Caracs du projet'!$E$22-'Caracs du projet'!$E$20*1.225)*'Caracs du projet'!$E$61,0)))</f>
        <v/>
      </c>
      <c r="DN18" s="55" t="str">
        <f>IF(DN3="","",IF(DN3&lt;'Caracs du projet'!$E$21,0,IF('Caracs du projet'!$E$22-'Caracs du projet'!$E$20*1.225&gt;0,('Caracs du projet'!$E$22-'Caracs du projet'!$E$20*1.225)*'Caracs du projet'!$E$61,0)))</f>
        <v/>
      </c>
      <c r="DO18" s="55" t="str">
        <f>IF(DO3="","",IF(DO3&lt;'Caracs du projet'!$E$21,0,IF('Caracs du projet'!$E$22-'Caracs du projet'!$E$20*1.225&gt;0,('Caracs du projet'!$E$22-'Caracs du projet'!$E$20*1.225)*'Caracs du projet'!$E$61,0)))</f>
        <v/>
      </c>
      <c r="DP18" s="55" t="str">
        <f>IF(DP3="","",IF(DP3&lt;'Caracs du projet'!$E$21,0,IF('Caracs du projet'!$E$22-'Caracs du projet'!$E$20*1.225&gt;0,('Caracs du projet'!$E$22-'Caracs du projet'!$E$20*1.225)*'Caracs du projet'!$E$61,0)))</f>
        <v/>
      </c>
      <c r="DQ18" s="55" t="str">
        <f>IF(DQ3="","",IF(DQ3&lt;'Caracs du projet'!$E$21,0,IF('Caracs du projet'!$E$22-'Caracs du projet'!$E$20*1.225&gt;0,('Caracs du projet'!$E$22-'Caracs du projet'!$E$20*1.225)*'Caracs du projet'!$E$61,0)))</f>
        <v/>
      </c>
      <c r="DR18" s="55" t="str">
        <f>IF(DR3="","",IF(DR3&lt;'Caracs du projet'!$E$21,0,IF('Caracs du projet'!$E$22-'Caracs du projet'!$E$20*1.225&gt;0,('Caracs du projet'!$E$22-'Caracs du projet'!$E$20*1.225)*'Caracs du projet'!$E$61,0)))</f>
        <v/>
      </c>
      <c r="DS18" s="55" t="str">
        <f>IF(DS3="","",IF(DS3&lt;'Caracs du projet'!$E$21,0,IF('Caracs du projet'!$E$22-'Caracs du projet'!$E$20*1.225&gt;0,('Caracs du projet'!$E$22-'Caracs du projet'!$E$20*1.225)*'Caracs du projet'!$E$61,0)))</f>
        <v/>
      </c>
      <c r="DT18" s="55" t="str">
        <f>IF(DT3="","",IF(DT3&lt;'Caracs du projet'!$E$21,0,IF('Caracs du projet'!$E$22-'Caracs du projet'!$E$20*1.225&gt;0,('Caracs du projet'!$E$22-'Caracs du projet'!$E$20*1.225)*'Caracs du projet'!$E$61,0)))</f>
        <v/>
      </c>
      <c r="DU18" s="55" t="str">
        <f>IF(DU3="","",IF(DU3&lt;'Caracs du projet'!$E$21,0,IF('Caracs du projet'!$E$22-'Caracs du projet'!$E$20*1.225&gt;0,('Caracs du projet'!$E$22-'Caracs du projet'!$E$20*1.225)*'Caracs du projet'!$E$61,0)))</f>
        <v/>
      </c>
      <c r="DV18" s="55" t="str">
        <f>IF(DV3="","",IF(DV3&lt;'Caracs du projet'!$E$21,0,IF('Caracs du projet'!$E$22-'Caracs du projet'!$E$20*1.225&gt;0,('Caracs du projet'!$E$22-'Caracs du projet'!$E$20*1.225)*'Caracs du projet'!$E$61,0)))</f>
        <v/>
      </c>
      <c r="DW18" s="55" t="str">
        <f>IF(DW3="","",IF(DW3&lt;'Caracs du projet'!$E$21,0,IF('Caracs du projet'!$E$22-'Caracs du projet'!$E$20*1.225&gt;0,('Caracs du projet'!$E$22-'Caracs du projet'!$E$20*1.225)*'Caracs du projet'!$E$61,0)))</f>
        <v/>
      </c>
      <c r="DX18" s="55" t="str">
        <f>IF(DX3="","",IF(DX3&lt;'Caracs du projet'!$E$21,0,IF('Caracs du projet'!$E$22-'Caracs du projet'!$E$20*1.225&gt;0,('Caracs du projet'!$E$22-'Caracs du projet'!$E$20*1.225)*'Caracs du projet'!$E$61,0)))</f>
        <v/>
      </c>
      <c r="DY18" s="55" t="str">
        <f>IF(DY3="","",IF(DY3&lt;'Caracs du projet'!$E$21,0,IF('Caracs du projet'!$E$22-'Caracs du projet'!$E$20*1.225&gt;0,('Caracs du projet'!$E$22-'Caracs du projet'!$E$20*1.225)*'Caracs du projet'!$E$61,0)))</f>
        <v/>
      </c>
      <c r="DZ18" s="55" t="str">
        <f>IF(DZ3="","",IF(DZ3&lt;'Caracs du projet'!$E$21,0,IF('Caracs du projet'!$E$22-'Caracs du projet'!$E$20*1.225&gt;0,('Caracs du projet'!$E$22-'Caracs du projet'!$E$20*1.225)*'Caracs du projet'!$E$61,0)))</f>
        <v/>
      </c>
      <c r="EA18" s="55" t="str">
        <f>IF(EA3="","",IF(EA3&lt;'Caracs du projet'!$E$21,0,IF('Caracs du projet'!$E$22-'Caracs du projet'!$E$20*1.225&gt;0,('Caracs du projet'!$E$22-'Caracs du projet'!$E$20*1.225)*'Caracs du projet'!$E$61,0)))</f>
        <v/>
      </c>
      <c r="EB18" s="55" t="str">
        <f>IF(EB3="","",IF(EB3&lt;'Caracs du projet'!$E$21,0,IF('Caracs du projet'!$E$22-'Caracs du projet'!$E$20*1.225&gt;0,('Caracs du projet'!$E$22-'Caracs du projet'!$E$20*1.225)*'Caracs du projet'!$E$61,0)))</f>
        <v/>
      </c>
      <c r="EC18" s="55" t="str">
        <f>IF(EC3="","",IF(EC3&lt;'Caracs du projet'!$E$21,0,IF('Caracs du projet'!$E$22-'Caracs du projet'!$E$20*1.225&gt;0,('Caracs du projet'!$E$22-'Caracs du projet'!$E$20*1.225)*'Caracs du projet'!$E$61,0)))</f>
        <v/>
      </c>
      <c r="ED18" s="55" t="str">
        <f>IF(ED3="","",IF(ED3&lt;'Caracs du projet'!$E$21,0,IF('Caracs du projet'!$E$22-'Caracs du projet'!$E$20*1.225&gt;0,('Caracs du projet'!$E$22-'Caracs du projet'!$E$20*1.225)*'Caracs du projet'!$E$61,0)))</f>
        <v/>
      </c>
      <c r="EE18" s="55" t="str">
        <f>IF(EE3="","",IF(EE3&lt;'Caracs du projet'!$E$21,0,IF('Caracs du projet'!$E$22-'Caracs du projet'!$E$20*1.225&gt;0,('Caracs du projet'!$E$22-'Caracs du projet'!$E$20*1.225)*'Caracs du projet'!$E$61,0)))</f>
        <v/>
      </c>
      <c r="EF18" s="55" t="str">
        <f>IF(EF3="","",IF(EF3&lt;'Caracs du projet'!$E$21,0,IF('Caracs du projet'!$E$22-'Caracs du projet'!$E$20*1.225&gt;0,('Caracs du projet'!$E$22-'Caracs du projet'!$E$20*1.225)*'Caracs du projet'!$E$61,0)))</f>
        <v/>
      </c>
      <c r="EG18" s="55" t="str">
        <f>IF(EG3="","",IF(EG3&lt;'Caracs du projet'!$E$21,0,IF('Caracs du projet'!$E$22-'Caracs du projet'!$E$20*1.225&gt;0,('Caracs du projet'!$E$22-'Caracs du projet'!$E$20*1.225)*'Caracs du projet'!$E$61,0)))</f>
        <v/>
      </c>
      <c r="EH18" s="55" t="str">
        <f>IF(EH3="","",IF(EH3&lt;'Caracs du projet'!$E$21,0,IF('Caracs du projet'!$E$22-'Caracs du projet'!$E$20*1.225&gt;0,('Caracs du projet'!$E$22-'Caracs du projet'!$E$20*1.225)*'Caracs du projet'!$E$61,0)))</f>
        <v/>
      </c>
      <c r="EI18" s="55" t="str">
        <f>IF(EI3="","",IF(EI3&lt;'Caracs du projet'!$E$21,0,IF('Caracs du projet'!$E$22-'Caracs du projet'!$E$20*1.225&gt;0,('Caracs du projet'!$E$22-'Caracs du projet'!$E$20*1.225)*'Caracs du projet'!$E$61,0)))</f>
        <v/>
      </c>
      <c r="EJ18" s="55" t="str">
        <f>IF(EJ3="","",IF(EJ3&lt;'Caracs du projet'!$E$21,0,IF('Caracs du projet'!$E$22-'Caracs du projet'!$E$20*1.225&gt;0,('Caracs du projet'!$E$22-'Caracs du projet'!$E$20*1.225)*'Caracs du projet'!$E$61,0)))</f>
        <v/>
      </c>
      <c r="EK18" s="55" t="str">
        <f>IF(EK3="","",IF(EK3&lt;'Caracs du projet'!$E$21,0,IF('Caracs du projet'!$E$22-'Caracs du projet'!$E$20*1.225&gt;0,('Caracs du projet'!$E$22-'Caracs du projet'!$E$20*1.225)*'Caracs du projet'!$E$61,0)))</f>
        <v/>
      </c>
      <c r="EL18" s="55" t="str">
        <f>IF(EL3="","",IF(EL3&lt;'Caracs du projet'!$E$21,0,IF('Caracs du projet'!$E$22-'Caracs du projet'!$E$20*1.225&gt;0,('Caracs du projet'!$E$22-'Caracs du projet'!$E$20*1.225)*'Caracs du projet'!$E$61,0)))</f>
        <v/>
      </c>
      <c r="EM18" s="55" t="str">
        <f>IF(EM3="","",IF(EM3&lt;'Caracs du projet'!$E$21,0,IF('Caracs du projet'!$E$22-'Caracs du projet'!$E$20*1.225&gt;0,('Caracs du projet'!$E$22-'Caracs du projet'!$E$20*1.225)*'Caracs du projet'!$E$61,0)))</f>
        <v/>
      </c>
      <c r="EN18" s="55" t="str">
        <f>IF(EN3="","",IF(EN3&lt;'Caracs du projet'!$E$21,0,IF('Caracs du projet'!$E$22-'Caracs du projet'!$E$20*1.225&gt;0,('Caracs du projet'!$E$22-'Caracs du projet'!$E$20*1.225)*'Caracs du projet'!$E$61,0)))</f>
        <v/>
      </c>
      <c r="EO18" s="55" t="str">
        <f>IF(EO3="","",IF(EO3&lt;'Caracs du projet'!$E$21,0,IF('Caracs du projet'!$E$22-'Caracs du projet'!$E$20*1.225&gt;0,('Caracs du projet'!$E$22-'Caracs du projet'!$E$20*1.225)*'Caracs du projet'!$E$61,0)))</f>
        <v/>
      </c>
      <c r="EP18" s="55" t="str">
        <f>IF(EP3="","",IF(EP3&lt;'Caracs du projet'!$E$21,0,IF('Caracs du projet'!$E$22-'Caracs du projet'!$E$20*1.225&gt;0,('Caracs du projet'!$E$22-'Caracs du projet'!$E$20*1.225)*'Caracs du projet'!$E$61,0)))</f>
        <v/>
      </c>
      <c r="EQ18" s="55" t="str">
        <f>IF(EQ3="","",IF(EQ3&lt;'Caracs du projet'!$E$21,0,IF('Caracs du projet'!$E$22-'Caracs du projet'!$E$20*1.225&gt;0,('Caracs du projet'!$E$22-'Caracs du projet'!$E$20*1.225)*'Caracs du projet'!$E$61,0)))</f>
        <v/>
      </c>
      <c r="ER18" s="55" t="str">
        <f>IF(ER3="","",IF(ER3&lt;'Caracs du projet'!$E$21,0,IF('Caracs du projet'!$E$22-'Caracs du projet'!$E$20*1.225&gt;0,('Caracs du projet'!$E$22-'Caracs du projet'!$E$20*1.225)*'Caracs du projet'!$E$61,0)))</f>
        <v/>
      </c>
      <c r="ES18" s="55" t="str">
        <f>IF(ES3="","",IF(ES3&lt;'Caracs du projet'!$E$21,0,IF('Caracs du projet'!$E$22-'Caracs du projet'!$E$20*1.225&gt;0,('Caracs du projet'!$E$22-'Caracs du projet'!$E$20*1.225)*'Caracs du projet'!$E$61,0)))</f>
        <v/>
      </c>
      <c r="ET18" s="55" t="str">
        <f>IF(ET3="","",IF(ET3&lt;'Caracs du projet'!$E$21,0,IF('Caracs du projet'!$E$22-'Caracs du projet'!$E$20*1.225&gt;0,('Caracs du projet'!$E$22-'Caracs du projet'!$E$20*1.225)*'Caracs du projet'!$E$61,0)))</f>
        <v/>
      </c>
      <c r="EU18" s="55" t="str">
        <f>IF(EU3="","",IF(EU3&lt;'Caracs du projet'!$E$21,0,IF('Caracs du projet'!$E$22-'Caracs du projet'!$E$20*1.225&gt;0,('Caracs du projet'!$E$22-'Caracs du projet'!$E$20*1.225)*'Caracs du projet'!$E$61,0)))</f>
        <v/>
      </c>
      <c r="EV18" s="55" t="str">
        <f>IF(EV3="","",IF(EV3&lt;'Caracs du projet'!$E$21,0,IF('Caracs du projet'!$E$22-'Caracs du projet'!$E$20*1.225&gt;0,('Caracs du projet'!$E$22-'Caracs du projet'!$E$20*1.225)*'Caracs du projet'!$E$61,0)))</f>
        <v/>
      </c>
    </row>
    <row r="19" spans="1:155" s="55" customFormat="1">
      <c r="A19" s="55" t="s">
        <v>92</v>
      </c>
      <c r="B19" s="55">
        <f>IF(B3="","",IF(B3&lt;'Caracs du projet'!$E$21,0,IF('Caracs du projet'!$E$22-'Caracs du projet'!$E$20&gt;0,('Caracs du projet'!$E$22-'Caracs du projet'!$E$20)*'Caracs du projet'!$E$62,0)))</f>
        <v>0</v>
      </c>
      <c r="C19" s="55">
        <f>IF(C3="","",IF(C3&lt;'Caracs du projet'!$E$21,0,IF('Caracs du projet'!$E$22-'Caracs du projet'!$E$20&gt;0,('Caracs du projet'!$E$22-'Caracs du projet'!$E$20)*'Caracs du projet'!$E$62,0)))</f>
        <v>0</v>
      </c>
      <c r="D19" s="55">
        <f>IF(D3="","",IF(D3&lt;'Caracs du projet'!$E$21,0,IF('Caracs du projet'!$E$22-'Caracs du projet'!$E$20&gt;0,('Caracs du projet'!$E$22-'Caracs du projet'!$E$20)*'Caracs du projet'!$E$62,0)))</f>
        <v>0</v>
      </c>
      <c r="E19" s="55">
        <f>IF(E3="","",IF(E3&lt;'Caracs du projet'!$E$21,0,IF('Caracs du projet'!$E$22-'Caracs du projet'!$E$20&gt;0,('Caracs du projet'!$E$22-'Caracs du projet'!$E$20)*'Caracs du projet'!$E$62,0)))</f>
        <v>0</v>
      </c>
      <c r="F19" s="55">
        <f>IF(F3="","",IF(F3&lt;'Caracs du projet'!$E$21,0,IF('Caracs du projet'!$E$22-'Caracs du projet'!$E$20&gt;0,('Caracs du projet'!$E$22-'Caracs du projet'!$E$20)*'Caracs du projet'!$E$62,0)))</f>
        <v>0</v>
      </c>
      <c r="G19" s="55">
        <f>IF(G3="","",IF(G3&lt;'Caracs du projet'!$E$21,0,IF('Caracs du projet'!$E$22-'Caracs du projet'!$E$20&gt;0,('Caracs du projet'!$E$22-'Caracs du projet'!$E$20)*'Caracs du projet'!$E$62,0)))</f>
        <v>0</v>
      </c>
      <c r="H19" s="55">
        <f>IF(H3="","",IF(H3&lt;'Caracs du projet'!$E$21,0,IF('Caracs du projet'!$E$22-'Caracs du projet'!$E$20&gt;0,('Caracs du projet'!$E$22-'Caracs du projet'!$E$20)*'Caracs du projet'!$E$62,0)))</f>
        <v>0</v>
      </c>
      <c r="I19" s="55">
        <f>IF(I3="","",IF(I3&lt;'Caracs du projet'!$E$21,0,IF('Caracs du projet'!$E$22-'Caracs du projet'!$E$20&gt;0,('Caracs du projet'!$E$22-'Caracs du projet'!$E$20)*'Caracs du projet'!$E$62,0)))</f>
        <v>0</v>
      </c>
      <c r="J19" s="55">
        <f>IF(J3="","",IF(J3&lt;'Caracs du projet'!$E$21,0,IF('Caracs du projet'!$E$22-'Caracs du projet'!$E$20&gt;0,('Caracs du projet'!$E$22-'Caracs du projet'!$E$20)*'Caracs du projet'!$E$62,0)))</f>
        <v>0</v>
      </c>
      <c r="K19" s="55">
        <f>IF(K3="","",IF(K3&lt;'Caracs du projet'!$E$21,0,IF('Caracs du projet'!$E$22-'Caracs du projet'!$E$20&gt;0,('Caracs du projet'!$E$22-'Caracs du projet'!$E$20)*'Caracs du projet'!$E$62,0)))</f>
        <v>0</v>
      </c>
      <c r="L19" s="55">
        <f>IF(L3="","",IF(L3&lt;'Caracs du projet'!$E$21,0,IF('Caracs du projet'!$E$22-'Caracs du projet'!$E$20&gt;0,('Caracs du projet'!$E$22-'Caracs du projet'!$E$20)*'Caracs du projet'!$E$62,0)))</f>
        <v>0</v>
      </c>
      <c r="M19" s="55">
        <f>IF(M3="","",IF(M3&lt;'Caracs du projet'!$E$21,0,IF('Caracs du projet'!$E$22-'Caracs du projet'!$E$20&gt;0,('Caracs du projet'!$E$22-'Caracs du projet'!$E$20)*'Caracs du projet'!$E$62,0)))</f>
        <v>0</v>
      </c>
      <c r="N19" s="55">
        <f>IF(N3="","",IF(N3&lt;'Caracs du projet'!$E$21,0,IF('Caracs du projet'!$E$22-'Caracs du projet'!$E$20&gt;0,('Caracs du projet'!$E$22-'Caracs du projet'!$E$20)*'Caracs du projet'!$E$62,0)))</f>
        <v>0</v>
      </c>
      <c r="O19" s="55">
        <f>IF(O3="","",IF(O3&lt;'Caracs du projet'!$E$21,0,IF('Caracs du projet'!$E$22-'Caracs du projet'!$E$20&gt;0,('Caracs du projet'!$E$22-'Caracs du projet'!$E$20)*'Caracs du projet'!$E$62,0)))</f>
        <v>0</v>
      </c>
      <c r="P19" s="55">
        <f>IF(P3="","",IF(P3&lt;'Caracs du projet'!$E$21,0,IF('Caracs du projet'!$E$22-'Caracs du projet'!$E$20&gt;0,('Caracs du projet'!$E$22-'Caracs du projet'!$E$20)*'Caracs du projet'!$E$62,0)))</f>
        <v>0</v>
      </c>
      <c r="Q19" s="55">
        <f>IF(Q3="","",IF(Q3&lt;'Caracs du projet'!$E$21,0,IF('Caracs du projet'!$E$22-'Caracs du projet'!$E$20&gt;0,('Caracs du projet'!$E$22-'Caracs du projet'!$E$20)*'Caracs du projet'!$E$62,0)))</f>
        <v>0</v>
      </c>
      <c r="R19" s="55">
        <f>IF(R3="","",IF(R3&lt;'Caracs du projet'!$E$21,0,IF('Caracs du projet'!$E$22-'Caracs du projet'!$E$20&gt;0,('Caracs du projet'!$E$22-'Caracs du projet'!$E$20)*'Caracs du projet'!$E$62,0)))</f>
        <v>0</v>
      </c>
      <c r="S19" s="55">
        <f>IF(S3="","",IF(S3&lt;'Caracs du projet'!$E$21,0,IF('Caracs du projet'!$E$22-'Caracs du projet'!$E$20&gt;0,('Caracs du projet'!$E$22-'Caracs du projet'!$E$20)*'Caracs du projet'!$E$62,0)))</f>
        <v>0</v>
      </c>
      <c r="T19" s="55">
        <f>IF(T3="","",IF(T3&lt;'Caracs du projet'!$E$21,0,IF('Caracs du projet'!$E$22-'Caracs du projet'!$E$20&gt;0,('Caracs du projet'!$E$22-'Caracs du projet'!$E$20)*'Caracs du projet'!$E$62,0)))</f>
        <v>0</v>
      </c>
      <c r="U19" s="55">
        <f>IF(U3="","",IF(U3&lt;'Caracs du projet'!$E$21,0,IF('Caracs du projet'!$E$22-'Caracs du projet'!$E$20&gt;0,('Caracs du projet'!$E$22-'Caracs du projet'!$E$20)*'Caracs du projet'!$E$62,0)))</f>
        <v>0</v>
      </c>
      <c r="V19" s="55">
        <f>IF(V3="","",IF(V3&lt;'Caracs du projet'!$E$21,0,IF('Caracs du projet'!$E$22-'Caracs du projet'!$E$20&gt;0,('Caracs du projet'!$E$22-'Caracs du projet'!$E$20)*'Caracs du projet'!$E$62,0)))</f>
        <v>647.15</v>
      </c>
      <c r="W19" s="55" t="str">
        <f>IF(W3="","",IF(W3&lt;'Caracs du projet'!$E$21,0,IF('Caracs du projet'!$E$22-'Caracs du projet'!$E$20&gt;0,('Caracs du projet'!$E$22-'Caracs du projet'!$E$20)*'Caracs du projet'!$E$62,0)))</f>
        <v/>
      </c>
      <c r="X19" s="55" t="str">
        <f>IF(X3="","",IF(X3&lt;'Caracs du projet'!$E$21,0,IF('Caracs du projet'!$E$22-'Caracs du projet'!$E$20&gt;0,('Caracs du projet'!$E$22-'Caracs du projet'!$E$20)*'Caracs du projet'!$E$62,0)))</f>
        <v/>
      </c>
      <c r="Y19" s="55" t="str">
        <f>IF(Y3="","",IF(Y3&lt;'Caracs du projet'!$E$21,0,IF('Caracs du projet'!$E$22-'Caracs du projet'!$E$20&gt;0,('Caracs du projet'!$E$22-'Caracs du projet'!$E$20)*'Caracs du projet'!$E$62,0)))</f>
        <v/>
      </c>
      <c r="Z19" s="55" t="str">
        <f>IF(Z3="","",IF(Z3&lt;'Caracs du projet'!$E$21,0,IF('Caracs du projet'!$E$22-'Caracs du projet'!$E$20&gt;0,('Caracs du projet'!$E$22-'Caracs du projet'!$E$20)*'Caracs du projet'!$E$62,0)))</f>
        <v/>
      </c>
      <c r="AA19" s="55" t="str">
        <f>IF(AA3="","",IF(AA3&lt;'Caracs du projet'!$E$21,0,IF('Caracs du projet'!$E$22-'Caracs du projet'!$E$20&gt;0,('Caracs du projet'!$E$22-'Caracs du projet'!$E$20)*'Caracs du projet'!$E$62,0)))</f>
        <v/>
      </c>
      <c r="AB19" s="55" t="str">
        <f>IF(AB3="","",IF(AB3&lt;'Caracs du projet'!$E$21,0,IF('Caracs du projet'!$E$22-'Caracs du projet'!$E$20&gt;0,('Caracs du projet'!$E$22-'Caracs du projet'!$E$20)*'Caracs du projet'!$E$62,0)))</f>
        <v/>
      </c>
      <c r="AC19" s="55" t="str">
        <f>IF(AC3="","",IF(AC3&lt;'Caracs du projet'!$E$21,0,IF('Caracs du projet'!$E$22-'Caracs du projet'!$E$20&gt;0,('Caracs du projet'!$E$22-'Caracs du projet'!$E$20)*'Caracs du projet'!$E$62,0)))</f>
        <v/>
      </c>
      <c r="AD19" s="55" t="str">
        <f>IF(AD3="","",IF(AD3&lt;'Caracs du projet'!$E$21,0,IF('Caracs du projet'!$E$22-'Caracs du projet'!$E$20&gt;0,('Caracs du projet'!$E$22-'Caracs du projet'!$E$20)*'Caracs du projet'!$E$62,0)))</f>
        <v/>
      </c>
      <c r="AE19" s="55" t="str">
        <f>IF(AE3="","",IF(AE3&lt;'Caracs du projet'!$E$21,0,IF('Caracs du projet'!$E$22-'Caracs du projet'!$E$20&gt;0,('Caracs du projet'!$E$22-'Caracs du projet'!$E$20)*'Caracs du projet'!$E$62,0)))</f>
        <v/>
      </c>
      <c r="AF19" s="55" t="str">
        <f>IF(AF3="","",IF(AF3&lt;'Caracs du projet'!$E$21,0,IF('Caracs du projet'!$E$22-'Caracs du projet'!$E$20&gt;0,('Caracs du projet'!$E$22-'Caracs du projet'!$E$20)*'Caracs du projet'!$E$62,0)))</f>
        <v/>
      </c>
      <c r="AG19" s="55" t="str">
        <f>IF(AG3="","",IF(AG3&lt;'Caracs du projet'!$E$21,0,IF('Caracs du projet'!$E$22-'Caracs du projet'!$E$20&gt;0,('Caracs du projet'!$E$22-'Caracs du projet'!$E$20)*'Caracs du projet'!$E$62,0)))</f>
        <v/>
      </c>
      <c r="AH19" s="55" t="str">
        <f>IF(AH3="","",IF(AH3&lt;'Caracs du projet'!$E$21,0,IF('Caracs du projet'!$E$22-'Caracs du projet'!$E$20&gt;0,('Caracs du projet'!$E$22-'Caracs du projet'!$E$20)*'Caracs du projet'!$E$62,0)))</f>
        <v/>
      </c>
      <c r="AI19" s="55" t="str">
        <f>IF(AI3="","",IF(AI3&lt;'Caracs du projet'!$E$21,0,IF('Caracs du projet'!$E$22-'Caracs du projet'!$E$20&gt;0,('Caracs du projet'!$E$22-'Caracs du projet'!$E$20)*'Caracs du projet'!$E$62,0)))</f>
        <v/>
      </c>
      <c r="AJ19" s="55" t="str">
        <f>IF(AJ3="","",IF(AJ3&lt;'Caracs du projet'!$E$21,0,IF('Caracs du projet'!$E$22-'Caracs du projet'!$E$20&gt;0,('Caracs du projet'!$E$22-'Caracs du projet'!$E$20)*'Caracs du projet'!$E$62,0)))</f>
        <v/>
      </c>
      <c r="AK19" s="55" t="str">
        <f>IF(AK3="","",IF(AK3&lt;'Caracs du projet'!$E$21,0,IF('Caracs du projet'!$E$22-'Caracs du projet'!$E$20&gt;0,('Caracs du projet'!$E$22-'Caracs du projet'!$E$20)*'Caracs du projet'!$E$62,0)))</f>
        <v/>
      </c>
      <c r="AL19" s="55" t="str">
        <f>IF(AL3="","",IF(AL3&lt;'Caracs du projet'!$E$21,0,IF('Caracs du projet'!$E$22-'Caracs du projet'!$E$20&gt;0,('Caracs du projet'!$E$22-'Caracs du projet'!$E$20)*'Caracs du projet'!$E$62,0)))</f>
        <v/>
      </c>
      <c r="AM19" s="55" t="str">
        <f>IF(AM3="","",IF(AM3&lt;'Caracs du projet'!$E$21,0,IF('Caracs du projet'!$E$22-'Caracs du projet'!$E$20&gt;0,('Caracs du projet'!$E$22-'Caracs du projet'!$E$20)*'Caracs du projet'!$E$62,0)))</f>
        <v/>
      </c>
      <c r="AN19" s="55" t="str">
        <f>IF(AN3="","",IF(AN3&lt;'Caracs du projet'!$E$21,0,IF('Caracs du projet'!$E$22-'Caracs du projet'!$E$20&gt;0,('Caracs du projet'!$E$22-'Caracs du projet'!$E$20)*'Caracs du projet'!$E$62,0)))</f>
        <v/>
      </c>
      <c r="AO19" s="55" t="str">
        <f>IF(AO3="","",IF(AO3&lt;'Caracs du projet'!$E$21,0,IF('Caracs du projet'!$E$22-'Caracs du projet'!$E$20&gt;0,('Caracs du projet'!$E$22-'Caracs du projet'!$E$20)*'Caracs du projet'!$E$62,0)))</f>
        <v/>
      </c>
      <c r="AP19" s="55" t="str">
        <f>IF(AP3="","",IF(AP3&lt;'Caracs du projet'!$E$21,0,IF('Caracs du projet'!$E$22-'Caracs du projet'!$E$20&gt;0,('Caracs du projet'!$E$22-'Caracs du projet'!$E$20)*'Caracs du projet'!$E$62,0)))</f>
        <v/>
      </c>
      <c r="AQ19" s="55" t="str">
        <f>IF(AQ3="","",IF(AQ3&lt;'Caracs du projet'!$E$21,0,IF('Caracs du projet'!$E$22-'Caracs du projet'!$E$20&gt;0,('Caracs du projet'!$E$22-'Caracs du projet'!$E$20)*'Caracs du projet'!$E$62,0)))</f>
        <v/>
      </c>
      <c r="AR19" s="55" t="str">
        <f>IF(AR3="","",IF(AR3&lt;'Caracs du projet'!$E$21,0,IF('Caracs du projet'!$E$22-'Caracs du projet'!$E$20&gt;0,('Caracs du projet'!$E$22-'Caracs du projet'!$E$20)*'Caracs du projet'!$E$62,0)))</f>
        <v/>
      </c>
      <c r="AS19" s="55" t="str">
        <f>IF(AS3="","",IF(AS3&lt;'Caracs du projet'!$E$21,0,IF('Caracs du projet'!$E$22-'Caracs du projet'!$E$20&gt;0,('Caracs du projet'!$E$22-'Caracs du projet'!$E$20)*'Caracs du projet'!$E$62,0)))</f>
        <v/>
      </c>
      <c r="AT19" s="55" t="str">
        <f>IF(AT3="","",IF(AT3&lt;'Caracs du projet'!$E$21,0,IF('Caracs du projet'!$E$22-'Caracs du projet'!$E$20&gt;0,('Caracs du projet'!$E$22-'Caracs du projet'!$E$20)*'Caracs du projet'!$E$62,0)))</f>
        <v/>
      </c>
      <c r="AU19" s="55" t="str">
        <f>IF(AU3="","",IF(AU3&lt;'Caracs du projet'!$E$21,0,IF('Caracs du projet'!$E$22-'Caracs du projet'!$E$20&gt;0,('Caracs du projet'!$E$22-'Caracs du projet'!$E$20)*'Caracs du projet'!$E$62,0)))</f>
        <v/>
      </c>
      <c r="AV19" s="55" t="str">
        <f>IF(AV3="","",IF(AV3&lt;'Caracs du projet'!$E$21,0,IF('Caracs du projet'!$E$22-'Caracs du projet'!$E$20&gt;0,('Caracs du projet'!$E$22-'Caracs du projet'!$E$20)*'Caracs du projet'!$E$62,0)))</f>
        <v/>
      </c>
      <c r="AW19" s="55" t="str">
        <f>IF(AW3="","",IF(AW3&lt;'Caracs du projet'!$E$21,0,IF('Caracs du projet'!$E$22-'Caracs du projet'!$E$20&gt;0,('Caracs du projet'!$E$22-'Caracs du projet'!$E$20)*'Caracs du projet'!$E$62,0)))</f>
        <v/>
      </c>
      <c r="AX19" s="55" t="str">
        <f>IF(AX3="","",IF(AX3&lt;'Caracs du projet'!$E$21,0,IF('Caracs du projet'!$E$22-'Caracs du projet'!$E$20&gt;0,('Caracs du projet'!$E$22-'Caracs du projet'!$E$20)*'Caracs du projet'!$E$62,0)))</f>
        <v/>
      </c>
      <c r="AY19" s="55" t="str">
        <f>IF(AY3="","",IF(AY3&lt;'Caracs du projet'!$E$21,0,IF('Caracs du projet'!$E$22-'Caracs du projet'!$E$20&gt;0,('Caracs du projet'!$E$22-'Caracs du projet'!$E$20)*'Caracs du projet'!$E$62,0)))</f>
        <v/>
      </c>
      <c r="AZ19" s="55" t="str">
        <f>IF(AZ3="","",IF(AZ3&lt;'Caracs du projet'!$E$21,0,IF('Caracs du projet'!$E$22-'Caracs du projet'!$E$20&gt;0,('Caracs du projet'!$E$22-'Caracs du projet'!$E$20)*'Caracs du projet'!$E$62,0)))</f>
        <v/>
      </c>
      <c r="BA19" s="55" t="str">
        <f>IF(BA3="","",IF(BA3&lt;'Caracs du projet'!$E$21,0,IF('Caracs du projet'!$E$22-'Caracs du projet'!$E$20&gt;0,('Caracs du projet'!$E$22-'Caracs du projet'!$E$20)*'Caracs du projet'!$E$62,0)))</f>
        <v/>
      </c>
      <c r="BB19" s="55" t="str">
        <f>IF(BB3="","",IF(BB3&lt;'Caracs du projet'!$E$21,0,IF('Caracs du projet'!$E$22-'Caracs du projet'!$E$20&gt;0,('Caracs du projet'!$E$22-'Caracs du projet'!$E$20)*'Caracs du projet'!$E$62,0)))</f>
        <v/>
      </c>
      <c r="BC19" s="55" t="str">
        <f>IF(BC3="","",IF(BC3&lt;'Caracs du projet'!$E$21,0,IF('Caracs du projet'!$E$22-'Caracs du projet'!$E$20&gt;0,('Caracs du projet'!$E$22-'Caracs du projet'!$E$20)*'Caracs du projet'!$E$62,0)))</f>
        <v/>
      </c>
      <c r="BD19" s="55" t="str">
        <f>IF(BD3="","",IF(BD3&lt;'Caracs du projet'!$E$21,0,IF('Caracs du projet'!$E$22-'Caracs du projet'!$E$20&gt;0,('Caracs du projet'!$E$22-'Caracs du projet'!$E$20)*'Caracs du projet'!$E$62,0)))</f>
        <v/>
      </c>
      <c r="BE19" s="55" t="str">
        <f>IF(BE3="","",IF(BE3&lt;'Caracs du projet'!$E$21,0,IF('Caracs du projet'!$E$22-'Caracs du projet'!$E$20&gt;0,('Caracs du projet'!$E$22-'Caracs du projet'!$E$20)*'Caracs du projet'!$E$62,0)))</f>
        <v/>
      </c>
      <c r="BF19" s="55" t="str">
        <f>IF(BF3="","",IF(BF3&lt;'Caracs du projet'!$E$21,0,IF('Caracs du projet'!$E$22-'Caracs du projet'!$E$20&gt;0,('Caracs du projet'!$E$22-'Caracs du projet'!$E$20)*'Caracs du projet'!$E$62,0)))</f>
        <v/>
      </c>
      <c r="BG19" s="55" t="str">
        <f>IF(BG3="","",IF(BG3&lt;'Caracs du projet'!$E$21,0,IF('Caracs du projet'!$E$22-'Caracs du projet'!$E$20&gt;0,('Caracs du projet'!$E$22-'Caracs du projet'!$E$20)*'Caracs du projet'!$E$62,0)))</f>
        <v/>
      </c>
      <c r="BH19" s="55" t="str">
        <f>IF(BH3="","",IF(BH3&lt;'Caracs du projet'!$E$21,0,IF('Caracs du projet'!$E$22-'Caracs du projet'!$E$20&gt;0,('Caracs du projet'!$E$22-'Caracs du projet'!$E$20)*'Caracs du projet'!$E$62,0)))</f>
        <v/>
      </c>
      <c r="BI19" s="55" t="str">
        <f>IF(BI3="","",IF(BI3&lt;'Caracs du projet'!$E$21,0,IF('Caracs du projet'!$E$22-'Caracs du projet'!$E$20&gt;0,('Caracs du projet'!$E$22-'Caracs du projet'!$E$20)*'Caracs du projet'!$E$62,0)))</f>
        <v/>
      </c>
      <c r="BJ19" s="55" t="str">
        <f>IF(BJ3="","",IF(BJ3&lt;'Caracs du projet'!$E$21,0,IF('Caracs du projet'!$E$22-'Caracs du projet'!$E$20&gt;0,('Caracs du projet'!$E$22-'Caracs du projet'!$E$20)*'Caracs du projet'!$E$62,0)))</f>
        <v/>
      </c>
      <c r="BK19" s="55" t="str">
        <f>IF(BK3="","",IF(BK3&lt;'Caracs du projet'!$E$21,0,IF('Caracs du projet'!$E$22-'Caracs du projet'!$E$20&gt;0,('Caracs du projet'!$E$22-'Caracs du projet'!$E$20)*'Caracs du projet'!$E$62,0)))</f>
        <v/>
      </c>
      <c r="BL19" s="55" t="str">
        <f>IF(BL3="","",IF(BL3&lt;'Caracs du projet'!$E$21,0,IF('Caracs du projet'!$E$22-'Caracs du projet'!$E$20&gt;0,('Caracs du projet'!$E$22-'Caracs du projet'!$E$20)*'Caracs du projet'!$E$62,0)))</f>
        <v/>
      </c>
      <c r="BM19" s="55" t="str">
        <f>IF(BM3="","",IF(BM3&lt;'Caracs du projet'!$E$21,0,IF('Caracs du projet'!$E$22-'Caracs du projet'!$E$20&gt;0,('Caracs du projet'!$E$22-'Caracs du projet'!$E$20)*'Caracs du projet'!$E$62,0)))</f>
        <v/>
      </c>
      <c r="BN19" s="55" t="str">
        <f>IF(BN3="","",IF(BN3&lt;'Caracs du projet'!$E$21,0,IF('Caracs du projet'!$E$22-'Caracs du projet'!$E$20&gt;0,('Caracs du projet'!$E$22-'Caracs du projet'!$E$20)*'Caracs du projet'!$E$62,0)))</f>
        <v/>
      </c>
      <c r="BO19" s="55" t="str">
        <f>IF(BO3="","",IF(BO3&lt;'Caracs du projet'!$E$21,0,IF('Caracs du projet'!$E$22-'Caracs du projet'!$E$20&gt;0,('Caracs du projet'!$E$22-'Caracs du projet'!$E$20)*'Caracs du projet'!$E$62,0)))</f>
        <v/>
      </c>
      <c r="BP19" s="55" t="str">
        <f>IF(BP3="","",IF(BP3&lt;'Caracs du projet'!$E$21,0,IF('Caracs du projet'!$E$22-'Caracs du projet'!$E$20&gt;0,('Caracs du projet'!$E$22-'Caracs du projet'!$E$20)*'Caracs du projet'!$E$62,0)))</f>
        <v/>
      </c>
      <c r="BQ19" s="55" t="str">
        <f>IF(BQ3="","",IF(BQ3&lt;'Caracs du projet'!$E$21,0,IF('Caracs du projet'!$E$22-'Caracs du projet'!$E$20&gt;0,('Caracs du projet'!$E$22-'Caracs du projet'!$E$20)*'Caracs du projet'!$E$62,0)))</f>
        <v/>
      </c>
      <c r="BR19" s="55" t="str">
        <f>IF(BR3="","",IF(BR3&lt;'Caracs du projet'!$E$21,0,IF('Caracs du projet'!$E$22-'Caracs du projet'!$E$20&gt;0,('Caracs du projet'!$E$22-'Caracs du projet'!$E$20)*'Caracs du projet'!$E$62,0)))</f>
        <v/>
      </c>
      <c r="BS19" s="55" t="str">
        <f>IF(BS3="","",IF(BS3&lt;'Caracs du projet'!$E$21,0,IF('Caracs du projet'!$E$22-'Caracs du projet'!$E$20&gt;0,('Caracs du projet'!$E$22-'Caracs du projet'!$E$20)*'Caracs du projet'!$E$62,0)))</f>
        <v/>
      </c>
      <c r="BT19" s="55" t="str">
        <f>IF(BT3="","",IF(BT3&lt;'Caracs du projet'!$E$21,0,IF('Caracs du projet'!$E$22-'Caracs du projet'!$E$20&gt;0,('Caracs du projet'!$E$22-'Caracs du projet'!$E$20)*'Caracs du projet'!$E$62,0)))</f>
        <v/>
      </c>
      <c r="BU19" s="55" t="str">
        <f>IF(BU3="","",IF(BU3&lt;'Caracs du projet'!$E$21,0,IF('Caracs du projet'!$E$22-'Caracs du projet'!$E$20&gt;0,('Caracs du projet'!$E$22-'Caracs du projet'!$E$20)*'Caracs du projet'!$E$62,0)))</f>
        <v/>
      </c>
      <c r="BV19" s="55" t="str">
        <f>IF(BV3="","",IF(BV3&lt;'Caracs du projet'!$E$21,0,IF('Caracs du projet'!$E$22-'Caracs du projet'!$E$20&gt;0,('Caracs du projet'!$E$22-'Caracs du projet'!$E$20)*'Caracs du projet'!$E$62,0)))</f>
        <v/>
      </c>
      <c r="BW19" s="55" t="str">
        <f>IF(BW3="","",IF(BW3&lt;'Caracs du projet'!$E$21,0,IF('Caracs du projet'!$E$22-'Caracs du projet'!$E$20&gt;0,('Caracs du projet'!$E$22-'Caracs du projet'!$E$20)*'Caracs du projet'!$E$62,0)))</f>
        <v/>
      </c>
      <c r="BX19" s="55" t="str">
        <f>IF(BX3="","",IF(BX3&lt;'Caracs du projet'!$E$21,0,IF('Caracs du projet'!$E$22-'Caracs du projet'!$E$20&gt;0,('Caracs du projet'!$E$22-'Caracs du projet'!$E$20)*'Caracs du projet'!$E$62,0)))</f>
        <v/>
      </c>
      <c r="BY19" s="55" t="str">
        <f>IF(BY3="","",IF(BY3&lt;'Caracs du projet'!$E$21,0,IF('Caracs du projet'!$E$22-'Caracs du projet'!$E$20&gt;0,('Caracs du projet'!$E$22-'Caracs du projet'!$E$20)*'Caracs du projet'!$E$62,0)))</f>
        <v/>
      </c>
      <c r="BZ19" s="55" t="str">
        <f>IF(BZ3="","",IF(BZ3&lt;'Caracs du projet'!$E$21,0,IF('Caracs du projet'!$E$22-'Caracs du projet'!$E$20&gt;0,('Caracs du projet'!$E$22-'Caracs du projet'!$E$20)*'Caracs du projet'!$E$62,0)))</f>
        <v/>
      </c>
      <c r="CA19" s="55" t="str">
        <f>IF(CA3="","",IF(CA3&lt;'Caracs du projet'!$E$21,0,IF('Caracs du projet'!$E$22-'Caracs du projet'!$E$20&gt;0,('Caracs du projet'!$E$22-'Caracs du projet'!$E$20)*'Caracs du projet'!$E$62,0)))</f>
        <v/>
      </c>
      <c r="CB19" s="55" t="str">
        <f>IF(CB3="","",IF(CB3&lt;'Caracs du projet'!$E$21,0,IF('Caracs du projet'!$E$22-'Caracs du projet'!$E$20&gt;0,('Caracs du projet'!$E$22-'Caracs du projet'!$E$20)*'Caracs du projet'!$E$62,0)))</f>
        <v/>
      </c>
      <c r="CC19" s="55" t="str">
        <f>IF(CC3="","",IF(CC3&lt;'Caracs du projet'!$E$21,0,IF('Caracs du projet'!$E$22-'Caracs du projet'!$E$20&gt;0,('Caracs du projet'!$E$22-'Caracs du projet'!$E$20)*'Caracs du projet'!$E$62,0)))</f>
        <v/>
      </c>
      <c r="CD19" s="55" t="str">
        <f>IF(CD3="","",IF(CD3&lt;'Caracs du projet'!$E$21,0,IF('Caracs du projet'!$E$22-'Caracs du projet'!$E$20&gt;0,('Caracs du projet'!$E$22-'Caracs du projet'!$E$20)*'Caracs du projet'!$E$62,0)))</f>
        <v/>
      </c>
      <c r="CE19" s="55" t="str">
        <f>IF(CE3="","",IF(CE3&lt;'Caracs du projet'!$E$21,0,IF('Caracs du projet'!$E$22-'Caracs du projet'!$E$20&gt;0,('Caracs du projet'!$E$22-'Caracs du projet'!$E$20)*'Caracs du projet'!$E$62,0)))</f>
        <v/>
      </c>
      <c r="CF19" s="55" t="str">
        <f>IF(CF3="","",IF(CF3&lt;'Caracs du projet'!$E$21,0,IF('Caracs du projet'!$E$22-'Caracs du projet'!$E$20&gt;0,('Caracs du projet'!$E$22-'Caracs du projet'!$E$20)*'Caracs du projet'!$E$62,0)))</f>
        <v/>
      </c>
      <c r="CG19" s="55" t="str">
        <f>IF(CG3="","",IF(CG3&lt;'Caracs du projet'!$E$21,0,IF('Caracs du projet'!$E$22-'Caracs du projet'!$E$20&gt;0,('Caracs du projet'!$E$22-'Caracs du projet'!$E$20)*'Caracs du projet'!$E$62,0)))</f>
        <v/>
      </c>
      <c r="CH19" s="55" t="str">
        <f>IF(CH3="","",IF(CH3&lt;'Caracs du projet'!$E$21,0,IF('Caracs du projet'!$E$22-'Caracs du projet'!$E$20&gt;0,('Caracs du projet'!$E$22-'Caracs du projet'!$E$20)*'Caracs du projet'!$E$62,0)))</f>
        <v/>
      </c>
      <c r="CI19" s="55" t="str">
        <f>IF(CI3="","",IF(CI3&lt;'Caracs du projet'!$E$21,0,IF('Caracs du projet'!$E$22-'Caracs du projet'!$E$20&gt;0,('Caracs du projet'!$E$22-'Caracs du projet'!$E$20)*'Caracs du projet'!$E$62,0)))</f>
        <v/>
      </c>
      <c r="CJ19" s="55" t="str">
        <f>IF(CJ3="","",IF(CJ3&lt;'Caracs du projet'!$E$21,0,IF('Caracs du projet'!$E$22-'Caracs du projet'!$E$20&gt;0,('Caracs du projet'!$E$22-'Caracs du projet'!$E$20)*'Caracs du projet'!$E$62,0)))</f>
        <v/>
      </c>
      <c r="CK19" s="55" t="str">
        <f>IF(CK3="","",IF(CK3&lt;'Caracs du projet'!$E$21,0,IF('Caracs du projet'!$E$22-'Caracs du projet'!$E$20&gt;0,('Caracs du projet'!$E$22-'Caracs du projet'!$E$20)*'Caracs du projet'!$E$62,0)))</f>
        <v/>
      </c>
      <c r="CL19" s="55" t="str">
        <f>IF(CL3="","",IF(CL3&lt;'Caracs du projet'!$E$21,0,IF('Caracs du projet'!$E$22-'Caracs du projet'!$E$20&gt;0,('Caracs du projet'!$E$22-'Caracs du projet'!$E$20)*'Caracs du projet'!$E$62,0)))</f>
        <v/>
      </c>
      <c r="CM19" s="55" t="str">
        <f>IF(CM3="","",IF(CM3&lt;'Caracs du projet'!$E$21,0,IF('Caracs du projet'!$E$22-'Caracs du projet'!$E$20&gt;0,('Caracs du projet'!$E$22-'Caracs du projet'!$E$20)*'Caracs du projet'!$E$62,0)))</f>
        <v/>
      </c>
      <c r="CN19" s="55" t="str">
        <f>IF(CN3="","",IF(CN3&lt;'Caracs du projet'!$E$21,0,IF('Caracs du projet'!$E$22-'Caracs du projet'!$E$20&gt;0,('Caracs du projet'!$E$22-'Caracs du projet'!$E$20)*'Caracs du projet'!$E$62,0)))</f>
        <v/>
      </c>
      <c r="CO19" s="55" t="str">
        <f>IF(CO3="","",IF(CO3&lt;'Caracs du projet'!$E$21,0,IF('Caracs du projet'!$E$22-'Caracs du projet'!$E$20&gt;0,('Caracs du projet'!$E$22-'Caracs du projet'!$E$20)*'Caracs du projet'!$E$62,0)))</f>
        <v/>
      </c>
      <c r="CP19" s="55" t="str">
        <f>IF(CP3="","",IF(CP3&lt;'Caracs du projet'!$E$21,0,IF('Caracs du projet'!$E$22-'Caracs du projet'!$E$20&gt;0,('Caracs du projet'!$E$22-'Caracs du projet'!$E$20)*'Caracs du projet'!$E$62,0)))</f>
        <v/>
      </c>
      <c r="CQ19" s="55" t="str">
        <f>IF(CQ3="","",IF(CQ3&lt;'Caracs du projet'!$E$21,0,IF('Caracs du projet'!$E$22-'Caracs du projet'!$E$20&gt;0,('Caracs du projet'!$E$22-'Caracs du projet'!$E$20)*'Caracs du projet'!$E$62,0)))</f>
        <v/>
      </c>
      <c r="CR19" s="55" t="str">
        <f>IF(CR3="","",IF(CR3&lt;'Caracs du projet'!$E$21,0,IF('Caracs du projet'!$E$22-'Caracs du projet'!$E$20&gt;0,('Caracs du projet'!$E$22-'Caracs du projet'!$E$20)*'Caracs du projet'!$E$62,0)))</f>
        <v/>
      </c>
      <c r="CS19" s="55" t="str">
        <f>IF(CS3="","",IF(CS3&lt;'Caracs du projet'!$E$21,0,IF('Caracs du projet'!$E$22-'Caracs du projet'!$E$20&gt;0,('Caracs du projet'!$E$22-'Caracs du projet'!$E$20)*'Caracs du projet'!$E$62,0)))</f>
        <v/>
      </c>
      <c r="CT19" s="55" t="str">
        <f>IF(CT3="","",IF(CT3&lt;'Caracs du projet'!$E$21,0,IF('Caracs du projet'!$E$22-'Caracs du projet'!$E$20&gt;0,('Caracs du projet'!$E$22-'Caracs du projet'!$E$20)*'Caracs du projet'!$E$62,0)))</f>
        <v/>
      </c>
      <c r="CU19" s="55" t="str">
        <f>IF(CU3="","",IF(CU3&lt;'Caracs du projet'!$E$21,0,IF('Caracs du projet'!$E$22-'Caracs du projet'!$E$20&gt;0,('Caracs du projet'!$E$22-'Caracs du projet'!$E$20)*'Caracs du projet'!$E$62,0)))</f>
        <v/>
      </c>
      <c r="CV19" s="55" t="str">
        <f>IF(CV3="","",IF(CV3&lt;'Caracs du projet'!$E$21,0,IF('Caracs du projet'!$E$22-'Caracs du projet'!$E$20&gt;0,('Caracs du projet'!$E$22-'Caracs du projet'!$E$20)*'Caracs du projet'!$E$62,0)))</f>
        <v/>
      </c>
      <c r="CW19" s="55" t="str">
        <f>IF(CW3="","",IF(CW3&lt;'Caracs du projet'!$E$21,0,IF('Caracs du projet'!$E$22-'Caracs du projet'!$E$20&gt;0,('Caracs du projet'!$E$22-'Caracs du projet'!$E$20)*'Caracs du projet'!$E$62,0)))</f>
        <v/>
      </c>
      <c r="CX19" s="55" t="str">
        <f>IF(CX3="","",IF(CX3&lt;'Caracs du projet'!$E$21,0,IF('Caracs du projet'!$E$22-'Caracs du projet'!$E$20&gt;0,('Caracs du projet'!$E$22-'Caracs du projet'!$E$20)*'Caracs du projet'!$E$62,0)))</f>
        <v/>
      </c>
      <c r="CY19" s="55" t="str">
        <f>IF(CY3="","",IF(CY3&lt;'Caracs du projet'!$E$21,0,IF('Caracs du projet'!$E$22-'Caracs du projet'!$E$20&gt;0,('Caracs du projet'!$E$22-'Caracs du projet'!$E$20)*'Caracs du projet'!$E$62,0)))</f>
        <v/>
      </c>
      <c r="CZ19" s="55" t="str">
        <f>IF(CZ3="","",IF(CZ3&lt;'Caracs du projet'!$E$21,0,IF('Caracs du projet'!$E$22-'Caracs du projet'!$E$20&gt;0,('Caracs du projet'!$E$22-'Caracs du projet'!$E$20)*'Caracs du projet'!$E$62,0)))</f>
        <v/>
      </c>
      <c r="DA19" s="55" t="str">
        <f>IF(DA3="","",IF(DA3&lt;'Caracs du projet'!$E$21,0,IF('Caracs du projet'!$E$22-'Caracs du projet'!$E$20&gt;0,('Caracs du projet'!$E$22-'Caracs du projet'!$E$20)*'Caracs du projet'!$E$62,0)))</f>
        <v/>
      </c>
      <c r="DB19" s="55" t="str">
        <f>IF(DB3="","",IF(DB3&lt;'Caracs du projet'!$E$21,0,IF('Caracs du projet'!$E$22-'Caracs du projet'!$E$20&gt;0,('Caracs du projet'!$E$22-'Caracs du projet'!$E$20)*'Caracs du projet'!$E$62,0)))</f>
        <v/>
      </c>
      <c r="DC19" s="55" t="str">
        <f>IF(DC3="","",IF(DC3&lt;'Caracs du projet'!$E$21,0,IF('Caracs du projet'!$E$22-'Caracs du projet'!$E$20&gt;0,('Caracs du projet'!$E$22-'Caracs du projet'!$E$20)*'Caracs du projet'!$E$62,0)))</f>
        <v/>
      </c>
      <c r="DD19" s="55" t="str">
        <f>IF(DD3="","",IF(DD3&lt;'Caracs du projet'!$E$21,0,IF('Caracs du projet'!$E$22-'Caracs du projet'!$E$20&gt;0,('Caracs du projet'!$E$22-'Caracs du projet'!$E$20)*'Caracs du projet'!$E$62,0)))</f>
        <v/>
      </c>
      <c r="DE19" s="55" t="str">
        <f>IF(DE3="","",IF(DE3&lt;'Caracs du projet'!$E$21,0,IF('Caracs du projet'!$E$22-'Caracs du projet'!$E$20&gt;0,('Caracs du projet'!$E$22-'Caracs du projet'!$E$20)*'Caracs du projet'!$E$62,0)))</f>
        <v/>
      </c>
      <c r="DF19" s="55" t="str">
        <f>IF(DF3="","",IF(DF3&lt;'Caracs du projet'!$E$21,0,IF('Caracs du projet'!$E$22-'Caracs du projet'!$E$20&gt;0,('Caracs du projet'!$E$22-'Caracs du projet'!$E$20)*'Caracs du projet'!$E$62,0)))</f>
        <v/>
      </c>
      <c r="DG19" s="55" t="str">
        <f>IF(DG3="","",IF(DG3&lt;'Caracs du projet'!$E$21,0,IF('Caracs du projet'!$E$22-'Caracs du projet'!$E$20&gt;0,('Caracs du projet'!$E$22-'Caracs du projet'!$E$20)*'Caracs du projet'!$E$62,0)))</f>
        <v/>
      </c>
      <c r="DH19" s="55" t="str">
        <f>IF(DH3="","",IF(DH3&lt;'Caracs du projet'!$E$21,0,IF('Caracs du projet'!$E$22-'Caracs du projet'!$E$20&gt;0,('Caracs du projet'!$E$22-'Caracs du projet'!$E$20)*'Caracs du projet'!$E$62,0)))</f>
        <v/>
      </c>
      <c r="DI19" s="55" t="str">
        <f>IF(DI3="","",IF(DI3&lt;'Caracs du projet'!$E$21,0,IF('Caracs du projet'!$E$22-'Caracs du projet'!$E$20&gt;0,('Caracs du projet'!$E$22-'Caracs du projet'!$E$20)*'Caracs du projet'!$E$62,0)))</f>
        <v/>
      </c>
      <c r="DJ19" s="55" t="str">
        <f>IF(DJ3="","",IF(DJ3&lt;'Caracs du projet'!$E$21,0,IF('Caracs du projet'!$E$22-'Caracs du projet'!$E$20&gt;0,('Caracs du projet'!$E$22-'Caracs du projet'!$E$20)*'Caracs du projet'!$E$62,0)))</f>
        <v/>
      </c>
      <c r="DK19" s="55" t="str">
        <f>IF(DK3="","",IF(DK3&lt;'Caracs du projet'!$E$21,0,IF('Caracs du projet'!$E$22-'Caracs du projet'!$E$20&gt;0,('Caracs du projet'!$E$22-'Caracs du projet'!$E$20)*'Caracs du projet'!$E$62,0)))</f>
        <v/>
      </c>
      <c r="DL19" s="55" t="str">
        <f>IF(DL3="","",IF(DL3&lt;'Caracs du projet'!$E$21,0,IF('Caracs du projet'!$E$22-'Caracs du projet'!$E$20&gt;0,('Caracs du projet'!$E$22-'Caracs du projet'!$E$20)*'Caracs du projet'!$E$62,0)))</f>
        <v/>
      </c>
      <c r="DM19" s="55" t="str">
        <f>IF(DM3="","",IF(DM3&lt;'Caracs du projet'!$E$21,0,IF('Caracs du projet'!$E$22-'Caracs du projet'!$E$20&gt;0,('Caracs du projet'!$E$22-'Caracs du projet'!$E$20)*'Caracs du projet'!$E$62,0)))</f>
        <v/>
      </c>
      <c r="DN19" s="55" t="str">
        <f>IF(DN3="","",IF(DN3&lt;'Caracs du projet'!$E$21,0,IF('Caracs du projet'!$E$22-'Caracs du projet'!$E$20&gt;0,('Caracs du projet'!$E$22-'Caracs du projet'!$E$20)*'Caracs du projet'!$E$62,0)))</f>
        <v/>
      </c>
      <c r="DO19" s="55" t="str">
        <f>IF(DO3="","",IF(DO3&lt;'Caracs du projet'!$E$21,0,IF('Caracs du projet'!$E$22-'Caracs du projet'!$E$20&gt;0,('Caracs du projet'!$E$22-'Caracs du projet'!$E$20)*'Caracs du projet'!$E$62,0)))</f>
        <v/>
      </c>
      <c r="DP19" s="55" t="str">
        <f>IF(DP3="","",IF(DP3&lt;'Caracs du projet'!$E$21,0,IF('Caracs du projet'!$E$22-'Caracs du projet'!$E$20&gt;0,('Caracs du projet'!$E$22-'Caracs du projet'!$E$20)*'Caracs du projet'!$E$62,0)))</f>
        <v/>
      </c>
      <c r="DQ19" s="55" t="str">
        <f>IF(DQ3="","",IF(DQ3&lt;'Caracs du projet'!$E$21,0,IF('Caracs du projet'!$E$22-'Caracs du projet'!$E$20&gt;0,('Caracs du projet'!$E$22-'Caracs du projet'!$E$20)*'Caracs du projet'!$E$62,0)))</f>
        <v/>
      </c>
      <c r="DR19" s="55" t="str">
        <f>IF(DR3="","",IF(DR3&lt;'Caracs du projet'!$E$21,0,IF('Caracs du projet'!$E$22-'Caracs du projet'!$E$20&gt;0,('Caracs du projet'!$E$22-'Caracs du projet'!$E$20)*'Caracs du projet'!$E$62,0)))</f>
        <v/>
      </c>
      <c r="DS19" s="55" t="str">
        <f>IF(DS3="","",IF(DS3&lt;'Caracs du projet'!$E$21,0,IF('Caracs du projet'!$E$22-'Caracs du projet'!$E$20&gt;0,('Caracs du projet'!$E$22-'Caracs du projet'!$E$20)*'Caracs du projet'!$E$62,0)))</f>
        <v/>
      </c>
      <c r="DT19" s="55" t="str">
        <f>IF(DT3="","",IF(DT3&lt;'Caracs du projet'!$E$21,0,IF('Caracs du projet'!$E$22-'Caracs du projet'!$E$20&gt;0,('Caracs du projet'!$E$22-'Caracs du projet'!$E$20)*'Caracs du projet'!$E$62,0)))</f>
        <v/>
      </c>
      <c r="DU19" s="55" t="str">
        <f>IF(DU3="","",IF(DU3&lt;'Caracs du projet'!$E$21,0,IF('Caracs du projet'!$E$22-'Caracs du projet'!$E$20&gt;0,('Caracs du projet'!$E$22-'Caracs du projet'!$E$20)*'Caracs du projet'!$E$62,0)))</f>
        <v/>
      </c>
      <c r="DV19" s="55" t="str">
        <f>IF(DV3="","",IF(DV3&lt;'Caracs du projet'!$E$21,0,IF('Caracs du projet'!$E$22-'Caracs du projet'!$E$20&gt;0,('Caracs du projet'!$E$22-'Caracs du projet'!$E$20)*'Caracs du projet'!$E$62,0)))</f>
        <v/>
      </c>
      <c r="DW19" s="55" t="str">
        <f>IF(DW3="","",IF(DW3&lt;'Caracs du projet'!$E$21,0,IF('Caracs du projet'!$E$22-'Caracs du projet'!$E$20&gt;0,('Caracs du projet'!$E$22-'Caracs du projet'!$E$20)*'Caracs du projet'!$E$62,0)))</f>
        <v/>
      </c>
      <c r="DX19" s="55" t="str">
        <f>IF(DX3="","",IF(DX3&lt;'Caracs du projet'!$E$21,0,IF('Caracs du projet'!$E$22-'Caracs du projet'!$E$20&gt;0,('Caracs du projet'!$E$22-'Caracs du projet'!$E$20)*'Caracs du projet'!$E$62,0)))</f>
        <v/>
      </c>
      <c r="DY19" s="55" t="str">
        <f>IF(DY3="","",IF(DY3&lt;'Caracs du projet'!$E$21,0,IF('Caracs du projet'!$E$22-'Caracs du projet'!$E$20&gt;0,('Caracs du projet'!$E$22-'Caracs du projet'!$E$20)*'Caracs du projet'!$E$62,0)))</f>
        <v/>
      </c>
      <c r="DZ19" s="55" t="str">
        <f>IF(DZ3="","",IF(DZ3&lt;'Caracs du projet'!$E$21,0,IF('Caracs du projet'!$E$22-'Caracs du projet'!$E$20&gt;0,('Caracs du projet'!$E$22-'Caracs du projet'!$E$20)*'Caracs du projet'!$E$62,0)))</f>
        <v/>
      </c>
      <c r="EA19" s="55" t="str">
        <f>IF(EA3="","",IF(EA3&lt;'Caracs du projet'!$E$21,0,IF('Caracs du projet'!$E$22-'Caracs du projet'!$E$20&gt;0,('Caracs du projet'!$E$22-'Caracs du projet'!$E$20)*'Caracs du projet'!$E$62,0)))</f>
        <v/>
      </c>
      <c r="EB19" s="55" t="str">
        <f>IF(EB3="","",IF(EB3&lt;'Caracs du projet'!$E$21,0,IF('Caracs du projet'!$E$22-'Caracs du projet'!$E$20&gt;0,('Caracs du projet'!$E$22-'Caracs du projet'!$E$20)*'Caracs du projet'!$E$62,0)))</f>
        <v/>
      </c>
      <c r="EC19" s="55" t="str">
        <f>IF(EC3="","",IF(EC3&lt;'Caracs du projet'!$E$21,0,IF('Caracs du projet'!$E$22-'Caracs du projet'!$E$20&gt;0,('Caracs du projet'!$E$22-'Caracs du projet'!$E$20)*'Caracs du projet'!$E$62,0)))</f>
        <v/>
      </c>
      <c r="ED19" s="55" t="str">
        <f>IF(ED3="","",IF(ED3&lt;'Caracs du projet'!$E$21,0,IF('Caracs du projet'!$E$22-'Caracs du projet'!$E$20&gt;0,('Caracs du projet'!$E$22-'Caracs du projet'!$E$20)*'Caracs du projet'!$E$62,0)))</f>
        <v/>
      </c>
      <c r="EE19" s="55" t="str">
        <f>IF(EE3="","",IF(EE3&lt;'Caracs du projet'!$E$21,0,IF('Caracs du projet'!$E$22-'Caracs du projet'!$E$20&gt;0,('Caracs du projet'!$E$22-'Caracs du projet'!$E$20)*'Caracs du projet'!$E$62,0)))</f>
        <v/>
      </c>
      <c r="EF19" s="55" t="str">
        <f>IF(EF3="","",IF(EF3&lt;'Caracs du projet'!$E$21,0,IF('Caracs du projet'!$E$22-'Caracs du projet'!$E$20&gt;0,('Caracs du projet'!$E$22-'Caracs du projet'!$E$20)*'Caracs du projet'!$E$62,0)))</f>
        <v/>
      </c>
      <c r="EG19" s="55" t="str">
        <f>IF(EG3="","",IF(EG3&lt;'Caracs du projet'!$E$21,0,IF('Caracs du projet'!$E$22-'Caracs du projet'!$E$20&gt;0,('Caracs du projet'!$E$22-'Caracs du projet'!$E$20)*'Caracs du projet'!$E$62,0)))</f>
        <v/>
      </c>
      <c r="EH19" s="55" t="str">
        <f>IF(EH3="","",IF(EH3&lt;'Caracs du projet'!$E$21,0,IF('Caracs du projet'!$E$22-'Caracs du projet'!$E$20&gt;0,('Caracs du projet'!$E$22-'Caracs du projet'!$E$20)*'Caracs du projet'!$E$62,0)))</f>
        <v/>
      </c>
      <c r="EI19" s="55" t="str">
        <f>IF(EI3="","",IF(EI3&lt;'Caracs du projet'!$E$21,0,IF('Caracs du projet'!$E$22-'Caracs du projet'!$E$20&gt;0,('Caracs du projet'!$E$22-'Caracs du projet'!$E$20)*'Caracs du projet'!$E$62,0)))</f>
        <v/>
      </c>
      <c r="EJ19" s="55" t="str">
        <f>IF(EJ3="","",IF(EJ3&lt;'Caracs du projet'!$E$21,0,IF('Caracs du projet'!$E$22-'Caracs du projet'!$E$20&gt;0,('Caracs du projet'!$E$22-'Caracs du projet'!$E$20)*'Caracs du projet'!$E$62,0)))</f>
        <v/>
      </c>
      <c r="EK19" s="55" t="str">
        <f>IF(EK3="","",IF(EK3&lt;'Caracs du projet'!$E$21,0,IF('Caracs du projet'!$E$22-'Caracs du projet'!$E$20&gt;0,('Caracs du projet'!$E$22-'Caracs du projet'!$E$20)*'Caracs du projet'!$E$62,0)))</f>
        <v/>
      </c>
      <c r="EL19" s="55" t="str">
        <f>IF(EL3="","",IF(EL3&lt;'Caracs du projet'!$E$21,0,IF('Caracs du projet'!$E$22-'Caracs du projet'!$E$20&gt;0,('Caracs du projet'!$E$22-'Caracs du projet'!$E$20)*'Caracs du projet'!$E$62,0)))</f>
        <v/>
      </c>
      <c r="EM19" s="55" t="str">
        <f>IF(EM3="","",IF(EM3&lt;'Caracs du projet'!$E$21,0,IF('Caracs du projet'!$E$22-'Caracs du projet'!$E$20&gt;0,('Caracs du projet'!$E$22-'Caracs du projet'!$E$20)*'Caracs du projet'!$E$62,0)))</f>
        <v/>
      </c>
      <c r="EN19" s="55" t="str">
        <f>IF(EN3="","",IF(EN3&lt;'Caracs du projet'!$E$21,0,IF('Caracs du projet'!$E$22-'Caracs du projet'!$E$20&gt;0,('Caracs du projet'!$E$22-'Caracs du projet'!$E$20)*'Caracs du projet'!$E$62,0)))</f>
        <v/>
      </c>
      <c r="EO19" s="55" t="str">
        <f>IF(EO3="","",IF(EO3&lt;'Caracs du projet'!$E$21,0,IF('Caracs du projet'!$E$22-'Caracs du projet'!$E$20&gt;0,('Caracs du projet'!$E$22-'Caracs du projet'!$E$20)*'Caracs du projet'!$E$62,0)))</f>
        <v/>
      </c>
      <c r="EP19" s="55" t="str">
        <f>IF(EP3="","",IF(EP3&lt;'Caracs du projet'!$E$21,0,IF('Caracs du projet'!$E$22-'Caracs du projet'!$E$20&gt;0,('Caracs du projet'!$E$22-'Caracs du projet'!$E$20)*'Caracs du projet'!$E$62,0)))</f>
        <v/>
      </c>
      <c r="EQ19" s="55" t="str">
        <f>IF(EQ3="","",IF(EQ3&lt;'Caracs du projet'!$E$21,0,IF('Caracs du projet'!$E$22-'Caracs du projet'!$E$20&gt;0,('Caracs du projet'!$E$22-'Caracs du projet'!$E$20)*'Caracs du projet'!$E$62,0)))</f>
        <v/>
      </c>
      <c r="ER19" s="55" t="str">
        <f>IF(ER3="","",IF(ER3&lt;'Caracs du projet'!$E$21,0,IF('Caracs du projet'!$E$22-'Caracs du projet'!$E$20&gt;0,('Caracs du projet'!$E$22-'Caracs du projet'!$E$20)*'Caracs du projet'!$E$62,0)))</f>
        <v/>
      </c>
      <c r="ES19" s="55" t="str">
        <f>IF(ES3="","",IF(ES3&lt;'Caracs du projet'!$E$21,0,IF('Caracs du projet'!$E$22-'Caracs du projet'!$E$20&gt;0,('Caracs du projet'!$E$22-'Caracs du projet'!$E$20)*'Caracs du projet'!$E$62,0)))</f>
        <v/>
      </c>
      <c r="ET19" s="55" t="str">
        <f>IF(ET3="","",IF(ET3&lt;'Caracs du projet'!$E$21,0,IF('Caracs du projet'!$E$22-'Caracs du projet'!$E$20&gt;0,('Caracs du projet'!$E$22-'Caracs du projet'!$E$20)*'Caracs du projet'!$E$62,0)))</f>
        <v/>
      </c>
      <c r="EU19" s="55" t="str">
        <f>IF(EU3="","",IF(EU3&lt;'Caracs du projet'!$E$21,0,IF('Caracs du projet'!$E$22-'Caracs du projet'!$E$20&gt;0,('Caracs du projet'!$E$22-'Caracs du projet'!$E$20)*'Caracs du projet'!$E$62,0)))</f>
        <v/>
      </c>
    </row>
    <row r="20" spans="1:155" s="86" customFormat="1" ht="15.75">
      <c r="A20" s="86" t="s">
        <v>93</v>
      </c>
      <c r="B20" s="86">
        <f>IF(B3="","",B17-B18-B19)</f>
        <v>0</v>
      </c>
      <c r="C20" s="86">
        <f t="shared" ref="C20:BN20" si="6">IF(C3="","",C17-C18-C19)</f>
        <v>0</v>
      </c>
      <c r="D20" s="86">
        <f t="shared" si="6"/>
        <v>0</v>
      </c>
      <c r="E20" s="86">
        <f t="shared" si="6"/>
        <v>0</v>
      </c>
      <c r="F20" s="86">
        <f t="shared" si="6"/>
        <v>0</v>
      </c>
      <c r="G20" s="86">
        <f t="shared" si="6"/>
        <v>0</v>
      </c>
      <c r="H20" s="86">
        <f t="shared" si="6"/>
        <v>0</v>
      </c>
      <c r="I20" s="86">
        <f t="shared" si="6"/>
        <v>0</v>
      </c>
      <c r="J20" s="86">
        <f t="shared" si="6"/>
        <v>0</v>
      </c>
      <c r="K20" s="86">
        <f t="shared" si="6"/>
        <v>0</v>
      </c>
      <c r="L20" s="86">
        <f t="shared" si="6"/>
        <v>0</v>
      </c>
      <c r="M20" s="86">
        <f t="shared" si="6"/>
        <v>0</v>
      </c>
      <c r="N20" s="86">
        <f t="shared" si="6"/>
        <v>0</v>
      </c>
      <c r="O20" s="86">
        <f t="shared" si="6"/>
        <v>0</v>
      </c>
      <c r="P20" s="86">
        <f t="shared" si="6"/>
        <v>0</v>
      </c>
      <c r="Q20" s="86">
        <f t="shared" si="6"/>
        <v>0</v>
      </c>
      <c r="R20" s="86">
        <f t="shared" si="6"/>
        <v>0</v>
      </c>
      <c r="S20" s="86">
        <f t="shared" si="6"/>
        <v>0</v>
      </c>
      <c r="T20" s="86">
        <f t="shared" si="6"/>
        <v>0</v>
      </c>
      <c r="U20" s="86">
        <f t="shared" si="6"/>
        <v>0</v>
      </c>
      <c r="V20" s="86">
        <f t="shared" si="6"/>
        <v>49352.85</v>
      </c>
      <c r="W20" s="86" t="str">
        <f t="shared" si="6"/>
        <v/>
      </c>
      <c r="X20" s="86" t="str">
        <f t="shared" si="6"/>
        <v/>
      </c>
      <c r="Y20" s="86" t="str">
        <f t="shared" si="6"/>
        <v/>
      </c>
      <c r="Z20" s="86" t="str">
        <f t="shared" si="6"/>
        <v/>
      </c>
      <c r="AA20" s="86" t="str">
        <f t="shared" si="6"/>
        <v/>
      </c>
      <c r="AB20" s="86" t="str">
        <f t="shared" si="6"/>
        <v/>
      </c>
      <c r="AC20" s="86" t="str">
        <f t="shared" si="6"/>
        <v/>
      </c>
      <c r="AD20" s="86" t="str">
        <f t="shared" si="6"/>
        <v/>
      </c>
      <c r="AE20" s="86" t="str">
        <f t="shared" si="6"/>
        <v/>
      </c>
      <c r="AF20" s="86" t="str">
        <f t="shared" si="6"/>
        <v/>
      </c>
      <c r="AG20" s="86" t="str">
        <f t="shared" si="6"/>
        <v/>
      </c>
      <c r="AH20" s="86" t="str">
        <f t="shared" si="6"/>
        <v/>
      </c>
      <c r="AI20" s="86" t="str">
        <f t="shared" si="6"/>
        <v/>
      </c>
      <c r="AJ20" s="86" t="str">
        <f t="shared" si="6"/>
        <v/>
      </c>
      <c r="AK20" s="86" t="str">
        <f t="shared" si="6"/>
        <v/>
      </c>
      <c r="AL20" s="86" t="str">
        <f t="shared" si="6"/>
        <v/>
      </c>
      <c r="AM20" s="86" t="str">
        <f t="shared" si="6"/>
        <v/>
      </c>
      <c r="AN20" s="86" t="str">
        <f t="shared" si="6"/>
        <v/>
      </c>
      <c r="AO20" s="86" t="str">
        <f t="shared" si="6"/>
        <v/>
      </c>
      <c r="AP20" s="86" t="str">
        <f t="shared" si="6"/>
        <v/>
      </c>
      <c r="AQ20" s="86" t="str">
        <f t="shared" si="6"/>
        <v/>
      </c>
      <c r="AR20" s="86" t="str">
        <f t="shared" si="6"/>
        <v/>
      </c>
      <c r="AS20" s="86" t="str">
        <f t="shared" si="6"/>
        <v/>
      </c>
      <c r="AT20" s="86" t="str">
        <f t="shared" si="6"/>
        <v/>
      </c>
      <c r="AU20" s="86" t="str">
        <f t="shared" si="6"/>
        <v/>
      </c>
      <c r="AV20" s="86" t="str">
        <f t="shared" si="6"/>
        <v/>
      </c>
      <c r="AW20" s="86" t="str">
        <f t="shared" si="6"/>
        <v/>
      </c>
      <c r="AX20" s="86" t="str">
        <f t="shared" si="6"/>
        <v/>
      </c>
      <c r="AY20" s="86" t="str">
        <f t="shared" si="6"/>
        <v/>
      </c>
      <c r="AZ20" s="86" t="str">
        <f t="shared" si="6"/>
        <v/>
      </c>
      <c r="BA20" s="86" t="str">
        <f t="shared" si="6"/>
        <v/>
      </c>
      <c r="BB20" s="86" t="str">
        <f t="shared" si="6"/>
        <v/>
      </c>
      <c r="BC20" s="86" t="str">
        <f t="shared" si="6"/>
        <v/>
      </c>
      <c r="BD20" s="86" t="str">
        <f t="shared" si="6"/>
        <v/>
      </c>
      <c r="BE20" s="86" t="str">
        <f t="shared" si="6"/>
        <v/>
      </c>
      <c r="BF20" s="86" t="str">
        <f t="shared" si="6"/>
        <v/>
      </c>
      <c r="BG20" s="86" t="str">
        <f t="shared" si="6"/>
        <v/>
      </c>
      <c r="BH20" s="86" t="str">
        <f t="shared" si="6"/>
        <v/>
      </c>
      <c r="BI20" s="86" t="str">
        <f t="shared" si="6"/>
        <v/>
      </c>
      <c r="BJ20" s="86" t="str">
        <f t="shared" si="6"/>
        <v/>
      </c>
      <c r="BK20" s="86" t="str">
        <f t="shared" si="6"/>
        <v/>
      </c>
      <c r="BL20" s="86" t="str">
        <f t="shared" si="6"/>
        <v/>
      </c>
      <c r="BM20" s="86" t="str">
        <f t="shared" si="6"/>
        <v/>
      </c>
      <c r="BN20" s="86" t="str">
        <f t="shared" si="6"/>
        <v/>
      </c>
      <c r="BO20" s="86" t="str">
        <f t="shared" ref="BO20:DZ20" si="7">IF(BO3="","",BO17-BO18-BO19)</f>
        <v/>
      </c>
      <c r="BP20" s="86" t="str">
        <f t="shared" si="7"/>
        <v/>
      </c>
      <c r="BQ20" s="86" t="str">
        <f t="shared" si="7"/>
        <v/>
      </c>
      <c r="BR20" s="86" t="str">
        <f t="shared" si="7"/>
        <v/>
      </c>
      <c r="BS20" s="86" t="str">
        <f t="shared" si="7"/>
        <v/>
      </c>
      <c r="BT20" s="86" t="str">
        <f t="shared" si="7"/>
        <v/>
      </c>
      <c r="BU20" s="86" t="str">
        <f t="shared" si="7"/>
        <v/>
      </c>
      <c r="BV20" s="86" t="str">
        <f t="shared" si="7"/>
        <v/>
      </c>
      <c r="BW20" s="86" t="str">
        <f t="shared" si="7"/>
        <v/>
      </c>
      <c r="BX20" s="86" t="str">
        <f t="shared" si="7"/>
        <v/>
      </c>
      <c r="BY20" s="86" t="str">
        <f t="shared" si="7"/>
        <v/>
      </c>
      <c r="BZ20" s="86" t="str">
        <f t="shared" si="7"/>
        <v/>
      </c>
      <c r="CA20" s="86" t="str">
        <f t="shared" si="7"/>
        <v/>
      </c>
      <c r="CB20" s="86" t="str">
        <f t="shared" si="7"/>
        <v/>
      </c>
      <c r="CC20" s="86" t="str">
        <f t="shared" si="7"/>
        <v/>
      </c>
      <c r="CD20" s="86" t="str">
        <f t="shared" si="7"/>
        <v/>
      </c>
      <c r="CE20" s="86" t="str">
        <f t="shared" si="7"/>
        <v/>
      </c>
      <c r="CF20" s="86" t="str">
        <f t="shared" si="7"/>
        <v/>
      </c>
      <c r="CG20" s="86" t="str">
        <f t="shared" si="7"/>
        <v/>
      </c>
      <c r="CH20" s="86" t="str">
        <f t="shared" si="7"/>
        <v/>
      </c>
      <c r="CI20" s="86" t="str">
        <f t="shared" si="7"/>
        <v/>
      </c>
      <c r="CJ20" s="86" t="str">
        <f t="shared" si="7"/>
        <v/>
      </c>
      <c r="CK20" s="86" t="str">
        <f t="shared" si="7"/>
        <v/>
      </c>
      <c r="CL20" s="86" t="str">
        <f t="shared" si="7"/>
        <v/>
      </c>
      <c r="CM20" s="86" t="str">
        <f t="shared" si="7"/>
        <v/>
      </c>
      <c r="CN20" s="86" t="str">
        <f t="shared" si="7"/>
        <v/>
      </c>
      <c r="CO20" s="86" t="str">
        <f t="shared" si="7"/>
        <v/>
      </c>
      <c r="CP20" s="86" t="str">
        <f t="shared" si="7"/>
        <v/>
      </c>
      <c r="CQ20" s="86" t="str">
        <f t="shared" si="7"/>
        <v/>
      </c>
      <c r="CR20" s="86" t="str">
        <f t="shared" si="7"/>
        <v/>
      </c>
      <c r="CS20" s="86" t="str">
        <f t="shared" si="7"/>
        <v/>
      </c>
      <c r="CT20" s="86" t="str">
        <f t="shared" si="7"/>
        <v/>
      </c>
      <c r="CU20" s="86" t="str">
        <f t="shared" si="7"/>
        <v/>
      </c>
      <c r="CV20" s="86" t="str">
        <f t="shared" si="7"/>
        <v/>
      </c>
      <c r="CW20" s="86" t="str">
        <f t="shared" si="7"/>
        <v/>
      </c>
      <c r="CX20" s="86" t="str">
        <f t="shared" si="7"/>
        <v/>
      </c>
      <c r="CY20" s="86" t="str">
        <f t="shared" si="7"/>
        <v/>
      </c>
      <c r="CZ20" s="86" t="str">
        <f t="shared" si="7"/>
        <v/>
      </c>
      <c r="DA20" s="86" t="str">
        <f t="shared" si="7"/>
        <v/>
      </c>
      <c r="DB20" s="86" t="str">
        <f t="shared" si="7"/>
        <v/>
      </c>
      <c r="DC20" s="86" t="str">
        <f t="shared" si="7"/>
        <v/>
      </c>
      <c r="DD20" s="86" t="str">
        <f t="shared" si="7"/>
        <v/>
      </c>
      <c r="DE20" s="86" t="str">
        <f t="shared" si="7"/>
        <v/>
      </c>
      <c r="DF20" s="86" t="str">
        <f t="shared" si="7"/>
        <v/>
      </c>
      <c r="DG20" s="86" t="str">
        <f t="shared" si="7"/>
        <v/>
      </c>
      <c r="DH20" s="86" t="str">
        <f t="shared" si="7"/>
        <v/>
      </c>
      <c r="DI20" s="86" t="str">
        <f t="shared" si="7"/>
        <v/>
      </c>
      <c r="DJ20" s="86" t="str">
        <f t="shared" si="7"/>
        <v/>
      </c>
      <c r="DK20" s="86" t="str">
        <f t="shared" si="7"/>
        <v/>
      </c>
      <c r="DL20" s="86" t="str">
        <f t="shared" si="7"/>
        <v/>
      </c>
      <c r="DM20" s="86" t="str">
        <f t="shared" si="7"/>
        <v/>
      </c>
      <c r="DN20" s="86" t="str">
        <f t="shared" si="7"/>
        <v/>
      </c>
      <c r="DO20" s="86" t="str">
        <f t="shared" si="7"/>
        <v/>
      </c>
      <c r="DP20" s="86" t="str">
        <f t="shared" si="7"/>
        <v/>
      </c>
      <c r="DQ20" s="86" t="str">
        <f t="shared" si="7"/>
        <v/>
      </c>
      <c r="DR20" s="86" t="str">
        <f t="shared" si="7"/>
        <v/>
      </c>
      <c r="DS20" s="86" t="str">
        <f t="shared" si="7"/>
        <v/>
      </c>
      <c r="DT20" s="86" t="str">
        <f t="shared" si="7"/>
        <v/>
      </c>
      <c r="DU20" s="86" t="str">
        <f t="shared" si="7"/>
        <v/>
      </c>
      <c r="DV20" s="86" t="str">
        <f t="shared" si="7"/>
        <v/>
      </c>
      <c r="DW20" s="86" t="str">
        <f t="shared" si="7"/>
        <v/>
      </c>
      <c r="DX20" s="86" t="str">
        <f t="shared" si="7"/>
        <v/>
      </c>
      <c r="DY20" s="86" t="str">
        <f t="shared" si="7"/>
        <v/>
      </c>
      <c r="DZ20" s="86" t="str">
        <f t="shared" si="7"/>
        <v/>
      </c>
      <c r="EA20" s="86" t="str">
        <f t="shared" ref="EA20:EW20" si="8">IF(EA3="","",EA17-EA18-EA19)</f>
        <v/>
      </c>
      <c r="EB20" s="86" t="str">
        <f t="shared" si="8"/>
        <v/>
      </c>
      <c r="EC20" s="86" t="str">
        <f t="shared" si="8"/>
        <v/>
      </c>
      <c r="ED20" s="86" t="str">
        <f t="shared" si="8"/>
        <v/>
      </c>
      <c r="EE20" s="86" t="str">
        <f t="shared" si="8"/>
        <v/>
      </c>
      <c r="EF20" s="86" t="str">
        <f t="shared" si="8"/>
        <v/>
      </c>
      <c r="EG20" s="86" t="str">
        <f t="shared" si="8"/>
        <v/>
      </c>
      <c r="EH20" s="86" t="str">
        <f t="shared" si="8"/>
        <v/>
      </c>
      <c r="EI20" s="86" t="str">
        <f t="shared" si="8"/>
        <v/>
      </c>
      <c r="EJ20" s="86" t="str">
        <f t="shared" si="8"/>
        <v/>
      </c>
      <c r="EK20" s="86" t="str">
        <f t="shared" si="8"/>
        <v/>
      </c>
      <c r="EL20" s="86" t="str">
        <f t="shared" si="8"/>
        <v/>
      </c>
      <c r="EM20" s="86" t="str">
        <f t="shared" si="8"/>
        <v/>
      </c>
      <c r="EN20" s="86" t="str">
        <f t="shared" si="8"/>
        <v/>
      </c>
      <c r="EO20" s="86" t="str">
        <f t="shared" si="8"/>
        <v/>
      </c>
      <c r="EP20" s="86" t="str">
        <f t="shared" si="8"/>
        <v/>
      </c>
      <c r="EQ20" s="86" t="str">
        <f t="shared" si="8"/>
        <v/>
      </c>
      <c r="ER20" s="86" t="str">
        <f t="shared" si="8"/>
        <v/>
      </c>
      <c r="ES20" s="86" t="str">
        <f t="shared" si="8"/>
        <v/>
      </c>
      <c r="ET20" s="86" t="str">
        <f t="shared" si="8"/>
        <v/>
      </c>
      <c r="EU20" s="86" t="str">
        <f t="shared" si="8"/>
        <v/>
      </c>
      <c r="EV20" s="86" t="str">
        <f t="shared" si="8"/>
        <v/>
      </c>
      <c r="EW20" s="86" t="str">
        <f t="shared" si="8"/>
        <v/>
      </c>
    </row>
    <row r="21" spans="1:155">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row>
    <row r="22" spans="1:155">
      <c r="A22" s="4"/>
      <c r="B22" s="4"/>
      <c r="C22" s="4"/>
      <c r="D22" s="4"/>
      <c r="E22" s="55"/>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row>
    <row r="23" spans="1:155">
      <c r="A23" s="55" t="s">
        <v>51</v>
      </c>
      <c r="B23" s="55">
        <v>0</v>
      </c>
      <c r="C23" s="55">
        <f ca="1">IF(C3="","",IF(OFFSET('Tableau d''emprunt'!$I$5,0,12*(C3-1))="",0,SUM(OFFSET(OFFSET('Tableau d''emprunt'!$I$5,0,12*(C3-1)),0,0,1,12))))</f>
        <v>2270.9099117050509</v>
      </c>
      <c r="D23" s="55">
        <f ca="1">IF(D3="","",IF(OFFSET('Tableau d''emprunt'!$I$5,0,12*(D3-1))="",0,SUM(OFFSET(OFFSET('Tableau d''emprunt'!$I$5,0,12*(D3-1)),0,0,1,12))))</f>
        <v>2297.4795576720021</v>
      </c>
      <c r="E23" s="55">
        <f ca="1">IF(E3="","",IF(OFFSET('Tableau d''emprunt'!$I$5,0,12*(E3-1))="",0,SUM(OFFSET(OFFSET('Tableau d''emprunt'!$I$5,0,12*(E3-1)),0,0,1,12))))</f>
        <v>2324.3600684967669</v>
      </c>
      <c r="F23" s="55">
        <f ca="1">IF(F3="","",IF(OFFSET('Tableau d''emprunt'!$I$5,0,12*(F3-1))="",0,SUM(OFFSET(OFFSET('Tableau d''emprunt'!$I$5,0,12*(F3-1)),0,0,1,12))))</f>
        <v>2351.5550812981814</v>
      </c>
      <c r="G23" s="55">
        <f ca="1">IF(G3="","",IF(OFFSET('Tableau d''emprunt'!$I$5,0,12*(G3-1))="",0,SUM(OFFSET(OFFSET('Tableau d''emprunt'!$I$5,0,12*(G3-1)),0,0,1,12))))</f>
        <v>2379.0682757493719</v>
      </c>
      <c r="H23" s="55">
        <f ca="1">IF(H3="","",IF(OFFSET('Tableau d''emprunt'!$I$5,0,12*(H3-1))="",0,SUM(OFFSET(OFFSET('Tableau d''emprunt'!$I$5,0,12*(H3-1)),0,0,1,12))))</f>
        <v>2406.9033745756419</v>
      </c>
      <c r="I23" s="55">
        <f ca="1">IF(I3="","",IF(OFFSET('Tableau d''emprunt'!$I$5,0,12*(I3-1))="",0,SUM(OFFSET(OFFSET('Tableau d''emprunt'!$I$5,0,12*(I3-1)),0,0,1,12))))</f>
        <v>2435.064144058179</v>
      </c>
      <c r="J23" s="55">
        <f ca="1">IF(J3="","",IF(OFFSET('Tableau d''emprunt'!$I$5,0,12*(J3-1))="",0,SUM(OFFSET(OFFSET('Tableau d''emprunt'!$I$5,0,12*(J3-1)),0,0,1,12))))</f>
        <v>2463.5543945436621</v>
      </c>
      <c r="K23" s="55">
        <f ca="1">IF(K3="","",IF(OFFSET('Tableau d''emprunt'!$I$5,0,12*(K3-1))="",0,SUM(OFFSET(OFFSET('Tableau d''emprunt'!$I$5,0,12*(K3-1)),0,0,1,12))))</f>
        <v>2492.377980959825</v>
      </c>
      <c r="L23" s="55">
        <f ca="1">IF(L3="","",IF(OFFSET('Tableau d''emprunt'!$I$5,0,12*(L3-1))="",0,SUM(OFFSET(OFFSET('Tableau d''emprunt'!$I$5,0,12*(L3-1)),0,0,1,12))))</f>
        <v>2521.5388033370577</v>
      </c>
      <c r="M23" s="55">
        <f ca="1">IF(M3="","",IF(OFFSET('Tableau d''emprunt'!$I$5,0,12*(M3-1))="",0,SUM(OFFSET(OFFSET('Tableau d''emprunt'!$I$5,0,12*(M3-1)),0,0,1,12))))</f>
        <v>2551.0408073361032</v>
      </c>
      <c r="N23" s="55">
        <f ca="1">IF(N3="","",IF(OFFSET('Tableau d''emprunt'!$I$5,0,12*(N3-1))="",0,SUM(OFFSET(OFFSET('Tableau d''emprunt'!$I$5,0,12*(N3-1)),0,0,1,12))))</f>
        <v>2580.887984781938</v>
      </c>
      <c r="O23" s="55">
        <f ca="1">IF(O3="","",IF(OFFSET('Tableau d''emprunt'!$I$5,0,12*(O3-1))="",0,SUM(OFFSET(OFFSET('Tableau d''emprunt'!$I$5,0,12*(O3-1)),0,0,1,12))))</f>
        <v>2611.0843742038892</v>
      </c>
      <c r="P23" s="55">
        <f ca="1">IF(P3="","",IF(OFFSET('Tableau d''emprunt'!$I$5,0,12*(P3-1))="",0,SUM(OFFSET(OFFSET('Tableau d''emprunt'!$I$5,0,12*(P3-1)),0,0,1,12))))</f>
        <v>2641.6340613820771</v>
      </c>
      <c r="Q23" s="55">
        <f ca="1">IF(Q3="","",IF(OFFSET('Tableau d''emprunt'!$I$5,0,12*(Q3-1))="",0,SUM(OFFSET(OFFSET('Tableau d''emprunt'!$I$5,0,12*(Q3-1)),0,0,1,12))))</f>
        <v>2672.54117990025</v>
      </c>
      <c r="R23" s="55">
        <f ca="1">IF(R3="","",IF(OFFSET('Tableau d''emprunt'!$I$5,0,12*(R3-1))="",0,SUM(OFFSET(OFFSET('Tableau d''emprunt'!$I$5,0,12*(R3-1)),0,0,1,12))))</f>
        <v>0</v>
      </c>
      <c r="S23" s="55">
        <f ca="1">IF(S3="","",IF(OFFSET('Tableau d''emprunt'!$I$5,0,12*(S3-1))="",0,SUM(OFFSET(OFFSET('Tableau d''emprunt'!$I$5,0,12*(S3-1)),0,0,1,12))))</f>
        <v>0</v>
      </c>
      <c r="T23" s="55">
        <f ca="1">IF(T3="","",IF(OFFSET('Tableau d''emprunt'!$I$5,0,12*(T3-1))="",0,SUM(OFFSET(OFFSET('Tableau d''emprunt'!$I$5,0,12*(T3-1)),0,0,1,12))))</f>
        <v>0</v>
      </c>
      <c r="U23" s="55">
        <f ca="1">IF(U3="","",IF(OFFSET('Tableau d''emprunt'!$I$5,0,12*(U3-1))="",0,SUM(OFFSET(OFFSET('Tableau d''emprunt'!$I$5,0,12*(U3-1)),0,0,1,12))))</f>
        <v>0</v>
      </c>
      <c r="V23" s="55">
        <f ca="1">IF(V3="","",IF(OFFSET('Tableau d''emprunt'!$I$5,0,12*(V3-1))="",0,SUM(OFFSET(OFFSET('Tableau d''emprunt'!$I$5,0,12*(V3-1)),0,0,1,12))))</f>
        <v>0</v>
      </c>
      <c r="W23" s="55" t="str">
        <f ca="1">IF(W3="","",IF(OFFSET('Tableau d''emprunt'!$I$5,0,12*(W3-1))="",0,SUM(OFFSET(OFFSET('Tableau d''emprunt'!$I$5,0,12*(W3-1)),0,0,1,12))))</f>
        <v/>
      </c>
      <c r="X23" s="55" t="str">
        <f ca="1">IF(X3="","",IF(OFFSET('Tableau d''emprunt'!$I$5,0,12*(X3-1))="",0,SUM(OFFSET(OFFSET('Tableau d''emprunt'!$I$5,0,12*(X3-1)),0,0,1,12))))</f>
        <v/>
      </c>
      <c r="Y23" s="55" t="str">
        <f ca="1">IF(Y3="","",IF(OFFSET('Tableau d''emprunt'!$I$5,0,12*(Y3-1))="",0,SUM(OFFSET(OFFSET('Tableau d''emprunt'!$I$5,0,12*(Y3-1)),0,0,1,12))))</f>
        <v/>
      </c>
      <c r="Z23" s="55" t="str">
        <f ca="1">IF(Z3="","",IF(OFFSET('Tableau d''emprunt'!$I$5,0,12*(Z3-1))="",0,SUM(OFFSET(OFFSET('Tableau d''emprunt'!$I$5,0,12*(Z3-1)),0,0,1,12))))</f>
        <v/>
      </c>
      <c r="AA23" s="55" t="str">
        <f ca="1">IF(AA3="","",IF(OFFSET('Tableau d''emprunt'!$I$5,0,12*(AA3-1))="",0,SUM(OFFSET(OFFSET('Tableau d''emprunt'!$I$5,0,12*(AA3-1)),0,0,1,12))))</f>
        <v/>
      </c>
      <c r="AB23" s="55" t="str">
        <f ca="1">IF(AB3="","",IF(OFFSET('Tableau d''emprunt'!$I$5,0,12*(AB3-1))="",0,SUM(OFFSET(OFFSET('Tableau d''emprunt'!$I$5,0,12*(AB3-1)),0,0,1,12))))</f>
        <v/>
      </c>
      <c r="AC23" s="55" t="str">
        <f ca="1">IF(AC3="","",IF(OFFSET('Tableau d''emprunt'!$I$5,0,12*(AC3-1))="",0,SUM(OFFSET(OFFSET('Tableau d''emprunt'!$I$5,0,12*(AC3-1)),0,0,1,12))))</f>
        <v/>
      </c>
      <c r="AD23" s="55" t="str">
        <f ca="1">IF(AD3="","",IF(OFFSET('Tableau d''emprunt'!$I$5,0,12*(AD3-1))="",0,SUM(OFFSET(OFFSET('Tableau d''emprunt'!$I$5,0,12*(AD3-1)),0,0,1,12))))</f>
        <v/>
      </c>
      <c r="AE23" s="55" t="str">
        <f ca="1">IF(AE3="","",IF(OFFSET('Tableau d''emprunt'!$I$5,0,12*(AE3-1))="",0,SUM(OFFSET(OFFSET('Tableau d''emprunt'!$I$5,0,12*(AE3-1)),0,0,1,12))))</f>
        <v/>
      </c>
      <c r="AF23" s="55" t="str">
        <f ca="1">IF(AF3="","",IF(OFFSET('Tableau d''emprunt'!$I$5,0,12*(AF3-1))="",0,SUM(OFFSET(OFFSET('Tableau d''emprunt'!$I$5,0,12*(AF3-1)),0,0,1,12))))</f>
        <v/>
      </c>
      <c r="AG23" s="55" t="str">
        <f ca="1">IF(AG3="","",IF(OFFSET('Tableau d''emprunt'!$I$5,0,12*(AG3-1))="",0,SUM(OFFSET(OFFSET('Tableau d''emprunt'!$I$5,0,12*(AG3-1)),0,0,1,12))))</f>
        <v/>
      </c>
      <c r="AH23" s="55" t="str">
        <f ca="1">IF(AH3="","",IF(OFFSET('Tableau d''emprunt'!$I$5,0,12*(AH3-1))="",0,SUM(OFFSET(OFFSET('Tableau d''emprunt'!$I$5,0,12*(AH3-1)),0,0,1,12))))</f>
        <v/>
      </c>
      <c r="AI23" s="55" t="str">
        <f ca="1">IF(AI3="","",IF(OFFSET('Tableau d''emprunt'!$I$5,0,12*(AI3-1))="",0,SUM(OFFSET(OFFSET('Tableau d''emprunt'!$I$5,0,12*(AI3-1)),0,0,1,12))))</f>
        <v/>
      </c>
      <c r="AJ23" s="55" t="str">
        <f ca="1">IF(AJ3="","",IF(OFFSET('Tableau d''emprunt'!$I$5,0,12*(AJ3-1))="",0,SUM(OFFSET(OFFSET('Tableau d''emprunt'!$I$5,0,12*(AJ3-1)),0,0,1,12))))</f>
        <v/>
      </c>
      <c r="AK23" s="55" t="str">
        <f ca="1">IF(AK3="","",IF(OFFSET('Tableau d''emprunt'!$I$5,0,12*(AK3-1))="",0,SUM(OFFSET(OFFSET('Tableau d''emprunt'!$I$5,0,12*(AK3-1)),0,0,1,12))))</f>
        <v/>
      </c>
      <c r="AL23" s="55" t="str">
        <f ca="1">IF(AL3="","",IF(OFFSET('Tableau d''emprunt'!$I$5,0,12*(AL3-1))="",0,SUM(OFFSET(OFFSET('Tableau d''emprunt'!$I$5,0,12*(AL3-1)),0,0,1,12))))</f>
        <v/>
      </c>
      <c r="AM23" s="55" t="str">
        <f ca="1">IF(AM3="","",IF(OFFSET('Tableau d''emprunt'!$I$5,0,12*(AM3-1))="",0,SUM(OFFSET(OFFSET('Tableau d''emprunt'!$I$5,0,12*(AM3-1)),0,0,1,12))))</f>
        <v/>
      </c>
      <c r="AN23" s="55" t="str">
        <f ca="1">IF(AN3="","",IF(OFFSET('Tableau d''emprunt'!$I$5,0,12*(AN3-1))="",0,SUM(OFFSET(OFFSET('Tableau d''emprunt'!$I$5,0,12*(AN3-1)),0,0,1,12))))</f>
        <v/>
      </c>
      <c r="AO23" s="55" t="str">
        <f ca="1">IF(AO3="","",IF(OFFSET('Tableau d''emprunt'!$I$5,0,12*(AO3-1))="",0,SUM(OFFSET(OFFSET('Tableau d''emprunt'!$I$5,0,12*(AO3-1)),0,0,1,12))))</f>
        <v/>
      </c>
      <c r="AP23" s="55" t="str">
        <f ca="1">IF(AP3="","",IF(OFFSET('Tableau d''emprunt'!$I$5,0,12*(AP3-1))="",0,SUM(OFFSET(OFFSET('Tableau d''emprunt'!$I$5,0,12*(AP3-1)),0,0,1,12))))</f>
        <v/>
      </c>
      <c r="AQ23" s="55" t="str">
        <f ca="1">IF(AQ3="","",IF(OFFSET('Tableau d''emprunt'!$I$5,0,12*(AQ3-1))="",0,SUM(OFFSET(OFFSET('Tableau d''emprunt'!$I$5,0,12*(AQ3-1)),0,0,1,12))))</f>
        <v/>
      </c>
      <c r="AR23" s="55" t="str">
        <f ca="1">IF(AR3="","",IF(OFFSET('Tableau d''emprunt'!$I$5,0,12*(AR3-1))="",0,SUM(OFFSET(OFFSET('Tableau d''emprunt'!$I$5,0,12*(AR3-1)),0,0,1,12))))</f>
        <v/>
      </c>
      <c r="AS23" s="55" t="str">
        <f ca="1">IF(AS3="","",IF(OFFSET('Tableau d''emprunt'!$I$5,0,12*(AS3-1))="",0,SUM(OFFSET(OFFSET('Tableau d''emprunt'!$I$5,0,12*(AS3-1)),0,0,1,12))))</f>
        <v/>
      </c>
      <c r="AT23" s="55" t="str">
        <f ca="1">IF(AT3="","",IF(OFFSET('Tableau d''emprunt'!$I$5,0,12*(AT3-1))="",0,SUM(OFFSET(OFFSET('Tableau d''emprunt'!$I$5,0,12*(AT3-1)),0,0,1,12))))</f>
        <v/>
      </c>
      <c r="AU23" s="55" t="str">
        <f ca="1">IF(AU3="","",IF(OFFSET('Tableau d''emprunt'!$I$5,0,12*(AU3-1))="",0,SUM(OFFSET(OFFSET('Tableau d''emprunt'!$I$5,0,12*(AU3-1)),0,0,1,12))))</f>
        <v/>
      </c>
      <c r="AV23" s="55" t="str">
        <f ca="1">IF(AV3="","",IF(OFFSET('Tableau d''emprunt'!$I$5,0,12*(AV3-1))="",0,SUM(OFFSET(OFFSET('Tableau d''emprunt'!$I$5,0,12*(AV3-1)),0,0,1,12))))</f>
        <v/>
      </c>
      <c r="AW23" s="55" t="str">
        <f ca="1">IF(AW3="","",IF(OFFSET('Tableau d''emprunt'!$I$5,0,12*(AW3-1))="",0,SUM(OFFSET(OFFSET('Tableau d''emprunt'!$I$5,0,12*(AW3-1)),0,0,1,12))))</f>
        <v/>
      </c>
      <c r="AX23" s="55" t="str">
        <f ca="1">IF(AX3="","",IF(OFFSET('Tableau d''emprunt'!$I$5,0,12*(AX3-1))="",0,SUM(OFFSET(OFFSET('Tableau d''emprunt'!$I$5,0,12*(AX3-1)),0,0,1,12))))</f>
        <v/>
      </c>
      <c r="AY23" s="55" t="str">
        <f ca="1">IF(AY3="","",IF(OFFSET('Tableau d''emprunt'!$I$5,0,12*(AY3-1))="",0,SUM(OFFSET(OFFSET('Tableau d''emprunt'!$I$5,0,12*(AY3-1)),0,0,1,12))))</f>
        <v/>
      </c>
      <c r="AZ23" s="55" t="str">
        <f ca="1">IF(AZ3="","",IF(OFFSET('Tableau d''emprunt'!$I$5,0,12*(AZ3-1))="",0,SUM(OFFSET(OFFSET('Tableau d''emprunt'!$I$5,0,12*(AZ3-1)),0,0,1,12))))</f>
        <v/>
      </c>
      <c r="BA23" s="55" t="str">
        <f ca="1">IF(BA3="","",IF(OFFSET('Tableau d''emprunt'!$I$5,0,12*(BA3-1))="",0,SUM(OFFSET(OFFSET('Tableau d''emprunt'!$I$5,0,12*(BA3-1)),0,0,1,12))))</f>
        <v/>
      </c>
      <c r="BB23" s="55" t="str">
        <f ca="1">IF(BB3="","",IF(OFFSET('Tableau d''emprunt'!$I$5,0,12*(BB3-1))="",0,SUM(OFFSET(OFFSET('Tableau d''emprunt'!$I$5,0,12*(BB3-1)),0,0,1,12))))</f>
        <v/>
      </c>
      <c r="BC23" s="55" t="str">
        <f ca="1">IF(BC3="","",IF(OFFSET('Tableau d''emprunt'!$I$5,0,12*(BC3-1))="",0,SUM(OFFSET(OFFSET('Tableau d''emprunt'!$I$5,0,12*(BC3-1)),0,0,1,12))))</f>
        <v/>
      </c>
      <c r="BD23" s="55" t="str">
        <f ca="1">IF(BD3="","",IF(OFFSET('Tableau d''emprunt'!$I$5,0,12*(BD3-1))="",0,SUM(OFFSET(OFFSET('Tableau d''emprunt'!$I$5,0,12*(BD3-1)),0,0,1,12))))</f>
        <v/>
      </c>
      <c r="BE23" s="55" t="str">
        <f ca="1">IF(BE3="","",IF(OFFSET('Tableau d''emprunt'!$I$5,0,12*(BE3-1))="",0,SUM(OFFSET(OFFSET('Tableau d''emprunt'!$I$5,0,12*(BE3-1)),0,0,1,12))))</f>
        <v/>
      </c>
      <c r="BF23" s="55" t="str">
        <f ca="1">IF(BF3="","",IF(OFFSET('Tableau d''emprunt'!$I$5,0,12*(BF3-1))="",0,SUM(OFFSET(OFFSET('Tableau d''emprunt'!$I$5,0,12*(BF3-1)),0,0,1,12))))</f>
        <v/>
      </c>
      <c r="BG23" s="55" t="str">
        <f ca="1">IF(BG3="","",IF(OFFSET('Tableau d''emprunt'!$I$5,0,12*(BG3-1))="",0,SUM(OFFSET(OFFSET('Tableau d''emprunt'!$I$5,0,12*(BG3-1)),0,0,1,12))))</f>
        <v/>
      </c>
      <c r="BH23" s="55" t="str">
        <f ca="1">IF(BH3="","",IF(OFFSET('Tableau d''emprunt'!$I$5,0,12*(BH3-1))="",0,SUM(OFFSET(OFFSET('Tableau d''emprunt'!$I$5,0,12*(BH3-1)),0,0,1,12))))</f>
        <v/>
      </c>
      <c r="BI23" s="55" t="str">
        <f ca="1">IF(BI3="","",IF(OFFSET('Tableau d''emprunt'!$I$5,0,12*(BI3-1))="",0,SUM(OFFSET(OFFSET('Tableau d''emprunt'!$I$5,0,12*(BI3-1)),0,0,1,12))))</f>
        <v/>
      </c>
      <c r="BJ23" s="55" t="str">
        <f ca="1">IF(BJ3="","",IF(OFFSET('Tableau d''emprunt'!$I$5,0,12*(BJ3-1))="",0,SUM(OFFSET(OFFSET('Tableau d''emprunt'!$I$5,0,12*(BJ3-1)),0,0,1,12))))</f>
        <v/>
      </c>
      <c r="BK23" s="55" t="str">
        <f ca="1">IF(BK3="","",IF(OFFSET('Tableau d''emprunt'!$I$5,0,12*(BK3-1))="",0,SUM(OFFSET(OFFSET('Tableau d''emprunt'!$I$5,0,12*(BK3-1)),0,0,1,12))))</f>
        <v/>
      </c>
      <c r="BL23" s="55" t="str">
        <f ca="1">IF(BL3="","",IF(OFFSET('Tableau d''emprunt'!$I$5,0,12*(BL3-1))="",0,SUM(OFFSET(OFFSET('Tableau d''emprunt'!$I$5,0,12*(BL3-1)),0,0,1,12))))</f>
        <v/>
      </c>
      <c r="BM23" s="55" t="str">
        <f ca="1">IF(BM3="","",IF(OFFSET('Tableau d''emprunt'!$I$5,0,12*(BM3-1))="",0,SUM(OFFSET(OFFSET('Tableau d''emprunt'!$I$5,0,12*(BM3-1)),0,0,1,12))))</f>
        <v/>
      </c>
      <c r="BN23" s="55" t="str">
        <f ca="1">IF(BN3="","",IF(OFFSET('Tableau d''emprunt'!$I$5,0,12*(BN3-1))="",0,SUM(OFFSET(OFFSET('Tableau d''emprunt'!$I$5,0,12*(BN3-1)),0,0,1,12))))</f>
        <v/>
      </c>
      <c r="BO23" s="55" t="str">
        <f ca="1">IF(BO3="","",IF(OFFSET('Tableau d''emprunt'!$I$5,0,12*(BO3-1))="",0,SUM(OFFSET(OFFSET('Tableau d''emprunt'!$I$5,0,12*(BO3-1)),0,0,1,12))))</f>
        <v/>
      </c>
      <c r="BP23" s="55" t="str">
        <f ca="1">IF(BP3="","",IF(OFFSET('Tableau d''emprunt'!$I$5,0,12*(BP3-1))="",0,SUM(OFFSET(OFFSET('Tableau d''emprunt'!$I$5,0,12*(BP3-1)),0,0,1,12))))</f>
        <v/>
      </c>
      <c r="BQ23" s="55" t="str">
        <f ca="1">IF(BQ3="","",IF(OFFSET('Tableau d''emprunt'!$I$5,0,12*(BQ3-1))="",0,SUM(OFFSET(OFFSET('Tableau d''emprunt'!$I$5,0,12*(BQ3-1)),0,0,1,12))))</f>
        <v/>
      </c>
      <c r="BR23" s="55" t="str">
        <f ca="1">IF(BR3="","",IF(OFFSET('Tableau d''emprunt'!$I$5,0,12*(BR3-1))="",0,SUM(OFFSET(OFFSET('Tableau d''emprunt'!$I$5,0,12*(BR3-1)),0,0,1,12))))</f>
        <v/>
      </c>
      <c r="BS23" s="55" t="str">
        <f ca="1">IF(BS3="","",IF(OFFSET('Tableau d''emprunt'!$I$5,0,12*(BS3-1))="",0,SUM(OFFSET(OFFSET('Tableau d''emprunt'!$I$5,0,12*(BS3-1)),0,0,1,12))))</f>
        <v/>
      </c>
      <c r="BT23" s="55" t="str">
        <f ca="1">IF(BT3="","",IF(OFFSET('Tableau d''emprunt'!$I$5,0,12*(BT3-1))="",0,SUM(OFFSET(OFFSET('Tableau d''emprunt'!$I$5,0,12*(BT3-1)),0,0,1,12))))</f>
        <v/>
      </c>
      <c r="BU23" s="55" t="str">
        <f ca="1">IF(BU3="","",IF(OFFSET('Tableau d''emprunt'!$I$5,0,12*(BU3-1))="",0,SUM(OFFSET(OFFSET('Tableau d''emprunt'!$I$5,0,12*(BU3-1)),0,0,1,12))))</f>
        <v/>
      </c>
      <c r="BV23" s="55" t="str">
        <f ca="1">IF(BV3="","",IF(OFFSET('Tableau d''emprunt'!$I$5,0,12*(BV3-1))="",0,SUM(OFFSET(OFFSET('Tableau d''emprunt'!$I$5,0,12*(BV3-1)),0,0,1,12))))</f>
        <v/>
      </c>
      <c r="BW23" s="55" t="str">
        <f ca="1">IF(BW3="","",IF(OFFSET('Tableau d''emprunt'!$I$5,0,12*(BW3-1))="",0,SUM(OFFSET(OFFSET('Tableau d''emprunt'!$I$5,0,12*(BW3-1)),0,0,1,12))))</f>
        <v/>
      </c>
      <c r="BX23" s="55" t="str">
        <f ca="1">IF(BX3="","",IF(OFFSET('Tableau d''emprunt'!$I$5,0,12*(BX3-1))="",0,SUM(OFFSET(OFFSET('Tableau d''emprunt'!$I$5,0,12*(BX3-1)),0,0,1,12))))</f>
        <v/>
      </c>
      <c r="BY23" s="55" t="str">
        <f ca="1">IF(BY3="","",IF(OFFSET('Tableau d''emprunt'!$I$5,0,12*(BY3-1))="",0,SUM(OFFSET(OFFSET('Tableau d''emprunt'!$I$5,0,12*(BY3-1)),0,0,1,12))))</f>
        <v/>
      </c>
      <c r="BZ23" s="55" t="str">
        <f ca="1">IF(BZ3="","",IF(OFFSET('Tableau d''emprunt'!$I$5,0,12*(BZ3-1))="",0,SUM(OFFSET(OFFSET('Tableau d''emprunt'!$I$5,0,12*(BZ3-1)),0,0,1,12))))</f>
        <v/>
      </c>
      <c r="CA23" s="55" t="str">
        <f ca="1">IF(CA3="","",IF(OFFSET('Tableau d''emprunt'!$I$5,0,12*(CA3-1))="",0,SUM(OFFSET(OFFSET('Tableau d''emprunt'!$I$5,0,12*(CA3-1)),0,0,1,12))))</f>
        <v/>
      </c>
      <c r="CB23" s="55" t="str">
        <f ca="1">IF(CB3="","",IF(OFFSET('Tableau d''emprunt'!$I$5,0,12*(CB3-1))="",0,SUM(OFFSET(OFFSET('Tableau d''emprunt'!$I$5,0,12*(CB3-1)),0,0,1,12))))</f>
        <v/>
      </c>
      <c r="CC23" s="55" t="str">
        <f ca="1">IF(CC3="","",IF(OFFSET('Tableau d''emprunt'!$I$5,0,12*(CC3-1))="",0,SUM(OFFSET(OFFSET('Tableau d''emprunt'!$I$5,0,12*(CC3-1)),0,0,1,12))))</f>
        <v/>
      </c>
      <c r="CD23" s="55" t="str">
        <f ca="1">IF(CD3="","",IF(OFFSET('Tableau d''emprunt'!$I$5,0,12*(CD3-1))="",0,SUM(OFFSET(OFFSET('Tableau d''emprunt'!$I$5,0,12*(CD3-1)),0,0,1,12))))</f>
        <v/>
      </c>
      <c r="CE23" s="55" t="str">
        <f ca="1">IF(CE3="","",IF(OFFSET('Tableau d''emprunt'!$I$5,0,12*(CE3-1))="",0,SUM(OFFSET(OFFSET('Tableau d''emprunt'!$I$5,0,12*(CE3-1)),0,0,1,12))))</f>
        <v/>
      </c>
      <c r="CF23" s="55" t="str">
        <f ca="1">IF(CF3="","",IF(OFFSET('Tableau d''emprunt'!$I$5,0,12*(CF3-1))="",0,SUM(OFFSET(OFFSET('Tableau d''emprunt'!$I$5,0,12*(CF3-1)),0,0,1,12))))</f>
        <v/>
      </c>
      <c r="CG23" s="55" t="str">
        <f ca="1">IF(CG3="","",IF(OFFSET('Tableau d''emprunt'!$I$5,0,12*(CG3-1))="",0,SUM(OFFSET(OFFSET('Tableau d''emprunt'!$I$5,0,12*(CG3-1)),0,0,1,12))))</f>
        <v/>
      </c>
      <c r="CH23" s="55" t="str">
        <f ca="1">IF(CH3="","",IF(OFFSET('Tableau d''emprunt'!$I$5,0,12*(CH3-1))="",0,SUM(OFFSET(OFFSET('Tableau d''emprunt'!$I$5,0,12*(CH3-1)),0,0,1,12))))</f>
        <v/>
      </c>
      <c r="CI23" s="55" t="str">
        <f ca="1">IF(CI3="","",IF(OFFSET('Tableau d''emprunt'!$I$5,0,12*(CI3-1))="",0,SUM(OFFSET(OFFSET('Tableau d''emprunt'!$I$5,0,12*(CI3-1)),0,0,1,12))))</f>
        <v/>
      </c>
      <c r="CJ23" s="55" t="str">
        <f ca="1">IF(CJ3="","",IF(OFFSET('Tableau d''emprunt'!$I$5,0,12*(CJ3-1))="",0,SUM(OFFSET(OFFSET('Tableau d''emprunt'!$I$5,0,12*(CJ3-1)),0,0,1,12))))</f>
        <v/>
      </c>
      <c r="CK23" s="55" t="str">
        <f ca="1">IF(CK3="","",IF(OFFSET('Tableau d''emprunt'!$I$5,0,12*(CK3-1))="",0,SUM(OFFSET(OFFSET('Tableau d''emprunt'!$I$5,0,12*(CK3-1)),0,0,1,12))))</f>
        <v/>
      </c>
      <c r="CL23" s="55" t="str">
        <f ca="1">IF(CL3="","",IF(OFFSET('Tableau d''emprunt'!$I$5,0,12*(CL3-1))="",0,SUM(OFFSET(OFFSET('Tableau d''emprunt'!$I$5,0,12*(CL3-1)),0,0,1,12))))</f>
        <v/>
      </c>
      <c r="CM23" s="55" t="str">
        <f ca="1">IF(CM3="","",IF(OFFSET('Tableau d''emprunt'!$I$5,0,12*(CM3-1))="",0,SUM(OFFSET(OFFSET('Tableau d''emprunt'!$I$5,0,12*(CM3-1)),0,0,1,12))))</f>
        <v/>
      </c>
      <c r="CN23" s="55" t="str">
        <f ca="1">IF(CN3="","",IF(OFFSET('Tableau d''emprunt'!$I$5,0,12*(CN3-1))="",0,SUM(OFFSET(OFFSET('Tableau d''emprunt'!$I$5,0,12*(CN3-1)),0,0,1,12))))</f>
        <v/>
      </c>
      <c r="CO23" s="55" t="str">
        <f ca="1">IF(CO3="","",IF(OFFSET('Tableau d''emprunt'!$I$5,0,12*(CO3-1))="",0,SUM(OFFSET(OFFSET('Tableau d''emprunt'!$I$5,0,12*(CO3-1)),0,0,1,12))))</f>
        <v/>
      </c>
      <c r="CP23" s="55" t="str">
        <f ca="1">IF(CP3="","",IF(OFFSET('Tableau d''emprunt'!$I$5,0,12*(CP3-1))="",0,SUM(OFFSET(OFFSET('Tableau d''emprunt'!$I$5,0,12*(CP3-1)),0,0,1,12))))</f>
        <v/>
      </c>
      <c r="CQ23" s="55" t="str">
        <f ca="1">IF(CQ3="","",IF(OFFSET('Tableau d''emprunt'!$I$5,0,12*(CQ3-1))="",0,SUM(OFFSET(OFFSET('Tableau d''emprunt'!$I$5,0,12*(CQ3-1)),0,0,1,12))))</f>
        <v/>
      </c>
      <c r="CR23" s="55" t="str">
        <f ca="1">IF(CR3="","",IF(OFFSET('Tableau d''emprunt'!$I$5,0,12*(CR3-1))="",0,SUM(OFFSET(OFFSET('Tableau d''emprunt'!$I$5,0,12*(CR3-1)),0,0,1,12))))</f>
        <v/>
      </c>
      <c r="CS23" s="55" t="str">
        <f ca="1">IF(CS3="","",IF(OFFSET('Tableau d''emprunt'!$I$5,0,12*(CS3-1))="",0,SUM(OFFSET(OFFSET('Tableau d''emprunt'!$I$5,0,12*(CS3-1)),0,0,1,12))))</f>
        <v/>
      </c>
      <c r="CT23" s="55" t="str">
        <f ca="1">IF(CT3="","",IF(OFFSET('Tableau d''emprunt'!$I$5,0,12*(CT3-1))="",0,SUM(OFFSET(OFFSET('Tableau d''emprunt'!$I$5,0,12*(CT3-1)),0,0,1,12))))</f>
        <v/>
      </c>
      <c r="CU23" s="55" t="str">
        <f ca="1">IF(CU3="","",IF(OFFSET('Tableau d''emprunt'!$I$5,0,12*(CU3-1))="",0,SUM(OFFSET(OFFSET('Tableau d''emprunt'!$I$5,0,12*(CU3-1)),0,0,1,12))))</f>
        <v/>
      </c>
      <c r="CV23" s="55" t="str">
        <f ca="1">IF(CV3="","",IF(OFFSET('Tableau d''emprunt'!$I$5,0,12*(CV3-1))="",0,SUM(OFFSET(OFFSET('Tableau d''emprunt'!$I$5,0,12*(CV3-1)),0,0,1,12))))</f>
        <v/>
      </c>
      <c r="CW23" s="55" t="str">
        <f ca="1">IF(CW3="","",IF(OFFSET('Tableau d''emprunt'!$I$5,0,12*(CW3-1))="",0,SUM(OFFSET(OFFSET('Tableau d''emprunt'!$I$5,0,12*(CW3-1)),0,0,1,12))))</f>
        <v/>
      </c>
      <c r="CX23" s="55" t="str">
        <f ca="1">IF(CX3="","",IF(OFFSET('Tableau d''emprunt'!$I$5,0,12*(CX3-1))="",0,SUM(OFFSET(OFFSET('Tableau d''emprunt'!$I$5,0,12*(CX3-1)),0,0,1,12))))</f>
        <v/>
      </c>
      <c r="CY23" s="55" t="str">
        <f ca="1">IF(CY3="","",IF(OFFSET('Tableau d''emprunt'!$I$5,0,12*(CY3-1))="",0,SUM(OFFSET(OFFSET('Tableau d''emprunt'!$I$5,0,12*(CY3-1)),0,0,1,12))))</f>
        <v/>
      </c>
      <c r="CZ23" s="55" t="str">
        <f ca="1">IF(CZ3="","",IF(OFFSET('Tableau d''emprunt'!$I$5,0,12*(CZ3-1))="",0,SUM(OFFSET(OFFSET('Tableau d''emprunt'!$I$5,0,12*(CZ3-1)),0,0,1,12))))</f>
        <v/>
      </c>
      <c r="DA23" s="55" t="str">
        <f ca="1">IF(DA3="","",IF(OFFSET('Tableau d''emprunt'!$I$5,0,12*(DA3-1))="",0,SUM(OFFSET(OFFSET('Tableau d''emprunt'!$I$5,0,12*(DA3-1)),0,0,1,12))))</f>
        <v/>
      </c>
      <c r="DB23" s="55" t="str">
        <f ca="1">IF(DB3="","",IF(OFFSET('Tableau d''emprunt'!$I$5,0,12*(DB3-1))="",0,SUM(OFFSET(OFFSET('Tableau d''emprunt'!$I$5,0,12*(DB3-1)),0,0,1,12))))</f>
        <v/>
      </c>
      <c r="DC23" s="55" t="str">
        <f ca="1">IF(DC3="","",IF(OFFSET('Tableau d''emprunt'!$I$5,0,12*(DC3-1))="",0,SUM(OFFSET(OFFSET('Tableau d''emprunt'!$I$5,0,12*(DC3-1)),0,0,1,12))))</f>
        <v/>
      </c>
      <c r="DD23" s="55" t="str">
        <f ca="1">IF(DD3="","",IF(OFFSET('Tableau d''emprunt'!$I$5,0,12*(DD3-1))="",0,SUM(OFFSET(OFFSET('Tableau d''emprunt'!$I$5,0,12*(DD3-1)),0,0,1,12))))</f>
        <v/>
      </c>
      <c r="DE23" s="55" t="str">
        <f ca="1">IF(DE3="","",IF(OFFSET('Tableau d''emprunt'!$I$5,0,12*(DE3-1))="",0,SUM(OFFSET(OFFSET('Tableau d''emprunt'!$I$5,0,12*(DE3-1)),0,0,1,12))))</f>
        <v/>
      </c>
      <c r="DF23" s="55" t="str">
        <f ca="1">IF(DF3="","",IF(OFFSET('Tableau d''emprunt'!$I$5,0,12*(DF3-1))="",0,SUM(OFFSET(OFFSET('Tableau d''emprunt'!$I$5,0,12*(DF3-1)),0,0,1,12))))</f>
        <v/>
      </c>
      <c r="DG23" s="55" t="str">
        <f ca="1">IF(DG3="","",IF(OFFSET('Tableau d''emprunt'!$I$5,0,12*(DG3-1))="",0,SUM(OFFSET(OFFSET('Tableau d''emprunt'!$I$5,0,12*(DG3-1)),0,0,1,12))))</f>
        <v/>
      </c>
      <c r="DH23" s="55" t="str">
        <f ca="1">IF(DH3="","",IF(OFFSET('Tableau d''emprunt'!$I$5,0,12*(DH3-1))="",0,SUM(OFFSET(OFFSET('Tableau d''emprunt'!$I$5,0,12*(DH3-1)),0,0,1,12))))</f>
        <v/>
      </c>
      <c r="DI23" s="55" t="str">
        <f ca="1">IF(DI3="","",IF(OFFSET('Tableau d''emprunt'!$I$5,0,12*(DI3-1))="",0,SUM(OFFSET(OFFSET('Tableau d''emprunt'!$I$5,0,12*(DI3-1)),0,0,1,12))))</f>
        <v/>
      </c>
      <c r="DJ23" s="55" t="str">
        <f ca="1">IF(DJ3="","",IF(OFFSET('Tableau d''emprunt'!$I$5,0,12*(DJ3-1))="",0,SUM(OFFSET(OFFSET('Tableau d''emprunt'!$I$5,0,12*(DJ3-1)),0,0,1,12))))</f>
        <v/>
      </c>
      <c r="DK23" s="55" t="str">
        <f ca="1">IF(DK3="","",IF(OFFSET('Tableau d''emprunt'!$I$5,0,12*(DK3-1))="",0,SUM(OFFSET(OFFSET('Tableau d''emprunt'!$I$5,0,12*(DK3-1)),0,0,1,12))))</f>
        <v/>
      </c>
      <c r="DL23" s="55" t="str">
        <f ca="1">IF(DL3="","",IF(OFFSET('Tableau d''emprunt'!$I$5,0,12*(DL3-1))="",0,SUM(OFFSET(OFFSET('Tableau d''emprunt'!$I$5,0,12*(DL3-1)),0,0,1,12))))</f>
        <v/>
      </c>
      <c r="DM23" s="55" t="str">
        <f ca="1">IF(DM3="","",IF(OFFSET('Tableau d''emprunt'!$I$5,0,12*(DM3-1))="",0,SUM(OFFSET(OFFSET('Tableau d''emprunt'!$I$5,0,12*(DM3-1)),0,0,1,12))))</f>
        <v/>
      </c>
      <c r="DN23" s="55" t="str">
        <f ca="1">IF(DN3="","",IF(OFFSET('Tableau d''emprunt'!$I$5,0,12*(DN3-1))="",0,SUM(OFFSET(OFFSET('Tableau d''emprunt'!$I$5,0,12*(DN3-1)),0,0,1,12))))</f>
        <v/>
      </c>
      <c r="DO23" s="55" t="str">
        <f ca="1">IF(DO3="","",IF(OFFSET('Tableau d''emprunt'!$I$5,0,12*(DO3-1))="",0,SUM(OFFSET(OFFSET('Tableau d''emprunt'!$I$5,0,12*(DO3-1)),0,0,1,12))))</f>
        <v/>
      </c>
      <c r="DP23" s="55" t="str">
        <f ca="1">IF(DP3="","",IF(OFFSET('Tableau d''emprunt'!$I$5,0,12*(DP3-1))="",0,SUM(OFFSET(OFFSET('Tableau d''emprunt'!$I$5,0,12*(DP3-1)),0,0,1,12))))</f>
        <v/>
      </c>
      <c r="DQ23" s="55" t="str">
        <f ca="1">IF(DQ3="","",IF(OFFSET('Tableau d''emprunt'!$I$5,0,12*(DQ3-1))="",0,SUM(OFFSET(OFFSET('Tableau d''emprunt'!$I$5,0,12*(DQ3-1)),0,0,1,12))))</f>
        <v/>
      </c>
      <c r="DR23" s="55" t="str">
        <f ca="1">IF(DR3="","",IF(OFFSET('Tableau d''emprunt'!$I$5,0,12*(DR3-1))="",0,SUM(OFFSET(OFFSET('Tableau d''emprunt'!$I$5,0,12*(DR3-1)),0,0,1,12))))</f>
        <v/>
      </c>
      <c r="DS23" s="55" t="str">
        <f ca="1">IF(DS3="","",IF(OFFSET('Tableau d''emprunt'!$I$5,0,12*(DS3-1))="",0,SUM(OFFSET(OFFSET('Tableau d''emprunt'!$I$5,0,12*(DS3-1)),0,0,1,12))))</f>
        <v/>
      </c>
      <c r="DT23" s="55" t="str">
        <f ca="1">IF(DT3="","",IF(OFFSET('Tableau d''emprunt'!$I$5,0,12*(DT3-1))="","",SUM(OFFSET(OFFSET('Tableau d''emprunt'!$I$5,0,12*(DT3-1)),0,0,1,12))))</f>
        <v/>
      </c>
      <c r="DU23" s="55" t="str">
        <f ca="1">IF(DU3="","",IF(OFFSET('Tableau d''emprunt'!$I$5,0,12*(DU3-1))="","",SUM(OFFSET(OFFSET('Tableau d''emprunt'!$I$5,0,12*(DU3-1)),0,0,1,12))))</f>
        <v/>
      </c>
      <c r="DV23" s="55" t="str">
        <f ca="1">IF(DV3="","",IF(OFFSET('Tableau d''emprunt'!$I$5,0,12*(DV3-1))="","",SUM(OFFSET(OFFSET('Tableau d''emprunt'!$I$5,0,12*(DV3-1)),0,0,1,12))))</f>
        <v/>
      </c>
      <c r="DW23" s="55" t="str">
        <f ca="1">IF(DW3="","",IF(OFFSET('Tableau d''emprunt'!$I$5,0,12*(DW3-1))="","",SUM(OFFSET(OFFSET('Tableau d''emprunt'!$I$5,0,12*(DW3-1)),0,0,1,12))))</f>
        <v/>
      </c>
      <c r="DX23" s="55" t="str">
        <f ca="1">IF(DX3="","",IF(OFFSET('Tableau d''emprunt'!$I$5,0,12*(DX3-1))="","",SUM(OFFSET(OFFSET('Tableau d''emprunt'!$I$5,0,12*(DX3-1)),0,0,1,12))))</f>
        <v/>
      </c>
      <c r="DY23" s="55" t="str">
        <f ca="1">IF(DY3="","",IF(OFFSET('Tableau d''emprunt'!$I$5,0,12*(DY3-1))="","",SUM(OFFSET(OFFSET('Tableau d''emprunt'!$I$5,0,12*(DY3-1)),0,0,1,12))))</f>
        <v/>
      </c>
      <c r="DZ23" s="55" t="str">
        <f ca="1">IF(DZ3="","",IF(OFFSET('Tableau d''emprunt'!$I$5,0,12*(DZ3-1))="","",SUM(OFFSET(OFFSET('Tableau d''emprunt'!$I$5,0,12*(DZ3-1)),0,0,1,12))))</f>
        <v/>
      </c>
      <c r="EA23" s="55" t="str">
        <f ca="1">IF(EA3="","",IF(OFFSET('Tableau d''emprunt'!$I$5,0,12*(EA3-1))="","",SUM(OFFSET(OFFSET('Tableau d''emprunt'!$I$5,0,12*(EA3-1)),0,0,1,12))))</f>
        <v/>
      </c>
      <c r="EB23" s="55" t="str">
        <f ca="1">IF(EB3="","",IF(OFFSET('Tableau d''emprunt'!$I$5,0,12*(EB3-1))="","",SUM(OFFSET(OFFSET('Tableau d''emprunt'!$I$5,0,12*(EB3-1)),0,0,1,12))))</f>
        <v/>
      </c>
      <c r="EC23" s="55" t="str">
        <f ca="1">IF(EC3="","",IF(OFFSET('Tableau d''emprunt'!$I$5,0,12*(EC3-1))="","",SUM(OFFSET(OFFSET('Tableau d''emprunt'!$I$5,0,12*(EC3-1)),0,0,1,12))))</f>
        <v/>
      </c>
      <c r="ED23" s="55" t="str">
        <f ca="1">IF(ED3="","",IF(OFFSET('Tableau d''emprunt'!$I$5,0,12*(ED3-1))="","",SUM(OFFSET(OFFSET('Tableau d''emprunt'!$I$5,0,12*(ED3-1)),0,0,1,12))))</f>
        <v/>
      </c>
      <c r="EE23" s="55" t="str">
        <f ca="1">IF(EE3="","",IF(OFFSET('Tableau d''emprunt'!$I$5,0,12*(EE3-1))="","",SUM(OFFSET(OFFSET('Tableau d''emprunt'!$I$5,0,12*(EE3-1)),0,0,1,12))))</f>
        <v/>
      </c>
      <c r="EF23" s="55" t="str">
        <f ca="1">IF(EF3="","",IF(OFFSET('Tableau d''emprunt'!$I$5,0,12*(EF3-1))="","",SUM(OFFSET(OFFSET('Tableau d''emprunt'!$I$5,0,12*(EF3-1)),0,0,1,12))))</f>
        <v/>
      </c>
      <c r="EG23" s="55" t="str">
        <f ca="1">IF(EG3="","",IF(OFFSET('Tableau d''emprunt'!$I$5,0,12*(EG3-1))="","",SUM(OFFSET(OFFSET('Tableau d''emprunt'!$I$5,0,12*(EG3-1)),0,0,1,12))))</f>
        <v/>
      </c>
      <c r="EH23" s="55" t="str">
        <f ca="1">IF(EH3="","",IF(OFFSET('Tableau d''emprunt'!$I$5,0,12*(EH3-1))="","",SUM(OFFSET(OFFSET('Tableau d''emprunt'!$I$5,0,12*(EH3-1)),0,0,1,12))))</f>
        <v/>
      </c>
      <c r="EI23" s="55" t="str">
        <f ca="1">IF(EI3="","",IF(OFFSET('Tableau d''emprunt'!$I$5,0,12*(EI3-1))="","",SUM(OFFSET(OFFSET('Tableau d''emprunt'!$I$5,0,12*(EI3-1)),0,0,1,12))))</f>
        <v/>
      </c>
      <c r="EJ23" s="55" t="str">
        <f ca="1">IF(EJ3="","",IF(OFFSET('Tableau d''emprunt'!$I$5,0,12*(EJ3-1))="","",SUM(OFFSET(OFFSET('Tableau d''emprunt'!$I$5,0,12*(EJ3-1)),0,0,1,12))))</f>
        <v/>
      </c>
      <c r="EK23" s="55" t="str">
        <f ca="1">IF(EK3="","",IF(OFFSET('Tableau d''emprunt'!$I$5,0,12*(EK3-1))="","",SUM(OFFSET(OFFSET('Tableau d''emprunt'!$I$5,0,12*(EK3-1)),0,0,1,12))))</f>
        <v/>
      </c>
      <c r="EL23" s="55" t="str">
        <f ca="1">IF(EL3="","",IF(OFFSET('Tableau d''emprunt'!$I$5,0,12*(EL3-1))="","",SUM(OFFSET(OFFSET('Tableau d''emprunt'!$I$5,0,12*(EL3-1)),0,0,1,12))))</f>
        <v/>
      </c>
      <c r="EM23" s="55"/>
      <c r="EN23" s="55"/>
      <c r="EO23" s="55"/>
      <c r="EP23" s="55"/>
      <c r="EQ23" s="55"/>
      <c r="ER23" s="55"/>
    </row>
    <row r="24" spans="1:155">
      <c r="A24" s="55" t="s">
        <v>53</v>
      </c>
      <c r="B24" s="55">
        <v>0</v>
      </c>
      <c r="C24" s="55">
        <f ca="1">IF(C3="","",C23/POWER(1+'Caracs du projet'!$E$93,C3))</f>
        <v>2248.4256551535159</v>
      </c>
      <c r="D24" s="55">
        <f ca="1">IF(D3="","",D23/POWER(1+'Caracs du projet'!$E$93,D3))</f>
        <v>2252.2101339790238</v>
      </c>
      <c r="E24" s="55">
        <f ca="1">IF(E3="","",E23/POWER(1+'Caracs du projet'!$E$93,E3))</f>
        <v>2256.0009827193871</v>
      </c>
      <c r="F24" s="55">
        <f ca="1">IF(F3="","",F23/POWER(1+'Caracs du projet'!$E$93,F3))</f>
        <v>2259.7982120962433</v>
      </c>
      <c r="G24" s="55">
        <f ca="1">IF(G3="","",G23/POWER(1+'Caracs du projet'!$E$93,G3))</f>
        <v>2263.6018328492787</v>
      </c>
      <c r="H24" s="55">
        <f ca="1">IF(H3="","",H23/POWER(1+'Caracs du projet'!$E$93,H3))</f>
        <v>2267.4118557362544</v>
      </c>
      <c r="I24" s="55">
        <f ca="1">IF(I3="","",I23/POWER(1+'Caracs du projet'!$E$93,I3))</f>
        <v>2271.2282915330406</v>
      </c>
      <c r="J24" s="55">
        <f ca="1">IF(J3="","",J23/POWER(1+'Caracs du projet'!$E$93,J3))</f>
        <v>2275.0511510336423</v>
      </c>
      <c r="K24" s="55">
        <f ca="1">IF(K3="","",K23/POWER(1+'Caracs du projet'!$E$93,K3))</f>
        <v>2278.8804450502353</v>
      </c>
      <c r="L24" s="55">
        <f ca="1">IF(L3="","",L23/POWER(1+'Caracs du projet'!$E$93,L3))</f>
        <v>2282.7161844131938</v>
      </c>
      <c r="M24" s="55">
        <f ca="1">IF(M3="","",M23/POWER(1+'Caracs du projet'!$E$93,M3))</f>
        <v>2286.5583799711189</v>
      </c>
      <c r="N24" s="55">
        <f ca="1">IF(N3="","",N23/POWER(1+'Caracs du projet'!$E$93,N3))</f>
        <v>2290.4070425908744</v>
      </c>
      <c r="O24" s="55">
        <f ca="1">IF(O3="","",O23/POWER(1+'Caracs du projet'!$E$93,O3))</f>
        <v>2294.2621831576139</v>
      </c>
      <c r="P24" s="55">
        <f ca="1">IF(P3="","",P23/POWER(1+'Caracs du projet'!$E$93,P3))</f>
        <v>2298.1238125748114</v>
      </c>
      <c r="Q24" s="55">
        <f ca="1">IF(Q3="","",Q23/POWER(1+'Caracs du projet'!$E$93,Q3))</f>
        <v>2301.9919417642968</v>
      </c>
      <c r="R24" s="55">
        <f ca="1">IF(R3="","",R23/POWER(1+'Caracs du projet'!$E$93,R3))</f>
        <v>0</v>
      </c>
      <c r="S24" s="55">
        <f ca="1">IF(S3="","",S23/POWER(1+'Caracs du projet'!$E$93,S3))</f>
        <v>0</v>
      </c>
      <c r="T24" s="55">
        <f ca="1">IF(T3="","",T23/POWER(1+'Caracs du projet'!$E$93,T3))</f>
        <v>0</v>
      </c>
      <c r="U24" s="55">
        <f ca="1">IF(U3="","",U23/POWER(1+'Caracs du projet'!$E$93,U3))</f>
        <v>0</v>
      </c>
      <c r="V24" s="55">
        <f ca="1">IF(V3="","",V23/POWER(1+'Caracs du projet'!$E$93,V3))</f>
        <v>0</v>
      </c>
      <c r="W24" s="55" t="str">
        <f>IF(W3="","",W23/POWER(1+'Caracs du projet'!$E$93,W3))</f>
        <v/>
      </c>
      <c r="X24" s="55" t="str">
        <f>IF(X3="","",X23/POWER(1+'Caracs du projet'!$E$93,X3))</f>
        <v/>
      </c>
      <c r="Y24" s="55" t="str">
        <f>IF(Y3="","",Y23/POWER(1+'Caracs du projet'!$E$93,Y3))</f>
        <v/>
      </c>
      <c r="Z24" s="55" t="str">
        <f>IF(Z3="","",Z23/POWER(1+'Caracs du projet'!$E$93,Z3))</f>
        <v/>
      </c>
      <c r="AA24" s="55" t="str">
        <f>IF(AA3="","",AA23/POWER(1+'Caracs du projet'!$E$93,AA3))</f>
        <v/>
      </c>
      <c r="AB24" s="55" t="str">
        <f>IF(AB3="","",AB23/POWER(1+'Caracs du projet'!$E$93,AB3))</f>
        <v/>
      </c>
      <c r="AC24" s="55" t="str">
        <f>IF(AC3="","",AC23/POWER(1+'Caracs du projet'!$E$93,AC3))</f>
        <v/>
      </c>
      <c r="AD24" s="55" t="str">
        <f>IF(AD3="","",AD23/POWER(1+'Caracs du projet'!$E$93,AD3))</f>
        <v/>
      </c>
      <c r="AE24" s="55" t="str">
        <f>IF(AE3="","",AE23/POWER(1+'Caracs du projet'!$E$93,AE3))</f>
        <v/>
      </c>
      <c r="AF24" s="55" t="str">
        <f>IF(AF3="","",AF23/POWER(1+'Caracs du projet'!$E$93,AF3))</f>
        <v/>
      </c>
      <c r="AG24" s="55" t="str">
        <f>IF(AG3="","",AG23/POWER(1+'Caracs du projet'!$E$93,AG3))</f>
        <v/>
      </c>
      <c r="AH24" s="55" t="str">
        <f>IF(AH3="","",AH23/POWER(1+'Caracs du projet'!$E$93,AH3))</f>
        <v/>
      </c>
      <c r="AI24" s="55" t="str">
        <f>IF(AI3="","",AI23/POWER(1+'Caracs du projet'!$E$93,AI3))</f>
        <v/>
      </c>
      <c r="AJ24" s="55" t="str">
        <f>IF(AJ3="","",AJ23/POWER(1+'Caracs du projet'!$E$93,AJ3))</f>
        <v/>
      </c>
      <c r="AK24" s="55" t="str">
        <f>IF(AK3="","",AK23/POWER(1+'Caracs du projet'!$E$93,AK3))</f>
        <v/>
      </c>
      <c r="AL24" s="55" t="str">
        <f>IF(AL3="","",AL23/POWER(1+'Caracs du projet'!$E$93,AL3))</f>
        <v/>
      </c>
      <c r="AM24" s="55" t="str">
        <f>IF(AM3="","",AM23/POWER(1+'Caracs du projet'!$E$93,AM3))</f>
        <v/>
      </c>
      <c r="AN24" s="55" t="str">
        <f>IF(AN3="","",AN23/POWER(1+'Caracs du projet'!$E$93,AN3))</f>
        <v/>
      </c>
      <c r="AO24" s="55" t="str">
        <f>IF(AO3="","",AO23/POWER(1+'Caracs du projet'!$E$93,AO3))</f>
        <v/>
      </c>
      <c r="AP24" s="55" t="str">
        <f>IF(AP3="","",AP23/POWER(1+'Caracs du projet'!$E$93,AP3))</f>
        <v/>
      </c>
      <c r="AQ24" s="55" t="str">
        <f>IF(AQ3="","",AQ23/POWER(1+'Caracs du projet'!$E$93,AQ3))</f>
        <v/>
      </c>
      <c r="AR24" s="55" t="str">
        <f>IF(AR3="","",AR23/POWER(1+'Caracs du projet'!$E$93,AR3))</f>
        <v/>
      </c>
      <c r="AS24" s="55" t="str">
        <f>IF(AS3="","",AS23/POWER(1+'Caracs du projet'!$E$93,AS3))</f>
        <v/>
      </c>
      <c r="AT24" s="55" t="str">
        <f>IF(AT3="","",AT23/POWER(1+'Caracs du projet'!$E$93,AT3))</f>
        <v/>
      </c>
      <c r="AU24" s="55" t="str">
        <f>IF(AU3="","",AU23/POWER(1+'Caracs du projet'!$E$93,AU3))</f>
        <v/>
      </c>
      <c r="AV24" s="55" t="str">
        <f>IF(AV3="","",AV23/POWER(1+'Caracs du projet'!$E$93,AV3))</f>
        <v/>
      </c>
      <c r="AW24" s="55" t="str">
        <f>IF(AW3="","",AW23/POWER(1+'Caracs du projet'!$E$93,AW3))</f>
        <v/>
      </c>
      <c r="AX24" s="55" t="str">
        <f>IF(AX3="","",AX23/POWER(1+'Caracs du projet'!$E$93,AX3))</f>
        <v/>
      </c>
      <c r="AY24" s="55" t="str">
        <f>IF(AY3="","",AY23/POWER(1+'Caracs du projet'!$E$93,AY3))</f>
        <v/>
      </c>
      <c r="AZ24" s="55" t="str">
        <f>IF(AZ3="","",AZ23/POWER(1+'Caracs du projet'!$E$93,AZ3))</f>
        <v/>
      </c>
      <c r="BA24" s="55" t="str">
        <f>IF(BA3="","",BA23/POWER(1+'Caracs du projet'!$E$93,BA3))</f>
        <v/>
      </c>
      <c r="BB24" s="55" t="str">
        <f>IF(BB3="","",BB23/POWER(1+'Caracs du projet'!$E$93,BB3))</f>
        <v/>
      </c>
      <c r="BC24" s="55" t="str">
        <f>IF(BC3="","",BC23/POWER(1+'Caracs du projet'!$E$93,BC3))</f>
        <v/>
      </c>
      <c r="BD24" s="55" t="str">
        <f>IF(BD3="","",BD23/POWER(1+'Caracs du projet'!$E$93,BD3))</f>
        <v/>
      </c>
      <c r="BE24" s="55" t="str">
        <f>IF(BE3="","",BE23/POWER(1+'Caracs du projet'!$E$93,BE3))</f>
        <v/>
      </c>
      <c r="BF24" s="55" t="str">
        <f>IF(BF3="","",BF23/POWER(1+'Caracs du projet'!$E$93,BF3))</f>
        <v/>
      </c>
      <c r="BG24" s="55" t="str">
        <f>IF(BG3="","",BG23/POWER(1+'Caracs du projet'!$E$93,BG3))</f>
        <v/>
      </c>
      <c r="BH24" s="55" t="str">
        <f>IF(BH3="","",BH23/POWER(1+'Caracs du projet'!$E$93,BH3))</f>
        <v/>
      </c>
      <c r="BI24" s="55" t="str">
        <f>IF(BI3="","",BI23/POWER(1+'Caracs du projet'!$E$93,BI3))</f>
        <v/>
      </c>
      <c r="BJ24" s="55" t="str">
        <f>IF(BJ3="","",BJ23/POWER(1+'Caracs du projet'!$E$93,BJ3))</f>
        <v/>
      </c>
      <c r="BK24" s="55" t="str">
        <f>IF(BK3="","",BK23/POWER(1+'Caracs du projet'!$E$93,BK3))</f>
        <v/>
      </c>
      <c r="BL24" s="55" t="str">
        <f>IF(BL3="","",BL23/POWER(1+'Caracs du projet'!$E$93,BL3))</f>
        <v/>
      </c>
      <c r="BM24" s="55" t="str">
        <f>IF(BM3="","",BM23/POWER(1+'Caracs du projet'!$E$93,BM3))</f>
        <v/>
      </c>
      <c r="BN24" s="55" t="str">
        <f>IF(BN3="","",BN23/POWER(1+'Caracs du projet'!$E$93,BN3))</f>
        <v/>
      </c>
      <c r="BO24" s="55" t="str">
        <f>IF(BO3="","",BO23/POWER(1+'Caracs du projet'!$E$93,BO3))</f>
        <v/>
      </c>
      <c r="BP24" s="55" t="str">
        <f>IF(BP3="","",BP23/POWER(1+'Caracs du projet'!$E$93,BP3))</f>
        <v/>
      </c>
      <c r="BQ24" s="55" t="str">
        <f>IF(BQ3="","",BQ23/POWER(1+'Caracs du projet'!$E$93,BQ3))</f>
        <v/>
      </c>
      <c r="BR24" s="55" t="str">
        <f>IF(BR3="","",BR23/POWER(1+'Caracs du projet'!$E$93,BR3))</f>
        <v/>
      </c>
      <c r="BS24" s="55" t="str">
        <f>IF(BS3="","",BS23/POWER(1+'Caracs du projet'!$E$93,BS3))</f>
        <v/>
      </c>
      <c r="BT24" s="55" t="str">
        <f>IF(BT3="","",BT23/POWER(1+'Caracs du projet'!$E$93,BT3))</f>
        <v/>
      </c>
      <c r="BU24" s="55" t="str">
        <f>IF(BU3="","",BU23/POWER(1+'Caracs du projet'!$E$93,BU3))</f>
        <v/>
      </c>
      <c r="BV24" s="55" t="str">
        <f>IF(BV3="","",BV23/POWER(1+'Caracs du projet'!$E$93,BV3))</f>
        <v/>
      </c>
      <c r="BW24" s="55" t="str">
        <f>IF(BW3="","",BW23/POWER(1+'Caracs du projet'!$E$93,BW3))</f>
        <v/>
      </c>
      <c r="BX24" s="55" t="str">
        <f>IF(BX3="","",BX23/POWER(1+'Caracs du projet'!$E$93,BX3))</f>
        <v/>
      </c>
      <c r="BY24" s="55" t="str">
        <f>IF(BY3="","",BY23/POWER(1+'Caracs du projet'!$E$93,BY3))</f>
        <v/>
      </c>
      <c r="BZ24" s="55" t="str">
        <f>IF(BZ3="","",BZ23/POWER(1+'Caracs du projet'!$E$93,BZ3))</f>
        <v/>
      </c>
      <c r="CA24" s="55" t="str">
        <f>IF(CA3="","",CA23/POWER(1+'Caracs du projet'!$E$93,CA3))</f>
        <v/>
      </c>
      <c r="CB24" s="55" t="str">
        <f>IF(CB3="","",CB23/POWER(1+'Caracs du projet'!$E$93,CB3))</f>
        <v/>
      </c>
      <c r="CC24" s="55" t="str">
        <f>IF(CC3="","",CC23/POWER(1+'Caracs du projet'!$E$93,CC3))</f>
        <v/>
      </c>
      <c r="CD24" s="55" t="str">
        <f>IF(CD3="","",CD23/POWER(1+'Caracs du projet'!$E$93,CD3))</f>
        <v/>
      </c>
      <c r="CE24" s="55" t="str">
        <f>IF(CE3="","",CE23/POWER(1+'Caracs du projet'!$E$93,CE3))</f>
        <v/>
      </c>
      <c r="CF24" s="55" t="str">
        <f>IF(CF3="","",CF23/POWER(1+'Caracs du projet'!$E$93,CF3))</f>
        <v/>
      </c>
      <c r="CG24" s="55" t="str">
        <f>IF(CG3="","",CG23/POWER(1+'Caracs du projet'!$E$93,CG3))</f>
        <v/>
      </c>
      <c r="CH24" s="55" t="str">
        <f>IF(CH3="","",CH23/POWER(1+'Caracs du projet'!$E$93,CH3))</f>
        <v/>
      </c>
      <c r="CI24" s="55" t="str">
        <f>IF(CI3="","",CI23/POWER(1+'Caracs du projet'!$E$93,CI3))</f>
        <v/>
      </c>
      <c r="CJ24" s="55" t="str">
        <f>IF(CJ3="","",CJ23/POWER(1+'Caracs du projet'!$E$93,CJ3))</f>
        <v/>
      </c>
      <c r="CK24" s="55" t="str">
        <f>IF(CK3="","",CK23/POWER(1+'Caracs du projet'!$E$93,CK3))</f>
        <v/>
      </c>
      <c r="CL24" s="55" t="str">
        <f>IF(CL3="","",CL23/POWER(1+'Caracs du projet'!$E$93,CL3))</f>
        <v/>
      </c>
      <c r="CM24" s="55" t="str">
        <f>IF(CM3="","",CM23/POWER(1+'Caracs du projet'!$E$93,CM3))</f>
        <v/>
      </c>
      <c r="CN24" s="55" t="str">
        <f>IF(CN3="","",CN23/POWER(1+'Caracs du projet'!$E$93,CN3))</f>
        <v/>
      </c>
      <c r="CO24" s="55" t="str">
        <f>IF(CO3="","",CO23/POWER(1+'Caracs du projet'!$E$93,CO3))</f>
        <v/>
      </c>
      <c r="CP24" s="55" t="str">
        <f>IF(CP3="","",CP23/POWER(1+'Caracs du projet'!$E$93,CP3))</f>
        <v/>
      </c>
      <c r="CQ24" s="55" t="str">
        <f>IF(CQ3="","",CQ23/POWER(1+'Caracs du projet'!$E$93,CQ3))</f>
        <v/>
      </c>
      <c r="CR24" s="55" t="str">
        <f>IF(CR3="","",CR23/POWER(1+'Caracs du projet'!$E$93,CR3))</f>
        <v/>
      </c>
      <c r="CS24" s="55" t="str">
        <f>IF(CS3="","",CS23/POWER(1+'Caracs du projet'!$E$93,CS3))</f>
        <v/>
      </c>
      <c r="CT24" s="55" t="str">
        <f>IF(CT3="","",CT23/POWER(1+'Caracs du projet'!$E$93,CT3))</f>
        <v/>
      </c>
      <c r="CU24" s="55" t="str">
        <f>IF(CU3="","",CU23/POWER(1+'Caracs du projet'!$E$93,CU3))</f>
        <v/>
      </c>
      <c r="CV24" s="55" t="str">
        <f>IF(CV3="","",CV23/POWER(1+'Caracs du projet'!$E$93,CV3))</f>
        <v/>
      </c>
      <c r="CW24" s="55" t="str">
        <f>IF(CW3="","",CW23/POWER(1+'Caracs du projet'!$E$93,CW3))</f>
        <v/>
      </c>
      <c r="CX24" s="55" t="str">
        <f>IF(CX3="","",CX23/POWER(1+'Caracs du projet'!$E$93,CX3))</f>
        <v/>
      </c>
      <c r="CY24" s="55" t="str">
        <f>IF(CY3="","",CY23/POWER(1+'Caracs du projet'!$E$93,CY3))</f>
        <v/>
      </c>
      <c r="CZ24" s="55" t="str">
        <f>IF(CZ3="","",CZ23/POWER(1+'Caracs du projet'!$E$93,CZ3))</f>
        <v/>
      </c>
      <c r="DA24" s="55" t="str">
        <f>IF(DA3="","",DA23/POWER(1+'Caracs du projet'!$E$93,DA3))</f>
        <v/>
      </c>
      <c r="DB24" s="55" t="str">
        <f>IF(DB3="","",DB23/POWER(1+'Caracs du projet'!$E$93,DB3))</f>
        <v/>
      </c>
      <c r="DC24" s="55" t="str">
        <f>IF(DC3="","",DC23/POWER(1+'Caracs du projet'!$E$93,DC3))</f>
        <v/>
      </c>
      <c r="DD24" s="55" t="str">
        <f>IF(DD3="","",DD23/POWER(1+'Caracs du projet'!$E$93,DD3))</f>
        <v/>
      </c>
      <c r="DE24" s="55" t="str">
        <f>IF(DE3="","",DE23/POWER(1+'Caracs du projet'!$E$93,DE3))</f>
        <v/>
      </c>
      <c r="DF24" s="55" t="str">
        <f>IF(DF3="","",DF23/POWER(1+'Caracs du projet'!$E$93,DF3))</f>
        <v/>
      </c>
      <c r="DG24" s="55" t="str">
        <f>IF(DG3="","",DG23/POWER(1+'Caracs du projet'!$E$93,DG3))</f>
        <v/>
      </c>
      <c r="DH24" s="55" t="str">
        <f>IF(DH3="","",DH23/POWER(1+'Caracs du projet'!$E$93,DH3))</f>
        <v/>
      </c>
      <c r="DI24" s="55" t="str">
        <f>IF(DI3="","",DI23/POWER(1+'Caracs du projet'!$E$93,DI3))</f>
        <v/>
      </c>
      <c r="DJ24" s="55" t="str">
        <f>IF(DJ3="","",DJ23/POWER(1+'Caracs du projet'!$E$93,DJ3))</f>
        <v/>
      </c>
      <c r="DK24" s="55" t="str">
        <f>IF(DK3="","",DK23/POWER(1+'Caracs du projet'!$E$93,DK3))</f>
        <v/>
      </c>
      <c r="DL24" s="55" t="str">
        <f>IF(DL3="","",DL23/POWER(1+'Caracs du projet'!$E$93,DL3))</f>
        <v/>
      </c>
      <c r="DM24" s="55" t="str">
        <f>IF(DM3="","",DM23/POWER(1+'Caracs du projet'!$E$93,DM3))</f>
        <v/>
      </c>
      <c r="DN24" s="55" t="str">
        <f>IF(DN3="","",DN23/POWER(1+'Caracs du projet'!$E$93,DN3))</f>
        <v/>
      </c>
      <c r="DO24" s="55" t="str">
        <f>IF(DO3="","",DO23/POWER(1+'Caracs du projet'!$E$93,DO3))</f>
        <v/>
      </c>
      <c r="DP24" s="55" t="str">
        <f>IF(DP3="","",DP23/POWER(1+'Caracs du projet'!$E$93,DP3))</f>
        <v/>
      </c>
      <c r="DQ24" s="55" t="str">
        <f>IF(DQ3="","",DQ23/POWER(1+'Caracs du projet'!$E$93,DQ3))</f>
        <v/>
      </c>
      <c r="DR24" s="55" t="str">
        <f>IF(DR3="","",DR23/POWER(1+'Caracs du projet'!$E$93,DR3))</f>
        <v/>
      </c>
      <c r="DS24" s="55" t="str">
        <f>IF(DS3="","",DS23/POWER(1+'Caracs du projet'!$E$93,DS3))</f>
        <v/>
      </c>
      <c r="DT24" s="55" t="str">
        <f>IF(DT3="","",DT23/POWER(1+'Caracs du projet'!$E$93,DT3))</f>
        <v/>
      </c>
      <c r="DU24" s="55" t="str">
        <f>IF(DU3="","",DU23/POWER(1+'Caracs du projet'!$E$93,DU3))</f>
        <v/>
      </c>
      <c r="DV24" s="55" t="str">
        <f>IF(DV3="","",DV23/POWER(1+'Caracs du projet'!$E$93,DV3))</f>
        <v/>
      </c>
      <c r="DW24" s="55" t="str">
        <f>IF(DW3="","",DW23/POWER(1+'Caracs du projet'!$E$93,DW3))</f>
        <v/>
      </c>
      <c r="DX24" s="55" t="str">
        <f>IF(DX3="","",DX23/POWER(1+'Caracs du projet'!$E$93,DX3))</f>
        <v/>
      </c>
      <c r="DY24" s="55" t="str">
        <f>IF(DY3="","",DY23/POWER(1+'Caracs du projet'!$E$93,DY3))</f>
        <v/>
      </c>
      <c r="DZ24" s="55" t="str">
        <f>IF(DZ3="","",DZ23/POWER(1+'Caracs du projet'!$E$93,DZ3))</f>
        <v/>
      </c>
      <c r="EA24" s="55" t="str">
        <f>IF(EA3="","",EA23/POWER(1+'Caracs du projet'!$E$93,EA3))</f>
        <v/>
      </c>
      <c r="EB24" s="55" t="str">
        <f>IF(EB3="","",EB23/POWER(1+'Caracs du projet'!$E$93,EB3))</f>
        <v/>
      </c>
      <c r="EC24" s="55" t="str">
        <f>IF(EC3="","",EC23/POWER(1+'Caracs du projet'!$E$93,EC3))</f>
        <v/>
      </c>
      <c r="ED24" s="55" t="str">
        <f>IF(ED3="","",ED23/POWER(1+'Caracs du projet'!$E$93,ED3))</f>
        <v/>
      </c>
      <c r="EE24" s="55" t="str">
        <f>IF(EE3="","",EE23/POWER(1+'Caracs du projet'!$E$93,EE3))</f>
        <v/>
      </c>
      <c r="EF24" s="55" t="str">
        <f>IF(EF3="","",EF23/POWER(1+'Caracs du projet'!$E$93,EF3))</f>
        <v/>
      </c>
      <c r="EG24" s="55" t="str">
        <f>IF(EG3="","",EG23/POWER(1+'Caracs du projet'!$E$93,EG3))</f>
        <v/>
      </c>
      <c r="EH24" s="55" t="str">
        <f>IF(EH3="","",EH23/POWER(1+'Caracs du projet'!$E$93,EH3))</f>
        <v/>
      </c>
      <c r="EI24" s="55" t="str">
        <f>IF(EI3="","",EI23/POWER(1+'Caracs du projet'!$E$93,EI3))</f>
        <v/>
      </c>
      <c r="EJ24" s="55" t="str">
        <f>IF(EJ3="","",EJ23/POWER(1+'Caracs du projet'!$E$93,EJ3))</f>
        <v/>
      </c>
      <c r="EK24" s="55" t="str">
        <f>IF(EK3="","",EK23/POWER(1+'Caracs du projet'!$E$93,EK3))</f>
        <v/>
      </c>
      <c r="EL24" s="55" t="str">
        <f>IF(EL3="","",EL23/POWER(1+'Caracs du projet'!$E$93,EL3))</f>
        <v/>
      </c>
      <c r="EM24" s="55" t="str">
        <f>IF(EM3="","",EM23/POWER(1+'Caracs du projet'!$E$93,EM3))</f>
        <v/>
      </c>
      <c r="EN24" s="55" t="str">
        <f>IF(EN3="","",EN23/POWER(1+'Caracs du projet'!$E$93,EN3))</f>
        <v/>
      </c>
      <c r="EO24" s="55" t="str">
        <f>IF(EO3="","",EO23/POWER(1+'Caracs du projet'!$E$93,EO3))</f>
        <v/>
      </c>
      <c r="EP24" s="55" t="str">
        <f>IF(EP3="","",EP23/POWER(1+'Caracs du projet'!$E$93,EP3))</f>
        <v/>
      </c>
      <c r="EQ24" s="55" t="str">
        <f>IF(EQ3="","",EQ23/POWER(1+'Caracs du projet'!$E$93,EQ3))</f>
        <v/>
      </c>
      <c r="ER24" s="55" t="str">
        <f>IF(ER3="","",ER23/POWER(1+'Caracs du projet'!$E$93,ER3))</f>
        <v/>
      </c>
      <c r="ES24" s="55" t="str">
        <f>IF(ES3="","",ES23/POWER(1+'Caracs du projet'!$E$93,ES3))</f>
        <v/>
      </c>
      <c r="ET24" s="55" t="str">
        <f>IF(ET3="","",ET23/POWER(1+'Caracs du projet'!$E$93,ET3))</f>
        <v/>
      </c>
    </row>
    <row r="25" spans="1:155">
      <c r="A25" s="55"/>
      <c r="B25" s="55"/>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55"/>
      <c r="DR25" s="55"/>
      <c r="DS25" s="55"/>
      <c r="DT25" s="55"/>
      <c r="DU25" s="55"/>
      <c r="DV25" s="55"/>
      <c r="DW25" s="55"/>
      <c r="DX25" s="55"/>
      <c r="DY25" s="55"/>
      <c r="DZ25" s="55"/>
      <c r="EA25" s="55"/>
      <c r="EB25" s="55"/>
      <c r="EC25" s="55"/>
      <c r="ED25" s="55"/>
      <c r="EE25" s="55"/>
      <c r="EF25" s="55"/>
      <c r="EG25" s="55"/>
      <c r="EH25" s="55"/>
      <c r="EI25" s="55"/>
      <c r="EJ25" s="55"/>
      <c r="EK25" s="55"/>
      <c r="EL25" s="55"/>
      <c r="EM25" s="55"/>
      <c r="EN25" s="55"/>
      <c r="EO25" s="55"/>
      <c r="EP25" s="55"/>
      <c r="EQ25" s="55"/>
      <c r="ER25" s="55"/>
      <c r="ES25" s="55"/>
      <c r="ET25" s="55"/>
    </row>
    <row r="26" spans="1:155">
      <c r="A26" s="55"/>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c r="EQ26" s="55"/>
      <c r="ER26" s="55"/>
      <c r="ES26" s="55"/>
      <c r="ET26" s="55"/>
    </row>
    <row r="27" spans="1:155">
      <c r="A27" s="55" t="s">
        <v>134</v>
      </c>
      <c r="B27" s="55">
        <v>0</v>
      </c>
      <c r="C27" s="55">
        <f>IF(C3="","",'Caracs du projet'!E43)</f>
        <v>0</v>
      </c>
      <c r="D27" s="55">
        <f>IF(D3="","",'Caracs du projet'!F43)</f>
        <v>0</v>
      </c>
      <c r="E27" s="55">
        <f>IF(E3="","",'Caracs du projet'!G43)</f>
        <v>0</v>
      </c>
      <c r="F27" s="55">
        <f>IF(F3="","",'Caracs du projet'!H43)</f>
        <v>0</v>
      </c>
      <c r="G27" s="55">
        <f>IF(G3="","",'Caracs du projet'!I43)</f>
        <v>0</v>
      </c>
      <c r="H27" s="55">
        <f>IF(H3="","",'Caracs du projet'!J43)</f>
        <v>0</v>
      </c>
      <c r="I27" s="55">
        <f>IF(I3="","",'Caracs du projet'!K43)</f>
        <v>0</v>
      </c>
      <c r="J27" s="55">
        <f>IF(J3="","",'Caracs du projet'!L43)</f>
        <v>0</v>
      </c>
      <c r="K27" s="55">
        <f>IF(K3="","",'Caracs du projet'!M43)</f>
        <v>0</v>
      </c>
      <c r="L27" s="55">
        <f>IF(L3="","",'Caracs du projet'!N43)</f>
        <v>0</v>
      </c>
      <c r="M27" s="55">
        <f>IF(M3="","",'Caracs du projet'!O43)</f>
        <v>0</v>
      </c>
      <c r="N27" s="55">
        <f>IF(N3="","",'Caracs du projet'!P43)</f>
        <v>0</v>
      </c>
      <c r="O27" s="55">
        <f>IF(O3="","",'Caracs du projet'!Q43)</f>
        <v>0</v>
      </c>
      <c r="P27" s="55">
        <f>IF(P3="","",'Caracs du projet'!R43)</f>
        <v>0</v>
      </c>
      <c r="Q27" s="55">
        <f>IF(Q3="","",'Caracs du projet'!S43)</f>
        <v>0</v>
      </c>
      <c r="R27" s="55">
        <f>IF(R3="","",'Caracs du projet'!T43)</f>
        <v>0</v>
      </c>
      <c r="S27" s="55">
        <f>IF(S3="","",'Caracs du projet'!U43)</f>
        <v>0</v>
      </c>
      <c r="T27" s="55">
        <f>IF(T3="","",'Caracs du projet'!V43)</f>
        <v>0</v>
      </c>
      <c r="U27" s="55">
        <f>IF(U3="","",'Caracs du projet'!W43)</f>
        <v>0</v>
      </c>
      <c r="V27" s="55">
        <f>IF(V3="","",'Caracs du projet'!X43)</f>
        <v>0</v>
      </c>
      <c r="W27" s="55" t="str">
        <f>IF(W3="","",'Caracs du projet'!Y43)</f>
        <v/>
      </c>
      <c r="X27" s="55" t="str">
        <f>IF(X3="","",'Caracs du projet'!Z43)</f>
        <v/>
      </c>
      <c r="Y27" s="55" t="str">
        <f>IF(Y3="","",'Caracs du projet'!AA43)</f>
        <v/>
      </c>
      <c r="Z27" s="55" t="str">
        <f>IF(Z3="","",'Caracs du projet'!AB43)</f>
        <v/>
      </c>
      <c r="AA27" s="55" t="str">
        <f>IF(AA3="","",'Caracs du projet'!AC43)</f>
        <v/>
      </c>
      <c r="AB27" s="55" t="str">
        <f>IF(AB3="","",'Caracs du projet'!AD43)</f>
        <v/>
      </c>
      <c r="AC27" s="55" t="str">
        <f>IF(AC3="","",'Caracs du projet'!AE43)</f>
        <v/>
      </c>
      <c r="AD27" s="55" t="str">
        <f>IF(AD3="","",'Caracs du projet'!AF43)</f>
        <v/>
      </c>
      <c r="AE27" s="55" t="str">
        <f>IF(AE3="","",'Caracs du projet'!AG43)</f>
        <v/>
      </c>
      <c r="AF27" s="55" t="str">
        <f>IF(AF3="","",'Caracs du projet'!AH43)</f>
        <v/>
      </c>
      <c r="AG27" s="55" t="str">
        <f>IF(AG3="","",'Caracs du projet'!AI43)</f>
        <v/>
      </c>
      <c r="AH27" s="55" t="str">
        <f>IF(AH3="","",'Caracs du projet'!AJ43)</f>
        <v/>
      </c>
      <c r="AI27" s="55" t="str">
        <f>IF(AI3="","",'Caracs du projet'!AK43)</f>
        <v/>
      </c>
      <c r="AJ27" s="55" t="str">
        <f>IF(AJ3="","",'Caracs du projet'!AL43)</f>
        <v/>
      </c>
      <c r="AK27" s="55" t="str">
        <f>IF(AK3="","",'Caracs du projet'!AM43)</f>
        <v/>
      </c>
      <c r="AL27" s="55" t="str">
        <f>IF(AL3="","",'Caracs du projet'!AN43)</f>
        <v/>
      </c>
      <c r="AM27" s="55" t="str">
        <f>IF(AM3="","",'Caracs du projet'!AO43)</f>
        <v/>
      </c>
      <c r="AN27" s="55" t="str">
        <f>IF(AN3="","",'Caracs du projet'!AP43)</f>
        <v/>
      </c>
      <c r="AO27" s="55" t="str">
        <f>IF(AO3="","",'Caracs du projet'!AQ43)</f>
        <v/>
      </c>
      <c r="AP27" s="55" t="str">
        <f>IF(AP3="","",'Caracs du projet'!AR43)</f>
        <v/>
      </c>
      <c r="AQ27" s="55" t="str">
        <f>IF(AQ3="","",'Caracs du projet'!AS43)</f>
        <v/>
      </c>
      <c r="AR27" s="55" t="str">
        <f>IF(AR3="","",'Caracs du projet'!AT43)</f>
        <v/>
      </c>
      <c r="AS27" s="55" t="str">
        <f>IF(AS3="","",'Caracs du projet'!AU43)</f>
        <v/>
      </c>
      <c r="AT27" s="55" t="str">
        <f>IF(AT3="","",'Caracs du projet'!AV43)</f>
        <v/>
      </c>
      <c r="AU27" s="55" t="str">
        <f>IF(AU3="","",'Caracs du projet'!AW43)</f>
        <v/>
      </c>
      <c r="AV27" s="55" t="str">
        <f>IF(AV3="","",'Caracs du projet'!AX43)</f>
        <v/>
      </c>
      <c r="AW27" s="55" t="str">
        <f>IF(AW3="","",'Caracs du projet'!AY43)</f>
        <v/>
      </c>
      <c r="AX27" s="55" t="str">
        <f>IF(AX3="","",'Caracs du projet'!AZ43)</f>
        <v/>
      </c>
      <c r="AY27" s="55" t="str">
        <f>IF(AY3="","",'Caracs du projet'!BA43)</f>
        <v/>
      </c>
      <c r="AZ27" s="55" t="str">
        <f>IF(AZ3="","",'Caracs du projet'!BB43)</f>
        <v/>
      </c>
      <c r="BA27" s="55" t="str">
        <f>IF(BA3="","",'Caracs du projet'!BC43)</f>
        <v/>
      </c>
      <c r="BB27" s="55" t="str">
        <f>IF(BB3="","",'Caracs du projet'!BD43)</f>
        <v/>
      </c>
      <c r="BC27" s="55" t="str">
        <f>IF(BC3="","",'Caracs du projet'!BE43)</f>
        <v/>
      </c>
      <c r="BD27" s="55" t="str">
        <f>IF(BD3="","",'Caracs du projet'!BF43)</f>
        <v/>
      </c>
      <c r="BE27" s="55" t="str">
        <f>IF(BE3="","",'Caracs du projet'!BG43)</f>
        <v/>
      </c>
      <c r="BF27" s="55" t="str">
        <f>IF(BF3="","",'Caracs du projet'!BH43)</f>
        <v/>
      </c>
      <c r="BG27" s="55" t="str">
        <f>IF(BG3="","",'Caracs du projet'!BI43)</f>
        <v/>
      </c>
      <c r="BH27" s="55" t="str">
        <f>IF(BH3="","",'Caracs du projet'!BJ43)</f>
        <v/>
      </c>
      <c r="BI27" s="55" t="str">
        <f>IF(BI3="","",'Caracs du projet'!BK43)</f>
        <v/>
      </c>
      <c r="BJ27" s="55" t="str">
        <f>IF(BJ3="","",'Caracs du projet'!BL43)</f>
        <v/>
      </c>
      <c r="BK27" s="55" t="str">
        <f>IF(BK3="","",'Caracs du projet'!BM43)</f>
        <v/>
      </c>
      <c r="BL27" s="55" t="str">
        <f>IF(BL3="","",'Caracs du projet'!BN43)</f>
        <v/>
      </c>
      <c r="BM27" s="55" t="str">
        <f>IF(BM3="","",'Caracs du projet'!BO43)</f>
        <v/>
      </c>
      <c r="BN27" s="55" t="str">
        <f>IF(BN3="","",'Caracs du projet'!BP43)</f>
        <v/>
      </c>
      <c r="BO27" s="55" t="str">
        <f>IF(BO3="","",'Caracs du projet'!BQ43)</f>
        <v/>
      </c>
      <c r="BP27" s="55" t="str">
        <f>IF(BP3="","",'Caracs du projet'!BR43)</f>
        <v/>
      </c>
      <c r="BQ27" s="55" t="str">
        <f>IF(BQ3="","",'Caracs du projet'!BS43)</f>
        <v/>
      </c>
      <c r="BR27" s="55" t="str">
        <f>IF(BR3="","",'Caracs du projet'!BT43)</f>
        <v/>
      </c>
      <c r="BS27" s="55" t="str">
        <f>IF(BS3="","",'Caracs du projet'!BU43)</f>
        <v/>
      </c>
      <c r="BT27" s="55" t="str">
        <f>IF(BT3="","",'Caracs du projet'!BV43)</f>
        <v/>
      </c>
      <c r="BU27" s="55" t="str">
        <f>IF(BU3="","",'Caracs du projet'!BW43)</f>
        <v/>
      </c>
      <c r="BV27" s="55" t="str">
        <f>IF(BV3="","",'Caracs du projet'!BX43)</f>
        <v/>
      </c>
      <c r="BW27" s="55" t="str">
        <f>IF(BW3="","",'Caracs du projet'!BY43)</f>
        <v/>
      </c>
      <c r="BX27" s="55" t="str">
        <f>IF(BX3="","",'Caracs du projet'!BZ43)</f>
        <v/>
      </c>
      <c r="BY27" s="55" t="str">
        <f>IF(BY3="","",'Caracs du projet'!CA43)</f>
        <v/>
      </c>
      <c r="BZ27" s="55" t="str">
        <f>IF(BZ3="","",'Caracs du projet'!CB43)</f>
        <v/>
      </c>
      <c r="CA27" s="55" t="str">
        <f>IF(CA3="","",'Caracs du projet'!CC43)</f>
        <v/>
      </c>
      <c r="CB27" s="55" t="str">
        <f>IF(CB3="","",'Caracs du projet'!CD43)</f>
        <v/>
      </c>
      <c r="CC27" s="55" t="str">
        <f>IF(CC3="","",'Caracs du projet'!CE43)</f>
        <v/>
      </c>
      <c r="CD27" s="55" t="str">
        <f>IF(CD3="","",'Caracs du projet'!CF43)</f>
        <v/>
      </c>
      <c r="CE27" s="55" t="str">
        <f>IF(CE3="","",'Caracs du projet'!CG43)</f>
        <v/>
      </c>
      <c r="CF27" s="55" t="str">
        <f>IF(CF3="","",'Caracs du projet'!CH43)</f>
        <v/>
      </c>
      <c r="CG27" s="55" t="str">
        <f>IF(CG3="","",'Caracs du projet'!CI43)</f>
        <v/>
      </c>
      <c r="CH27" s="55" t="str">
        <f>IF(CH3="","",'Caracs du projet'!CJ43)</f>
        <v/>
      </c>
      <c r="CI27" s="55" t="str">
        <f>IF(CI3="","",'Caracs du projet'!CK43)</f>
        <v/>
      </c>
      <c r="CJ27" s="55" t="str">
        <f>IF(CJ3="","",'Caracs du projet'!CL43)</f>
        <v/>
      </c>
      <c r="CK27" s="55" t="str">
        <f>IF(CK3="","",'Caracs du projet'!CM43)</f>
        <v/>
      </c>
      <c r="CL27" s="55" t="str">
        <f>IF(CL3="","",'Caracs du projet'!CN43)</f>
        <v/>
      </c>
      <c r="CM27" s="55" t="str">
        <f>IF(CM3="","",'Caracs du projet'!CO43)</f>
        <v/>
      </c>
      <c r="CN27" s="55" t="str">
        <f>IF(CN3="","",'Caracs du projet'!CP43)</f>
        <v/>
      </c>
      <c r="CO27" s="55" t="str">
        <f>IF(CO3="","",'Caracs du projet'!CQ43)</f>
        <v/>
      </c>
      <c r="CP27" s="55" t="str">
        <f>IF(CP3="","",'Caracs du projet'!CR43)</f>
        <v/>
      </c>
      <c r="CQ27" s="55" t="str">
        <f>IF(CQ3="","",'Caracs du projet'!CS43)</f>
        <v/>
      </c>
      <c r="CR27" s="55" t="str">
        <f>IF(CR3="","",'Caracs du projet'!CT43)</f>
        <v/>
      </c>
      <c r="CS27" s="55" t="str">
        <f>IF(CS3="","",'Caracs du projet'!CU43)</f>
        <v/>
      </c>
      <c r="CT27" s="55" t="str">
        <f>IF(CT3="","",'Caracs du projet'!CV43)</f>
        <v/>
      </c>
      <c r="CU27" s="55" t="str">
        <f>IF(CU3="","",'Caracs du projet'!CW43)</f>
        <v/>
      </c>
      <c r="CV27" s="55" t="str">
        <f>IF(CV3="","",'Caracs du projet'!CX43)</f>
        <v/>
      </c>
      <c r="CW27" s="55" t="str">
        <f>IF(CW3="","",'Caracs du projet'!CY43)</f>
        <v/>
      </c>
      <c r="CX27" s="55" t="str">
        <f>IF(CX3="","",'Caracs du projet'!CZ43)</f>
        <v/>
      </c>
      <c r="CY27" s="55" t="str">
        <f>IF(CY3="","",'Caracs du projet'!DA43)</f>
        <v/>
      </c>
      <c r="CZ27" s="55" t="str">
        <f>IF(CZ3="","",'Caracs du projet'!DB43)</f>
        <v/>
      </c>
      <c r="DA27" s="55" t="str">
        <f>IF(DA3="","",'Caracs du projet'!DC43)</f>
        <v/>
      </c>
      <c r="DB27" s="55" t="str">
        <f>IF(DB3="","",'Caracs du projet'!DD43)</f>
        <v/>
      </c>
      <c r="DC27" s="55" t="str">
        <f>IF(DC3="","",'Caracs du projet'!DE43)</f>
        <v/>
      </c>
      <c r="DD27" s="55" t="str">
        <f>IF(DD3="","",'Caracs du projet'!DF43)</f>
        <v/>
      </c>
      <c r="DE27" s="55" t="str">
        <f>IF(DE3="","",'Caracs du projet'!DG43)</f>
        <v/>
      </c>
      <c r="DF27" s="55" t="str">
        <f>IF(DF3="","",'Caracs du projet'!DH43)</f>
        <v/>
      </c>
      <c r="DG27" s="55" t="str">
        <f>IF(DG3="","",'Caracs du projet'!DI43)</f>
        <v/>
      </c>
      <c r="DH27" s="55" t="str">
        <f>IF(DH3="","",'Caracs du projet'!DJ43)</f>
        <v/>
      </c>
      <c r="DI27" s="55" t="str">
        <f>IF(DI3="","",'Caracs du projet'!DK43)</f>
        <v/>
      </c>
      <c r="DJ27" s="55" t="str">
        <f>IF(DJ3="","",'Caracs du projet'!DL43)</f>
        <v/>
      </c>
      <c r="DK27" s="55" t="str">
        <f>IF(DK3="","",'Caracs du projet'!DM43)</f>
        <v/>
      </c>
      <c r="DL27" s="55" t="str">
        <f>IF(DL3="","",'Caracs du projet'!DN43)</f>
        <v/>
      </c>
      <c r="DM27" s="55" t="str">
        <f>IF(DM3="","",'Caracs du projet'!DO43)</f>
        <v/>
      </c>
      <c r="DN27" s="55" t="str">
        <f>IF(DN3="","",'Caracs du projet'!DP43)</f>
        <v/>
      </c>
      <c r="DO27" s="55" t="str">
        <f>IF(DO3="","",'Caracs du projet'!DQ43)</f>
        <v/>
      </c>
      <c r="DP27" s="55" t="str">
        <f>IF(DP3="","",'Caracs du projet'!DR43)</f>
        <v/>
      </c>
      <c r="DQ27" s="55" t="str">
        <f>IF(DQ3="","",'Caracs du projet'!DS43)</f>
        <v/>
      </c>
      <c r="DR27" s="55" t="str">
        <f>IF(DR3="","",'Caracs du projet'!DT43)</f>
        <v/>
      </c>
      <c r="DS27" s="55" t="str">
        <f>IF(DS3="","",'Caracs du projet'!DU43)</f>
        <v/>
      </c>
      <c r="DT27" s="55" t="str">
        <f>IF(DT3="","",'Caracs du projet'!DV43)</f>
        <v/>
      </c>
      <c r="DU27" s="55" t="str">
        <f>IF(DU3="","",'Caracs du projet'!DW43)</f>
        <v/>
      </c>
      <c r="DV27" s="55" t="str">
        <f>IF(DV3="","",'Caracs du projet'!DX43)</f>
        <v/>
      </c>
      <c r="DW27" s="55" t="str">
        <f>IF(DW3="","",'Caracs du projet'!DY43)</f>
        <v/>
      </c>
      <c r="DX27" s="55" t="str">
        <f>IF(DX3="","",'Caracs du projet'!DZ43)</f>
        <v/>
      </c>
      <c r="DY27" s="55" t="str">
        <f>IF(DY3="","",'Caracs du projet'!EA43)</f>
        <v/>
      </c>
      <c r="DZ27" s="55" t="str">
        <f>IF(DZ3="","",'Caracs du projet'!EB43)</f>
        <v/>
      </c>
      <c r="EA27" s="55" t="str">
        <f>IF(EA3="","",'Caracs du projet'!EC43)</f>
        <v/>
      </c>
      <c r="EB27" s="55" t="str">
        <f>IF(EB3="","",'Caracs du projet'!ED43)</f>
        <v/>
      </c>
      <c r="EC27" s="55" t="str">
        <f>IF(EC3="","",'Caracs du projet'!EE43)</f>
        <v/>
      </c>
      <c r="ED27" s="55" t="str">
        <f>IF(ED3="","",'Caracs du projet'!EF43)</f>
        <v/>
      </c>
      <c r="EE27" s="55" t="str">
        <f>IF(EE3="","",'Caracs du projet'!EG43)</f>
        <v/>
      </c>
      <c r="EF27" s="55" t="str">
        <f>IF(EF3="","",'Caracs du projet'!EH43)</f>
        <v/>
      </c>
      <c r="EG27" s="55" t="str">
        <f>IF(EG3="","",'Caracs du projet'!EI43)</f>
        <v/>
      </c>
      <c r="EH27" s="55" t="str">
        <f>IF(EH3="","",'Caracs du projet'!EJ43)</f>
        <v/>
      </c>
      <c r="EI27" s="55" t="str">
        <f>IF(EI3="","",'Caracs du projet'!EK43)</f>
        <v/>
      </c>
      <c r="EJ27" s="55" t="str">
        <f>IF(EJ3="","",'Caracs du projet'!EL43)</f>
        <v/>
      </c>
      <c r="EK27" s="55" t="str">
        <f>IF(EK3="","",'Caracs du projet'!EM43)</f>
        <v/>
      </c>
      <c r="EL27" s="55" t="str">
        <f>IF(EL3="","",'Caracs du projet'!EN43)</f>
        <v/>
      </c>
      <c r="EM27" s="55" t="str">
        <f>IF(EM3="","",'Caracs du projet'!EO43)</f>
        <v/>
      </c>
      <c r="EN27" s="55" t="str">
        <f>IF(EN3="","",'Caracs du projet'!EP43)</f>
        <v/>
      </c>
      <c r="EO27" s="55" t="str">
        <f>IF(EO3="","",'Caracs du projet'!EQ43)</f>
        <v/>
      </c>
      <c r="EP27" s="55" t="str">
        <f>IF(EP3="","",'Caracs du projet'!ER43)</f>
        <v/>
      </c>
      <c r="EQ27" s="55" t="str">
        <f>IF(EQ3="","",'Caracs du projet'!ES43)</f>
        <v/>
      </c>
      <c r="ER27" s="55" t="str">
        <f>IF(ER3="","",'Caracs du projet'!ET43)</f>
        <v/>
      </c>
      <c r="ES27" s="55" t="str">
        <f>IF(ES3="","",'Caracs du projet'!EU43)</f>
        <v/>
      </c>
      <c r="ET27" s="55" t="str">
        <f>IF(ET3="","",'Caracs du projet'!EV43)</f>
        <v/>
      </c>
      <c r="EU27" s="55" t="str">
        <f>IF(EU3="","",'Caracs du projet'!EW43)</f>
        <v/>
      </c>
      <c r="EV27" s="55" t="str">
        <f>IF(EV3="","",'Caracs du projet'!EX43)</f>
        <v/>
      </c>
      <c r="EW27" s="55" t="str">
        <f>IF(EW3="","",'Caracs du projet'!EY43)</f>
        <v/>
      </c>
      <c r="EX27" s="55" t="str">
        <f>IF(EX3="","",'Caracs du projet'!EZ43)</f>
        <v/>
      </c>
      <c r="EY27" s="55" t="str">
        <f>IF(EY3="","",'Caracs du projet'!FA43)</f>
        <v/>
      </c>
    </row>
    <row r="28" spans="1:155">
      <c r="A28" s="55"/>
      <c r="B28" s="55"/>
      <c r="C28" s="55"/>
      <c r="D28" s="55"/>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55"/>
      <c r="DR28" s="55"/>
      <c r="DS28" s="55"/>
      <c r="DT28" s="55"/>
      <c r="DU28" s="55"/>
      <c r="DV28" s="55"/>
      <c r="DW28" s="55"/>
      <c r="DX28" s="55"/>
      <c r="DY28" s="55"/>
      <c r="DZ28" s="55"/>
      <c r="EA28" s="55"/>
      <c r="EB28" s="55"/>
      <c r="EC28" s="55"/>
      <c r="ED28" s="55"/>
      <c r="EE28" s="55"/>
      <c r="EF28" s="55"/>
      <c r="EG28" s="55"/>
      <c r="EH28" s="55"/>
      <c r="EI28" s="55"/>
      <c r="EJ28" s="55"/>
      <c r="EK28" s="55"/>
      <c r="EL28" s="55"/>
      <c r="EM28" s="55"/>
      <c r="EN28" s="55"/>
      <c r="EO28" s="55"/>
      <c r="EP28" s="55"/>
      <c r="EQ28" s="55"/>
      <c r="ER28" s="55"/>
      <c r="ES28" s="55"/>
      <c r="ET28" s="55"/>
    </row>
    <row r="29" spans="1:155">
      <c r="A29" s="55"/>
      <c r="B29" s="55"/>
      <c r="C29" s="55"/>
      <c r="D29" s="55"/>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55"/>
      <c r="DR29" s="55"/>
      <c r="DS29" s="55"/>
      <c r="DT29" s="55"/>
      <c r="DU29" s="55"/>
      <c r="DV29" s="55"/>
      <c r="DW29" s="55"/>
      <c r="DX29" s="55"/>
      <c r="DY29" s="55"/>
      <c r="DZ29" s="55"/>
      <c r="EA29" s="55"/>
      <c r="EB29" s="55"/>
      <c r="EC29" s="55"/>
      <c r="ED29" s="55"/>
      <c r="EE29" s="55"/>
      <c r="EF29" s="55"/>
      <c r="EG29" s="55"/>
      <c r="EH29" s="55"/>
      <c r="EI29" s="55"/>
      <c r="EJ29" s="55"/>
      <c r="EK29" s="55"/>
      <c r="EL29" s="55"/>
      <c r="EM29" s="55"/>
      <c r="EN29" s="55"/>
      <c r="EO29" s="55"/>
      <c r="EP29" s="55"/>
      <c r="EQ29" s="55"/>
      <c r="ER29" s="55"/>
      <c r="ES29" s="55"/>
      <c r="ET29" s="55"/>
    </row>
    <row r="30" spans="1:155">
      <c r="A30" s="4" t="s">
        <v>100</v>
      </c>
      <c r="B30" s="55">
        <f>IF(B3="","",B31/((1+'Caracs du projet'!$E$90)^(B3)))</f>
        <v>-8000</v>
      </c>
      <c r="C30" s="55">
        <f ca="1">IF(C3="","",C31/((1+'Caracs du projet'!$E$90)^(C3)))</f>
        <v>-330.25723997193757</v>
      </c>
      <c r="D30" s="55">
        <f ca="1">IF(D3="","",D31/((1+'Caracs du projet'!$E$90)^(D3)))</f>
        <v>-311.82463053764246</v>
      </c>
      <c r="E30" s="55">
        <f ca="1">IF(E3="","",E31/((1+'Caracs du projet'!$E$90)^(E3)))</f>
        <v>-293.7461366400629</v>
      </c>
      <c r="F30" s="55">
        <f ca="1">IF(F3="","",F31/((1+'Caracs du projet'!$E$90)^(F3)))</f>
        <v>-276.01606130835142</v>
      </c>
      <c r="G30" s="55">
        <f ca="1">IF(G3="","",G31/((1+'Caracs du projet'!$E$90)^(G3)))</f>
        <v>-258.62879440824713</v>
      </c>
      <c r="H30" s="55">
        <f ca="1">IF(H3="","",H31/((1+'Caracs du projet'!$E$90)^(H3)))</f>
        <v>-241.57881134228811</v>
      </c>
      <c r="I30" s="55">
        <f ca="1">IF(I3="","",I31/((1+'Caracs du projet'!$E$90)^(I3)))</f>
        <v>-224.86067176936959</v>
      </c>
      <c r="J30" s="55">
        <f ca="1">IF(J3="","",J31/((1+'Caracs du projet'!$E$90)^(J3)))</f>
        <v>-208.46901834333917</v>
      </c>
      <c r="K30" s="55">
        <f ca="1">IF(K3="","",K31/((1+'Caracs du projet'!$E$90)^(K3)))</f>
        <v>-192.39857547036877</v>
      </c>
      <c r="L30" s="55">
        <f ca="1">IF(L3="","",L31/((1+'Caracs du projet'!$E$90)^(L3)))</f>
        <v>-176.64414808480086</v>
      </c>
      <c r="M30" s="55">
        <f ca="1">IF(M3="","",M31/((1+'Caracs du projet'!$E$90)^(M3)))</f>
        <v>-161.20062044321091</v>
      </c>
      <c r="N30" s="55">
        <f ca="1">IF(N3="","",N31/((1+'Caracs du projet'!$E$90)^(N3)))</f>
        <v>-146.06295493641537</v>
      </c>
      <c r="O30" s="55">
        <f ca="1">IF(O3="","",O31/((1+'Caracs du projet'!$E$90)^(O3)))</f>
        <v>-131.22619091914808</v>
      </c>
      <c r="P30" s="55">
        <f ca="1">IF(P3="","",P31/((1+'Caracs du projet'!$E$90)^(P3)))</f>
        <v>-116.68544355715125</v>
      </c>
      <c r="Q30" s="55">
        <f ca="1">IF(Q3="","",Q31/((1+'Caracs du projet'!$E$90)^(Q3)))</f>
        <v>-102.43590269142686</v>
      </c>
      <c r="R30" s="55">
        <f ca="1">IF(R3="","",R31/((1+'Caracs du projet'!$E$90)^(R3)))</f>
        <v>2032.7381053462491</v>
      </c>
      <c r="S30" s="55">
        <f ca="1">IF(S3="","",S31/((1+'Caracs du projet'!$E$90)^(S3)))</f>
        <v>2022.624980444029</v>
      </c>
      <c r="T30" s="55">
        <f ca="1">IF(T3="","",T31/((1+'Caracs du projet'!$E$90)^(T3)))</f>
        <v>2012.5621695960494</v>
      </c>
      <c r="U30" s="55">
        <f ca="1">IF(U3="","",U31/((1+'Caracs du projet'!$E$90)^(U3)))</f>
        <v>2002.5494224836314</v>
      </c>
      <c r="V30" s="55">
        <f ca="1">IF(V3="","",V31/((1+'Caracs du projet'!$E$90)^(V3)))</f>
        <v>46660.020244869971</v>
      </c>
      <c r="W30" s="55" t="str">
        <f>IF(W3="","",W31/((1+'Caracs du projet'!$E$90)^(W3)))</f>
        <v/>
      </c>
      <c r="X30" s="55" t="str">
        <f>IF(X3="","",X31/((1+'Caracs du projet'!$E$90)^(X3)))</f>
        <v/>
      </c>
      <c r="Y30" s="55" t="str">
        <f>IF(Y3="","",Y31/((1+'Caracs du projet'!$E$90)^(Y3)))</f>
        <v/>
      </c>
      <c r="Z30" s="55" t="str">
        <f>IF(Z3="","",Z31/((1+'Caracs du projet'!$E$90)^(Z3)))</f>
        <v/>
      </c>
      <c r="AA30" s="55" t="str">
        <f>IF(AA3="","",AA31/((1+'Caracs du projet'!$E$90)^(AA3)))</f>
        <v/>
      </c>
      <c r="AB30" s="55" t="str">
        <f>IF(AB3="","",AB31/((1+'Caracs du projet'!$E$90)^(AB3)))</f>
        <v/>
      </c>
      <c r="AC30" s="55" t="str">
        <f>IF(AC3="","",AC31/((1+'Caracs du projet'!$E$90)^(AC3)))</f>
        <v/>
      </c>
      <c r="AD30" s="55" t="str">
        <f>IF(AD3="","",AD31/((1+'Caracs du projet'!$E$90)^(AD3)))</f>
        <v/>
      </c>
      <c r="AE30" s="55" t="str">
        <f>IF(AE3="","",AE31/((1+'Caracs du projet'!$E$90)^(AE3)))</f>
        <v/>
      </c>
      <c r="AF30" s="55" t="str">
        <f>IF(AF3="","",AF31/((1+'Caracs du projet'!$E$90)^(AF3)))</f>
        <v/>
      </c>
      <c r="AG30" s="55" t="str">
        <f>IF(AG3="","",AG31/((1+'Caracs du projet'!$E$90)^(AG3)))</f>
        <v/>
      </c>
      <c r="AH30" s="55" t="str">
        <f>IF(AH3="","",AH31/((1+'Caracs du projet'!$E$90)^(AH3)))</f>
        <v/>
      </c>
      <c r="AI30" s="55" t="str">
        <f>IF(AI3="","",AI31/((1+'Caracs du projet'!$E$90)^(AI3)))</f>
        <v/>
      </c>
      <c r="AJ30" s="55" t="str">
        <f>IF(AJ3="","",AJ31/((1+'Caracs du projet'!$E$90)^(AJ3)))</f>
        <v/>
      </c>
      <c r="AK30" s="55" t="str">
        <f>IF(AK3="","",AK31/((1+'Caracs du projet'!$E$90)^(AK3)))</f>
        <v/>
      </c>
      <c r="AL30" s="55" t="str">
        <f>IF(AL3="","",AL31/((1+'Caracs du projet'!$E$90)^(AL3)))</f>
        <v/>
      </c>
      <c r="AM30" s="55" t="str">
        <f>IF(AM3="","",AM31/((1+'Caracs du projet'!$E$90)^(AM3)))</f>
        <v/>
      </c>
      <c r="AN30" s="55" t="str">
        <f>IF(AN3="","",AN31/((1+'Caracs du projet'!$E$90)^(AN3)))</f>
        <v/>
      </c>
      <c r="AO30" s="55" t="str">
        <f>IF(AO3="","",AO31/((1+'Caracs du projet'!$E$90)^(AO3)))</f>
        <v/>
      </c>
      <c r="AP30" s="55" t="str">
        <f>IF(AP3="","",AP31/((1+'Caracs du projet'!$E$90)^(AP3)))</f>
        <v/>
      </c>
      <c r="AQ30" s="55" t="str">
        <f>IF(AQ3="","",AQ31/((1+'Caracs du projet'!$E$90)^(AQ3)))</f>
        <v/>
      </c>
      <c r="AR30" s="55" t="str">
        <f>IF(AR3="","",AR31/((1+'Caracs du projet'!$E$90)^(AR3)))</f>
        <v/>
      </c>
      <c r="AS30" s="55" t="str">
        <f>IF(AS3="","",AS31/((1+'Caracs du projet'!$E$90)^(AS3)))</f>
        <v/>
      </c>
      <c r="AT30" s="55" t="str">
        <f>IF(AT3="","",AT31/((1+'Caracs du projet'!$E$90)^(AT3)))</f>
        <v/>
      </c>
      <c r="AU30" s="55" t="str">
        <f>IF(AU3="","",AU31/((1+'Caracs du projet'!$E$90)^(AU3)))</f>
        <v/>
      </c>
      <c r="AV30" s="55" t="str">
        <f>IF(AV3="","",AV31/((1+'Caracs du projet'!$E$90)^(AV3)))</f>
        <v/>
      </c>
      <c r="AW30" s="55" t="str">
        <f>IF(AW3="","",AW31/((1+'Caracs du projet'!$E$90)^(AW3)))</f>
        <v/>
      </c>
      <c r="AX30" s="55" t="str">
        <f>IF(AX3="","",AX31/((1+'Caracs du projet'!$E$90)^(AX3)))</f>
        <v/>
      </c>
      <c r="AY30" s="55" t="str">
        <f>IF(AY3="","",AY31/((1+'Caracs du projet'!$E$90)^(AY3)))</f>
        <v/>
      </c>
      <c r="AZ30" s="55" t="str">
        <f>IF(AZ3="","",AZ31/((1+'Caracs du projet'!$E$90)^(AZ3)))</f>
        <v/>
      </c>
      <c r="BA30" s="55" t="str">
        <f>IF(BA3="","",BA31/((1+'Caracs du projet'!$E$90)^(BA3)))</f>
        <v/>
      </c>
      <c r="BB30" s="55" t="str">
        <f>IF(BB3="","",BB31/((1+'Caracs du projet'!$E$90)^(BB3)))</f>
        <v/>
      </c>
      <c r="BC30" s="55" t="str">
        <f>IF(BC3="","",BC31/((1+'Caracs du projet'!$E$90)^(BC3)))</f>
        <v/>
      </c>
      <c r="BD30" s="55" t="str">
        <f>IF(BD3="","",BD31/((1+'Caracs du projet'!$E$90)^(BD3)))</f>
        <v/>
      </c>
      <c r="BE30" s="55" t="str">
        <f>IF(BE3="","",BE31/((1+'Caracs du projet'!$E$90)^(BE3)))</f>
        <v/>
      </c>
      <c r="BF30" s="55" t="str">
        <f>IF(BF3="","",BF31/((1+'Caracs du projet'!$E$90)^(BF3)))</f>
        <v/>
      </c>
      <c r="BG30" s="55" t="str">
        <f>IF(BG3="","",BG31/((1+'Caracs du projet'!$E$90)^(BG3)))</f>
        <v/>
      </c>
      <c r="BH30" s="55" t="str">
        <f>IF(BH3="","",BH31/((1+'Caracs du projet'!$E$90)^(BH3)))</f>
        <v/>
      </c>
      <c r="BI30" s="55" t="str">
        <f>IF(BI3="","",BI31/((1+'Caracs du projet'!$E$90)^(BI3)))</f>
        <v/>
      </c>
      <c r="BJ30" s="55" t="str">
        <f>IF(BJ3="","",BJ31/((1+'Caracs du projet'!$E$90)^(BJ3)))</f>
        <v/>
      </c>
      <c r="BK30" s="55" t="str">
        <f>IF(BK3="","",BK31/((1+'Caracs du projet'!$E$90)^(BK3)))</f>
        <v/>
      </c>
      <c r="BL30" s="55" t="str">
        <f>IF(BL3="","",BL31/((1+'Caracs du projet'!$E$90)^(BL3)))</f>
        <v/>
      </c>
      <c r="BM30" s="55" t="str">
        <f>IF(BM3="","",BM31/((1+'Caracs du projet'!$E$90)^(BM3)))</f>
        <v/>
      </c>
      <c r="BN30" s="55" t="str">
        <f>IF(BN3="","",BN31/((1+'Caracs du projet'!$E$90)^(BN3)))</f>
        <v/>
      </c>
      <c r="BO30" s="55" t="str">
        <f>IF(BO3="","",BO31/((1+'Caracs du projet'!$E$90)^(BO3)))</f>
        <v/>
      </c>
      <c r="BP30" s="55" t="str">
        <f>IF(BP3="","",BP31/((1+'Caracs du projet'!$E$90)^(BP3)))</f>
        <v/>
      </c>
      <c r="BQ30" s="55" t="str">
        <f>IF(BQ3="","",BQ31/((1+'Caracs du projet'!$E$90)^(BQ3)))</f>
        <v/>
      </c>
      <c r="BR30" s="55" t="str">
        <f>IF(BR3="","",BR31/((1+'Caracs du projet'!$E$90)^(BR3)))</f>
        <v/>
      </c>
      <c r="BS30" s="55" t="str">
        <f>IF(BS3="","",BS31/((1+'Caracs du projet'!$E$90)^(BS3)))</f>
        <v/>
      </c>
      <c r="BT30" s="55" t="str">
        <f>IF(BT3="","",BT31/((1+'Caracs du projet'!$E$90)^(BT3)))</f>
        <v/>
      </c>
      <c r="BU30" s="55" t="str">
        <f>IF(BU3="","",BU31/((1+'Caracs du projet'!$E$90)^(BU3)))</f>
        <v/>
      </c>
      <c r="BV30" s="55" t="str">
        <f>IF(BV3="","",BV31/((1+'Caracs du projet'!$E$90)^(BV3)))</f>
        <v/>
      </c>
      <c r="BW30" s="55" t="str">
        <f>IF(BW3="","",BW31/((1+'Caracs du projet'!$E$90)^(BW3)))</f>
        <v/>
      </c>
      <c r="BX30" s="55" t="str">
        <f>IF(BX3="","",BX31/((1+'Caracs du projet'!$E$90)^(BX3)))</f>
        <v/>
      </c>
      <c r="BY30" s="55" t="str">
        <f>IF(BY3="","",BY31/((1+'Caracs du projet'!$E$90)^(BY3)))</f>
        <v/>
      </c>
      <c r="BZ30" s="55" t="str">
        <f>IF(BZ3="","",BZ31/((1+'Caracs du projet'!$E$90)^(BZ3)))</f>
        <v/>
      </c>
      <c r="CA30" s="55" t="str">
        <f>IF(CA3="","",CA31/((1+'Caracs du projet'!$E$90)^(CA3)))</f>
        <v/>
      </c>
      <c r="CB30" s="55" t="str">
        <f>IF(CB3="","",CB31/((1+'Caracs du projet'!$E$90)^(CB3)))</f>
        <v/>
      </c>
      <c r="CC30" s="55" t="str">
        <f>IF(CC3="","",CC31/((1+'Caracs du projet'!$E$90)^(CC3)))</f>
        <v/>
      </c>
      <c r="CD30" s="55" t="str">
        <f>IF(CD3="","",CD31/((1+'Caracs du projet'!$E$90)^(CD3)))</f>
        <v/>
      </c>
      <c r="CE30" s="55" t="str">
        <f>IF(CE3="","",CE31/((1+'Caracs du projet'!$E$90)^(CE3)))</f>
        <v/>
      </c>
      <c r="CF30" s="55" t="str">
        <f>IF(CF3="","",CF31/((1+'Caracs du projet'!$E$90)^(CF3)))</f>
        <v/>
      </c>
      <c r="CG30" s="55" t="str">
        <f>IF(CG3="","",CG31/((1+'Caracs du projet'!$E$90)^(CG3)))</f>
        <v/>
      </c>
      <c r="CH30" s="55" t="str">
        <f>IF(CH3="","",CH31/((1+'Caracs du projet'!$E$90)^(CH3)))</f>
        <v/>
      </c>
      <c r="CI30" s="55" t="str">
        <f>IF(CI3="","",CI31/((1+'Caracs du projet'!$E$90)^(CI3)))</f>
        <v/>
      </c>
      <c r="CJ30" s="55" t="str">
        <f>IF(CJ3="","",CJ31/((1+'Caracs du projet'!$E$90)^(CJ3)))</f>
        <v/>
      </c>
      <c r="CK30" s="55" t="str">
        <f>IF(CK3="","",CK31/((1+'Caracs du projet'!$E$90)^(CK3)))</f>
        <v/>
      </c>
      <c r="CL30" s="55" t="str">
        <f>IF(CL3="","",CL31/((1+'Caracs du projet'!$E$90)^(CL3)))</f>
        <v/>
      </c>
      <c r="CM30" s="55" t="str">
        <f>IF(CM3="","",CM31/((1+'Caracs du projet'!$E$90)^(CM3)))</f>
        <v/>
      </c>
      <c r="CN30" s="55" t="str">
        <f>IF(CN3="","",CN31/((1+'Caracs du projet'!$E$90)^(CN3)))</f>
        <v/>
      </c>
      <c r="CO30" s="55" t="str">
        <f>IF(CO3="","",CO31/((1+'Caracs du projet'!$E$90)^(CO3)))</f>
        <v/>
      </c>
      <c r="CP30" s="55" t="str">
        <f>IF(CP3="","",CP31/((1+'Caracs du projet'!$E$90)^(CP3)))</f>
        <v/>
      </c>
      <c r="CQ30" s="55" t="str">
        <f>IF(CQ3="","",CQ31/((1+'Caracs du projet'!$E$90)^(CQ3)))</f>
        <v/>
      </c>
      <c r="CR30" s="55" t="str">
        <f>IF(CR3="","",CR31/((1+'Caracs du projet'!$E$90)^(CR3)))</f>
        <v/>
      </c>
      <c r="CS30" s="55" t="str">
        <f>IF(CS3="","",CS31/((1+'Caracs du projet'!$E$90)^(CS3)))</f>
        <v/>
      </c>
      <c r="CT30" s="55" t="str">
        <f>IF(CT3="","",CT31/((1+'Caracs du projet'!$E$90)^(CT3)))</f>
        <v/>
      </c>
      <c r="CU30" s="55" t="str">
        <f>IF(CU3="","",CU31/((1+'Caracs du projet'!$E$90)^(CU3)))</f>
        <v/>
      </c>
      <c r="CV30" s="55" t="str">
        <f>IF(CV3="","",CV31/((1+'Caracs du projet'!$E$90)^(CV3)))</f>
        <v/>
      </c>
      <c r="CW30" s="55" t="str">
        <f>IF(CW3="","",CW31/((1+'Caracs du projet'!$E$90)^(CW3)))</f>
        <v/>
      </c>
      <c r="CX30" s="55" t="str">
        <f>IF(CX3="","",CX31/((1+'Caracs du projet'!$E$90)^(CX3)))</f>
        <v/>
      </c>
      <c r="CY30" s="55" t="str">
        <f>IF(CY3="","",CY31/((1+'Caracs du projet'!$E$90)^(CY3)))</f>
        <v/>
      </c>
      <c r="CZ30" s="55" t="str">
        <f>IF(CZ3="","",CZ31/((1+'Caracs du projet'!$E$90)^(CZ3)))</f>
        <v/>
      </c>
      <c r="DA30" s="55" t="str">
        <f>IF(DA3="","",DA31/((1+'Caracs du projet'!$E$90)^(DA3)))</f>
        <v/>
      </c>
      <c r="DB30" s="55" t="str">
        <f>IF(DB3="","",DB31/((1+'Caracs du projet'!$E$90)^(DB3)))</f>
        <v/>
      </c>
      <c r="DC30" s="55" t="str">
        <f>IF(DC3="","",DC31/((1+'Caracs du projet'!$E$90)^(DC3)))</f>
        <v/>
      </c>
      <c r="DD30" s="55" t="str">
        <f>IF(DD3="","",DD31/((1+'Caracs du projet'!$E$90)^(DD3)))</f>
        <v/>
      </c>
      <c r="DE30" s="55" t="str">
        <f>IF(DE3="","",DE31/((1+'Caracs du projet'!$E$90)^(DE3)))</f>
        <v/>
      </c>
      <c r="DF30" s="55" t="str">
        <f>IF(DF3="","",DF31/((1+'Caracs du projet'!$E$90)^(DF3)))</f>
        <v/>
      </c>
      <c r="DG30" s="55" t="str">
        <f>IF(DG3="","",DG31/((1+'Caracs du projet'!$E$90)^(DG3)))</f>
        <v/>
      </c>
      <c r="DH30" s="55" t="str">
        <f>IF(DH3="","",DH31/((1+'Caracs du projet'!$E$90)^(DH3)))</f>
        <v/>
      </c>
      <c r="DI30" s="55" t="str">
        <f>IF(DI3="","",DI31/((1+'Caracs du projet'!$E$90)^(DI3)))</f>
        <v/>
      </c>
      <c r="DJ30" s="55" t="str">
        <f>IF(DJ3="","",DJ31/((1+'Caracs du projet'!$E$90)^(DJ3)))</f>
        <v/>
      </c>
      <c r="DK30" s="55" t="str">
        <f>IF(DK3="","",DK31/((1+'Caracs du projet'!$E$90)^(DK3)))</f>
        <v/>
      </c>
      <c r="DL30" s="55" t="str">
        <f>IF(DL3="","",DL31/((1+'Caracs du projet'!$E$90)^(DL3)))</f>
        <v/>
      </c>
      <c r="DM30" s="55" t="str">
        <f>IF(DM3="","",DM31/((1+'Caracs du projet'!$E$90)^(DM3)))</f>
        <v/>
      </c>
      <c r="DN30" s="55" t="str">
        <f>IF(DN3="","",DN31/((1+'Caracs du projet'!$E$90)^(DN3)))</f>
        <v/>
      </c>
      <c r="DO30" s="55" t="str">
        <f>IF(DO3="","",DO31/((1+'Caracs du projet'!$E$90)^(DO3)))</f>
        <v/>
      </c>
      <c r="DP30" s="55" t="str">
        <f>IF(DP3="","",DP31/((1+'Caracs du projet'!$E$90)^(DP3)))</f>
        <v/>
      </c>
      <c r="DQ30" s="55" t="str">
        <f>IF(DQ3="","",DQ31/((1+'Caracs du projet'!$E$90)^(DQ3)))</f>
        <v/>
      </c>
      <c r="DR30" s="55" t="str">
        <f>IF(DR3="","",DR31/((1+'Caracs du projet'!$E$90)^(DR3)))</f>
        <v/>
      </c>
      <c r="DS30" s="55" t="str">
        <f>IF(DS3="","",DS31/((1+'Caracs du projet'!$E$90)^(DS3)))</f>
        <v/>
      </c>
      <c r="DT30" s="55" t="str">
        <f>IF(DT3="","",DT31/((1+'Caracs du projet'!$E$90)^(DT3)))</f>
        <v/>
      </c>
      <c r="DU30" s="55" t="str">
        <f>IF(DU3="","",DU31/((1+'Caracs du projet'!$E$90)^(DU3)))</f>
        <v/>
      </c>
      <c r="DV30" s="55" t="str">
        <f>IF(DV3="","",DV31/((1+'Caracs du projet'!$E$90)^(DV3)))</f>
        <v/>
      </c>
      <c r="DW30" s="55" t="str">
        <f>IF(DW3="","",DW31/((1+'Caracs du projet'!$E$90)^(DW3)))</f>
        <v/>
      </c>
      <c r="DX30" s="55" t="str">
        <f>IF(DX3="","",DX31/((1+'Caracs du projet'!$E$90)^(DX3)))</f>
        <v/>
      </c>
      <c r="DY30" s="55" t="str">
        <f>IF(DY3="","",DY31/((1+'Caracs du projet'!$E$90)^(DY3)))</f>
        <v/>
      </c>
      <c r="DZ30" s="55" t="str">
        <f>IF(DZ3="","",DZ31/((1+'Caracs du projet'!$E$90)^(DZ3)))</f>
        <v/>
      </c>
      <c r="EA30" s="55" t="str">
        <f>IF(EA3="","",EA31/((1+'Caracs du projet'!$E$90)^(EA3)))</f>
        <v/>
      </c>
      <c r="EB30" s="55" t="str">
        <f>IF(EB3="","",EB31/((1+'Caracs du projet'!$E$90)^(EB3)))</f>
        <v/>
      </c>
      <c r="EC30" s="55" t="str">
        <f>IF(EC3="","",EC31/((1+'Caracs du projet'!$E$90)^(EC3)))</f>
        <v/>
      </c>
      <c r="ED30" s="55" t="str">
        <f>IF(ED3="","",ED31/((1+'Caracs du projet'!$E$90)^(ED3)))</f>
        <v/>
      </c>
      <c r="EE30" s="55" t="str">
        <f>IF(EE3="","",EE31/((1+'Caracs du projet'!$E$90)^(EE3)))</f>
        <v/>
      </c>
      <c r="EF30" s="55" t="str">
        <f>IF(EF3="","",EF31/((1+'Caracs du projet'!$E$90)^(EF3)))</f>
        <v/>
      </c>
      <c r="EG30" s="55" t="str">
        <f>IF(EG3="","",EG31/((1+'Caracs du projet'!$E$90)^(EG3)))</f>
        <v/>
      </c>
      <c r="EH30" s="55" t="str">
        <f>IF(EH3="","",EH31/((1+'Caracs du projet'!$E$90)^(EH3)))</f>
        <v/>
      </c>
      <c r="EI30" s="55" t="str">
        <f>IF(EI3="","",EI31/((1+'Caracs du projet'!$E$90)^(EI3)))</f>
        <v/>
      </c>
      <c r="EJ30" s="55" t="str">
        <f>IF(EJ3="","",EJ31/((1+'Caracs du projet'!$E$90)^(EJ3)))</f>
        <v/>
      </c>
      <c r="EK30" s="55" t="str">
        <f>IF(EK3="","",EK31/((1+'Caracs du projet'!$E$90)^(EK3)))</f>
        <v/>
      </c>
      <c r="EL30" s="55" t="str">
        <f>IF(EL3="","",EL31/((1+'Caracs du projet'!$E$90)^(EL3)))</f>
        <v/>
      </c>
      <c r="EM30" s="55" t="str">
        <f>IF(EM3="","",EM31/((1+'Caracs du projet'!$E$90)^(EM3)))</f>
        <v/>
      </c>
      <c r="EN30" s="55" t="str">
        <f>IF(EN3="","",EN31/((1+'Caracs du projet'!$E$90)^(EN3)))</f>
        <v/>
      </c>
      <c r="EO30" s="55" t="str">
        <f>IF(EO3="","",EO31/((1+'Caracs du projet'!$E$90)^(EO3)))</f>
        <v/>
      </c>
      <c r="EP30" s="55" t="str">
        <f>IF(EP3="","",EP31/((1+'Caracs du projet'!$E$90)^(EP3)))</f>
        <v/>
      </c>
      <c r="EQ30" s="55" t="str">
        <f>IF(EQ3="","",EQ31/((1+'Caracs du projet'!$E$90)^(EQ3)))</f>
        <v/>
      </c>
      <c r="ER30" s="55" t="str">
        <f>IF(ER3="","",ER31/((1+'Caracs du projet'!$E$90)^(ER3)))</f>
        <v/>
      </c>
      <c r="ES30" s="55" t="str">
        <f>IF(ES3="","",ES31/((1+'Caracs du projet'!$E$90)^(ES3)))</f>
        <v/>
      </c>
      <c r="ET30" s="55" t="str">
        <f>IF(ET3="","",ET31/((1+'Caracs du projet'!$E$90)^(ET3)))</f>
        <v/>
      </c>
      <c r="EU30" s="55" t="str">
        <f>IF(EU3="","",EU31/((1+'Caracs du projet'!$E$90)^(EU3)))</f>
        <v/>
      </c>
      <c r="EV30" s="55" t="str">
        <f>IF(EV3="","",EV31/((1+'Caracs du projet'!$E$90)^(EV3)))</f>
        <v/>
      </c>
    </row>
    <row r="31" spans="1:155" s="83" customFormat="1" ht="18.75">
      <c r="A31" s="82" t="s">
        <v>96</v>
      </c>
      <c r="B31" s="82">
        <f>-'Caracs du projet'!E101</f>
        <v>-8000</v>
      </c>
      <c r="C31" s="82">
        <f ca="1">IF(C3="","",C9+C20-C24-C14-C27)</f>
        <v>-331.90852617179723</v>
      </c>
      <c r="D31" s="82">
        <f t="shared" ref="D31:BO31" ca="1" si="9">IF(D3="","",D9+D20-D24-D14-D27)</f>
        <v>-314.95067245878226</v>
      </c>
      <c r="E31" s="82">
        <f t="shared" ca="1" si="9"/>
        <v>-298.1743963681788</v>
      </c>
      <c r="F31" s="82">
        <f t="shared" ca="1" si="9"/>
        <v>-281.57792312425522</v>
      </c>
      <c r="G31" s="82">
        <f t="shared" ca="1" si="9"/>
        <v>-265.15949556207136</v>
      </c>
      <c r="H31" s="82">
        <f t="shared" ca="1" si="9"/>
        <v>-248.91737395317296</v>
      </c>
      <c r="I31" s="82">
        <f t="shared" ca="1" si="9"/>
        <v>-232.84983583302346</v>
      </c>
      <c r="J31" s="82">
        <f t="shared" ca="1" si="9"/>
        <v>-216.95517583013418</v>
      </c>
      <c r="K31" s="82">
        <f t="shared" ca="1" si="9"/>
        <v>-201.23170549689871</v>
      </c>
      <c r="L31" s="82">
        <f t="shared" ca="1" si="9"/>
        <v>-185.6777531420903</v>
      </c>
      <c r="M31" s="82">
        <f t="shared" ca="1" si="9"/>
        <v>-170.2916636650225</v>
      </c>
      <c r="N31" s="82">
        <f t="shared" ca="1" si="9"/>
        <v>-155.0717983913562</v>
      </c>
      <c r="O31" s="82">
        <f t="shared" ca="1" si="9"/>
        <v>-140.01653491052571</v>
      </c>
      <c r="P31" s="82">
        <f t="shared" ca="1" si="9"/>
        <v>-125.1242669147764</v>
      </c>
      <c r="Q31" s="82">
        <f t="shared" ca="1" si="9"/>
        <v>-110.39340403980316</v>
      </c>
      <c r="R31" s="82">
        <f t="shared" ca="1" si="9"/>
        <v>2201.6</v>
      </c>
      <c r="S31" s="82">
        <f t="shared" ca="1" si="9"/>
        <v>2201.6</v>
      </c>
      <c r="T31" s="82">
        <f t="shared" ca="1" si="9"/>
        <v>2201.6</v>
      </c>
      <c r="U31" s="82">
        <f t="shared" ca="1" si="9"/>
        <v>2201.6</v>
      </c>
      <c r="V31" s="82">
        <f t="shared" ca="1" si="9"/>
        <v>51554.45</v>
      </c>
      <c r="W31" s="82" t="str">
        <f t="shared" si="9"/>
        <v/>
      </c>
      <c r="X31" s="82" t="str">
        <f t="shared" si="9"/>
        <v/>
      </c>
      <c r="Y31" s="82" t="str">
        <f t="shared" si="9"/>
        <v/>
      </c>
      <c r="Z31" s="82" t="str">
        <f t="shared" si="9"/>
        <v/>
      </c>
      <c r="AA31" s="82" t="str">
        <f t="shared" si="9"/>
        <v/>
      </c>
      <c r="AB31" s="82" t="str">
        <f t="shared" si="9"/>
        <v/>
      </c>
      <c r="AC31" s="82" t="str">
        <f t="shared" si="9"/>
        <v/>
      </c>
      <c r="AD31" s="82" t="str">
        <f t="shared" si="9"/>
        <v/>
      </c>
      <c r="AE31" s="82" t="str">
        <f t="shared" si="9"/>
        <v/>
      </c>
      <c r="AF31" s="82" t="str">
        <f t="shared" si="9"/>
        <v/>
      </c>
      <c r="AG31" s="82" t="str">
        <f t="shared" si="9"/>
        <v/>
      </c>
      <c r="AH31" s="82" t="str">
        <f t="shared" si="9"/>
        <v/>
      </c>
      <c r="AI31" s="82" t="str">
        <f t="shared" si="9"/>
        <v/>
      </c>
      <c r="AJ31" s="82" t="str">
        <f t="shared" si="9"/>
        <v/>
      </c>
      <c r="AK31" s="82" t="str">
        <f t="shared" si="9"/>
        <v/>
      </c>
      <c r="AL31" s="82" t="str">
        <f t="shared" si="9"/>
        <v/>
      </c>
      <c r="AM31" s="82" t="str">
        <f t="shared" si="9"/>
        <v/>
      </c>
      <c r="AN31" s="82" t="str">
        <f t="shared" si="9"/>
        <v/>
      </c>
      <c r="AO31" s="82" t="str">
        <f t="shared" si="9"/>
        <v/>
      </c>
      <c r="AP31" s="82" t="str">
        <f t="shared" si="9"/>
        <v/>
      </c>
      <c r="AQ31" s="82" t="str">
        <f t="shared" si="9"/>
        <v/>
      </c>
      <c r="AR31" s="82" t="str">
        <f t="shared" si="9"/>
        <v/>
      </c>
      <c r="AS31" s="82" t="str">
        <f t="shared" si="9"/>
        <v/>
      </c>
      <c r="AT31" s="82" t="str">
        <f t="shared" si="9"/>
        <v/>
      </c>
      <c r="AU31" s="82" t="str">
        <f t="shared" si="9"/>
        <v/>
      </c>
      <c r="AV31" s="82" t="str">
        <f t="shared" si="9"/>
        <v/>
      </c>
      <c r="AW31" s="82" t="str">
        <f t="shared" si="9"/>
        <v/>
      </c>
      <c r="AX31" s="82" t="str">
        <f t="shared" si="9"/>
        <v/>
      </c>
      <c r="AY31" s="82" t="str">
        <f t="shared" si="9"/>
        <v/>
      </c>
      <c r="AZ31" s="82" t="str">
        <f t="shared" si="9"/>
        <v/>
      </c>
      <c r="BA31" s="82" t="str">
        <f t="shared" si="9"/>
        <v/>
      </c>
      <c r="BB31" s="82" t="str">
        <f t="shared" si="9"/>
        <v/>
      </c>
      <c r="BC31" s="82" t="str">
        <f t="shared" si="9"/>
        <v/>
      </c>
      <c r="BD31" s="82" t="str">
        <f t="shared" si="9"/>
        <v/>
      </c>
      <c r="BE31" s="82" t="str">
        <f t="shared" si="9"/>
        <v/>
      </c>
      <c r="BF31" s="82" t="str">
        <f t="shared" si="9"/>
        <v/>
      </c>
      <c r="BG31" s="82" t="str">
        <f t="shared" si="9"/>
        <v/>
      </c>
      <c r="BH31" s="82" t="str">
        <f t="shared" si="9"/>
        <v/>
      </c>
      <c r="BI31" s="82" t="str">
        <f t="shared" si="9"/>
        <v/>
      </c>
      <c r="BJ31" s="82" t="str">
        <f t="shared" si="9"/>
        <v/>
      </c>
      <c r="BK31" s="82" t="str">
        <f t="shared" si="9"/>
        <v/>
      </c>
      <c r="BL31" s="82" t="str">
        <f t="shared" si="9"/>
        <v/>
      </c>
      <c r="BM31" s="82" t="str">
        <f t="shared" si="9"/>
        <v/>
      </c>
      <c r="BN31" s="82" t="str">
        <f t="shared" si="9"/>
        <v/>
      </c>
      <c r="BO31" s="82" t="str">
        <f t="shared" si="9"/>
        <v/>
      </c>
      <c r="BP31" s="82" t="str">
        <f t="shared" ref="BP31:EA31" si="10">IF(BP3="","",BP9+BP20-BP24-BP14-BP27)</f>
        <v/>
      </c>
      <c r="BQ31" s="82" t="str">
        <f t="shared" si="10"/>
        <v/>
      </c>
      <c r="BR31" s="82" t="str">
        <f t="shared" si="10"/>
        <v/>
      </c>
      <c r="BS31" s="82" t="str">
        <f t="shared" si="10"/>
        <v/>
      </c>
      <c r="BT31" s="82" t="str">
        <f t="shared" si="10"/>
        <v/>
      </c>
      <c r="BU31" s="82" t="str">
        <f t="shared" si="10"/>
        <v/>
      </c>
      <c r="BV31" s="82" t="str">
        <f t="shared" si="10"/>
        <v/>
      </c>
      <c r="BW31" s="82" t="str">
        <f t="shared" si="10"/>
        <v/>
      </c>
      <c r="BX31" s="82" t="str">
        <f t="shared" si="10"/>
        <v/>
      </c>
      <c r="BY31" s="82" t="str">
        <f t="shared" si="10"/>
        <v/>
      </c>
      <c r="BZ31" s="82" t="str">
        <f t="shared" si="10"/>
        <v/>
      </c>
      <c r="CA31" s="82" t="str">
        <f t="shared" si="10"/>
        <v/>
      </c>
      <c r="CB31" s="82" t="str">
        <f t="shared" si="10"/>
        <v/>
      </c>
      <c r="CC31" s="82" t="str">
        <f t="shared" si="10"/>
        <v/>
      </c>
      <c r="CD31" s="82" t="str">
        <f t="shared" si="10"/>
        <v/>
      </c>
      <c r="CE31" s="82" t="str">
        <f t="shared" si="10"/>
        <v/>
      </c>
      <c r="CF31" s="82" t="str">
        <f t="shared" si="10"/>
        <v/>
      </c>
      <c r="CG31" s="82" t="str">
        <f t="shared" si="10"/>
        <v/>
      </c>
      <c r="CH31" s="82" t="str">
        <f t="shared" si="10"/>
        <v/>
      </c>
      <c r="CI31" s="82" t="str">
        <f t="shared" si="10"/>
        <v/>
      </c>
      <c r="CJ31" s="82" t="str">
        <f t="shared" si="10"/>
        <v/>
      </c>
      <c r="CK31" s="82" t="str">
        <f t="shared" si="10"/>
        <v/>
      </c>
      <c r="CL31" s="82" t="str">
        <f t="shared" si="10"/>
        <v/>
      </c>
      <c r="CM31" s="82" t="str">
        <f t="shared" si="10"/>
        <v/>
      </c>
      <c r="CN31" s="82" t="str">
        <f t="shared" si="10"/>
        <v/>
      </c>
      <c r="CO31" s="82" t="str">
        <f t="shared" si="10"/>
        <v/>
      </c>
      <c r="CP31" s="82" t="str">
        <f t="shared" si="10"/>
        <v/>
      </c>
      <c r="CQ31" s="82" t="str">
        <f t="shared" si="10"/>
        <v/>
      </c>
      <c r="CR31" s="82" t="str">
        <f t="shared" si="10"/>
        <v/>
      </c>
      <c r="CS31" s="82" t="str">
        <f t="shared" si="10"/>
        <v/>
      </c>
      <c r="CT31" s="82" t="str">
        <f t="shared" si="10"/>
        <v/>
      </c>
      <c r="CU31" s="82" t="str">
        <f t="shared" si="10"/>
        <v/>
      </c>
      <c r="CV31" s="82" t="str">
        <f t="shared" si="10"/>
        <v/>
      </c>
      <c r="CW31" s="82" t="str">
        <f t="shared" si="10"/>
        <v/>
      </c>
      <c r="CX31" s="82" t="str">
        <f t="shared" si="10"/>
        <v/>
      </c>
      <c r="CY31" s="82" t="str">
        <f t="shared" si="10"/>
        <v/>
      </c>
      <c r="CZ31" s="82" t="str">
        <f t="shared" si="10"/>
        <v/>
      </c>
      <c r="DA31" s="82" t="str">
        <f t="shared" si="10"/>
        <v/>
      </c>
      <c r="DB31" s="82" t="str">
        <f t="shared" si="10"/>
        <v/>
      </c>
      <c r="DC31" s="82" t="str">
        <f t="shared" si="10"/>
        <v/>
      </c>
      <c r="DD31" s="82" t="str">
        <f t="shared" si="10"/>
        <v/>
      </c>
      <c r="DE31" s="82" t="str">
        <f t="shared" si="10"/>
        <v/>
      </c>
      <c r="DF31" s="82" t="str">
        <f t="shared" si="10"/>
        <v/>
      </c>
      <c r="DG31" s="82" t="str">
        <f t="shared" si="10"/>
        <v/>
      </c>
      <c r="DH31" s="82" t="str">
        <f t="shared" si="10"/>
        <v/>
      </c>
      <c r="DI31" s="82" t="str">
        <f t="shared" si="10"/>
        <v/>
      </c>
      <c r="DJ31" s="82" t="str">
        <f t="shared" si="10"/>
        <v/>
      </c>
      <c r="DK31" s="82" t="str">
        <f t="shared" si="10"/>
        <v/>
      </c>
      <c r="DL31" s="82" t="str">
        <f t="shared" si="10"/>
        <v/>
      </c>
      <c r="DM31" s="82" t="str">
        <f t="shared" si="10"/>
        <v/>
      </c>
      <c r="DN31" s="82" t="str">
        <f t="shared" si="10"/>
        <v/>
      </c>
      <c r="DO31" s="82" t="str">
        <f t="shared" si="10"/>
        <v/>
      </c>
      <c r="DP31" s="82" t="str">
        <f t="shared" si="10"/>
        <v/>
      </c>
      <c r="DQ31" s="82" t="str">
        <f t="shared" si="10"/>
        <v/>
      </c>
      <c r="DR31" s="82" t="str">
        <f t="shared" si="10"/>
        <v/>
      </c>
      <c r="DS31" s="82" t="str">
        <f t="shared" si="10"/>
        <v/>
      </c>
      <c r="DT31" s="82" t="str">
        <f t="shared" si="10"/>
        <v/>
      </c>
      <c r="DU31" s="82" t="str">
        <f t="shared" si="10"/>
        <v/>
      </c>
      <c r="DV31" s="82" t="str">
        <f t="shared" si="10"/>
        <v/>
      </c>
      <c r="DW31" s="82" t="str">
        <f t="shared" si="10"/>
        <v/>
      </c>
      <c r="DX31" s="82" t="str">
        <f t="shared" si="10"/>
        <v/>
      </c>
      <c r="DY31" s="82" t="str">
        <f t="shared" si="10"/>
        <v/>
      </c>
      <c r="DZ31" s="82" t="str">
        <f t="shared" si="10"/>
        <v/>
      </c>
      <c r="EA31" s="82" t="str">
        <f t="shared" si="10"/>
        <v/>
      </c>
      <c r="EB31" s="82" t="str">
        <f t="shared" ref="EB31:EG31" si="11">IF(EB3="","",EB9+EB20-EB24-EB14-EB27)</f>
        <v/>
      </c>
      <c r="EC31" s="82" t="str">
        <f t="shared" si="11"/>
        <v/>
      </c>
      <c r="ED31" s="82" t="str">
        <f t="shared" si="11"/>
        <v/>
      </c>
      <c r="EE31" s="82" t="str">
        <f t="shared" si="11"/>
        <v/>
      </c>
      <c r="EF31" s="82" t="str">
        <f t="shared" si="11"/>
        <v/>
      </c>
      <c r="EG31" s="82" t="str">
        <f t="shared" si="11"/>
        <v/>
      </c>
      <c r="EH31" s="82" t="str">
        <f t="shared" ref="EH31:EV31" si="12">IF(EH3="","",EH9+EH20-EH24-EH14)</f>
        <v/>
      </c>
      <c r="EI31" s="82" t="str">
        <f t="shared" si="12"/>
        <v/>
      </c>
      <c r="EJ31" s="82" t="str">
        <f t="shared" si="12"/>
        <v/>
      </c>
      <c r="EK31" s="82" t="str">
        <f t="shared" si="12"/>
        <v/>
      </c>
      <c r="EL31" s="82" t="str">
        <f t="shared" si="12"/>
        <v/>
      </c>
      <c r="EM31" s="82" t="str">
        <f t="shared" si="12"/>
        <v/>
      </c>
      <c r="EN31" s="82" t="str">
        <f t="shared" si="12"/>
        <v/>
      </c>
      <c r="EO31" s="82" t="str">
        <f t="shared" si="12"/>
        <v/>
      </c>
      <c r="EP31" s="82" t="str">
        <f t="shared" si="12"/>
        <v/>
      </c>
      <c r="EQ31" s="82" t="str">
        <f t="shared" si="12"/>
        <v/>
      </c>
      <c r="ER31" s="82" t="str">
        <f t="shared" si="12"/>
        <v/>
      </c>
      <c r="ES31" s="82" t="str">
        <f t="shared" si="12"/>
        <v/>
      </c>
      <c r="ET31" s="82" t="str">
        <f t="shared" si="12"/>
        <v/>
      </c>
      <c r="EU31" s="82" t="str">
        <f t="shared" si="12"/>
        <v/>
      </c>
      <c r="EV31" s="82" t="str">
        <f t="shared" si="12"/>
        <v/>
      </c>
    </row>
    <row r="32" spans="1:155" s="83" customFormat="1" ht="18.75">
      <c r="A32" s="82"/>
      <c r="B32" s="82"/>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2"/>
      <c r="BB32" s="82"/>
      <c r="BC32" s="82"/>
      <c r="BD32" s="82"/>
      <c r="BE32" s="82"/>
      <c r="BF32" s="82"/>
      <c r="BG32" s="82"/>
      <c r="BH32" s="82"/>
      <c r="BI32" s="82"/>
      <c r="BJ32" s="82"/>
      <c r="BK32" s="82"/>
      <c r="BL32" s="82"/>
      <c r="BM32" s="82"/>
      <c r="BN32" s="82"/>
      <c r="BO32" s="82"/>
      <c r="BP32" s="82"/>
      <c r="BQ32" s="82"/>
      <c r="BR32" s="82"/>
      <c r="BS32" s="82"/>
      <c r="BT32" s="82"/>
      <c r="BU32" s="82"/>
      <c r="BV32" s="82"/>
      <c r="BW32" s="82"/>
      <c r="BX32" s="82"/>
      <c r="BY32" s="82"/>
      <c r="BZ32" s="82"/>
      <c r="CA32" s="82"/>
      <c r="CB32" s="82"/>
      <c r="CC32" s="82"/>
      <c r="CD32" s="82"/>
      <c r="CE32" s="82"/>
      <c r="CF32" s="82"/>
      <c r="CG32" s="82"/>
      <c r="CH32" s="82"/>
      <c r="CI32" s="82"/>
      <c r="CJ32" s="82"/>
      <c r="CK32" s="82"/>
      <c r="CL32" s="82"/>
      <c r="CM32" s="82"/>
      <c r="CN32" s="82"/>
      <c r="CO32" s="82"/>
      <c r="CP32" s="82"/>
      <c r="CQ32" s="82"/>
      <c r="CR32" s="82"/>
      <c r="CS32" s="82"/>
      <c r="CT32" s="82"/>
      <c r="CU32" s="82"/>
      <c r="CV32" s="82"/>
      <c r="CW32" s="82"/>
      <c r="CX32" s="82"/>
      <c r="CY32" s="82"/>
      <c r="CZ32" s="82"/>
      <c r="DA32" s="82"/>
      <c r="DB32" s="82"/>
      <c r="DC32" s="82"/>
      <c r="DD32" s="82"/>
      <c r="DE32" s="82"/>
      <c r="DF32" s="82"/>
      <c r="DG32" s="82"/>
      <c r="DH32" s="82"/>
      <c r="DI32" s="82"/>
      <c r="DJ32" s="82"/>
      <c r="DK32" s="82"/>
      <c r="DL32" s="82"/>
      <c r="DM32" s="82"/>
      <c r="DN32" s="82"/>
      <c r="DO32" s="82"/>
      <c r="DP32" s="82"/>
      <c r="DQ32" s="82"/>
      <c r="DR32" s="82"/>
      <c r="DS32" s="82"/>
      <c r="DT32" s="82"/>
      <c r="DU32" s="82"/>
      <c r="DV32" s="82"/>
      <c r="DW32" s="82"/>
      <c r="DX32" s="82"/>
      <c r="DY32" s="82"/>
      <c r="DZ32" s="82"/>
      <c r="EA32" s="82"/>
      <c r="EB32" s="82"/>
      <c r="EC32" s="82"/>
      <c r="ED32" s="82"/>
      <c r="EE32" s="82"/>
      <c r="EF32" s="82"/>
      <c r="EG32" s="82"/>
      <c r="EH32" s="82"/>
      <c r="EI32" s="82"/>
      <c r="EJ32" s="82"/>
      <c r="EK32" s="82"/>
      <c r="EL32" s="82"/>
      <c r="EM32" s="82"/>
      <c r="EN32" s="82"/>
      <c r="EO32" s="82"/>
      <c r="EP32" s="82"/>
      <c r="EQ32" s="82"/>
      <c r="ER32" s="82"/>
      <c r="ES32" s="82"/>
      <c r="ET32" s="82"/>
      <c r="EU32" s="82"/>
      <c r="EV32" s="82"/>
    </row>
    <row r="33" spans="1:152" s="83" customFormat="1" ht="18.75">
      <c r="A33" s="55" t="s">
        <v>120</v>
      </c>
      <c r="B33" s="55">
        <f>B31</f>
        <v>-8000</v>
      </c>
      <c r="C33" s="55">
        <f ca="1">IF(C3="","",C31+B33)</f>
        <v>-8331.9085261717973</v>
      </c>
      <c r="D33" s="55">
        <f t="shared" ref="D33:BO33" ca="1" si="13">IF(D3="","",D31+C33)</f>
        <v>-8646.8591986305801</v>
      </c>
      <c r="E33" s="55">
        <f t="shared" ca="1" si="13"/>
        <v>-8945.0335949987584</v>
      </c>
      <c r="F33" s="55">
        <f t="shared" ca="1" si="13"/>
        <v>-9226.6115181230143</v>
      </c>
      <c r="G33" s="55">
        <f t="shared" ca="1" si="13"/>
        <v>-9491.7710136850856</v>
      </c>
      <c r="H33" s="55">
        <f t="shared" ca="1" si="13"/>
        <v>-9740.6883876382581</v>
      </c>
      <c r="I33" s="55">
        <f t="shared" ca="1" si="13"/>
        <v>-9973.5382234712815</v>
      </c>
      <c r="J33" s="55">
        <f t="shared" ca="1" si="13"/>
        <v>-10190.493399301417</v>
      </c>
      <c r="K33" s="55">
        <f t="shared" ca="1" si="13"/>
        <v>-10391.725104798315</v>
      </c>
      <c r="L33" s="55">
        <f t="shared" ca="1" si="13"/>
        <v>-10577.402857940406</v>
      </c>
      <c r="M33" s="55">
        <f t="shared" ca="1" si="13"/>
        <v>-10747.694521605428</v>
      </c>
      <c r="N33" s="55">
        <f t="shared" ca="1" si="13"/>
        <v>-10902.766319996785</v>
      </c>
      <c r="O33" s="55">
        <f t="shared" ca="1" si="13"/>
        <v>-11042.782854907311</v>
      </c>
      <c r="P33" s="55">
        <f t="shared" ca="1" si="13"/>
        <v>-11167.907121822087</v>
      </c>
      <c r="Q33" s="55">
        <f t="shared" ca="1" si="13"/>
        <v>-11278.30052586189</v>
      </c>
      <c r="R33" s="55">
        <f t="shared" ca="1" si="13"/>
        <v>-9076.7005258618901</v>
      </c>
      <c r="S33" s="55">
        <f t="shared" ca="1" si="13"/>
        <v>-6875.1005258618898</v>
      </c>
      <c r="T33" s="55">
        <f t="shared" ca="1" si="13"/>
        <v>-4673.5005258618894</v>
      </c>
      <c r="U33" s="55">
        <f t="shared" ca="1" si="13"/>
        <v>-2471.9005258618895</v>
      </c>
      <c r="V33" s="55">
        <f t="shared" ca="1" si="13"/>
        <v>49082.549474138104</v>
      </c>
      <c r="W33" s="55" t="str">
        <f t="shared" si="13"/>
        <v/>
      </c>
      <c r="X33" s="55" t="str">
        <f t="shared" si="13"/>
        <v/>
      </c>
      <c r="Y33" s="55" t="str">
        <f t="shared" si="13"/>
        <v/>
      </c>
      <c r="Z33" s="55" t="str">
        <f t="shared" si="13"/>
        <v/>
      </c>
      <c r="AA33" s="55" t="str">
        <f t="shared" si="13"/>
        <v/>
      </c>
      <c r="AB33" s="55" t="str">
        <f t="shared" si="13"/>
        <v/>
      </c>
      <c r="AC33" s="55" t="str">
        <f t="shared" si="13"/>
        <v/>
      </c>
      <c r="AD33" s="55" t="str">
        <f t="shared" si="13"/>
        <v/>
      </c>
      <c r="AE33" s="55" t="str">
        <f t="shared" si="13"/>
        <v/>
      </c>
      <c r="AF33" s="55" t="str">
        <f t="shared" si="13"/>
        <v/>
      </c>
      <c r="AG33" s="55" t="str">
        <f t="shared" si="13"/>
        <v/>
      </c>
      <c r="AH33" s="55" t="str">
        <f t="shared" si="13"/>
        <v/>
      </c>
      <c r="AI33" s="55" t="str">
        <f t="shared" si="13"/>
        <v/>
      </c>
      <c r="AJ33" s="55" t="str">
        <f t="shared" si="13"/>
        <v/>
      </c>
      <c r="AK33" s="55" t="str">
        <f t="shared" si="13"/>
        <v/>
      </c>
      <c r="AL33" s="55" t="str">
        <f t="shared" si="13"/>
        <v/>
      </c>
      <c r="AM33" s="55" t="str">
        <f t="shared" si="13"/>
        <v/>
      </c>
      <c r="AN33" s="55" t="str">
        <f t="shared" si="13"/>
        <v/>
      </c>
      <c r="AO33" s="55" t="str">
        <f t="shared" si="13"/>
        <v/>
      </c>
      <c r="AP33" s="55" t="str">
        <f t="shared" si="13"/>
        <v/>
      </c>
      <c r="AQ33" s="55" t="str">
        <f t="shared" si="13"/>
        <v/>
      </c>
      <c r="AR33" s="55" t="str">
        <f t="shared" si="13"/>
        <v/>
      </c>
      <c r="AS33" s="55" t="str">
        <f t="shared" si="13"/>
        <v/>
      </c>
      <c r="AT33" s="55" t="str">
        <f t="shared" si="13"/>
        <v/>
      </c>
      <c r="AU33" s="55" t="str">
        <f t="shared" si="13"/>
        <v/>
      </c>
      <c r="AV33" s="55" t="str">
        <f t="shared" si="13"/>
        <v/>
      </c>
      <c r="AW33" s="55" t="str">
        <f t="shared" si="13"/>
        <v/>
      </c>
      <c r="AX33" s="55" t="str">
        <f t="shared" si="13"/>
        <v/>
      </c>
      <c r="AY33" s="55" t="str">
        <f t="shared" si="13"/>
        <v/>
      </c>
      <c r="AZ33" s="55" t="str">
        <f t="shared" si="13"/>
        <v/>
      </c>
      <c r="BA33" s="55" t="str">
        <f t="shared" si="13"/>
        <v/>
      </c>
      <c r="BB33" s="55" t="str">
        <f t="shared" si="13"/>
        <v/>
      </c>
      <c r="BC33" s="55" t="str">
        <f t="shared" si="13"/>
        <v/>
      </c>
      <c r="BD33" s="55" t="str">
        <f t="shared" si="13"/>
        <v/>
      </c>
      <c r="BE33" s="55" t="str">
        <f t="shared" si="13"/>
        <v/>
      </c>
      <c r="BF33" s="55" t="str">
        <f t="shared" si="13"/>
        <v/>
      </c>
      <c r="BG33" s="55" t="str">
        <f t="shared" si="13"/>
        <v/>
      </c>
      <c r="BH33" s="55" t="str">
        <f t="shared" si="13"/>
        <v/>
      </c>
      <c r="BI33" s="55" t="str">
        <f t="shared" si="13"/>
        <v/>
      </c>
      <c r="BJ33" s="55" t="str">
        <f t="shared" si="13"/>
        <v/>
      </c>
      <c r="BK33" s="55" t="str">
        <f t="shared" si="13"/>
        <v/>
      </c>
      <c r="BL33" s="55" t="str">
        <f t="shared" si="13"/>
        <v/>
      </c>
      <c r="BM33" s="55" t="str">
        <f t="shared" si="13"/>
        <v/>
      </c>
      <c r="BN33" s="55" t="str">
        <f t="shared" si="13"/>
        <v/>
      </c>
      <c r="BO33" s="55" t="str">
        <f t="shared" si="13"/>
        <v/>
      </c>
      <c r="BP33" s="55" t="str">
        <f t="shared" ref="BP33:EA33" si="14">IF(BP3="","",BP31+BO33)</f>
        <v/>
      </c>
      <c r="BQ33" s="55" t="str">
        <f t="shared" si="14"/>
        <v/>
      </c>
      <c r="BR33" s="55" t="str">
        <f t="shared" si="14"/>
        <v/>
      </c>
      <c r="BS33" s="55" t="str">
        <f t="shared" si="14"/>
        <v/>
      </c>
      <c r="BT33" s="55" t="str">
        <f t="shared" si="14"/>
        <v/>
      </c>
      <c r="BU33" s="55" t="str">
        <f t="shared" si="14"/>
        <v/>
      </c>
      <c r="BV33" s="55" t="str">
        <f t="shared" si="14"/>
        <v/>
      </c>
      <c r="BW33" s="55" t="str">
        <f t="shared" si="14"/>
        <v/>
      </c>
      <c r="BX33" s="55" t="str">
        <f t="shared" si="14"/>
        <v/>
      </c>
      <c r="BY33" s="55" t="str">
        <f t="shared" si="14"/>
        <v/>
      </c>
      <c r="BZ33" s="55" t="str">
        <f t="shared" si="14"/>
        <v/>
      </c>
      <c r="CA33" s="55" t="str">
        <f t="shared" si="14"/>
        <v/>
      </c>
      <c r="CB33" s="55" t="str">
        <f t="shared" si="14"/>
        <v/>
      </c>
      <c r="CC33" s="55" t="str">
        <f t="shared" si="14"/>
        <v/>
      </c>
      <c r="CD33" s="55" t="str">
        <f t="shared" si="14"/>
        <v/>
      </c>
      <c r="CE33" s="55" t="str">
        <f t="shared" si="14"/>
        <v/>
      </c>
      <c r="CF33" s="55" t="str">
        <f t="shared" si="14"/>
        <v/>
      </c>
      <c r="CG33" s="55" t="str">
        <f t="shared" si="14"/>
        <v/>
      </c>
      <c r="CH33" s="55" t="str">
        <f t="shared" si="14"/>
        <v/>
      </c>
      <c r="CI33" s="55" t="str">
        <f t="shared" si="14"/>
        <v/>
      </c>
      <c r="CJ33" s="55" t="str">
        <f t="shared" si="14"/>
        <v/>
      </c>
      <c r="CK33" s="55" t="str">
        <f t="shared" si="14"/>
        <v/>
      </c>
      <c r="CL33" s="55" t="str">
        <f t="shared" si="14"/>
        <v/>
      </c>
      <c r="CM33" s="55" t="str">
        <f t="shared" si="14"/>
        <v/>
      </c>
      <c r="CN33" s="55" t="str">
        <f t="shared" si="14"/>
        <v/>
      </c>
      <c r="CO33" s="55" t="str">
        <f t="shared" si="14"/>
        <v/>
      </c>
      <c r="CP33" s="55" t="str">
        <f t="shared" si="14"/>
        <v/>
      </c>
      <c r="CQ33" s="55" t="str">
        <f t="shared" si="14"/>
        <v/>
      </c>
      <c r="CR33" s="55" t="str">
        <f t="shared" si="14"/>
        <v/>
      </c>
      <c r="CS33" s="55" t="str">
        <f t="shared" si="14"/>
        <v/>
      </c>
      <c r="CT33" s="55" t="str">
        <f t="shared" si="14"/>
        <v/>
      </c>
      <c r="CU33" s="55" t="str">
        <f t="shared" si="14"/>
        <v/>
      </c>
      <c r="CV33" s="55" t="str">
        <f t="shared" si="14"/>
        <v/>
      </c>
      <c r="CW33" s="55" t="str">
        <f t="shared" si="14"/>
        <v/>
      </c>
      <c r="CX33" s="55" t="str">
        <f t="shared" si="14"/>
        <v/>
      </c>
      <c r="CY33" s="55" t="str">
        <f t="shared" si="14"/>
        <v/>
      </c>
      <c r="CZ33" s="55" t="str">
        <f t="shared" si="14"/>
        <v/>
      </c>
      <c r="DA33" s="55" t="str">
        <f t="shared" si="14"/>
        <v/>
      </c>
      <c r="DB33" s="55" t="str">
        <f t="shared" si="14"/>
        <v/>
      </c>
      <c r="DC33" s="55" t="str">
        <f t="shared" si="14"/>
        <v/>
      </c>
      <c r="DD33" s="55" t="str">
        <f t="shared" si="14"/>
        <v/>
      </c>
      <c r="DE33" s="55" t="str">
        <f t="shared" si="14"/>
        <v/>
      </c>
      <c r="DF33" s="55" t="str">
        <f t="shared" si="14"/>
        <v/>
      </c>
      <c r="DG33" s="55" t="str">
        <f t="shared" si="14"/>
        <v/>
      </c>
      <c r="DH33" s="55" t="str">
        <f t="shared" si="14"/>
        <v/>
      </c>
      <c r="DI33" s="55" t="str">
        <f t="shared" si="14"/>
        <v/>
      </c>
      <c r="DJ33" s="55" t="str">
        <f t="shared" si="14"/>
        <v/>
      </c>
      <c r="DK33" s="55" t="str">
        <f t="shared" si="14"/>
        <v/>
      </c>
      <c r="DL33" s="55" t="str">
        <f t="shared" si="14"/>
        <v/>
      </c>
      <c r="DM33" s="55" t="str">
        <f t="shared" si="14"/>
        <v/>
      </c>
      <c r="DN33" s="55" t="str">
        <f t="shared" si="14"/>
        <v/>
      </c>
      <c r="DO33" s="55" t="str">
        <f t="shared" si="14"/>
        <v/>
      </c>
      <c r="DP33" s="55" t="str">
        <f t="shared" si="14"/>
        <v/>
      </c>
      <c r="DQ33" s="55" t="str">
        <f t="shared" si="14"/>
        <v/>
      </c>
      <c r="DR33" s="55" t="str">
        <f t="shared" si="14"/>
        <v/>
      </c>
      <c r="DS33" s="55" t="str">
        <f t="shared" si="14"/>
        <v/>
      </c>
      <c r="DT33" s="55" t="str">
        <f t="shared" si="14"/>
        <v/>
      </c>
      <c r="DU33" s="55" t="str">
        <f t="shared" si="14"/>
        <v/>
      </c>
      <c r="DV33" s="55" t="str">
        <f t="shared" si="14"/>
        <v/>
      </c>
      <c r="DW33" s="55" t="str">
        <f t="shared" si="14"/>
        <v/>
      </c>
      <c r="DX33" s="55" t="str">
        <f t="shared" si="14"/>
        <v/>
      </c>
      <c r="DY33" s="55" t="str">
        <f t="shared" si="14"/>
        <v/>
      </c>
      <c r="DZ33" s="55" t="str">
        <f t="shared" si="14"/>
        <v/>
      </c>
      <c r="EA33" s="55" t="str">
        <f t="shared" si="14"/>
        <v/>
      </c>
      <c r="EB33" s="55" t="str">
        <f t="shared" ref="EB33:EV33" si="15">IF(EB3="","",EB31+EA33)</f>
        <v/>
      </c>
      <c r="EC33" s="55" t="str">
        <f t="shared" si="15"/>
        <v/>
      </c>
      <c r="ED33" s="55" t="str">
        <f t="shared" si="15"/>
        <v/>
      </c>
      <c r="EE33" s="55" t="str">
        <f t="shared" si="15"/>
        <v/>
      </c>
      <c r="EF33" s="55" t="str">
        <f t="shared" si="15"/>
        <v/>
      </c>
      <c r="EG33" s="55" t="str">
        <f t="shared" si="15"/>
        <v/>
      </c>
      <c r="EH33" s="55" t="str">
        <f t="shared" si="15"/>
        <v/>
      </c>
      <c r="EI33" s="55" t="str">
        <f t="shared" si="15"/>
        <v/>
      </c>
      <c r="EJ33" s="55" t="str">
        <f t="shared" si="15"/>
        <v/>
      </c>
      <c r="EK33" s="55" t="str">
        <f t="shared" si="15"/>
        <v/>
      </c>
      <c r="EL33" s="55" t="str">
        <f t="shared" si="15"/>
        <v/>
      </c>
      <c r="EM33" s="55" t="str">
        <f t="shared" si="15"/>
        <v/>
      </c>
      <c r="EN33" s="55" t="str">
        <f t="shared" si="15"/>
        <v/>
      </c>
      <c r="EO33" s="55" t="str">
        <f t="shared" si="15"/>
        <v/>
      </c>
      <c r="EP33" s="55" t="str">
        <f t="shared" si="15"/>
        <v/>
      </c>
      <c r="EQ33" s="55" t="str">
        <f t="shared" si="15"/>
        <v/>
      </c>
      <c r="ER33" s="55" t="str">
        <f t="shared" si="15"/>
        <v/>
      </c>
      <c r="ES33" s="55" t="str">
        <f t="shared" si="15"/>
        <v/>
      </c>
      <c r="ET33" s="55" t="str">
        <f t="shared" si="15"/>
        <v/>
      </c>
      <c r="EU33" s="55" t="str">
        <f t="shared" si="15"/>
        <v/>
      </c>
      <c r="EV33" s="55" t="str">
        <f t="shared" si="15"/>
        <v/>
      </c>
    </row>
    <row r="34" spans="1:152" s="83" customFormat="1" ht="18.75">
      <c r="A34" s="55" t="s">
        <v>121</v>
      </c>
      <c r="B34" s="55">
        <f>B31</f>
        <v>-8000</v>
      </c>
      <c r="C34" s="55">
        <f ca="1">IF(C3="","",C30+B34)</f>
        <v>-8330.2572399719375</v>
      </c>
      <c r="D34" s="55">
        <f t="shared" ref="D34:BO34" ca="1" si="16">IF(D3="","",D30+C34)</f>
        <v>-8642.0818705095808</v>
      </c>
      <c r="E34" s="55">
        <f t="shared" ca="1" si="16"/>
        <v>-8935.8280071496429</v>
      </c>
      <c r="F34" s="55">
        <f t="shared" ca="1" si="16"/>
        <v>-9211.8440684579946</v>
      </c>
      <c r="G34" s="55">
        <f t="shared" ca="1" si="16"/>
        <v>-9470.4728628662415</v>
      </c>
      <c r="H34" s="55">
        <f t="shared" ca="1" si="16"/>
        <v>-9712.0516742085292</v>
      </c>
      <c r="I34" s="55">
        <f t="shared" ca="1" si="16"/>
        <v>-9936.9123459778984</v>
      </c>
      <c r="J34" s="55">
        <f t="shared" ca="1" si="16"/>
        <v>-10145.381364321238</v>
      </c>
      <c r="K34" s="55">
        <f t="shared" ca="1" si="16"/>
        <v>-10337.779939791606</v>
      </c>
      <c r="L34" s="55">
        <f t="shared" ca="1" si="16"/>
        <v>-10514.424087876407</v>
      </c>
      <c r="M34" s="55">
        <f t="shared" ca="1" si="16"/>
        <v>-10675.624708319618</v>
      </c>
      <c r="N34" s="55">
        <f t="shared" ca="1" si="16"/>
        <v>-10821.687663256032</v>
      </c>
      <c r="O34" s="55">
        <f t="shared" ca="1" si="16"/>
        <v>-10952.91385417518</v>
      </c>
      <c r="P34" s="55">
        <f t="shared" ca="1" si="16"/>
        <v>-11069.599297732331</v>
      </c>
      <c r="Q34" s="55">
        <f t="shared" ca="1" si="16"/>
        <v>-11172.035200423757</v>
      </c>
      <c r="R34" s="55">
        <f t="shared" ca="1" si="16"/>
        <v>-9139.2970950775089</v>
      </c>
      <c r="S34" s="55">
        <f t="shared" ca="1" si="16"/>
        <v>-7116.6721146334803</v>
      </c>
      <c r="T34" s="55">
        <f t="shared" ca="1" si="16"/>
        <v>-5104.1099450374313</v>
      </c>
      <c r="U34" s="55">
        <f t="shared" ca="1" si="16"/>
        <v>-3101.5605225538002</v>
      </c>
      <c r="V34" s="55">
        <f t="shared" ca="1" si="16"/>
        <v>43558.459722316169</v>
      </c>
      <c r="W34" s="55" t="str">
        <f t="shared" si="16"/>
        <v/>
      </c>
      <c r="X34" s="55" t="str">
        <f t="shared" si="16"/>
        <v/>
      </c>
      <c r="Y34" s="55" t="str">
        <f t="shared" si="16"/>
        <v/>
      </c>
      <c r="Z34" s="55" t="str">
        <f t="shared" si="16"/>
        <v/>
      </c>
      <c r="AA34" s="55" t="str">
        <f t="shared" si="16"/>
        <v/>
      </c>
      <c r="AB34" s="55" t="str">
        <f t="shared" si="16"/>
        <v/>
      </c>
      <c r="AC34" s="55" t="str">
        <f t="shared" si="16"/>
        <v/>
      </c>
      <c r="AD34" s="55" t="str">
        <f t="shared" si="16"/>
        <v/>
      </c>
      <c r="AE34" s="55" t="str">
        <f t="shared" si="16"/>
        <v/>
      </c>
      <c r="AF34" s="55" t="str">
        <f t="shared" si="16"/>
        <v/>
      </c>
      <c r="AG34" s="55" t="str">
        <f t="shared" si="16"/>
        <v/>
      </c>
      <c r="AH34" s="55" t="str">
        <f t="shared" si="16"/>
        <v/>
      </c>
      <c r="AI34" s="55" t="str">
        <f t="shared" si="16"/>
        <v/>
      </c>
      <c r="AJ34" s="55" t="str">
        <f t="shared" si="16"/>
        <v/>
      </c>
      <c r="AK34" s="55" t="str">
        <f t="shared" si="16"/>
        <v/>
      </c>
      <c r="AL34" s="55" t="str">
        <f t="shared" si="16"/>
        <v/>
      </c>
      <c r="AM34" s="55" t="str">
        <f t="shared" si="16"/>
        <v/>
      </c>
      <c r="AN34" s="55" t="str">
        <f t="shared" si="16"/>
        <v/>
      </c>
      <c r="AO34" s="55" t="str">
        <f t="shared" si="16"/>
        <v/>
      </c>
      <c r="AP34" s="55" t="str">
        <f t="shared" si="16"/>
        <v/>
      </c>
      <c r="AQ34" s="55" t="str">
        <f t="shared" si="16"/>
        <v/>
      </c>
      <c r="AR34" s="55" t="str">
        <f t="shared" si="16"/>
        <v/>
      </c>
      <c r="AS34" s="55" t="str">
        <f t="shared" si="16"/>
        <v/>
      </c>
      <c r="AT34" s="55" t="str">
        <f t="shared" si="16"/>
        <v/>
      </c>
      <c r="AU34" s="55" t="str">
        <f t="shared" si="16"/>
        <v/>
      </c>
      <c r="AV34" s="55" t="str">
        <f t="shared" si="16"/>
        <v/>
      </c>
      <c r="AW34" s="55" t="str">
        <f t="shared" si="16"/>
        <v/>
      </c>
      <c r="AX34" s="55" t="str">
        <f t="shared" si="16"/>
        <v/>
      </c>
      <c r="AY34" s="55" t="str">
        <f t="shared" si="16"/>
        <v/>
      </c>
      <c r="AZ34" s="55" t="str">
        <f t="shared" si="16"/>
        <v/>
      </c>
      <c r="BA34" s="55" t="str">
        <f t="shared" si="16"/>
        <v/>
      </c>
      <c r="BB34" s="55" t="str">
        <f t="shared" si="16"/>
        <v/>
      </c>
      <c r="BC34" s="55" t="str">
        <f t="shared" si="16"/>
        <v/>
      </c>
      <c r="BD34" s="55" t="str">
        <f t="shared" si="16"/>
        <v/>
      </c>
      <c r="BE34" s="55" t="str">
        <f t="shared" si="16"/>
        <v/>
      </c>
      <c r="BF34" s="55" t="str">
        <f t="shared" si="16"/>
        <v/>
      </c>
      <c r="BG34" s="55" t="str">
        <f t="shared" si="16"/>
        <v/>
      </c>
      <c r="BH34" s="55" t="str">
        <f t="shared" si="16"/>
        <v/>
      </c>
      <c r="BI34" s="55" t="str">
        <f t="shared" si="16"/>
        <v/>
      </c>
      <c r="BJ34" s="55" t="str">
        <f t="shared" si="16"/>
        <v/>
      </c>
      <c r="BK34" s="55" t="str">
        <f t="shared" si="16"/>
        <v/>
      </c>
      <c r="BL34" s="55" t="str">
        <f t="shared" si="16"/>
        <v/>
      </c>
      <c r="BM34" s="55" t="str">
        <f t="shared" si="16"/>
        <v/>
      </c>
      <c r="BN34" s="55" t="str">
        <f t="shared" si="16"/>
        <v/>
      </c>
      <c r="BO34" s="55" t="str">
        <f t="shared" si="16"/>
        <v/>
      </c>
      <c r="BP34" s="55" t="str">
        <f t="shared" ref="BP34:EA34" si="17">IF(BP3="","",BP30+BO34)</f>
        <v/>
      </c>
      <c r="BQ34" s="55" t="str">
        <f t="shared" si="17"/>
        <v/>
      </c>
      <c r="BR34" s="55" t="str">
        <f t="shared" si="17"/>
        <v/>
      </c>
      <c r="BS34" s="55" t="str">
        <f t="shared" si="17"/>
        <v/>
      </c>
      <c r="BT34" s="55" t="str">
        <f t="shared" si="17"/>
        <v/>
      </c>
      <c r="BU34" s="55" t="str">
        <f t="shared" si="17"/>
        <v/>
      </c>
      <c r="BV34" s="55" t="str">
        <f t="shared" si="17"/>
        <v/>
      </c>
      <c r="BW34" s="55" t="str">
        <f t="shared" si="17"/>
        <v/>
      </c>
      <c r="BX34" s="55" t="str">
        <f t="shared" si="17"/>
        <v/>
      </c>
      <c r="BY34" s="55" t="str">
        <f t="shared" si="17"/>
        <v/>
      </c>
      <c r="BZ34" s="55" t="str">
        <f t="shared" si="17"/>
        <v/>
      </c>
      <c r="CA34" s="55" t="str">
        <f t="shared" si="17"/>
        <v/>
      </c>
      <c r="CB34" s="55" t="str">
        <f t="shared" si="17"/>
        <v/>
      </c>
      <c r="CC34" s="55" t="str">
        <f t="shared" si="17"/>
        <v/>
      </c>
      <c r="CD34" s="55" t="str">
        <f t="shared" si="17"/>
        <v/>
      </c>
      <c r="CE34" s="55" t="str">
        <f t="shared" si="17"/>
        <v/>
      </c>
      <c r="CF34" s="55" t="str">
        <f t="shared" si="17"/>
        <v/>
      </c>
      <c r="CG34" s="55" t="str">
        <f t="shared" si="17"/>
        <v/>
      </c>
      <c r="CH34" s="55" t="str">
        <f t="shared" si="17"/>
        <v/>
      </c>
      <c r="CI34" s="55" t="str">
        <f t="shared" si="17"/>
        <v/>
      </c>
      <c r="CJ34" s="55" t="str">
        <f t="shared" si="17"/>
        <v/>
      </c>
      <c r="CK34" s="55" t="str">
        <f t="shared" si="17"/>
        <v/>
      </c>
      <c r="CL34" s="55" t="str">
        <f t="shared" si="17"/>
        <v/>
      </c>
      <c r="CM34" s="55" t="str">
        <f t="shared" si="17"/>
        <v/>
      </c>
      <c r="CN34" s="55" t="str">
        <f t="shared" si="17"/>
        <v/>
      </c>
      <c r="CO34" s="55" t="str">
        <f t="shared" si="17"/>
        <v/>
      </c>
      <c r="CP34" s="55" t="str">
        <f t="shared" si="17"/>
        <v/>
      </c>
      <c r="CQ34" s="55" t="str">
        <f t="shared" si="17"/>
        <v/>
      </c>
      <c r="CR34" s="55" t="str">
        <f t="shared" si="17"/>
        <v/>
      </c>
      <c r="CS34" s="55" t="str">
        <f t="shared" si="17"/>
        <v/>
      </c>
      <c r="CT34" s="55" t="str">
        <f t="shared" si="17"/>
        <v/>
      </c>
      <c r="CU34" s="55" t="str">
        <f t="shared" si="17"/>
        <v/>
      </c>
      <c r="CV34" s="55" t="str">
        <f t="shared" si="17"/>
        <v/>
      </c>
      <c r="CW34" s="55" t="str">
        <f t="shared" si="17"/>
        <v/>
      </c>
      <c r="CX34" s="55" t="str">
        <f t="shared" si="17"/>
        <v/>
      </c>
      <c r="CY34" s="55" t="str">
        <f t="shared" si="17"/>
        <v/>
      </c>
      <c r="CZ34" s="55" t="str">
        <f t="shared" si="17"/>
        <v/>
      </c>
      <c r="DA34" s="55" t="str">
        <f t="shared" si="17"/>
        <v/>
      </c>
      <c r="DB34" s="55" t="str">
        <f t="shared" si="17"/>
        <v/>
      </c>
      <c r="DC34" s="55" t="str">
        <f t="shared" si="17"/>
        <v/>
      </c>
      <c r="DD34" s="55" t="str">
        <f t="shared" si="17"/>
        <v/>
      </c>
      <c r="DE34" s="55" t="str">
        <f t="shared" si="17"/>
        <v/>
      </c>
      <c r="DF34" s="55" t="str">
        <f t="shared" si="17"/>
        <v/>
      </c>
      <c r="DG34" s="55" t="str">
        <f t="shared" si="17"/>
        <v/>
      </c>
      <c r="DH34" s="55" t="str">
        <f t="shared" si="17"/>
        <v/>
      </c>
      <c r="DI34" s="55" t="str">
        <f t="shared" si="17"/>
        <v/>
      </c>
      <c r="DJ34" s="55" t="str">
        <f t="shared" si="17"/>
        <v/>
      </c>
      <c r="DK34" s="55" t="str">
        <f t="shared" si="17"/>
        <v/>
      </c>
      <c r="DL34" s="55" t="str">
        <f t="shared" si="17"/>
        <v/>
      </c>
      <c r="DM34" s="55" t="str">
        <f t="shared" si="17"/>
        <v/>
      </c>
      <c r="DN34" s="55" t="str">
        <f t="shared" si="17"/>
        <v/>
      </c>
      <c r="DO34" s="55" t="str">
        <f t="shared" si="17"/>
        <v/>
      </c>
      <c r="DP34" s="55" t="str">
        <f t="shared" si="17"/>
        <v/>
      </c>
      <c r="DQ34" s="55" t="str">
        <f t="shared" si="17"/>
        <v/>
      </c>
      <c r="DR34" s="55" t="str">
        <f t="shared" si="17"/>
        <v/>
      </c>
      <c r="DS34" s="55" t="str">
        <f t="shared" si="17"/>
        <v/>
      </c>
      <c r="DT34" s="55" t="str">
        <f t="shared" si="17"/>
        <v/>
      </c>
      <c r="DU34" s="55" t="str">
        <f t="shared" si="17"/>
        <v/>
      </c>
      <c r="DV34" s="55" t="str">
        <f t="shared" si="17"/>
        <v/>
      </c>
      <c r="DW34" s="55" t="str">
        <f t="shared" si="17"/>
        <v/>
      </c>
      <c r="DX34" s="55" t="str">
        <f t="shared" si="17"/>
        <v/>
      </c>
      <c r="DY34" s="55" t="str">
        <f t="shared" si="17"/>
        <v/>
      </c>
      <c r="DZ34" s="55" t="str">
        <f t="shared" si="17"/>
        <v/>
      </c>
      <c r="EA34" s="55" t="str">
        <f t="shared" si="17"/>
        <v/>
      </c>
      <c r="EB34" s="55" t="str">
        <f t="shared" ref="EB34:ET34" si="18">IF(EB3="","",EB30+EA34)</f>
        <v/>
      </c>
      <c r="EC34" s="55" t="str">
        <f t="shared" si="18"/>
        <v/>
      </c>
      <c r="ED34" s="55" t="str">
        <f t="shared" si="18"/>
        <v/>
      </c>
      <c r="EE34" s="55" t="str">
        <f t="shared" si="18"/>
        <v/>
      </c>
      <c r="EF34" s="55" t="str">
        <f t="shared" si="18"/>
        <v/>
      </c>
      <c r="EG34" s="55" t="str">
        <f t="shared" si="18"/>
        <v/>
      </c>
      <c r="EH34" s="55" t="str">
        <f t="shared" si="18"/>
        <v/>
      </c>
      <c r="EI34" s="55" t="str">
        <f t="shared" si="18"/>
        <v/>
      </c>
      <c r="EJ34" s="55" t="str">
        <f t="shared" si="18"/>
        <v/>
      </c>
      <c r="EK34" s="55" t="str">
        <f t="shared" si="18"/>
        <v/>
      </c>
      <c r="EL34" s="55" t="str">
        <f t="shared" si="18"/>
        <v/>
      </c>
      <c r="EM34" s="55" t="str">
        <f t="shared" si="18"/>
        <v/>
      </c>
      <c r="EN34" s="55" t="str">
        <f t="shared" si="18"/>
        <v/>
      </c>
      <c r="EO34" s="55" t="str">
        <f t="shared" si="18"/>
        <v/>
      </c>
      <c r="EP34" s="55" t="str">
        <f t="shared" si="18"/>
        <v/>
      </c>
      <c r="EQ34" s="55" t="str">
        <f t="shared" si="18"/>
        <v/>
      </c>
      <c r="ER34" s="55" t="str">
        <f t="shared" si="18"/>
        <v/>
      </c>
      <c r="ES34" s="55" t="str">
        <f t="shared" si="18"/>
        <v/>
      </c>
      <c r="ET34" s="55" t="str">
        <f t="shared" si="18"/>
        <v/>
      </c>
      <c r="EU34" s="82"/>
      <c r="EV34" s="82"/>
    </row>
    <row r="35" spans="1:152">
      <c r="A35" s="4"/>
      <c r="B35" s="4"/>
      <c r="C35" s="55"/>
      <c r="D35" s="4"/>
      <c r="E35" s="4"/>
      <c r="F35" s="4"/>
      <c r="G35" s="4"/>
      <c r="H35" s="4"/>
      <c r="I35" s="4"/>
      <c r="J35" s="55"/>
      <c r="K35" s="4"/>
      <c r="L35" s="55"/>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row>
    <row r="36" spans="1:152">
      <c r="B36" s="4"/>
      <c r="C36" s="4"/>
      <c r="D36" s="55"/>
      <c r="E36" s="4"/>
      <c r="F36" s="4"/>
      <c r="G36" s="12"/>
      <c r="H36" s="4"/>
      <c r="I36" s="4"/>
      <c r="J36" s="4"/>
      <c r="K36" s="4"/>
      <c r="L36" s="4"/>
      <c r="M36" s="4"/>
      <c r="N36" s="12"/>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row>
    <row r="37" spans="1:152" ht="21">
      <c r="C37" s="12"/>
      <c r="D37" s="4"/>
      <c r="E37" s="4"/>
      <c r="F37" s="4"/>
      <c r="G37" s="4"/>
      <c r="H37" s="4"/>
      <c r="I37" s="4"/>
      <c r="J37" s="4"/>
      <c r="K37" s="4"/>
      <c r="L37" s="4"/>
      <c r="M37" s="70" t="s">
        <v>64</v>
      </c>
      <c r="O37" s="7"/>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row>
    <row r="38" spans="1:152" ht="15.75" thickBot="1">
      <c r="O38" s="7"/>
    </row>
    <row r="39" spans="1:152" ht="21.75" thickBot="1">
      <c r="M39" s="127" t="s">
        <v>39</v>
      </c>
      <c r="N39" s="73">
        <f ca="1">-'Caracs du projet'!E101+NPV('Caracs du projet'!E90,OFFSET(C31,0,0,1,COUNT(31:31)-1))</f>
        <v>43558.459722316133</v>
      </c>
    </row>
    <row r="40" spans="1:152">
      <c r="M40" s="74"/>
      <c r="N40" s="74"/>
    </row>
    <row r="41" spans="1:152" ht="42">
      <c r="M41" s="132" t="s">
        <v>126</v>
      </c>
      <c r="N41" s="76">
        <f ca="1">-'Caracs du projet'!E101+NPV('Caracs du projet'!E90,OFFSET(C31,0,0,1,COUNT(31:31)-2))</f>
        <v>-3101.5605225538065</v>
      </c>
    </row>
    <row r="42" spans="1:152" ht="15" customHeight="1"/>
    <row r="43" spans="1:152" ht="80.25" customHeight="1">
      <c r="M43" s="132" t="s">
        <v>65</v>
      </c>
      <c r="N43" s="76">
        <f ca="1">-NPV('Caracs du projet'!E88,OFFSET(B31,0,0,1,COUNTIF(31:31,"&lt;=0")))*(1+'Caracs du projet'!E88)</f>
        <v>11172.035200423757</v>
      </c>
      <c r="O43" s="128" t="s">
        <v>127</v>
      </c>
      <c r="P43" s="42" t="s">
        <v>94</v>
      </c>
    </row>
    <row r="44" spans="1:152" ht="15" customHeight="1">
      <c r="M44" s="120"/>
      <c r="N44" s="76"/>
      <c r="O44" s="128"/>
      <c r="P44" s="42"/>
    </row>
    <row r="45" spans="1:152" ht="26.25" customHeight="1">
      <c r="M45" s="132" t="s">
        <v>116</v>
      </c>
      <c r="N45" s="129">
        <f ca="1">IF(AND(B33&gt;=0,C33&gt;=0),0,MATCH(SMALL(OFFSET(C33,0,0,1,COUNT(33:33)-1),1+COUNTIF(C33:EU33,"&lt;0")),B33:ER33)-1)</f>
        <v>20</v>
      </c>
      <c r="O45" s="125" t="s">
        <v>117</v>
      </c>
      <c r="P45" s="42"/>
    </row>
    <row r="46" spans="1:152" ht="21" customHeight="1">
      <c r="M46" s="120"/>
      <c r="N46" s="130"/>
      <c r="O46" s="128"/>
      <c r="P46" s="42"/>
    </row>
    <row r="47" spans="1:152" ht="42">
      <c r="M47" s="132" t="s">
        <v>123</v>
      </c>
      <c r="N47" s="131">
        <f ca="1">IF(AND(B34&gt;=0,C34&gt;=0),0,MATCH(SMALL(OFFSET(C34,0,0,1,COUNT(34:34)-1),1+COUNTIF(C34:EU34,"&lt;0")),B34:ER34)-1)</f>
        <v>20</v>
      </c>
      <c r="O47" s="125" t="s">
        <v>117</v>
      </c>
      <c r="P47" s="42"/>
    </row>
    <row r="48" spans="1:152" ht="18.75">
      <c r="M48" s="123"/>
      <c r="N48" s="124"/>
      <c r="O48" s="125"/>
      <c r="P48" s="42"/>
    </row>
    <row r="51" spans="1:16" ht="21">
      <c r="M51" s="70" t="s">
        <v>66</v>
      </c>
    </row>
    <row r="52" spans="1:16" ht="15" customHeight="1"/>
    <row r="53" spans="1:16" ht="21">
      <c r="M53" s="121" t="s">
        <v>68</v>
      </c>
      <c r="N53" s="76">
        <f ca="1">HLOOKUP('Caracs du projet'!E21,'Tableau Foncier'!A3:EV35,28)</f>
        <v>46660.020244869971</v>
      </c>
    </row>
    <row r="54" spans="1:16" ht="15" customHeight="1">
      <c r="M54" s="121"/>
      <c r="N54" s="76"/>
    </row>
    <row r="60" spans="1:16">
      <c r="O60" s="71"/>
    </row>
    <row r="61" spans="1:16" ht="15.75">
      <c r="A61" s="40" t="s">
        <v>69</v>
      </c>
      <c r="O61" s="71"/>
    </row>
    <row r="62" spans="1:16">
      <c r="O62" s="71"/>
    </row>
    <row r="63" spans="1:16">
      <c r="A63" t="s">
        <v>70</v>
      </c>
      <c r="O63" s="71"/>
    </row>
    <row r="64" spans="1:16">
      <c r="A64" t="s">
        <v>71</v>
      </c>
      <c r="O64" s="71"/>
      <c r="P64" s="23"/>
    </row>
    <row r="65" spans="1:15">
      <c r="O65" s="23"/>
    </row>
    <row r="66" spans="1:15">
      <c r="A66" t="s">
        <v>97</v>
      </c>
    </row>
    <row r="67" spans="1:15">
      <c r="D67" s="39"/>
    </row>
    <row r="72" spans="1:15">
      <c r="D72" s="39"/>
    </row>
    <row r="73" spans="1:15">
      <c r="D73" s="39"/>
    </row>
    <row r="74" spans="1:15">
      <c r="D74" s="47"/>
    </row>
    <row r="75" spans="1:15">
      <c r="D75" s="47"/>
    </row>
  </sheetData>
  <pageMargins left="0.7" right="0.7" top="0.75" bottom="0.75" header="0.3" footer="0.3"/>
  <pageSetup paperSize="9" orientation="portrait" horizontalDpi="4294967294"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V57"/>
  <sheetViews>
    <sheetView zoomScale="70" zoomScaleNormal="70" workbookViewId="0">
      <selection activeCell="E13" sqref="E13"/>
    </sheetView>
  </sheetViews>
  <sheetFormatPr baseColWidth="10" defaultColWidth="10.7109375" defaultRowHeight="15"/>
  <cols>
    <col min="1" max="1" width="60.42578125" customWidth="1"/>
    <col min="2" max="2" width="14.5703125" bestFit="1" customWidth="1"/>
    <col min="3" max="3" width="13.85546875" bestFit="1" customWidth="1"/>
    <col min="4" max="5" width="12.5703125" bestFit="1" customWidth="1"/>
    <col min="6" max="6" width="13" bestFit="1" customWidth="1"/>
    <col min="7" max="7" width="12.5703125" bestFit="1" customWidth="1"/>
    <col min="8" max="9" width="13" bestFit="1" customWidth="1"/>
    <col min="10" max="10" width="12.5703125" bestFit="1" customWidth="1"/>
    <col min="11" max="12" width="12.85546875" bestFit="1" customWidth="1"/>
    <col min="13" max="13" width="15.140625" customWidth="1"/>
    <col min="14" max="14" width="16.5703125" bestFit="1" customWidth="1"/>
    <col min="15" max="15" width="14.28515625" bestFit="1" customWidth="1"/>
    <col min="16" max="20" width="13.5703125" bestFit="1" customWidth="1"/>
    <col min="21" max="21" width="14.5703125" bestFit="1" customWidth="1"/>
    <col min="22" max="22" width="14.7109375" bestFit="1" customWidth="1"/>
    <col min="27" max="27" width="12" bestFit="1" customWidth="1"/>
  </cols>
  <sheetData>
    <row r="3" spans="1:151" s="81" customFormat="1" ht="23.25">
      <c r="A3" s="115" t="s">
        <v>57</v>
      </c>
      <c r="B3" s="80">
        <f>0</f>
        <v>0</v>
      </c>
      <c r="C3" s="80">
        <f>1</f>
        <v>1</v>
      </c>
      <c r="D3" s="80">
        <f>IF(OR(C3='Caracs du projet'!$E$21,C3=""),"",C3+1)</f>
        <v>2</v>
      </c>
      <c r="E3" s="80">
        <f>IF(OR(D3='Caracs du projet'!$E$21,D3=""),"",D3+1)</f>
        <v>3</v>
      </c>
      <c r="F3" s="80">
        <f>IF(OR(E3='Caracs du projet'!$E$21,E3=""),"",E3+1)</f>
        <v>4</v>
      </c>
      <c r="G3" s="80">
        <f>IF(OR(F3='Caracs du projet'!$E$21,F3=""),"",F3+1)</f>
        <v>5</v>
      </c>
      <c r="H3" s="80">
        <f>IF(OR(G3='Caracs du projet'!$E$21,G3=""),"",G3+1)</f>
        <v>6</v>
      </c>
      <c r="I3" s="80">
        <f>IF(OR(H3='Caracs du projet'!$E$21,H3=""),"",H3+1)</f>
        <v>7</v>
      </c>
      <c r="J3" s="80">
        <f>IF(OR(I3='Caracs du projet'!$E$21,I3=""),"",I3+1)</f>
        <v>8</v>
      </c>
      <c r="K3" s="80">
        <f>IF(OR(J3='Caracs du projet'!$E$21,J3=""),"",J3+1)</f>
        <v>9</v>
      </c>
      <c r="L3" s="80">
        <f>IF(OR(K3='Caracs du projet'!$E$21,K3=""),"",K3+1)</f>
        <v>10</v>
      </c>
      <c r="M3" s="80">
        <f>IF(OR(L3='Caracs du projet'!$E$21,L3=""),"",L3+1)</f>
        <v>11</v>
      </c>
      <c r="N3" s="80">
        <f>IF(OR(M3='Caracs du projet'!$E$21,M3=""),"",M3+1)</f>
        <v>12</v>
      </c>
      <c r="O3" s="80">
        <f>IF(OR(N3='Caracs du projet'!$E$21,N3=""),"",N3+1)</f>
        <v>13</v>
      </c>
      <c r="P3" s="80">
        <f>IF(OR(O3='Caracs du projet'!$E$21,O3=""),"",O3+1)</f>
        <v>14</v>
      </c>
      <c r="Q3" s="80">
        <f>IF(OR(P3='Caracs du projet'!$E$21,P3=""),"",P3+1)</f>
        <v>15</v>
      </c>
      <c r="R3" s="80">
        <f>IF(OR(Q3='Caracs du projet'!$E$21,Q3=""),"",Q3+1)</f>
        <v>16</v>
      </c>
      <c r="S3" s="80">
        <f>IF(OR(R3='Caracs du projet'!$E$21,R3=""),"",R3+1)</f>
        <v>17</v>
      </c>
      <c r="T3" s="80">
        <f>IF(OR(S3='Caracs du projet'!$E$21,S3=""),"",S3+1)</f>
        <v>18</v>
      </c>
      <c r="U3" s="80">
        <f>IF(OR(T3='Caracs du projet'!$E$21,T3=""),"",T3+1)</f>
        <v>19</v>
      </c>
      <c r="V3" s="80">
        <f>IF(OR(U3='Caracs du projet'!$E$21,U3=""),"",U3+1)</f>
        <v>20</v>
      </c>
      <c r="W3" s="80" t="str">
        <f>IF(OR(V3='Caracs du projet'!$E$21,V3=""),"",V3+1)</f>
        <v/>
      </c>
      <c r="X3" s="80" t="str">
        <f>IF(OR(W3='Caracs du projet'!$E$21,W3=""),"",W3+1)</f>
        <v/>
      </c>
      <c r="Y3" s="80" t="str">
        <f>IF(OR(X3='Caracs du projet'!$E$21,X3=""),"",X3+1)</f>
        <v/>
      </c>
      <c r="Z3" s="80" t="str">
        <f>IF(OR(Y3='Caracs du projet'!$E$21,Y3=""),"",Y3+1)</f>
        <v/>
      </c>
      <c r="AA3" s="80" t="str">
        <f>IF(OR(Z3='Caracs du projet'!$E$21,Z3=""),"",Z3+1)</f>
        <v/>
      </c>
      <c r="AB3" s="80" t="str">
        <f>IF(OR(AA3='Caracs du projet'!$E$21,AA3=""),"",AA3+1)</f>
        <v/>
      </c>
      <c r="AC3" s="80" t="str">
        <f>IF(OR(AB3='Caracs du projet'!$E$21,AB3=""),"",AB3+1)</f>
        <v/>
      </c>
      <c r="AD3" s="80" t="str">
        <f>IF(OR(AC3='Caracs du projet'!$E$21,AC3=""),"",AC3+1)</f>
        <v/>
      </c>
      <c r="AE3" s="80" t="str">
        <f>IF(OR(AD3='Caracs du projet'!$E$21,AD3=""),"",AD3+1)</f>
        <v/>
      </c>
      <c r="AF3" s="80" t="str">
        <f>IF(OR(AE3='Caracs du projet'!$E$21,AE3=""),"",AE3+1)</f>
        <v/>
      </c>
      <c r="AG3" s="80" t="str">
        <f>IF(OR(AF3='Caracs du projet'!$E$21,AF3=""),"",AF3+1)</f>
        <v/>
      </c>
      <c r="AH3" s="80" t="str">
        <f>IF(OR(AG3='Caracs du projet'!$E$21,AG3=""),"",AG3+1)</f>
        <v/>
      </c>
      <c r="AI3" s="80" t="str">
        <f>IF(OR(AH3='Caracs du projet'!$E$21,AH3=""),"",AH3+1)</f>
        <v/>
      </c>
      <c r="AJ3" s="80" t="str">
        <f>IF(OR(AI3='Caracs du projet'!$E$21,AI3=""),"",AI3+1)</f>
        <v/>
      </c>
      <c r="AK3" s="80" t="str">
        <f>IF(OR(AJ3='Caracs du projet'!$E$21,AJ3=""),"",AJ3+1)</f>
        <v/>
      </c>
      <c r="AL3" s="80" t="str">
        <f>IF(OR(AK3='Caracs du projet'!$E$21,AK3=""),"",AK3+1)</f>
        <v/>
      </c>
      <c r="AM3" s="80" t="str">
        <f>IF(OR(AL3='Caracs du projet'!$E$21,AL3=""),"",AL3+1)</f>
        <v/>
      </c>
      <c r="AN3" s="80" t="str">
        <f>IF(OR(AM3='Caracs du projet'!$E$21,AM3=""),"",AM3+1)</f>
        <v/>
      </c>
      <c r="AO3" s="80" t="str">
        <f>IF(OR(AN3='Caracs du projet'!$E$21,AN3=""),"",AN3+1)</f>
        <v/>
      </c>
      <c r="AP3" s="80" t="str">
        <f>IF(OR(AO3='Caracs du projet'!$E$21,AO3=""),"",AO3+1)</f>
        <v/>
      </c>
      <c r="AQ3" s="80" t="str">
        <f>IF(OR(AP3='Caracs du projet'!$E$21,AP3=""),"",AP3+1)</f>
        <v/>
      </c>
      <c r="AR3" s="80" t="str">
        <f>IF(OR(AQ3='Caracs du projet'!$E$21,AQ3=""),"",AQ3+1)</f>
        <v/>
      </c>
      <c r="AS3" s="80" t="str">
        <f>IF(OR(AR3='Caracs du projet'!$E$21,AR3=""),"",AR3+1)</f>
        <v/>
      </c>
      <c r="AT3" s="80" t="str">
        <f>IF(OR(AS3='Caracs du projet'!$E$21,AS3=""),"",AS3+1)</f>
        <v/>
      </c>
      <c r="AU3" s="80" t="str">
        <f>IF(OR(AT3='Caracs du projet'!$E$21,AT3=""),"",AT3+1)</f>
        <v/>
      </c>
      <c r="AV3" s="80" t="str">
        <f>IF(OR(AU3='Caracs du projet'!$E$21,AU3=""),"",AU3+1)</f>
        <v/>
      </c>
      <c r="AW3" s="80" t="str">
        <f>IF(OR(AV3='Caracs du projet'!$E$21,AV3=""),"",AV3+1)</f>
        <v/>
      </c>
      <c r="AX3" s="80" t="str">
        <f>IF(OR(AW3='Caracs du projet'!$E$21,AW3=""),"",AW3+1)</f>
        <v/>
      </c>
      <c r="AY3" s="80" t="str">
        <f>IF(OR(AX3='Caracs du projet'!$E$21,AX3=""),"",AX3+1)</f>
        <v/>
      </c>
      <c r="AZ3" s="80" t="str">
        <f>IF(OR(AY3='Caracs du projet'!$E$21,AY3=""),"",AY3+1)</f>
        <v/>
      </c>
      <c r="BA3" s="80" t="str">
        <f>IF(OR(AZ3='Caracs du projet'!$E$21,AZ3=""),"",AZ3+1)</f>
        <v/>
      </c>
      <c r="BB3" s="80" t="str">
        <f>IF(OR(BA3='Caracs du projet'!$E$21,BA3=""),"",BA3+1)</f>
        <v/>
      </c>
      <c r="BC3" s="80" t="str">
        <f>IF(OR(BB3='Caracs du projet'!$E$21,BB3=""),"",BB3+1)</f>
        <v/>
      </c>
      <c r="BD3" s="80" t="str">
        <f>IF(OR(BC3='Caracs du projet'!$E$21,BC3=""),"",BC3+1)</f>
        <v/>
      </c>
      <c r="BE3" s="80" t="str">
        <f>IF(OR(BD3='Caracs du projet'!$E$21,BD3=""),"",BD3+1)</f>
        <v/>
      </c>
      <c r="BF3" s="80" t="str">
        <f>IF(OR(BE3='Caracs du projet'!$E$21,BE3=""),"",BE3+1)</f>
        <v/>
      </c>
      <c r="BG3" s="80" t="str">
        <f>IF(OR(BF3='Caracs du projet'!$E$21,BF3=""),"",BF3+1)</f>
        <v/>
      </c>
      <c r="BH3" s="80" t="str">
        <f>IF(OR(BG3='Caracs du projet'!$E$21,BG3=""),"",BG3+1)</f>
        <v/>
      </c>
      <c r="BI3" s="80" t="str">
        <f>IF(OR(BH3='Caracs du projet'!$E$21,BH3=""),"",BH3+1)</f>
        <v/>
      </c>
      <c r="BJ3" s="80" t="str">
        <f>IF(OR(BI3='Caracs du projet'!$E$21,BI3=""),"",BI3+1)</f>
        <v/>
      </c>
      <c r="BK3" s="80" t="str">
        <f>IF(OR(BJ3='Caracs du projet'!$E$21,BJ3=""),"",BJ3+1)</f>
        <v/>
      </c>
      <c r="BL3" s="80" t="str">
        <f>IF(OR(BK3='Caracs du projet'!$E$21,BK3=""),"",BK3+1)</f>
        <v/>
      </c>
      <c r="BM3" s="80" t="str">
        <f>IF(OR(BL3='Caracs du projet'!$E$21,BL3=""),"",BL3+1)</f>
        <v/>
      </c>
      <c r="BN3" s="80" t="str">
        <f>IF(OR(BM3='Caracs du projet'!$E$21,BM3=""),"",BM3+1)</f>
        <v/>
      </c>
      <c r="BO3" s="80" t="str">
        <f>IF(OR(BN3='Caracs du projet'!$E$21,BN3=""),"",BN3+1)</f>
        <v/>
      </c>
      <c r="BP3" s="80" t="str">
        <f>IF(OR(BO3='Caracs du projet'!$E$21,BO3=""),"",BO3+1)</f>
        <v/>
      </c>
      <c r="BQ3" s="80" t="str">
        <f>IF(OR(BP3='Caracs du projet'!$E$21,BP3=""),"",BP3+1)</f>
        <v/>
      </c>
      <c r="BR3" s="80" t="str">
        <f>IF(OR(BQ3='Caracs du projet'!$E$21,BQ3=""),"",BQ3+1)</f>
        <v/>
      </c>
      <c r="BS3" s="80" t="str">
        <f>IF(OR(BR3='Caracs du projet'!$E$21,BR3=""),"",BR3+1)</f>
        <v/>
      </c>
      <c r="BT3" s="80" t="str">
        <f>IF(OR(BS3='Caracs du projet'!$E$21,BS3=""),"",BS3+1)</f>
        <v/>
      </c>
      <c r="BU3" s="80" t="str">
        <f>IF(OR(BT3='Caracs du projet'!$E$21,BT3=""),"",BT3+1)</f>
        <v/>
      </c>
      <c r="BV3" s="80" t="str">
        <f>IF(OR(BU3='Caracs du projet'!$E$21,BU3=""),"",BU3+1)</f>
        <v/>
      </c>
      <c r="BW3" s="80" t="str">
        <f>IF(OR(BV3='Caracs du projet'!$E$21,BV3=""),"",BV3+1)</f>
        <v/>
      </c>
      <c r="BX3" s="80" t="str">
        <f>IF(OR(BW3='Caracs du projet'!$E$21,BW3=""),"",BW3+1)</f>
        <v/>
      </c>
      <c r="BY3" s="80" t="str">
        <f>IF(OR(BX3='Caracs du projet'!$E$21,BX3=""),"",BX3+1)</f>
        <v/>
      </c>
      <c r="BZ3" s="80" t="str">
        <f>IF(OR(BY3='Caracs du projet'!$E$21,BY3=""),"",BY3+1)</f>
        <v/>
      </c>
      <c r="CA3" s="80" t="str">
        <f>IF(OR(BZ3='Caracs du projet'!$E$21,BZ3=""),"",BZ3+1)</f>
        <v/>
      </c>
      <c r="CB3" s="80" t="str">
        <f>IF(OR(CA3='Caracs du projet'!$E$21,CA3=""),"",CA3+1)</f>
        <v/>
      </c>
      <c r="CC3" s="80" t="str">
        <f>IF(OR(CB3='Caracs du projet'!$E$21,CB3=""),"",CB3+1)</f>
        <v/>
      </c>
      <c r="CD3" s="80" t="str">
        <f>IF(OR(CC3='Caracs du projet'!$E$21,CC3=""),"",CC3+1)</f>
        <v/>
      </c>
      <c r="CE3" s="80" t="str">
        <f>IF(OR(CD3='Caracs du projet'!$E$21,CD3=""),"",CD3+1)</f>
        <v/>
      </c>
      <c r="CF3" s="80" t="str">
        <f>IF(OR(CE3='Caracs du projet'!$E$21,CE3=""),"",CE3+1)</f>
        <v/>
      </c>
      <c r="CG3" s="80" t="str">
        <f>IF(OR(CF3='Caracs du projet'!$E$21,CF3=""),"",CF3+1)</f>
        <v/>
      </c>
      <c r="CH3" s="80" t="str">
        <f>IF(OR(CG3='Caracs du projet'!$E$21,CG3=""),"",CG3+1)</f>
        <v/>
      </c>
      <c r="CI3" s="80" t="str">
        <f>IF(OR(CH3='Caracs du projet'!$E$21,CH3=""),"",CH3+1)</f>
        <v/>
      </c>
      <c r="CJ3" s="80" t="str">
        <f>IF(OR(CI3='Caracs du projet'!$E$21,CI3=""),"",CI3+1)</f>
        <v/>
      </c>
      <c r="CK3" s="80" t="str">
        <f>IF(OR(CJ3='Caracs du projet'!$E$21,CJ3=""),"",CJ3+1)</f>
        <v/>
      </c>
      <c r="CL3" s="80" t="str">
        <f>IF(OR(CK3='Caracs du projet'!$E$21,CK3=""),"",CK3+1)</f>
        <v/>
      </c>
      <c r="CM3" s="80" t="str">
        <f>IF(OR(CL3='Caracs du projet'!$E$21,CL3=""),"",CL3+1)</f>
        <v/>
      </c>
      <c r="CN3" s="80" t="str">
        <f>IF(OR(CM3='Caracs du projet'!$E$21,CM3=""),"",CM3+1)</f>
        <v/>
      </c>
      <c r="CO3" s="80" t="str">
        <f>IF(OR(CN3='Caracs du projet'!$E$21,CN3=""),"",CN3+1)</f>
        <v/>
      </c>
      <c r="CP3" s="80" t="str">
        <f>IF(OR(CO3='Caracs du projet'!$E$21,CO3=""),"",CO3+1)</f>
        <v/>
      </c>
      <c r="CQ3" s="80" t="str">
        <f>IF(OR(CP3='Caracs du projet'!$E$21,CP3=""),"",CP3+1)</f>
        <v/>
      </c>
      <c r="CR3" s="80" t="str">
        <f>IF(OR(CQ3='Caracs du projet'!$E$21,CQ3=""),"",CQ3+1)</f>
        <v/>
      </c>
      <c r="CS3" s="80" t="str">
        <f>IF(OR(CR3='Caracs du projet'!$E$21,CR3=""),"",CR3+1)</f>
        <v/>
      </c>
      <c r="CT3" s="80" t="str">
        <f>IF(OR(CS3='Caracs du projet'!$E$21,CS3=""),"",CS3+1)</f>
        <v/>
      </c>
      <c r="CU3" s="80" t="str">
        <f>IF(OR(CT3='Caracs du projet'!$E$21,CT3=""),"",CT3+1)</f>
        <v/>
      </c>
      <c r="CV3" s="80" t="str">
        <f>IF(OR(CU3='Caracs du projet'!$E$21,CU3=""),"",CU3+1)</f>
        <v/>
      </c>
      <c r="CW3" s="80"/>
      <c r="CX3" s="80"/>
      <c r="CY3" s="80"/>
      <c r="CZ3" s="80"/>
      <c r="DA3" s="80"/>
      <c r="DB3" s="80"/>
      <c r="DC3" s="80"/>
      <c r="DD3" s="80"/>
      <c r="DE3" s="80"/>
      <c r="DF3" s="80"/>
      <c r="DG3" s="80"/>
      <c r="DH3" s="80"/>
      <c r="DI3" s="80"/>
      <c r="DJ3" s="80"/>
      <c r="DK3" s="80"/>
      <c r="DL3" s="80"/>
      <c r="DM3" s="80"/>
      <c r="DN3" s="80"/>
      <c r="DO3" s="80"/>
      <c r="DP3" s="80"/>
      <c r="DQ3" s="80"/>
      <c r="DR3" s="80"/>
      <c r="DS3" s="80"/>
      <c r="DT3" s="80"/>
      <c r="DU3" s="80"/>
      <c r="DV3" s="80"/>
      <c r="DW3" s="80"/>
      <c r="DX3" s="80"/>
      <c r="DY3" s="80"/>
      <c r="DZ3" s="80"/>
      <c r="EA3" s="80"/>
      <c r="EB3" s="80"/>
      <c r="EC3" s="80"/>
      <c r="ED3" s="80"/>
      <c r="EE3" s="80"/>
      <c r="EF3" s="80"/>
      <c r="EG3" s="80"/>
      <c r="EH3" s="80"/>
    </row>
    <row r="4" spans="1:151" ht="18.75">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row>
    <row r="5" spans="1:151">
      <c r="A5" s="4" t="s">
        <v>41</v>
      </c>
      <c r="B5" s="55">
        <v>0</v>
      </c>
      <c r="C5" s="55">
        <f>IF(C3="","",'Caracs du projet'!$E$30)</f>
        <v>4600</v>
      </c>
      <c r="D5" s="55">
        <f>IF(D3="","",'Caracs du projet'!$E$30)</f>
        <v>4600</v>
      </c>
      <c r="E5" s="55">
        <f>IF(E3="","",'Caracs du projet'!$E$30)</f>
        <v>4600</v>
      </c>
      <c r="F5" s="55">
        <f>IF(F3="","",'Caracs du projet'!$E$30)</f>
        <v>4600</v>
      </c>
      <c r="G5" s="55">
        <f>IF(G3="","",'Caracs du projet'!$E$30)</f>
        <v>4600</v>
      </c>
      <c r="H5" s="55">
        <f>IF(H3="","",'Caracs du projet'!$E$30)</f>
        <v>4600</v>
      </c>
      <c r="I5" s="55">
        <f>IF(I3="","",'Caracs du projet'!$E$30)</f>
        <v>4600</v>
      </c>
      <c r="J5" s="55">
        <f>IF(J3="","",'Caracs du projet'!$E$30)</f>
        <v>4600</v>
      </c>
      <c r="K5" s="55">
        <f>IF(K3="","",'Caracs du projet'!$E$30)</f>
        <v>4600</v>
      </c>
      <c r="L5" s="55">
        <f>IF(L3="","",'Caracs du projet'!$E$30)</f>
        <v>4600</v>
      </c>
      <c r="M5" s="55">
        <f>IF(M3="","",'Caracs du projet'!$E$30)</f>
        <v>4600</v>
      </c>
      <c r="N5" s="55">
        <f>IF(N3="","",'Caracs du projet'!$E$30)</f>
        <v>4600</v>
      </c>
      <c r="O5" s="55">
        <f>IF(O3="","",'Caracs du projet'!$E$30)</f>
        <v>4600</v>
      </c>
      <c r="P5" s="55">
        <f>IF(P3="","",'Caracs du projet'!$E$30)</f>
        <v>4600</v>
      </c>
      <c r="Q5" s="55">
        <f>IF(Q3="","",'Caracs du projet'!$E$30)</f>
        <v>4600</v>
      </c>
      <c r="R5" s="55">
        <f>IF(R3="","",'Caracs du projet'!$E$30)</f>
        <v>4600</v>
      </c>
      <c r="S5" s="55">
        <f>IF(S3="","",'Caracs du projet'!$E$30)</f>
        <v>4600</v>
      </c>
      <c r="T5" s="55">
        <f>IF(T3="","",'Caracs du projet'!$E$30)</f>
        <v>4600</v>
      </c>
      <c r="U5" s="55">
        <f>IF(U3="","",'Caracs du projet'!$E$30)</f>
        <v>4600</v>
      </c>
      <c r="V5" s="55">
        <f>IF(V3="","",'Caracs du projet'!$E$30)</f>
        <v>4600</v>
      </c>
      <c r="W5" s="55" t="str">
        <f>IF(W3="","",'Caracs du projet'!$E$30)</f>
        <v/>
      </c>
      <c r="X5" s="55" t="str">
        <f>IF(X3="","",'Caracs du projet'!$E$30)</f>
        <v/>
      </c>
      <c r="Y5" s="55" t="str">
        <f>IF(Y3="","",'Caracs du projet'!$E$30)</f>
        <v/>
      </c>
      <c r="Z5" s="55" t="str">
        <f>IF(Z3="","",'Caracs du projet'!$E$30)</f>
        <v/>
      </c>
      <c r="AA5" s="55" t="str">
        <f>IF(AA3="","",'Caracs du projet'!$E$30)</f>
        <v/>
      </c>
      <c r="AB5" s="55" t="str">
        <f>IF(AB3="","",'Caracs du projet'!$E$30)</f>
        <v/>
      </c>
      <c r="AC5" s="55" t="str">
        <f>IF(AC3="","",'Caracs du projet'!$E$30)</f>
        <v/>
      </c>
      <c r="AD5" s="55" t="str">
        <f>IF(AD3="","",'Caracs du projet'!$E$30)</f>
        <v/>
      </c>
      <c r="AE5" s="55" t="str">
        <f>IF(AE3="","",'Caracs du projet'!$E$30)</f>
        <v/>
      </c>
      <c r="AF5" s="55" t="str">
        <f>IF(AF3="","",'Caracs du projet'!$E$30)</f>
        <v/>
      </c>
      <c r="AG5" s="55" t="str">
        <f>IF(AG3="","",'Caracs du projet'!$E$30)</f>
        <v/>
      </c>
      <c r="AH5" s="55" t="str">
        <f>IF(AH3="","",'Caracs du projet'!$E$30)</f>
        <v/>
      </c>
      <c r="AI5" s="55" t="str">
        <f>IF(AI3="","",'Caracs du projet'!$E$30)</f>
        <v/>
      </c>
      <c r="AJ5" s="55" t="str">
        <f>IF(AJ3="","",'Caracs du projet'!$E$30)</f>
        <v/>
      </c>
      <c r="AK5" s="55" t="str">
        <f>IF(AK3="","",'Caracs du projet'!$E$30)</f>
        <v/>
      </c>
      <c r="AL5" s="55" t="str">
        <f>IF(AL3="","",'Caracs du projet'!$E$30)</f>
        <v/>
      </c>
      <c r="AM5" s="55" t="str">
        <f>IF(AM3="","",'Caracs du projet'!$E$30)</f>
        <v/>
      </c>
      <c r="AN5" s="55" t="str">
        <f>IF(AN3="","",'Caracs du projet'!$E$30)</f>
        <v/>
      </c>
      <c r="AO5" s="55" t="str">
        <f>IF(AO3="","",'Caracs du projet'!$E$30)</f>
        <v/>
      </c>
      <c r="AP5" s="55" t="str">
        <f>IF(AP3="","",'Caracs du projet'!$E$30)</f>
        <v/>
      </c>
      <c r="AQ5" s="55" t="str">
        <f>IF(AQ3="","",'Caracs du projet'!$E$30)</f>
        <v/>
      </c>
      <c r="AR5" s="55" t="str">
        <f>IF(AR3="","",'Caracs du projet'!$E$30)</f>
        <v/>
      </c>
      <c r="AS5" s="55" t="str">
        <f>IF(AS3="","",'Caracs du projet'!$E$30)</f>
        <v/>
      </c>
      <c r="AT5" s="55" t="str">
        <f>IF(AT3="","",'Caracs du projet'!$E$30)</f>
        <v/>
      </c>
      <c r="AU5" s="55" t="str">
        <f>IF(AU3="","",'Caracs du projet'!$E$30)</f>
        <v/>
      </c>
      <c r="AV5" s="55" t="str">
        <f>IF(AV3="","",'Caracs du projet'!$E$30)</f>
        <v/>
      </c>
      <c r="AW5" s="55" t="str">
        <f>IF(AW3="","",'Caracs du projet'!$E$30)</f>
        <v/>
      </c>
      <c r="AX5" s="55" t="str">
        <f>IF(AX3="","",'Caracs du projet'!$E$30)</f>
        <v/>
      </c>
      <c r="AY5" s="55" t="str">
        <f>IF(AY3="","",'Caracs du projet'!$E$30)</f>
        <v/>
      </c>
      <c r="AZ5" s="55" t="str">
        <f>IF(AZ3="","",'Caracs du projet'!$E$30)</f>
        <v/>
      </c>
      <c r="BA5" s="55" t="str">
        <f>IF(BA3="","",'Caracs du projet'!$E$30)</f>
        <v/>
      </c>
      <c r="BB5" s="55" t="str">
        <f>IF(BB3="","",'Caracs du projet'!$E$30)</f>
        <v/>
      </c>
      <c r="BC5" s="55" t="str">
        <f>IF(BC3="","",'Caracs du projet'!$E$30)</f>
        <v/>
      </c>
      <c r="BD5" s="55" t="str">
        <f>IF(BD3="","",'Caracs du projet'!$E$30)</f>
        <v/>
      </c>
      <c r="BE5" s="55" t="str">
        <f>IF(BE3="","",'Caracs du projet'!$E$30)</f>
        <v/>
      </c>
      <c r="BF5" s="55" t="str">
        <f>IF(BF3="","",'Caracs du projet'!$E$30)</f>
        <v/>
      </c>
      <c r="BG5" s="55" t="str">
        <f>IF(BG3="","",'Caracs du projet'!$E$30)</f>
        <v/>
      </c>
      <c r="BH5" s="55" t="str">
        <f>IF(BH3="","",'Caracs du projet'!$E$30)</f>
        <v/>
      </c>
      <c r="BI5" s="55" t="str">
        <f>IF(BI3="","",'Caracs du projet'!$E$30)</f>
        <v/>
      </c>
      <c r="BJ5" s="55" t="str">
        <f>IF(BJ3="","",'Caracs du projet'!$E$30)</f>
        <v/>
      </c>
      <c r="BK5" s="55" t="str">
        <f>IF(BK3="","",'Caracs du projet'!$E$30)</f>
        <v/>
      </c>
      <c r="BL5" s="55" t="str">
        <f>IF(BL3="","",'Caracs du projet'!$E$30)</f>
        <v/>
      </c>
      <c r="BM5" s="55" t="str">
        <f>IF(BM3="","",'Caracs du projet'!$E$30)</f>
        <v/>
      </c>
      <c r="BN5" s="55" t="str">
        <f>IF(BN3="","",'Caracs du projet'!$E$30)</f>
        <v/>
      </c>
      <c r="BO5" s="55" t="str">
        <f>IF(BO3="","",'Caracs du projet'!$E$30)</f>
        <v/>
      </c>
      <c r="BP5" s="55" t="str">
        <f>IF(BP3="","",'Caracs du projet'!$E$30)</f>
        <v/>
      </c>
      <c r="BQ5" s="55" t="str">
        <f>IF(BQ3="","",'Caracs du projet'!$E$30)</f>
        <v/>
      </c>
      <c r="BR5" s="55" t="str">
        <f>IF(BR3="","",'Caracs du projet'!$E$30)</f>
        <v/>
      </c>
      <c r="BS5" s="55" t="str">
        <f>IF(BS3="","",'Caracs du projet'!$E$30)</f>
        <v/>
      </c>
      <c r="BT5" s="55" t="str">
        <f>IF(BT3="","",'Caracs du projet'!$E$30)</f>
        <v/>
      </c>
      <c r="BU5" s="55" t="str">
        <f>IF(BU3="","",'Caracs du projet'!$E$30)</f>
        <v/>
      </c>
      <c r="BV5" s="55" t="str">
        <f>IF(BV3="","",'Caracs du projet'!$E$30)</f>
        <v/>
      </c>
      <c r="BW5" s="55" t="str">
        <f>IF(BW3="","",'Caracs du projet'!$E$30)</f>
        <v/>
      </c>
      <c r="BX5" s="55" t="str">
        <f>IF(BX3="","",'Caracs du projet'!$E$30)</f>
        <v/>
      </c>
      <c r="BY5" s="55" t="str">
        <f>IF(BY3="","",'Caracs du projet'!$E$30)</f>
        <v/>
      </c>
      <c r="BZ5" s="55" t="str">
        <f>IF(BZ3="","",'Caracs du projet'!$E$30)</f>
        <v/>
      </c>
      <c r="CA5" s="55" t="str">
        <f>IF(CA3="","",'Caracs du projet'!$E$30)</f>
        <v/>
      </c>
      <c r="CB5" s="55" t="str">
        <f>IF(CB3="","",'Caracs du projet'!$E$30)</f>
        <v/>
      </c>
      <c r="CC5" s="55" t="str">
        <f>IF(CC3="","",'Caracs du projet'!$E$30)</f>
        <v/>
      </c>
      <c r="CD5" s="55" t="str">
        <f>IF(CD3="","",'Caracs du projet'!$E$30)</f>
        <v/>
      </c>
      <c r="CE5" s="55" t="str">
        <f>IF(CE3="","",'Caracs du projet'!$E$30)</f>
        <v/>
      </c>
      <c r="CF5" s="55" t="str">
        <f>IF(CF3="","",'Caracs du projet'!$E$30)</f>
        <v/>
      </c>
      <c r="CG5" s="55" t="str">
        <f>IF(CG3="","",'Caracs du projet'!$E$30)</f>
        <v/>
      </c>
      <c r="CH5" s="55" t="str">
        <f>IF(CH3="","",'Caracs du projet'!$E$30)</f>
        <v/>
      </c>
      <c r="CI5" s="55" t="str">
        <f>IF(CI3="","",'Caracs du projet'!$E$30)</f>
        <v/>
      </c>
      <c r="CJ5" s="55" t="str">
        <f>IF(CJ3="","",'Caracs du projet'!$E$30)</f>
        <v/>
      </c>
      <c r="CK5" s="55" t="str">
        <f>IF(CK3="","",'Caracs du projet'!$E$30)</f>
        <v/>
      </c>
      <c r="CL5" s="55" t="str">
        <f>IF(CL3="","",'Caracs du projet'!$E$30)</f>
        <v/>
      </c>
      <c r="CM5" s="55" t="str">
        <f>IF(CM3="","",'Caracs du projet'!$E$30)</f>
        <v/>
      </c>
      <c r="CN5" s="55" t="str">
        <f>IF(CN3="","",'Caracs du projet'!$E$30)</f>
        <v/>
      </c>
      <c r="CO5" s="55" t="str">
        <f>IF(CO3="","",'Caracs du projet'!$E$30)</f>
        <v/>
      </c>
      <c r="CP5" s="55" t="str">
        <f>IF(CP3="","",'Caracs du projet'!$E$30)</f>
        <v/>
      </c>
      <c r="CQ5" s="55" t="str">
        <f>IF(CQ3="","",'Caracs du projet'!$E$30)</f>
        <v/>
      </c>
      <c r="CR5" s="55" t="str">
        <f>IF(CR3="","",'Caracs du projet'!$E$30)</f>
        <v/>
      </c>
      <c r="CS5" s="55" t="str">
        <f>IF(CS3="","",'Caracs du projet'!$E$30)</f>
        <v/>
      </c>
      <c r="CT5" s="55" t="str">
        <f>IF(CT3="","",'Caracs du projet'!$E$30)</f>
        <v/>
      </c>
      <c r="CU5" s="55" t="str">
        <f>IF(CU3="","",'Caracs du projet'!$E$30)</f>
        <v/>
      </c>
      <c r="CV5" s="55" t="str">
        <f>IF(CV3="","",'Caracs du projet'!$E$30)</f>
        <v/>
      </c>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46"/>
      <c r="EK5" s="46"/>
      <c r="EL5" s="46"/>
      <c r="EM5" s="46"/>
      <c r="EN5" s="46"/>
      <c r="EO5" s="46"/>
      <c r="EP5" s="46"/>
      <c r="EQ5" s="46"/>
      <c r="ER5" s="46"/>
      <c r="ES5" s="46"/>
      <c r="ET5" s="46"/>
      <c r="EU5" s="46"/>
    </row>
    <row r="6" spans="1:151">
      <c r="A6" s="56" t="s">
        <v>43</v>
      </c>
      <c r="B6" s="55">
        <v>0</v>
      </c>
      <c r="C6" s="55">
        <f>IF(C3="","",'Caracs du projet'!$E$50)</f>
        <v>1400</v>
      </c>
      <c r="D6" s="55">
        <f>IF(D3="","",'Caracs du projet'!$E$50)</f>
        <v>1400</v>
      </c>
      <c r="E6" s="55">
        <f>IF(E3="","",'Caracs du projet'!$E$50)</f>
        <v>1400</v>
      </c>
      <c r="F6" s="55">
        <f>IF(F3="","",'Caracs du projet'!$E$50)</f>
        <v>1400</v>
      </c>
      <c r="G6" s="55">
        <f>IF(G3="","",'Caracs du projet'!$E$50)</f>
        <v>1400</v>
      </c>
      <c r="H6" s="55">
        <f>IF(H3="","",'Caracs du projet'!$E$50)</f>
        <v>1400</v>
      </c>
      <c r="I6" s="55">
        <f>IF(I3="","",'Caracs du projet'!$E$50)</f>
        <v>1400</v>
      </c>
      <c r="J6" s="55">
        <f>IF(J3="","",'Caracs du projet'!$E$50)</f>
        <v>1400</v>
      </c>
      <c r="K6" s="55">
        <f>IF(K3="","",'Caracs du projet'!$E$50)</f>
        <v>1400</v>
      </c>
      <c r="L6" s="55">
        <f>IF(L3="","",'Caracs du projet'!$E$50)</f>
        <v>1400</v>
      </c>
      <c r="M6" s="55">
        <f>IF(M3="","",'Caracs du projet'!$E$50)</f>
        <v>1400</v>
      </c>
      <c r="N6" s="55">
        <f>IF(N3="","",'Caracs du projet'!$E$50)</f>
        <v>1400</v>
      </c>
      <c r="O6" s="55">
        <f>IF(O3="","",'Caracs du projet'!$E$50)</f>
        <v>1400</v>
      </c>
      <c r="P6" s="55">
        <f>IF(P3="","",'Caracs du projet'!$E$50)</f>
        <v>1400</v>
      </c>
      <c r="Q6" s="55">
        <f>IF(Q3="","",'Caracs du projet'!$E$50)</f>
        <v>1400</v>
      </c>
      <c r="R6" s="55">
        <f>IF(R3="","",'Caracs du projet'!$E$50)</f>
        <v>1400</v>
      </c>
      <c r="S6" s="55">
        <f>IF(S3="","",'Caracs du projet'!$E$50)</f>
        <v>1400</v>
      </c>
      <c r="T6" s="55">
        <f>IF(T3="","",'Caracs du projet'!$E$50)</f>
        <v>1400</v>
      </c>
      <c r="U6" s="55">
        <f>IF(U3="","",'Caracs du projet'!$E$50)</f>
        <v>1400</v>
      </c>
      <c r="V6" s="55">
        <f>IF(V3="","",'Caracs du projet'!$E$50)</f>
        <v>1400</v>
      </c>
      <c r="W6" s="55" t="str">
        <f>IF(W3="","",'Caracs du projet'!$E$50)</f>
        <v/>
      </c>
      <c r="X6" s="55" t="str">
        <f>IF(X3="","",'Caracs du projet'!$E$50)</f>
        <v/>
      </c>
      <c r="Y6" s="55" t="str">
        <f>IF(Y3="","",'Caracs du projet'!$E$50)</f>
        <v/>
      </c>
      <c r="Z6" s="55" t="str">
        <f>IF(Z3="","",'Caracs du projet'!$E$50)</f>
        <v/>
      </c>
      <c r="AA6" s="55" t="str">
        <f>IF(AA3="","",'Caracs du projet'!$E$50)</f>
        <v/>
      </c>
      <c r="AB6" s="55" t="str">
        <f>IF(AB3="","",'Caracs du projet'!$E$50)</f>
        <v/>
      </c>
      <c r="AC6" s="55" t="str">
        <f>IF(AC3="","",'Caracs du projet'!$E$50)</f>
        <v/>
      </c>
      <c r="AD6" s="55" t="str">
        <f>IF(AD3="","",'Caracs du projet'!$E$50)</f>
        <v/>
      </c>
      <c r="AE6" s="55" t="str">
        <f>IF(AE3="","",'Caracs du projet'!$E$50)</f>
        <v/>
      </c>
      <c r="AF6" s="55" t="str">
        <f>IF(AF3="","",'Caracs du projet'!$E$50)</f>
        <v/>
      </c>
      <c r="AG6" s="55" t="str">
        <f>IF(AG3="","",'Caracs du projet'!$E$50)</f>
        <v/>
      </c>
      <c r="AH6" s="55" t="str">
        <f>IF(AH3="","",'Caracs du projet'!$E$50)</f>
        <v/>
      </c>
      <c r="AI6" s="55" t="str">
        <f>IF(AI3="","",'Caracs du projet'!$E$50)</f>
        <v/>
      </c>
      <c r="AJ6" s="55" t="str">
        <f>IF(AJ3="","",'Caracs du projet'!$E$50)</f>
        <v/>
      </c>
      <c r="AK6" s="55" t="str">
        <f>IF(AK3="","",'Caracs du projet'!$E$50)</f>
        <v/>
      </c>
      <c r="AL6" s="55" t="str">
        <f>IF(AL3="","",'Caracs du projet'!$E$50)</f>
        <v/>
      </c>
      <c r="AM6" s="55" t="str">
        <f>IF(AM3="","",'Caracs du projet'!$E$50)</f>
        <v/>
      </c>
      <c r="AN6" s="55" t="str">
        <f>IF(AN3="","",'Caracs du projet'!$E$50)</f>
        <v/>
      </c>
      <c r="AO6" s="55" t="str">
        <f>IF(AO3="","",'Caracs du projet'!$E$50)</f>
        <v/>
      </c>
      <c r="AP6" s="55" t="str">
        <f>IF(AP3="","",'Caracs du projet'!$E$50)</f>
        <v/>
      </c>
      <c r="AQ6" s="55" t="str">
        <f>IF(AQ3="","",'Caracs du projet'!$E$50)</f>
        <v/>
      </c>
      <c r="AR6" s="55" t="str">
        <f>IF(AR3="","",'Caracs du projet'!$E$50)</f>
        <v/>
      </c>
      <c r="AS6" s="55" t="str">
        <f>IF(AS3="","",'Caracs du projet'!$E$50)</f>
        <v/>
      </c>
      <c r="AT6" s="55" t="str">
        <f>IF(AT3="","",'Caracs du projet'!$E$50)</f>
        <v/>
      </c>
      <c r="AU6" s="55" t="str">
        <f>IF(AU3="","",'Caracs du projet'!$E$50)</f>
        <v/>
      </c>
      <c r="AV6" s="55" t="str">
        <f>IF(AV3="","",'Caracs du projet'!$E$50)</f>
        <v/>
      </c>
      <c r="AW6" s="55" t="str">
        <f>IF(AW3="","",'Caracs du projet'!$E$50)</f>
        <v/>
      </c>
      <c r="AX6" s="55" t="str">
        <f>IF(AX3="","",'Caracs du projet'!$E$50)</f>
        <v/>
      </c>
      <c r="AY6" s="55" t="str">
        <f>IF(AY3="","",'Caracs du projet'!$E$50)</f>
        <v/>
      </c>
      <c r="AZ6" s="55" t="str">
        <f>IF(AZ3="","",'Caracs du projet'!$E$50)</f>
        <v/>
      </c>
      <c r="BA6" s="55" t="str">
        <f>IF(BA3="","",'Caracs du projet'!$E$50)</f>
        <v/>
      </c>
      <c r="BB6" s="55" t="str">
        <f>IF(BB3="","",'Caracs du projet'!$E$50)</f>
        <v/>
      </c>
      <c r="BC6" s="55" t="str">
        <f>IF(BC3="","",'Caracs du projet'!$E$50)</f>
        <v/>
      </c>
      <c r="BD6" s="55" t="str">
        <f>IF(BD3="","",'Caracs du projet'!$E$50)</f>
        <v/>
      </c>
      <c r="BE6" s="55" t="str">
        <f>IF(BE3="","",'Caracs du projet'!$E$50)</f>
        <v/>
      </c>
      <c r="BF6" s="55" t="str">
        <f>IF(BF3="","",'Caracs du projet'!$E$50)</f>
        <v/>
      </c>
      <c r="BG6" s="55" t="str">
        <f>IF(BG3="","",'Caracs du projet'!$E$50)</f>
        <v/>
      </c>
      <c r="BH6" s="55" t="str">
        <f>IF(BH3="","",'Caracs du projet'!$E$50)</f>
        <v/>
      </c>
      <c r="BI6" s="55" t="str">
        <f>IF(BI3="","",'Caracs du projet'!$E$50)</f>
        <v/>
      </c>
      <c r="BJ6" s="55" t="str">
        <f>IF(BJ3="","",'Caracs du projet'!$E$50)</f>
        <v/>
      </c>
      <c r="BK6" s="55" t="str">
        <f>IF(BK3="","",'Caracs du projet'!$E$50)</f>
        <v/>
      </c>
      <c r="BL6" s="55" t="str">
        <f>IF(BL3="","",'Caracs du projet'!$E$50)</f>
        <v/>
      </c>
      <c r="BM6" s="55" t="str">
        <f>IF(BM3="","",'Caracs du projet'!$E$50)</f>
        <v/>
      </c>
      <c r="BN6" s="55" t="str">
        <f>IF(BN3="","",'Caracs du projet'!$E$50)</f>
        <v/>
      </c>
      <c r="BO6" s="55" t="str">
        <f>IF(BO3="","",'Caracs du projet'!$E$50)</f>
        <v/>
      </c>
      <c r="BP6" s="55" t="str">
        <f>IF(BP3="","",'Caracs du projet'!$E$50)</f>
        <v/>
      </c>
      <c r="BQ6" s="55" t="str">
        <f>IF(BQ3="","",'Caracs du projet'!$E$50)</f>
        <v/>
      </c>
      <c r="BR6" s="55" t="str">
        <f>IF(BR3="","",'Caracs du projet'!$E$50)</f>
        <v/>
      </c>
      <c r="BS6" s="55" t="str">
        <f>IF(BS3="","",'Caracs du projet'!$E$50)</f>
        <v/>
      </c>
      <c r="BT6" s="55" t="str">
        <f>IF(BT3="","",'Caracs du projet'!$E$50)</f>
        <v/>
      </c>
      <c r="BU6" s="55" t="str">
        <f>IF(BU3="","",'Caracs du projet'!$E$50)</f>
        <v/>
      </c>
      <c r="BV6" s="55" t="str">
        <f>IF(BV3="","",'Caracs du projet'!$E$50)</f>
        <v/>
      </c>
      <c r="BW6" s="55" t="str">
        <f>IF(BW3="","",'Caracs du projet'!$E$50)</f>
        <v/>
      </c>
      <c r="BX6" s="55" t="str">
        <f>IF(BX3="","",'Caracs du projet'!$E$50)</f>
        <v/>
      </c>
      <c r="BY6" s="55" t="str">
        <f>IF(BY3="","",'Caracs du projet'!$E$50)</f>
        <v/>
      </c>
      <c r="BZ6" s="55" t="str">
        <f>IF(BZ3="","",'Caracs du projet'!$E$50)</f>
        <v/>
      </c>
      <c r="CA6" s="55" t="str">
        <f>IF(CA3="","",'Caracs du projet'!$E$50)</f>
        <v/>
      </c>
      <c r="CB6" s="55" t="str">
        <f>IF(CB3="","",'Caracs du projet'!$E$50)</f>
        <v/>
      </c>
      <c r="CC6" s="55" t="str">
        <f>IF(CC3="","",'Caracs du projet'!$E$50)</f>
        <v/>
      </c>
      <c r="CD6" s="55" t="str">
        <f>IF(CD3="","",'Caracs du projet'!$E$50)</f>
        <v/>
      </c>
      <c r="CE6" s="55" t="str">
        <f>IF(CE3="","",'Caracs du projet'!$E$50)</f>
        <v/>
      </c>
      <c r="CF6" s="55" t="str">
        <f>IF(CF3="","",'Caracs du projet'!$E$50)</f>
        <v/>
      </c>
      <c r="CG6" s="55" t="str">
        <f>IF(CG3="","",'Caracs du projet'!$E$50)</f>
        <v/>
      </c>
      <c r="CH6" s="55" t="str">
        <f>IF(CH3="","",'Caracs du projet'!$E$50)</f>
        <v/>
      </c>
      <c r="CI6" s="55" t="str">
        <f>IF(CI3="","",'Caracs du projet'!$E$50)</f>
        <v/>
      </c>
      <c r="CJ6" s="55" t="str">
        <f>IF(CJ3="","",'Caracs du projet'!$E$50)</f>
        <v/>
      </c>
      <c r="CK6" s="55" t="str">
        <f>IF(CK3="","",'Caracs du projet'!$E$50)</f>
        <v/>
      </c>
      <c r="CL6" s="55" t="str">
        <f>IF(CL3="","",'Caracs du projet'!$E$50)</f>
        <v/>
      </c>
      <c r="CM6" s="55" t="str">
        <f>IF(CM3="","",'Caracs du projet'!$E$50)</f>
        <v/>
      </c>
      <c r="CN6" s="55" t="str">
        <f>IF(CN3="","",'Caracs du projet'!$E$50)</f>
        <v/>
      </c>
      <c r="CO6" s="55" t="str">
        <f>IF(CO3="","",'Caracs du projet'!$E$50)</f>
        <v/>
      </c>
      <c r="CP6" s="55" t="str">
        <f>IF(CP3="","",'Caracs du projet'!$E$50)</f>
        <v/>
      </c>
      <c r="CQ6" s="55" t="str">
        <f>IF(CQ3="","",'Caracs du projet'!$E$50)</f>
        <v/>
      </c>
      <c r="CR6" s="55" t="str">
        <f>IF(CR3="","",'Caracs du projet'!$E$50)</f>
        <v/>
      </c>
      <c r="CS6" s="55" t="str">
        <f>IF(CS3="","",'Caracs du projet'!$E$50)</f>
        <v/>
      </c>
      <c r="CT6" s="55" t="str">
        <f>IF(CT3="","",'Caracs du projet'!$E$50)</f>
        <v/>
      </c>
      <c r="CU6" s="55" t="str">
        <f>IF(CU3="","",'Caracs du projet'!$E$50)</f>
        <v/>
      </c>
      <c r="CV6" s="55" t="str">
        <f>IF(CV3="","",'Caracs du projet'!$E$50)</f>
        <v/>
      </c>
      <c r="CW6" s="55" t="str">
        <f>IF(CW3="","",'Caracs du projet'!$E$50)</f>
        <v/>
      </c>
      <c r="CX6" s="55" t="str">
        <f>IF(CX3="","",'Caracs du projet'!$E$50)</f>
        <v/>
      </c>
      <c r="CY6" s="55" t="str">
        <f>IF(CY3="","",'Caracs du projet'!$E$50)</f>
        <v/>
      </c>
      <c r="CZ6" s="55" t="str">
        <f>IF(CZ3="","",'Caracs du projet'!$E$50)</f>
        <v/>
      </c>
      <c r="DA6" s="55" t="str">
        <f>IF(DA3="","",'Caracs du projet'!$E$50)</f>
        <v/>
      </c>
      <c r="DB6" s="55" t="str">
        <f>IF(DB3="","",'Caracs du projet'!$E$50)</f>
        <v/>
      </c>
      <c r="DC6" s="55" t="str">
        <f>IF(DC3="","",'Caracs du projet'!$E$50)</f>
        <v/>
      </c>
      <c r="DD6" s="55" t="str">
        <f>IF(DD3="","",'Caracs du projet'!$E$50)</f>
        <v/>
      </c>
      <c r="DE6" s="55" t="str">
        <f>IF(DE3="","",'Caracs du projet'!$E$50)</f>
        <v/>
      </c>
      <c r="DF6" s="55" t="str">
        <f>IF(DF3="","",'Caracs du projet'!$E$50)</f>
        <v/>
      </c>
      <c r="DG6" s="55" t="str">
        <f>IF(DG3="","",'Caracs du projet'!$E$50)</f>
        <v/>
      </c>
      <c r="DH6" s="55" t="str">
        <f>IF(DH3="","",'Caracs du projet'!$E$50)</f>
        <v/>
      </c>
      <c r="DI6" s="55" t="str">
        <f>IF(DI3="","",'Caracs du projet'!$E$50)</f>
        <v/>
      </c>
      <c r="DJ6" s="55" t="str">
        <f>IF(DJ3="","",'Caracs du projet'!$E$50)</f>
        <v/>
      </c>
      <c r="DK6" s="55" t="str">
        <f>IF(DK3="","",'Caracs du projet'!$E$50)</f>
        <v/>
      </c>
      <c r="DL6" s="55" t="str">
        <f>IF(DL3="","",'Caracs du projet'!$E$50)</f>
        <v/>
      </c>
      <c r="DM6" s="55" t="str">
        <f>IF(DM3="","",'Caracs du projet'!$E$50)</f>
        <v/>
      </c>
      <c r="DN6" s="55" t="str">
        <f>IF(DN3="","",'Caracs du projet'!$E$50)</f>
        <v/>
      </c>
      <c r="DO6" s="55" t="str">
        <f>IF(DO3="","",'Caracs du projet'!$E$50)</f>
        <v/>
      </c>
      <c r="DP6" s="55" t="str">
        <f>IF(DP3="","",'Caracs du projet'!$E$50)</f>
        <v/>
      </c>
      <c r="DQ6" s="55" t="str">
        <f>IF(DQ3="","",'Caracs du projet'!$E$50)</f>
        <v/>
      </c>
      <c r="DR6" s="55" t="str">
        <f>IF(DR3="","",'Caracs du projet'!$E$50)</f>
        <v/>
      </c>
      <c r="DS6" s="55" t="str">
        <f>IF(DS3="","",'Caracs du projet'!$E$50)</f>
        <v/>
      </c>
      <c r="DT6" s="55" t="str">
        <f>IF(DT3="","",'Caracs du projet'!$E$50)</f>
        <v/>
      </c>
      <c r="DU6" s="55" t="str">
        <f>IF(DU3="","",'Caracs du projet'!$E$50)</f>
        <v/>
      </c>
      <c r="DV6" s="55" t="str">
        <f>IF(DV3="","",'Caracs du projet'!$E$50)</f>
        <v/>
      </c>
      <c r="DW6" s="55" t="str">
        <f>IF(DW3="","",'Caracs du projet'!$E$50)</f>
        <v/>
      </c>
      <c r="DX6" s="55" t="str">
        <f>IF(DX3="","",'Caracs du projet'!$E$50)</f>
        <v/>
      </c>
      <c r="DY6" s="55" t="str">
        <f>IF(DY3="","",'Caracs du projet'!$E$50)</f>
        <v/>
      </c>
      <c r="DZ6" s="55" t="str">
        <f>IF(DZ3="","",'Caracs du projet'!$E$50)</f>
        <v/>
      </c>
      <c r="EA6" s="55" t="str">
        <f>IF(EA3="","",'Caracs du projet'!$E$50)</f>
        <v/>
      </c>
      <c r="EB6" s="55" t="str">
        <f>IF(EB3="","",'Caracs du projet'!$E$50)</f>
        <v/>
      </c>
      <c r="EC6" s="55" t="str">
        <f>IF(EC3="","",'Caracs du projet'!$E$50)</f>
        <v/>
      </c>
      <c r="ED6" s="55" t="str">
        <f>IF(ED3="","",'Caracs du projet'!$E$50)</f>
        <v/>
      </c>
      <c r="EE6" s="55" t="str">
        <f>IF(EE3="","",'Caracs du projet'!$E$50)</f>
        <v/>
      </c>
      <c r="EF6" s="55" t="str">
        <f>IF(EF3="","",'Caracs du projet'!$E$50)</f>
        <v/>
      </c>
      <c r="EG6" s="55" t="str">
        <f>IF(EG3="","",'Caracs du projet'!$E$50)</f>
        <v/>
      </c>
      <c r="EH6" s="55" t="str">
        <f>IF(EH3="","",'Caracs du projet'!$E$50)</f>
        <v/>
      </c>
      <c r="EI6" s="55" t="str">
        <f>IF(EI3="","",'Caracs du projet'!$E$50)</f>
        <v/>
      </c>
      <c r="EJ6" s="55" t="str">
        <f>IF(EJ3="","",'Caracs du projet'!$E$50)</f>
        <v/>
      </c>
      <c r="EK6" s="55" t="str">
        <f>IF(EK3="","",'Caracs du projet'!$E$50)</f>
        <v/>
      </c>
      <c r="EL6" s="55" t="str">
        <f>IF(EL3="","",'Caracs du projet'!$E$50)</f>
        <v/>
      </c>
      <c r="EM6" s="55" t="str">
        <f>IF(EM3="","",'Caracs du projet'!$E$50)</f>
        <v/>
      </c>
      <c r="EN6" s="55" t="str">
        <f>IF(EN3="","",'Caracs du projet'!$E$50)</f>
        <v/>
      </c>
      <c r="EO6" s="55" t="str">
        <f>IF(EO3="","",'Caracs du projet'!$E$50)</f>
        <v/>
      </c>
      <c r="EP6" s="55" t="str">
        <f>IF(EP3="","",'Caracs du projet'!$E$50)</f>
        <v/>
      </c>
      <c r="EQ6" s="55" t="str">
        <f>IF(EQ3="","",'Caracs du projet'!$E$50)</f>
        <v/>
      </c>
      <c r="ER6" s="55" t="str">
        <f>IF(ER3="","",'Caracs du projet'!$E$50)</f>
        <v/>
      </c>
      <c r="ES6" s="55" t="str">
        <f>IF(ES3="","",'Caracs du projet'!$E$50)</f>
        <v/>
      </c>
      <c r="ET6" s="46"/>
      <c r="EU6" s="46"/>
    </row>
    <row r="7" spans="1:151">
      <c r="A7" s="63" t="s">
        <v>42</v>
      </c>
      <c r="B7" s="64">
        <v>0</v>
      </c>
      <c r="C7" s="64">
        <f ca="1">IF(C3="","",IF(OFFSET('Tableau d''emprunt'!$I$4,0,12*(C3-1))="",0,SUM(OFFSET(OFFSET('Tableau d''emprunt'!$I$4,0,12*(C3-1)),0,0,1,12))))</f>
        <v>418.50828448904667</v>
      </c>
      <c r="D7" s="64">
        <f ca="1">IF(D3="","",IF(OFFSET('Tableau d''emprunt'!$I$4,0,12*(D3-1))="",0,SUM(OFFSET(OFFSET('Tableau d''emprunt'!$I$4,0,12*(D3-1)),0,0,1,12))))</f>
        <v>391.9386385220954</v>
      </c>
      <c r="E7" s="64">
        <f ca="1">IF(E3="","",IF(OFFSET('Tableau d''emprunt'!$I$4,0,12*(E3-1))="",0,SUM(OFFSET(OFFSET('Tableau d''emprunt'!$I$4,0,12*(E3-1)),0,0,1,12))))</f>
        <v>365.05812769733069</v>
      </c>
      <c r="F7" s="64">
        <f ca="1">IF(F3="","",IF(OFFSET('Tableau d''emprunt'!$I$4,0,12*(F3-1))="",0,SUM(OFFSET(OFFSET('Tableau d''emprunt'!$I$4,0,12*(F3-1)),0,0,1,12))))</f>
        <v>337.86311489591634</v>
      </c>
      <c r="G7" s="64">
        <f ca="1">IF(G3="","",IF(OFFSET('Tableau d''emprunt'!$I$4,0,12*(G3-1))="",0,SUM(OFFSET(OFFSET('Tableau d''emprunt'!$I$4,0,12*(G3-1)),0,0,1,12))))</f>
        <v>310.34992044472546</v>
      </c>
      <c r="H7" s="64">
        <f ca="1">IF(H3="","",IF(OFFSET('Tableau d''emprunt'!$I$4,0,12*(H3-1))="",0,SUM(OFFSET(OFFSET('Tableau d''emprunt'!$I$4,0,12*(H3-1)),0,0,1,12))))</f>
        <v>282.51482161845558</v>
      </c>
      <c r="I7" s="64">
        <f ca="1">IF(I3="","",IF(OFFSET('Tableau d''emprunt'!$I$4,0,12*(I3-1))="",0,SUM(OFFSET(OFFSET('Tableau d''emprunt'!$I$4,0,12*(I3-1)),0,0,1,12))))</f>
        <v>254.35405213591835</v>
      </c>
      <c r="J7" s="64">
        <f ca="1">IF(J3="","",IF(OFFSET('Tableau d''emprunt'!$I$4,0,12*(J3-1))="",0,SUM(OFFSET(OFFSET('Tableau d''emprunt'!$I$4,0,12*(J3-1)),0,0,1,12))))</f>
        <v>225.86380165043539</v>
      </c>
      <c r="K7" s="64">
        <f ca="1">IF(K3="","",IF(OFFSET('Tableau d''emprunt'!$I$4,0,12*(K3-1))="",0,SUM(OFFSET(OFFSET('Tableau d''emprunt'!$I$4,0,12*(K3-1)),0,0,1,12))))</f>
        <v>197.04021523427227</v>
      </c>
      <c r="L7" s="64">
        <f ca="1">IF(L3="","",IF(OFFSET('Tableau d''emprunt'!$I$4,0,12*(L3-1))="",0,SUM(OFFSET(OFFSET('Tableau d''emprunt'!$I$4,0,12*(L3-1)),0,0,1,12))))</f>
        <v>167.87939285703999</v>
      </c>
      <c r="M7" s="64">
        <f ca="1">IF(M3="","",IF(OFFSET('Tableau d''emprunt'!$I$4,0,12*(M3-1))="",0,SUM(OFFSET(OFFSET('Tableau d''emprunt'!$I$4,0,12*(M3-1)),0,0,1,12))))</f>
        <v>138.37738885799405</v>
      </c>
      <c r="N7" s="64">
        <f ca="1">IF(N3="","",IF(OFFSET('Tableau d''emprunt'!$I$4,0,12*(N3-1))="",0,SUM(OFFSET(OFFSET('Tableau d''emprunt'!$I$4,0,12*(N3-1)),0,0,1,12))))</f>
        <v>108.53021141215923</v>
      </c>
      <c r="O7" s="64">
        <f ca="1">IF(O3="","",IF(OFFSET('Tableau d''emprunt'!$I$4,0,12*(O3-1))="",0,SUM(OFFSET(OFFSET('Tableau d''emprunt'!$I$4,0,12*(O3-1)),0,0,1,12))))</f>
        <v>78.333821990208122</v>
      </c>
      <c r="P7" s="64">
        <f ca="1">IF(P3="","",IF(OFFSET('Tableau d''emprunt'!$I$4,0,12*(P3-1))="",0,SUM(OFFSET(OFFSET('Tableau d''emprunt'!$I$4,0,12*(P3-1)),0,0,1,12))))</f>
        <v>47.784134812020191</v>
      </c>
      <c r="Q7" s="64">
        <f ca="1">IF(Q3="","",IF(OFFSET('Tableau d''emprunt'!$I$4,0,12*(Q3-1))="",0,SUM(OFFSET(OFFSET('Tableau d''emprunt'!$I$4,0,12*(Q3-1)),0,0,1,12))))</f>
        <v>16.877016293847404</v>
      </c>
      <c r="R7" s="64">
        <f ca="1">IF(R3="","",IF(OFFSET('Tableau d''emprunt'!$I$4,0,12*(R3-1))="",0,SUM(OFFSET(OFFSET('Tableau d''emprunt'!$I$4,0,12*(R3-1)),0,0,1,12))))</f>
        <v>0</v>
      </c>
      <c r="S7" s="64">
        <f ca="1">IF(S3="","",IF(OFFSET('Tableau d''emprunt'!$I$4,0,12*(S3-1))="",0,SUM(OFFSET(OFFSET('Tableau d''emprunt'!$I$4,0,12*(S3-1)),0,0,1,12))))</f>
        <v>0</v>
      </c>
      <c r="T7" s="64">
        <f ca="1">IF(T3="","",IF(OFFSET('Tableau d''emprunt'!$I$4,0,12*(T3-1))="",0,SUM(OFFSET(OFFSET('Tableau d''emprunt'!$I$4,0,12*(T3-1)),0,0,1,12))))</f>
        <v>0</v>
      </c>
      <c r="U7" s="64">
        <f ca="1">IF(U3="","",IF(OFFSET('Tableau d''emprunt'!$I$4,0,12*(U3-1))="",0,SUM(OFFSET(OFFSET('Tableau d''emprunt'!$I$4,0,12*(U3-1)),0,0,1,12))))</f>
        <v>0</v>
      </c>
      <c r="V7" s="64">
        <f ca="1">IF(V3="","",IF(OFFSET('Tableau d''emprunt'!$I$4,0,12*(V3-1))="",0,SUM(OFFSET(OFFSET('Tableau d''emprunt'!$I$4,0,12*(V3-1)),0,0,1,12))))</f>
        <v>0</v>
      </c>
      <c r="W7" s="64" t="str">
        <f ca="1">IF(W3="","",IF(OFFSET('Tableau d''emprunt'!$I$4,0,12*(W3-1))="",0,SUM(OFFSET(OFFSET('Tableau d''emprunt'!$I$4,0,12*(W3-1)),0,0,1,12))))</f>
        <v/>
      </c>
      <c r="X7" s="64" t="str">
        <f ca="1">IF(X3="","",IF(OFFSET('Tableau d''emprunt'!$I$4,0,12*(X3-1))="",0,SUM(OFFSET(OFFSET('Tableau d''emprunt'!$I$4,0,12*(X3-1)),0,0,1,12))))</f>
        <v/>
      </c>
      <c r="Y7" s="64" t="str">
        <f ca="1">IF(Y3="","",IF(OFFSET('Tableau d''emprunt'!$I$4,0,12*(Y3-1))="",0,SUM(OFFSET(OFFSET('Tableau d''emprunt'!$I$4,0,12*(Y3-1)),0,0,1,12))))</f>
        <v/>
      </c>
      <c r="Z7" s="64" t="str">
        <f ca="1">IF(Z3="","",IF(OFFSET('Tableau d''emprunt'!$I$4,0,12*(Z3-1))="",0,SUM(OFFSET(OFFSET('Tableau d''emprunt'!$I$4,0,12*(Z3-1)),0,0,1,12))))</f>
        <v/>
      </c>
      <c r="AA7" s="64" t="str">
        <f ca="1">IF(AA3="","",IF(OFFSET('Tableau d''emprunt'!$I$4,0,12*(AA3-1))="",0,SUM(OFFSET(OFFSET('Tableau d''emprunt'!$I$4,0,12*(AA3-1)),0,0,1,12))))</f>
        <v/>
      </c>
      <c r="AB7" s="64" t="str">
        <f ca="1">IF(AB3="","",IF(OFFSET('Tableau d''emprunt'!$I$4,0,12*(AB3-1))="",0,SUM(OFFSET(OFFSET('Tableau d''emprunt'!$I$4,0,12*(AB3-1)),0,0,1,12))))</f>
        <v/>
      </c>
      <c r="AC7" s="64" t="str">
        <f ca="1">IF(AC3="","",IF(OFFSET('Tableau d''emprunt'!$I$4,0,12*(AC3-1))="",0,SUM(OFFSET(OFFSET('Tableau d''emprunt'!$I$4,0,12*(AC3-1)),0,0,1,12))))</f>
        <v/>
      </c>
      <c r="AD7" s="64" t="str">
        <f ca="1">IF(AD3="","",IF(OFFSET('Tableau d''emprunt'!$I$4,0,12*(AD3-1))="",0,SUM(OFFSET(OFFSET('Tableau d''emprunt'!$I$4,0,12*(AD3-1)),0,0,1,12))))</f>
        <v/>
      </c>
      <c r="AE7" s="64" t="str">
        <f ca="1">IF(AE3="","",IF(OFFSET('Tableau d''emprunt'!$I$4,0,12*(AE3-1))="",0,SUM(OFFSET(OFFSET('Tableau d''emprunt'!$I$4,0,12*(AE3-1)),0,0,1,12))))</f>
        <v/>
      </c>
      <c r="AF7" s="64" t="str">
        <f ca="1">IF(AF3="","",IF(OFFSET('Tableau d''emprunt'!$I$4,0,12*(AF3-1))="",0,SUM(OFFSET(OFFSET('Tableau d''emprunt'!$I$4,0,12*(AF3-1)),0,0,1,12))))</f>
        <v/>
      </c>
      <c r="AG7" s="64" t="str">
        <f ca="1">IF(AG3="","",IF(OFFSET('Tableau d''emprunt'!$I$4,0,12*(AG3-1))="",0,SUM(OFFSET(OFFSET('Tableau d''emprunt'!$I$4,0,12*(AG3-1)),0,0,1,12))))</f>
        <v/>
      </c>
      <c r="AH7" s="64" t="str">
        <f ca="1">IF(AH3="","",IF(OFFSET('Tableau d''emprunt'!$I$4,0,12*(AH3-1))="",0,SUM(OFFSET(OFFSET('Tableau d''emprunt'!$I$4,0,12*(AH3-1)),0,0,1,12))))</f>
        <v/>
      </c>
      <c r="AI7" s="64" t="str">
        <f ca="1">IF(AI3="","",IF(OFFSET('Tableau d''emprunt'!$I$4,0,12*(AI3-1))="",0,SUM(OFFSET(OFFSET('Tableau d''emprunt'!$I$4,0,12*(AI3-1)),0,0,1,12))))</f>
        <v/>
      </c>
      <c r="AJ7" s="64" t="str">
        <f ca="1">IF(AJ3="","",IF(OFFSET('Tableau d''emprunt'!$I$4,0,12*(AJ3-1))="",0,SUM(OFFSET(OFFSET('Tableau d''emprunt'!$I$4,0,12*(AJ3-1)),0,0,1,12))))</f>
        <v/>
      </c>
      <c r="AK7" s="64" t="str">
        <f ca="1">IF(AK3="","",IF(OFFSET('Tableau d''emprunt'!$I$4,0,12*(AK3-1))="",0,SUM(OFFSET(OFFSET('Tableau d''emprunt'!$I$4,0,12*(AK3-1)),0,0,1,12))))</f>
        <v/>
      </c>
      <c r="AL7" s="64" t="str">
        <f ca="1">IF(AL3="","",IF(OFFSET('Tableau d''emprunt'!$I$4,0,12*(AL3-1))="",0,SUM(OFFSET(OFFSET('Tableau d''emprunt'!$I$4,0,12*(AL3-1)),0,0,1,12))))</f>
        <v/>
      </c>
      <c r="AM7" s="64" t="str">
        <f ca="1">IF(AM3="","",IF(OFFSET('Tableau d''emprunt'!$I$4,0,12*(AM3-1))="",0,SUM(OFFSET(OFFSET('Tableau d''emprunt'!$I$4,0,12*(AM3-1)),0,0,1,12))))</f>
        <v/>
      </c>
      <c r="AN7" s="64" t="str">
        <f ca="1">IF(AN3="","",IF(OFFSET('Tableau d''emprunt'!$I$4,0,12*(AN3-1))="",0,SUM(OFFSET(OFFSET('Tableau d''emprunt'!$I$4,0,12*(AN3-1)),0,0,1,12))))</f>
        <v/>
      </c>
      <c r="AO7" s="64" t="str">
        <f ca="1">IF(AO3="","",IF(OFFSET('Tableau d''emprunt'!$I$4,0,12*(AO3-1))="",0,SUM(OFFSET(OFFSET('Tableau d''emprunt'!$I$4,0,12*(AO3-1)),0,0,1,12))))</f>
        <v/>
      </c>
      <c r="AP7" s="64" t="str">
        <f ca="1">IF(AP3="","",IF(OFFSET('Tableau d''emprunt'!$I$4,0,12*(AP3-1))="",0,SUM(OFFSET(OFFSET('Tableau d''emprunt'!$I$4,0,12*(AP3-1)),0,0,1,12))))</f>
        <v/>
      </c>
      <c r="AQ7" s="64" t="str">
        <f ca="1">IF(AQ3="","",IF(OFFSET('Tableau d''emprunt'!$I$4,0,12*(AQ3-1))="",0,SUM(OFFSET(OFFSET('Tableau d''emprunt'!$I$4,0,12*(AQ3-1)),0,0,1,12))))</f>
        <v/>
      </c>
      <c r="AR7" s="64" t="str">
        <f ca="1">IF(AR3="","",IF(OFFSET('Tableau d''emprunt'!$I$4,0,12*(AR3-1))="",0,SUM(OFFSET(OFFSET('Tableau d''emprunt'!$I$4,0,12*(AR3-1)),0,0,1,12))))</f>
        <v/>
      </c>
      <c r="AS7" s="64" t="str">
        <f ca="1">IF(AS3="","",IF(OFFSET('Tableau d''emprunt'!$I$4,0,12*(AS3-1))="",0,SUM(OFFSET(OFFSET('Tableau d''emprunt'!$I$4,0,12*(AS3-1)),0,0,1,12))))</f>
        <v/>
      </c>
      <c r="AT7" s="64" t="str">
        <f ca="1">IF(AT3="","",IF(OFFSET('Tableau d''emprunt'!$I$4,0,12*(AT3-1))="",0,SUM(OFFSET(OFFSET('Tableau d''emprunt'!$I$4,0,12*(AT3-1)),0,0,1,12))))</f>
        <v/>
      </c>
      <c r="AU7" s="64" t="str">
        <f ca="1">IF(AU3="","",IF(OFFSET('Tableau d''emprunt'!$I$4,0,12*(AU3-1))="",0,SUM(OFFSET(OFFSET('Tableau d''emprunt'!$I$4,0,12*(AU3-1)),0,0,1,12))))</f>
        <v/>
      </c>
      <c r="AV7" s="64" t="str">
        <f ca="1">IF(AV3="","",IF(OFFSET('Tableau d''emprunt'!$I$4,0,12*(AV3-1))="",0,SUM(OFFSET(OFFSET('Tableau d''emprunt'!$I$4,0,12*(AV3-1)),0,0,1,12))))</f>
        <v/>
      </c>
      <c r="AW7" s="64" t="str">
        <f ca="1">IF(AW3="","",IF(OFFSET('Tableau d''emprunt'!$I$4,0,12*(AW3-1))="",0,SUM(OFFSET(OFFSET('Tableau d''emprunt'!$I$4,0,12*(AW3-1)),0,0,1,12))))</f>
        <v/>
      </c>
      <c r="AX7" s="64" t="str">
        <f ca="1">IF(AX3="","",IF(OFFSET('Tableau d''emprunt'!$I$4,0,12*(AX3-1))="",0,SUM(OFFSET(OFFSET('Tableau d''emprunt'!$I$4,0,12*(AX3-1)),0,0,1,12))))</f>
        <v/>
      </c>
      <c r="AY7" s="64" t="str">
        <f ca="1">IF(AY3="","",IF(OFFSET('Tableau d''emprunt'!$I$4,0,12*(AY3-1))="",0,SUM(OFFSET(OFFSET('Tableau d''emprunt'!$I$4,0,12*(AY3-1)),0,0,1,12))))</f>
        <v/>
      </c>
      <c r="AZ7" s="64" t="str">
        <f ca="1">IF(AZ3="","",IF(OFFSET('Tableau d''emprunt'!$I$4,0,12*(AZ3-1))="",0,SUM(OFFSET(OFFSET('Tableau d''emprunt'!$I$4,0,12*(AZ3-1)),0,0,1,12))))</f>
        <v/>
      </c>
      <c r="BA7" s="64" t="str">
        <f ca="1">IF(BA3="","",IF(OFFSET('Tableau d''emprunt'!$I$4,0,12*(BA3-1))="",0,SUM(OFFSET(OFFSET('Tableau d''emprunt'!$I$4,0,12*(BA3-1)),0,0,1,12))))</f>
        <v/>
      </c>
      <c r="BB7" s="64" t="str">
        <f ca="1">IF(BB3="","",IF(OFFSET('Tableau d''emprunt'!$I$4,0,12*(BB3-1))="",0,SUM(OFFSET(OFFSET('Tableau d''emprunt'!$I$4,0,12*(BB3-1)),0,0,1,12))))</f>
        <v/>
      </c>
      <c r="BC7" s="64" t="str">
        <f ca="1">IF(BC3="","",IF(OFFSET('Tableau d''emprunt'!$I$4,0,12*(BC3-1))="",0,SUM(OFFSET(OFFSET('Tableau d''emprunt'!$I$4,0,12*(BC3-1)),0,0,1,12))))</f>
        <v/>
      </c>
      <c r="BD7" s="64" t="str">
        <f ca="1">IF(BD3="","",IF(OFFSET('Tableau d''emprunt'!$I$4,0,12*(BD3-1))="",0,SUM(OFFSET(OFFSET('Tableau d''emprunt'!$I$4,0,12*(BD3-1)),0,0,1,12))))</f>
        <v/>
      </c>
      <c r="BE7" s="64" t="str">
        <f ca="1">IF(BE3="","",IF(OFFSET('Tableau d''emprunt'!$I$4,0,12*(BE3-1))="",0,SUM(OFFSET(OFFSET('Tableau d''emprunt'!$I$4,0,12*(BE3-1)),0,0,1,12))))</f>
        <v/>
      </c>
      <c r="BF7" s="64" t="str">
        <f ca="1">IF(BF3="","",IF(OFFSET('Tableau d''emprunt'!$I$4,0,12*(BF3-1))="",0,SUM(OFFSET(OFFSET('Tableau d''emprunt'!$I$4,0,12*(BF3-1)),0,0,1,12))))</f>
        <v/>
      </c>
      <c r="BG7" s="64" t="str">
        <f ca="1">IF(BG3="","",IF(OFFSET('Tableau d''emprunt'!$I$4,0,12*(BG3-1))="",0,SUM(OFFSET(OFFSET('Tableau d''emprunt'!$I$4,0,12*(BG3-1)),0,0,1,12))))</f>
        <v/>
      </c>
      <c r="BH7" s="64" t="str">
        <f ca="1">IF(BH3="","",IF(OFFSET('Tableau d''emprunt'!$I$4,0,12*(BH3-1))="",0,SUM(OFFSET(OFFSET('Tableau d''emprunt'!$I$4,0,12*(BH3-1)),0,0,1,12))))</f>
        <v/>
      </c>
      <c r="BI7" s="64" t="str">
        <f ca="1">IF(BI3="","",IF(OFFSET('Tableau d''emprunt'!$I$4,0,12*(BI3-1))="",0,SUM(OFFSET(OFFSET('Tableau d''emprunt'!$I$4,0,12*(BI3-1)),0,0,1,12))))</f>
        <v/>
      </c>
      <c r="BJ7" s="64" t="str">
        <f ca="1">IF(BJ3="","",IF(OFFSET('Tableau d''emprunt'!$I$4,0,12*(BJ3-1))="",0,SUM(OFFSET(OFFSET('Tableau d''emprunt'!$I$4,0,12*(BJ3-1)),0,0,1,12))))</f>
        <v/>
      </c>
      <c r="BK7" s="64" t="str">
        <f ca="1">IF(BK3="","",IF(OFFSET('Tableau d''emprunt'!$I$4,0,12*(BK3-1))="",0,SUM(OFFSET(OFFSET('Tableau d''emprunt'!$I$4,0,12*(BK3-1)),0,0,1,12))))</f>
        <v/>
      </c>
      <c r="BL7" s="64" t="str">
        <f ca="1">IF(BL3="","",IF(OFFSET('Tableau d''emprunt'!$I$4,0,12*(BL3-1))="",0,SUM(OFFSET(OFFSET('Tableau d''emprunt'!$I$4,0,12*(BL3-1)),0,0,1,12))))</f>
        <v/>
      </c>
      <c r="BM7" s="64" t="str">
        <f ca="1">IF(BM3="","",IF(OFFSET('Tableau d''emprunt'!$I$4,0,12*(BM3-1))="",0,SUM(OFFSET(OFFSET('Tableau d''emprunt'!$I$4,0,12*(BM3-1)),0,0,1,12))))</f>
        <v/>
      </c>
      <c r="BN7" s="64" t="str">
        <f ca="1">IF(BN3="","",IF(OFFSET('Tableau d''emprunt'!$I$4,0,12*(BN3-1))="",0,SUM(OFFSET(OFFSET('Tableau d''emprunt'!$I$4,0,12*(BN3-1)),0,0,1,12))))</f>
        <v/>
      </c>
      <c r="BO7" s="64" t="str">
        <f ca="1">IF(BO3="","",IF(OFFSET('Tableau d''emprunt'!$I$4,0,12*(BO3-1))="",0,SUM(OFFSET(OFFSET('Tableau d''emprunt'!$I$4,0,12*(BO3-1)),0,0,1,12))))</f>
        <v/>
      </c>
      <c r="BP7" s="64" t="str">
        <f ca="1">IF(BP3="","",IF(OFFSET('Tableau d''emprunt'!$I$4,0,12*(BP3-1))="",0,SUM(OFFSET(OFFSET('Tableau d''emprunt'!$I$4,0,12*(BP3-1)),0,0,1,12))))</f>
        <v/>
      </c>
      <c r="BQ7" s="64" t="str">
        <f ca="1">IF(BQ3="","",IF(OFFSET('Tableau d''emprunt'!$I$4,0,12*(BQ3-1))="",0,SUM(OFFSET(OFFSET('Tableau d''emprunt'!$I$4,0,12*(BQ3-1)),0,0,1,12))))</f>
        <v/>
      </c>
      <c r="BR7" s="64" t="str">
        <f ca="1">IF(BR3="","",IF(OFFSET('Tableau d''emprunt'!$I$4,0,12*(BR3-1))="",0,SUM(OFFSET(OFFSET('Tableau d''emprunt'!$I$4,0,12*(BR3-1)),0,0,1,12))))</f>
        <v/>
      </c>
      <c r="BS7" s="64" t="str">
        <f ca="1">IF(BS3="","",IF(OFFSET('Tableau d''emprunt'!$I$4,0,12*(BS3-1))="",0,SUM(OFFSET(OFFSET('Tableau d''emprunt'!$I$4,0,12*(BS3-1)),0,0,1,12))))</f>
        <v/>
      </c>
      <c r="BT7" s="64" t="str">
        <f ca="1">IF(BT3="","",IF(OFFSET('Tableau d''emprunt'!$I$4,0,12*(BT3-1))="",0,SUM(OFFSET(OFFSET('Tableau d''emprunt'!$I$4,0,12*(BT3-1)),0,0,1,12))))</f>
        <v/>
      </c>
      <c r="BU7" s="64" t="str">
        <f ca="1">IF(BU3="","",IF(OFFSET('Tableau d''emprunt'!$I$4,0,12*(BU3-1))="",0,SUM(OFFSET(OFFSET('Tableau d''emprunt'!$I$4,0,12*(BU3-1)),0,0,1,12))))</f>
        <v/>
      </c>
      <c r="BV7" s="64" t="str">
        <f ca="1">IF(BV3="","",IF(OFFSET('Tableau d''emprunt'!$I$4,0,12*(BV3-1))="",0,SUM(OFFSET(OFFSET('Tableau d''emprunt'!$I$4,0,12*(BV3-1)),0,0,1,12))))</f>
        <v/>
      </c>
      <c r="BW7" s="64" t="str">
        <f ca="1">IF(BW3="","",IF(OFFSET('Tableau d''emprunt'!$I$4,0,12*(BW3-1))="",0,SUM(OFFSET(OFFSET('Tableau d''emprunt'!$I$4,0,12*(BW3-1)),0,0,1,12))))</f>
        <v/>
      </c>
      <c r="BX7" s="64" t="str">
        <f ca="1">IF(BX3="","",IF(OFFSET('Tableau d''emprunt'!$I$4,0,12*(BX3-1))="",0,SUM(OFFSET(OFFSET('Tableau d''emprunt'!$I$4,0,12*(BX3-1)),0,0,1,12))))</f>
        <v/>
      </c>
      <c r="BY7" s="64" t="str">
        <f ca="1">IF(BY3="","",IF(OFFSET('Tableau d''emprunt'!$I$4,0,12*(BY3-1))="",0,SUM(OFFSET(OFFSET('Tableau d''emprunt'!$I$4,0,12*(BY3-1)),0,0,1,12))))</f>
        <v/>
      </c>
      <c r="BZ7" s="64" t="str">
        <f ca="1">IF(BZ3="","",IF(OFFSET('Tableau d''emprunt'!$I$4,0,12*(BZ3-1))="",0,SUM(OFFSET(OFFSET('Tableau d''emprunt'!$I$4,0,12*(BZ3-1)),0,0,1,12))))</f>
        <v/>
      </c>
      <c r="CA7" s="64" t="str">
        <f ca="1">IF(CA3="","",IF(OFFSET('Tableau d''emprunt'!$I$4,0,12*(CA3-1))="",0,SUM(OFFSET(OFFSET('Tableau d''emprunt'!$I$4,0,12*(CA3-1)),0,0,1,12))))</f>
        <v/>
      </c>
      <c r="CB7" s="64" t="str">
        <f ca="1">IF(CB3="","",IF(OFFSET('Tableau d''emprunt'!$I$4,0,12*(CB3-1))="",0,SUM(OFFSET(OFFSET('Tableau d''emprunt'!$I$4,0,12*(CB3-1)),0,0,1,12))))</f>
        <v/>
      </c>
      <c r="CC7" s="64" t="str">
        <f ca="1">IF(CC3="","",IF(OFFSET('Tableau d''emprunt'!$I$4,0,12*(CC3-1))="",0,SUM(OFFSET(OFFSET('Tableau d''emprunt'!$I$4,0,12*(CC3-1)),0,0,1,12))))</f>
        <v/>
      </c>
      <c r="CD7" s="64" t="str">
        <f ca="1">IF(CD3="","",IF(OFFSET('Tableau d''emprunt'!$I$4,0,12*(CD3-1))="",0,SUM(OFFSET(OFFSET('Tableau d''emprunt'!$I$4,0,12*(CD3-1)),0,0,1,12))))</f>
        <v/>
      </c>
      <c r="CE7" s="64" t="str">
        <f ca="1">IF(CE3="","",IF(OFFSET('Tableau d''emprunt'!$I$4,0,12*(CE3-1))="",0,SUM(OFFSET(OFFSET('Tableau d''emprunt'!$I$4,0,12*(CE3-1)),0,0,1,12))))</f>
        <v/>
      </c>
      <c r="CF7" s="64" t="str">
        <f ca="1">IF(CF3="","",IF(OFFSET('Tableau d''emprunt'!$I$4,0,12*(CF3-1))="",0,SUM(OFFSET(OFFSET('Tableau d''emprunt'!$I$4,0,12*(CF3-1)),0,0,1,12))))</f>
        <v/>
      </c>
      <c r="CG7" s="64" t="str">
        <f ca="1">IF(CG3="","",IF(OFFSET('Tableau d''emprunt'!$I$4,0,12*(CG3-1))="",0,SUM(OFFSET(OFFSET('Tableau d''emprunt'!$I$4,0,12*(CG3-1)),0,0,1,12))))</f>
        <v/>
      </c>
      <c r="CH7" s="64" t="str">
        <f ca="1">IF(CH3="","",IF(OFFSET('Tableau d''emprunt'!$I$4,0,12*(CH3-1))="",0,SUM(OFFSET(OFFSET('Tableau d''emprunt'!$I$4,0,12*(CH3-1)),0,0,1,12))))</f>
        <v/>
      </c>
      <c r="CI7" s="64" t="str">
        <f ca="1">IF(CI3="","",IF(OFFSET('Tableau d''emprunt'!$I$4,0,12*(CI3-1))="",0,SUM(OFFSET(OFFSET('Tableau d''emprunt'!$I$4,0,12*(CI3-1)),0,0,1,12))))</f>
        <v/>
      </c>
      <c r="CJ7" s="64" t="str">
        <f ca="1">IF(CJ3="","",IF(OFFSET('Tableau d''emprunt'!$I$4,0,12*(CJ3-1))="",0,SUM(OFFSET(OFFSET('Tableau d''emprunt'!$I$4,0,12*(CJ3-1)),0,0,1,12))))</f>
        <v/>
      </c>
      <c r="CK7" s="64" t="str">
        <f ca="1">IF(CK3="","",IF(OFFSET('Tableau d''emprunt'!$I$4,0,12*(CK3-1))="",0,SUM(OFFSET(OFFSET('Tableau d''emprunt'!$I$4,0,12*(CK3-1)),0,0,1,12))))</f>
        <v/>
      </c>
      <c r="CL7" s="64" t="str">
        <f ca="1">IF(CL3="","",IF(OFFSET('Tableau d''emprunt'!$I$4,0,12*(CL3-1))="",0,SUM(OFFSET(OFFSET('Tableau d''emprunt'!$I$4,0,12*(CL3-1)),0,0,1,12))))</f>
        <v/>
      </c>
      <c r="CM7" s="64" t="str">
        <f ca="1">IF(CM3="","",IF(OFFSET('Tableau d''emprunt'!$I$4,0,12*(CM3-1))="",0,SUM(OFFSET(OFFSET('Tableau d''emprunt'!$I$4,0,12*(CM3-1)),0,0,1,12))))</f>
        <v/>
      </c>
      <c r="CN7" s="64" t="str">
        <f ca="1">IF(CN3="","",IF(OFFSET('Tableau d''emprunt'!$I$4,0,12*(CN3-1))="",0,SUM(OFFSET(OFFSET('Tableau d''emprunt'!$I$4,0,12*(CN3-1)),0,0,1,12))))</f>
        <v/>
      </c>
      <c r="CO7" s="64" t="str">
        <f ca="1">IF(CO3="","",IF(OFFSET('Tableau d''emprunt'!$I$4,0,12*(CO3-1))="",0,SUM(OFFSET(OFFSET('Tableau d''emprunt'!$I$4,0,12*(CO3-1)),0,0,1,12))))</f>
        <v/>
      </c>
      <c r="CP7" s="64" t="str">
        <f ca="1">IF(CP3="","",IF(OFFSET('Tableau d''emprunt'!$I$4,0,12*(CP3-1))="",0,SUM(OFFSET(OFFSET('Tableau d''emprunt'!$I$4,0,12*(CP3-1)),0,0,1,12))))</f>
        <v/>
      </c>
      <c r="CQ7" s="64" t="str">
        <f ca="1">IF(CQ3="","",IF(OFFSET('Tableau d''emprunt'!$I$4,0,12*(CQ3-1))="",0,SUM(OFFSET(OFFSET('Tableau d''emprunt'!$I$4,0,12*(CQ3-1)),0,0,1,12))))</f>
        <v/>
      </c>
      <c r="CR7" s="64" t="str">
        <f ca="1">IF(CR3="","",IF(OFFSET('Tableau d''emprunt'!$I$4,0,12*(CR3-1))="",0,SUM(OFFSET(OFFSET('Tableau d''emprunt'!$I$4,0,12*(CR3-1)),0,0,1,12))))</f>
        <v/>
      </c>
      <c r="CS7" s="64" t="str">
        <f ca="1">IF(CS3="","",IF(OFFSET('Tableau d''emprunt'!$I$4,0,12*(CS3-1))="",0,SUM(OFFSET(OFFSET('Tableau d''emprunt'!$I$4,0,12*(CS3-1)),0,0,1,12))))</f>
        <v/>
      </c>
      <c r="CT7" s="64" t="str">
        <f ca="1">IF(CT3="","",IF(OFFSET('Tableau d''emprunt'!$I$4,0,12*(CT3-1))="",0,SUM(OFFSET(OFFSET('Tableau d''emprunt'!$I$4,0,12*(CT3-1)),0,0,1,12))))</f>
        <v/>
      </c>
      <c r="CU7" s="64" t="str">
        <f ca="1">IF(CU3="","",IF(OFFSET('Tableau d''emprunt'!$I$4,0,12*(CU3-1))="",0,SUM(OFFSET(OFFSET('Tableau d''emprunt'!$I$4,0,12*(CU3-1)),0,0,1,12))))</f>
        <v/>
      </c>
      <c r="CV7" s="64" t="str">
        <f ca="1">IF(CV3="","",IF(OFFSET('Tableau d''emprunt'!$I$4,0,12*(CV3-1))="",0,SUM(OFFSET(OFFSET('Tableau d''emprunt'!$I$4,0,12*(CV3-1)),0,0,1,12))))</f>
        <v/>
      </c>
      <c r="CW7" s="64" t="str">
        <f ca="1">IF(CW3="","",IF(OFFSET('Tableau d''emprunt'!$I$4,0,12*(CW3-1))="",0,SUM(OFFSET(OFFSET('Tableau d''emprunt'!$I$4,0,12*(CW3-1)),0,0,1,12))))</f>
        <v/>
      </c>
      <c r="CX7" s="64" t="str">
        <f ca="1">IF(CX3="","",IF(OFFSET('Tableau d''emprunt'!$I$4,0,12*(CX3-1))="",0,SUM(OFFSET(OFFSET('Tableau d''emprunt'!$I$4,0,12*(CX3-1)),0,0,1,12))))</f>
        <v/>
      </c>
      <c r="CY7" s="64" t="str">
        <f ca="1">IF(CY3="","",IF(OFFSET('Tableau d''emprunt'!$I$4,0,12*(CY3-1))="",0,SUM(OFFSET(OFFSET('Tableau d''emprunt'!$I$4,0,12*(CY3-1)),0,0,1,12))))</f>
        <v/>
      </c>
      <c r="CZ7" s="64" t="str">
        <f ca="1">IF(CZ3="","",IF(OFFSET('Tableau d''emprunt'!$I$4,0,12*(CZ3-1))="",0,SUM(OFFSET(OFFSET('Tableau d''emprunt'!$I$4,0,12*(CZ3-1)),0,0,1,12))))</f>
        <v/>
      </c>
      <c r="DA7" s="64" t="str">
        <f ca="1">IF(DA3="","",IF(OFFSET('Tableau d''emprunt'!$I$4,0,12*(DA3-1))="",0,SUM(OFFSET(OFFSET('Tableau d''emprunt'!$I$4,0,12*(DA3-1)),0,0,1,12))))</f>
        <v/>
      </c>
      <c r="DB7" s="64" t="str">
        <f ca="1">IF(DB3="","",IF(OFFSET('Tableau d''emprunt'!$I$4,0,12*(DB3-1))="",0,SUM(OFFSET(OFFSET('Tableau d''emprunt'!$I$4,0,12*(DB3-1)),0,0,1,12))))</f>
        <v/>
      </c>
      <c r="DC7" s="64" t="str">
        <f ca="1">IF(DC3="","",IF(OFFSET('Tableau d''emprunt'!$I$4,0,12*(DC3-1))="",0,SUM(OFFSET(OFFSET('Tableau d''emprunt'!$I$4,0,12*(DC3-1)),0,0,1,12))))</f>
        <v/>
      </c>
      <c r="DD7" s="64" t="str">
        <f ca="1">IF(DD3="","",IF(OFFSET('Tableau d''emprunt'!$I$4,0,12*(DD3-1))="",0,SUM(OFFSET(OFFSET('Tableau d''emprunt'!$I$4,0,12*(DD3-1)),0,0,1,12))))</f>
        <v/>
      </c>
      <c r="DE7" s="64" t="str">
        <f ca="1">IF(DE3="","",IF(OFFSET('Tableau d''emprunt'!$I$4,0,12*(DE3-1))="",0,SUM(OFFSET(OFFSET('Tableau d''emprunt'!$I$4,0,12*(DE3-1)),0,0,1,12))))</f>
        <v/>
      </c>
      <c r="DF7" s="64" t="str">
        <f ca="1">IF(DF3="","",IF(OFFSET('Tableau d''emprunt'!$I$4,0,12*(DF3-1))="",0,SUM(OFFSET(OFFSET('Tableau d''emprunt'!$I$4,0,12*(DF3-1)),0,0,1,12))))</f>
        <v/>
      </c>
      <c r="DG7" s="64" t="str">
        <f ca="1">IF(DG3="","",IF(OFFSET('Tableau d''emprunt'!$I$4,0,12*(DG3-1))="",0,SUM(OFFSET(OFFSET('Tableau d''emprunt'!$I$4,0,12*(DG3-1)),0,0,1,12))))</f>
        <v/>
      </c>
      <c r="DH7" s="64" t="str">
        <f ca="1">IF(DH3="","",IF(OFFSET('Tableau d''emprunt'!$I$4,0,12*(DH3-1))="",0,SUM(OFFSET(OFFSET('Tableau d''emprunt'!$I$4,0,12*(DH3-1)),0,0,1,12))))</f>
        <v/>
      </c>
      <c r="DI7" s="64" t="str">
        <f ca="1">IF(DI3="","",IF(OFFSET('Tableau d''emprunt'!$I$4,0,12*(DI3-1))="",0,SUM(OFFSET(OFFSET('Tableau d''emprunt'!$I$4,0,12*(DI3-1)),0,0,1,12))))</f>
        <v/>
      </c>
      <c r="DJ7" s="64" t="str">
        <f ca="1">IF(DJ3="","",IF(OFFSET('Tableau d''emprunt'!$I$4,0,12*(DJ3-1))="",0,SUM(OFFSET(OFFSET('Tableau d''emprunt'!$I$4,0,12*(DJ3-1)),0,0,1,12))))</f>
        <v/>
      </c>
      <c r="DK7" s="64" t="str">
        <f ca="1">IF(DK3="","",IF(OFFSET('Tableau d''emprunt'!$I$4,0,12*(DK3-1))="",0,SUM(OFFSET(OFFSET('Tableau d''emprunt'!$I$4,0,12*(DK3-1)),0,0,1,12))))</f>
        <v/>
      </c>
      <c r="DL7" s="64" t="str">
        <f ca="1">IF(DL3="","",IF(OFFSET('Tableau d''emprunt'!$I$4,0,12*(DL3-1))="",0,SUM(OFFSET(OFFSET('Tableau d''emprunt'!$I$4,0,12*(DL3-1)),0,0,1,12))))</f>
        <v/>
      </c>
      <c r="DM7" s="64" t="str">
        <f ca="1">IF(DM3="","",IF(OFFSET('Tableau d''emprunt'!$I$4,0,12*(DM3-1))="",0,SUM(OFFSET(OFFSET('Tableau d''emprunt'!$I$4,0,12*(DM3-1)),0,0,1,12))))</f>
        <v/>
      </c>
      <c r="DN7" s="64" t="str">
        <f ca="1">IF(DN3="","",IF(OFFSET('Tableau d''emprunt'!$I$4,0,12*(DN3-1))="",0,SUM(OFFSET(OFFSET('Tableau d''emprunt'!$I$4,0,12*(DN3-1)),0,0,1,12))))</f>
        <v/>
      </c>
      <c r="DO7" s="64" t="str">
        <f ca="1">IF(DO3="","",IF(OFFSET('Tableau d''emprunt'!$I$4,0,12*(DO3-1))="",0,SUM(OFFSET(OFFSET('Tableau d''emprunt'!$I$4,0,12*(DO3-1)),0,0,1,12))))</f>
        <v/>
      </c>
      <c r="DP7" s="64" t="str">
        <f ca="1">IF(DP3="","",IF(OFFSET('Tableau d''emprunt'!$I$4,0,12*(DP3-1))="",0,SUM(OFFSET(OFFSET('Tableau d''emprunt'!$I$4,0,12*(DP3-1)),0,0,1,12))))</f>
        <v/>
      </c>
      <c r="DQ7" s="64" t="str">
        <f ca="1">IF(DQ3="","",IF(OFFSET('Tableau d''emprunt'!$I$4,0,12*(DQ3-1))="",0,SUM(OFFSET(OFFSET('Tableau d''emprunt'!$I$4,0,12*(DQ3-1)),0,0,1,12))))</f>
        <v/>
      </c>
      <c r="DR7" s="64" t="str">
        <f ca="1">IF(DR3="","",IF(OFFSET('Tableau d''emprunt'!$I$4,0,12*(DR3-1))="",0,SUM(OFFSET(OFFSET('Tableau d''emprunt'!$I$4,0,12*(DR3-1)),0,0,1,12))))</f>
        <v/>
      </c>
      <c r="DS7" s="64" t="str">
        <f ca="1">IF(DS3="","",IF(OFFSET('Tableau d''emprunt'!$I$4,0,12*(DS3-1))="",0,SUM(OFFSET(OFFSET('Tableau d''emprunt'!$I$4,0,12*(DS3-1)),0,0,1,12))))</f>
        <v/>
      </c>
      <c r="DT7" s="64" t="str">
        <f ca="1">IF(DT3="","",IF(OFFSET('Tableau d''emprunt'!$I$4,0,12*(DT3-1))="",0,SUM(OFFSET(OFFSET('Tableau d''emprunt'!$I$4,0,12*(DT3-1)),0,0,1,12))))</f>
        <v/>
      </c>
      <c r="DU7" s="64" t="str">
        <f ca="1">IF(DU3="","",IF(OFFSET('Tableau d''emprunt'!$I$4,0,12*(DU3-1))="",0,SUM(OFFSET(OFFSET('Tableau d''emprunt'!$I$4,0,12*(DU3-1)),0,0,1,12))))</f>
        <v/>
      </c>
      <c r="DV7" s="64" t="str">
        <f ca="1">IF(DV3="","",IF(OFFSET('Tableau d''emprunt'!$I$4,0,12*(DV3-1))="",0,SUM(OFFSET(OFFSET('Tableau d''emprunt'!$I$4,0,12*(DV3-1)),0,0,1,12))))</f>
        <v/>
      </c>
      <c r="DW7" s="64" t="str">
        <f ca="1">IF(DW3="","",IF(OFFSET('Tableau d''emprunt'!$I$4,0,12*(DW3-1))="",0,SUM(OFFSET(OFFSET('Tableau d''emprunt'!$I$4,0,12*(DW3-1)),0,0,1,12))))</f>
        <v/>
      </c>
      <c r="DX7" s="64" t="str">
        <f ca="1">IF(DX3="","",IF(OFFSET('Tableau d''emprunt'!$I$4,0,12*(DX3-1))="",0,SUM(OFFSET(OFFSET('Tableau d''emprunt'!$I$4,0,12*(DX3-1)),0,0,1,12))))</f>
        <v/>
      </c>
      <c r="DY7" s="64" t="str">
        <f ca="1">IF(DY3="","",IF(OFFSET('Tableau d''emprunt'!$I$4,0,12*(DY3-1))="",0,SUM(OFFSET(OFFSET('Tableau d''emprunt'!$I$4,0,12*(DY3-1)),0,0,1,12))))</f>
        <v/>
      </c>
      <c r="DZ7" s="64" t="str">
        <f ca="1">IF(DZ3="","",IF(OFFSET('Tableau d''emprunt'!$I$4,0,12*(DZ3-1))="",0,SUM(OFFSET(OFFSET('Tableau d''emprunt'!$I$4,0,12*(DZ3-1)),0,0,1,12))))</f>
        <v/>
      </c>
      <c r="EA7" s="64" t="str">
        <f ca="1">IF(EA3="","",IF(OFFSET('Tableau d''emprunt'!$I$4,0,12*(EA3-1))="",0,SUM(OFFSET(OFFSET('Tableau d''emprunt'!$I$4,0,12*(EA3-1)),0,0,1,12))))</f>
        <v/>
      </c>
      <c r="EB7" s="64" t="str">
        <f ca="1">IF(EB3="","",IF(OFFSET('Tableau d''emprunt'!$I$4,0,12*(EB3-1))="",0,SUM(OFFSET(OFFSET('Tableau d''emprunt'!$I$4,0,12*(EB3-1)),0,0,1,12))))</f>
        <v/>
      </c>
      <c r="EC7" s="64" t="str">
        <f ca="1">IF(EC3="","",IF(OFFSET('Tableau d''emprunt'!$I$4,0,12*(EC3-1))="",0,SUM(OFFSET(OFFSET('Tableau d''emprunt'!$I$4,0,12*(EC3-1)),0,0,1,12))))</f>
        <v/>
      </c>
      <c r="ED7" s="64" t="str">
        <f ca="1">IF(ED3="","",IF(OFFSET('Tableau d''emprunt'!$I$4,0,12*(ED3-1))="",0,SUM(OFFSET(OFFSET('Tableau d''emprunt'!$I$4,0,12*(ED3-1)),0,0,1,12))))</f>
        <v/>
      </c>
      <c r="EE7" s="64" t="str">
        <f ca="1">IF(EE3="","",IF(OFFSET('Tableau d''emprunt'!$I$4,0,12*(EE3-1))="",0,SUM(OFFSET(OFFSET('Tableau d''emprunt'!$I$4,0,12*(EE3-1)),0,0,1,12))))</f>
        <v/>
      </c>
      <c r="EF7" s="64" t="str">
        <f ca="1">IF(EF3="","",IF(OFFSET('Tableau d''emprunt'!$I$4,0,12*(EF3-1))="",0,SUM(OFFSET(OFFSET('Tableau d''emprunt'!$I$4,0,12*(EF3-1)),0,0,1,12))))</f>
        <v/>
      </c>
      <c r="EG7" s="64" t="str">
        <f ca="1">IF(EG3="","",IF(OFFSET('Tableau d''emprunt'!$I$4,0,12*(EG3-1))="",0,SUM(OFFSET(OFFSET('Tableau d''emprunt'!$I$4,0,12*(EG3-1)),0,0,1,12))))</f>
        <v/>
      </c>
      <c r="EH7" s="64" t="str">
        <f ca="1">IF(EH3="","",IF(OFFSET('Tableau d''emprunt'!$I$4,0,12*(EH3-1))="",0,SUM(OFFSET(OFFSET('Tableau d''emprunt'!$I$4,0,12*(EH3-1)),0,0,1,12))))</f>
        <v/>
      </c>
      <c r="EI7" s="64" t="str">
        <f ca="1">IF(EI3="","",IF(OFFSET('Tableau d''emprunt'!$I$4,0,12*(EI3-1))="",0,SUM(OFFSET(OFFSET('Tableau d''emprunt'!$I$4,0,12*(EI3-1)),0,0,1,12))))</f>
        <v/>
      </c>
      <c r="EJ7" s="64" t="str">
        <f ca="1">IF(EJ3="","",IF(OFFSET('Tableau d''emprunt'!$I$4,0,12*(EJ3-1))="",0,SUM(OFFSET(OFFSET('Tableau d''emprunt'!$I$4,0,12*(EJ3-1)),0,0,1,12))))</f>
        <v/>
      </c>
      <c r="EK7" s="64" t="str">
        <f ca="1">IF(EK3="","",IF(OFFSET('Tableau d''emprunt'!$I$4,0,12*(EK3-1))="",0,SUM(OFFSET(OFFSET('Tableau d''emprunt'!$I$4,0,12*(EK3-1)),0,0,1,12))))</f>
        <v/>
      </c>
      <c r="EL7" s="64" t="str">
        <f ca="1">IF(EL3="","",IF(OFFSET('Tableau d''emprunt'!$I$4,0,12*(EL3-1))="",0,SUM(OFFSET(OFFSET('Tableau d''emprunt'!$I$4,0,12*(EL3-1)),0,0,1,12))))</f>
        <v/>
      </c>
      <c r="EM7" s="64" t="str">
        <f ca="1">IF(EM3="","",IF(OFFSET('Tableau d''emprunt'!$I$4,0,12*(EM3-1))="",0,SUM(OFFSET(OFFSET('Tableau d''emprunt'!$I$4,0,12*(EM3-1)),0,0,1,12))))</f>
        <v/>
      </c>
      <c r="EN7" s="64" t="str">
        <f ca="1">IF(EN3="","",IF(OFFSET('Tableau d''emprunt'!$I$4,0,12*(EN3-1))="",0,SUM(OFFSET(OFFSET('Tableau d''emprunt'!$I$4,0,12*(EN3-1)),0,0,1,12))))</f>
        <v/>
      </c>
      <c r="EO7" s="64" t="str">
        <f ca="1">IF(EO3="","",IF(OFFSET('Tableau d''emprunt'!$I$4,0,12*(EO3-1))="",0,SUM(OFFSET(OFFSET('Tableau d''emprunt'!$I$4,0,12*(EO3-1)),0,0,1,12))))</f>
        <v/>
      </c>
      <c r="EP7" s="64" t="str">
        <f ca="1">IF(EP3="","",IF(OFFSET('Tableau d''emprunt'!$I$4,0,12*(EP3-1))="",0,SUM(OFFSET(OFFSET('Tableau d''emprunt'!$I$4,0,12*(EP3-1)),0,0,1,12))))</f>
        <v/>
      </c>
      <c r="EQ7" s="64" t="str">
        <f ca="1">IF(EQ3="","",IF(OFFSET('Tableau d''emprunt'!$I$4,0,12*(EQ3-1))="",0,SUM(OFFSET(OFFSET('Tableau d''emprunt'!$I$4,0,12*(EQ3-1)),0,0,1,12))))</f>
        <v/>
      </c>
      <c r="ER7" s="64" t="str">
        <f ca="1">IF(ER3="","",IF(OFFSET('Tableau d''emprunt'!$I$4,0,12*(ER3-1))="",0,SUM(OFFSET(OFFSET('Tableau d''emprunt'!$I$4,0,12*(ER3-1)),0,0,1,12))))</f>
        <v/>
      </c>
    </row>
    <row r="8" spans="1:151">
      <c r="A8" s="56" t="s">
        <v>52</v>
      </c>
      <c r="B8" s="55">
        <f>IF(B3="","",B7/POWER(1+'Caracs du projet'!$E$93,B3-1))</f>
        <v>0</v>
      </c>
      <c r="C8" s="55">
        <f ca="1">IF(C3="","",C7/POWER(1+'Caracs du projet'!$E$93,C3))</f>
        <v>414.36463810796698</v>
      </c>
      <c r="D8" s="55">
        <f ca="1">IF(D3="","",D7/POWER(1+'Caracs du projet'!$E$93,D3))</f>
        <v>384.21589895313735</v>
      </c>
      <c r="E8" s="55">
        <f ca="1">IF(E3="","",E7/POWER(1+'Caracs du projet'!$E$93,E3))</f>
        <v>354.32182216394114</v>
      </c>
      <c r="F8" s="55">
        <f ca="1">IF(F3="","",F7/POWER(1+'Caracs du projet'!$E$93,F3))</f>
        <v>324.67981254071503</v>
      </c>
      <c r="G8" s="55">
        <f ca="1">IF(G3="","",G7/POWER(1+'Caracs du projet'!$E$93,G3))</f>
        <v>295.2873004546405</v>
      </c>
      <c r="H8" s="55">
        <f ca="1">IF(H3="","",H7/POWER(1+'Caracs du projet'!$E$93,H3))</f>
        <v>266.14174159435822</v>
      </c>
      <c r="I8" s="55">
        <f ca="1">IF(I3="","",I7/POWER(1+'Caracs du projet'!$E$93,I3))</f>
        <v>237.24061671509111</v>
      </c>
      <c r="J8" s="55">
        <f ca="1">IF(J3="","",J7/POWER(1+'Caracs du projet'!$E$93,J3))</f>
        <v>208.58143139024983</v>
      </c>
      <c r="K8" s="55">
        <f ca="1">IF(K3="","",K7/POWER(1+'Caracs du projet'!$E$93,K3))</f>
        <v>180.16171576549911</v>
      </c>
      <c r="L8" s="55">
        <f ca="1">IF(L3="","",L7/POWER(1+'Caracs du projet'!$E$93,L3))</f>
        <v>151.97902431525668</v>
      </c>
      <c r="M8" s="55">
        <f ca="1">IF(M3="","",M7/POWER(1+'Caracs du projet'!$E$93,M3))</f>
        <v>124.03093560160414</v>
      </c>
      <c r="N8" s="55">
        <f ca="1">IF(N3="","",N7/POWER(1+'Caracs du projet'!$E$93,N3))</f>
        <v>96.315052035584046</v>
      </c>
      <c r="O8" s="55">
        <f ca="1">IF(O3="","",O7/POWER(1+'Caracs du projet'!$E$93,O3))</f>
        <v>68.828999640860047</v>
      </c>
      <c r="P8" s="55">
        <f ca="1">IF(P3="","",P7/POWER(1+'Caracs du projet'!$E$93,P3))</f>
        <v>41.570427819716663</v>
      </c>
      <c r="Q8" s="55">
        <f ca="1">IF(Q3="","",Q7/POWER(1+'Caracs du projet'!$E$93,Q3))</f>
        <v>14.537009121375458</v>
      </c>
      <c r="R8" s="55">
        <f ca="1">IF(R3="","",R7/POWER(1+'Caracs du projet'!$E$93,R3))</f>
        <v>0</v>
      </c>
      <c r="S8" s="55">
        <f ca="1">IF(S3="","",S7/POWER(1+'Caracs du projet'!$E$93,S3))</f>
        <v>0</v>
      </c>
      <c r="T8" s="55">
        <f ca="1">IF(T3="","",T7/POWER(1+'Caracs du projet'!$E$93,T3))</f>
        <v>0</v>
      </c>
      <c r="U8" s="55">
        <f ca="1">IF(U3="","",U7/POWER(1+'Caracs du projet'!$E$93,U3))</f>
        <v>0</v>
      </c>
      <c r="V8" s="55">
        <f ca="1">IF(V3="","",V7/POWER(1+'Caracs du projet'!$E$93,V3))</f>
        <v>0</v>
      </c>
      <c r="W8" s="55" t="str">
        <f>IF(W3="","",W7/POWER(1+'Caracs du projet'!$E$93,W3))</f>
        <v/>
      </c>
      <c r="X8" s="55" t="str">
        <f>IF(X3="","",X7/POWER(1+'Caracs du projet'!$E$93,X3))</f>
        <v/>
      </c>
      <c r="Y8" s="55" t="str">
        <f>IF(Y3="","",Y7/POWER(1+'Caracs du projet'!$E$93,Y3))</f>
        <v/>
      </c>
      <c r="Z8" s="55" t="str">
        <f>IF(Z3="","",Z7/POWER(1+'Caracs du projet'!$E$93,Z3))</f>
        <v/>
      </c>
      <c r="AA8" s="55" t="str">
        <f>IF(AA3="","",AA7/POWER(1+'Caracs du projet'!$E$93,AA3))</f>
        <v/>
      </c>
      <c r="AB8" s="55" t="str">
        <f>IF(AB3="","",AB7/POWER(1+'Caracs du projet'!$E$93,AB3))</f>
        <v/>
      </c>
      <c r="AC8" s="55" t="str">
        <f>IF(AC3="","",AC7/POWER(1+'Caracs du projet'!$E$93,AC3))</f>
        <v/>
      </c>
      <c r="AD8" s="55" t="str">
        <f>IF(AD3="","",AD7/POWER(1+'Caracs du projet'!$E$93,AD3))</f>
        <v/>
      </c>
      <c r="AE8" s="55" t="str">
        <f>IF(AE3="","",AE7/POWER(1+'Caracs du projet'!$E$93,AE3))</f>
        <v/>
      </c>
      <c r="AF8" s="55" t="str">
        <f>IF(AF3="","",AF7/POWER(1+'Caracs du projet'!$E$93,AF3))</f>
        <v/>
      </c>
      <c r="AG8" s="55" t="str">
        <f>IF(AG3="","",AG7/POWER(1+'Caracs du projet'!$E$93,AG3))</f>
        <v/>
      </c>
      <c r="AH8" s="55" t="str">
        <f>IF(AH3="","",AH7/POWER(1+'Caracs du projet'!$E$93,AH3))</f>
        <v/>
      </c>
      <c r="AI8" s="55" t="str">
        <f>IF(AI3="","",AI7/POWER(1+'Caracs du projet'!$E$93,AI3))</f>
        <v/>
      </c>
      <c r="AJ8" s="55" t="str">
        <f>IF(AJ3="","",AJ7/POWER(1+'Caracs du projet'!$E$93,AJ3))</f>
        <v/>
      </c>
      <c r="AK8" s="55" t="str">
        <f>IF(AK3="","",AK7/POWER(1+'Caracs du projet'!$E$93,AK3))</f>
        <v/>
      </c>
      <c r="AL8" s="55" t="str">
        <f>IF(AL3="","",AL7/POWER(1+'Caracs du projet'!$E$93,AL3))</f>
        <v/>
      </c>
      <c r="AM8" s="55" t="str">
        <f>IF(AM3="","",AM7/POWER(1+'Caracs du projet'!$E$93,AM3))</f>
        <v/>
      </c>
      <c r="AN8" s="55" t="str">
        <f>IF(AN3="","",AN7/POWER(1+'Caracs du projet'!$E$93,AN3))</f>
        <v/>
      </c>
      <c r="AO8" s="55" t="str">
        <f>IF(AO3="","",AO7/POWER(1+'Caracs du projet'!$E$93,AO3))</f>
        <v/>
      </c>
      <c r="AP8" s="55" t="str">
        <f>IF(AP3="","",AP7/POWER(1+'Caracs du projet'!$E$93,AP3))</f>
        <v/>
      </c>
      <c r="AQ8" s="55" t="str">
        <f>IF(AQ3="","",AQ7/POWER(1+'Caracs du projet'!$E$93,AQ3))</f>
        <v/>
      </c>
      <c r="AR8" s="55" t="str">
        <f>IF(AR3="","",AR7/POWER(1+'Caracs du projet'!$E$93,AR3))</f>
        <v/>
      </c>
      <c r="AS8" s="55" t="str">
        <f>IF(AS3="","",AS7/POWER(1+'Caracs du projet'!$E$93,AS3))</f>
        <v/>
      </c>
      <c r="AT8" s="55" t="str">
        <f>IF(AT3="","",AT7/POWER(1+'Caracs du projet'!$E$93,AT3))</f>
        <v/>
      </c>
      <c r="AU8" s="55" t="str">
        <f>IF(AU3="","",AU7/POWER(1+'Caracs du projet'!$E$93,AU3))</f>
        <v/>
      </c>
      <c r="AV8" s="55" t="str">
        <f>IF(AV3="","",AV7/POWER(1+'Caracs du projet'!$E$93,AV3))</f>
        <v/>
      </c>
      <c r="AW8" s="55" t="str">
        <f>IF(AW3="","",AW7/POWER(1+'Caracs du projet'!$E$93,AW3))</f>
        <v/>
      </c>
      <c r="AX8" s="55" t="str">
        <f>IF(AX3="","",AX7/POWER(1+'Caracs du projet'!$E$93,AX3))</f>
        <v/>
      </c>
      <c r="AY8" s="55" t="str">
        <f>IF(AY3="","",AY7/POWER(1+'Caracs du projet'!$E$93,AY3))</f>
        <v/>
      </c>
      <c r="AZ8" s="55" t="str">
        <f>IF(AZ3="","",AZ7/POWER(1+'Caracs du projet'!$E$93,AZ3))</f>
        <v/>
      </c>
      <c r="BA8" s="55" t="str">
        <f>IF(BA3="","",BA7/POWER(1+'Caracs du projet'!$E$93,BA3))</f>
        <v/>
      </c>
      <c r="BB8" s="55" t="str">
        <f>IF(BB3="","",BB7/POWER(1+'Caracs du projet'!$E$93,BB3))</f>
        <v/>
      </c>
      <c r="BC8" s="55" t="str">
        <f>IF(BC3="","",BC7/POWER(1+'Caracs du projet'!$E$93,BC3))</f>
        <v/>
      </c>
      <c r="BD8" s="55" t="str">
        <f>IF(BD3="","",BD7/POWER(1+'Caracs du projet'!$E$93,BD3))</f>
        <v/>
      </c>
      <c r="BE8" s="55" t="str">
        <f>IF(BE3="","",BE7/POWER(1+'Caracs du projet'!$E$93,BE3))</f>
        <v/>
      </c>
      <c r="BF8" s="55" t="str">
        <f>IF(BF3="","",BF7/POWER(1+'Caracs du projet'!$E$93,BF3))</f>
        <v/>
      </c>
      <c r="BG8" s="55" t="str">
        <f>IF(BG3="","",BG7/POWER(1+'Caracs du projet'!$E$93,BG3))</f>
        <v/>
      </c>
      <c r="BH8" s="55" t="str">
        <f>IF(BH3="","",BH7/POWER(1+'Caracs du projet'!$E$93,BH3))</f>
        <v/>
      </c>
      <c r="BI8" s="55" t="str">
        <f>IF(BI3="","",BI7/POWER(1+'Caracs du projet'!$E$93,BI3))</f>
        <v/>
      </c>
      <c r="BJ8" s="55" t="str">
        <f>IF(BJ3="","",BJ7/POWER(1+'Caracs du projet'!$E$93,BJ3))</f>
        <v/>
      </c>
      <c r="BK8" s="55" t="str">
        <f>IF(BK3="","",BK7/POWER(1+'Caracs du projet'!$E$93,BK3))</f>
        <v/>
      </c>
      <c r="BL8" s="55" t="str">
        <f>IF(BL3="","",BL7/POWER(1+'Caracs du projet'!$E$93,BL3))</f>
        <v/>
      </c>
      <c r="BM8" s="55" t="str">
        <f>IF(BM3="","",BM7/POWER(1+'Caracs du projet'!$E$93,BM3))</f>
        <v/>
      </c>
      <c r="BN8" s="55" t="str">
        <f>IF(BN3="","",BN7/POWER(1+'Caracs du projet'!$E$93,BN3))</f>
        <v/>
      </c>
      <c r="BO8" s="55" t="str">
        <f>IF(BO3="","",BO7/POWER(1+'Caracs du projet'!$E$93,BO3))</f>
        <v/>
      </c>
      <c r="BP8" s="55" t="str">
        <f>IF(BP3="","",BP7/POWER(1+'Caracs du projet'!$E$93,BP3))</f>
        <v/>
      </c>
      <c r="BQ8" s="55" t="str">
        <f>IF(BQ3="","",BQ7/POWER(1+'Caracs du projet'!$E$93,BQ3))</f>
        <v/>
      </c>
      <c r="BR8" s="55" t="str">
        <f>IF(BR3="","",BR7/POWER(1+'Caracs du projet'!$E$93,BR3))</f>
        <v/>
      </c>
      <c r="BS8" s="55" t="str">
        <f>IF(BS3="","",BS7/POWER(1+'Caracs du projet'!$E$93,BS3))</f>
        <v/>
      </c>
      <c r="BT8" s="55" t="str">
        <f>IF(BT3="","",BT7/POWER(1+'Caracs du projet'!$E$93,BT3))</f>
        <v/>
      </c>
      <c r="BU8" s="55" t="str">
        <f>IF(BU3="","",BU7/POWER(1+'Caracs du projet'!$E$93,BU3))</f>
        <v/>
      </c>
      <c r="BV8" s="55" t="str">
        <f>IF(BV3="","",BV7/POWER(1+'Caracs du projet'!$E$93,BV3))</f>
        <v/>
      </c>
      <c r="BW8" s="55" t="str">
        <f>IF(BW3="","",BW7/POWER(1+'Caracs du projet'!$E$93,BW3))</f>
        <v/>
      </c>
      <c r="BX8" s="55" t="str">
        <f>IF(BX3="","",BX7/POWER(1+'Caracs du projet'!$E$93,BX3))</f>
        <v/>
      </c>
      <c r="BY8" s="55" t="str">
        <f>IF(BY3="","",BY7/POWER(1+'Caracs du projet'!$E$93,BY3))</f>
        <v/>
      </c>
      <c r="BZ8" s="55" t="str">
        <f>IF(BZ3="","",BZ7/POWER(1+'Caracs du projet'!$E$93,BZ3))</f>
        <v/>
      </c>
      <c r="CA8" s="55" t="str">
        <f>IF(CA3="","",CA7/POWER(1+'Caracs du projet'!$E$93,CA3))</f>
        <v/>
      </c>
      <c r="CB8" s="55" t="str">
        <f>IF(CB3="","",CB7/POWER(1+'Caracs du projet'!$E$93,CB3))</f>
        <v/>
      </c>
      <c r="CC8" s="55" t="str">
        <f>IF(CC3="","",CC7/POWER(1+'Caracs du projet'!$E$93,CC3))</f>
        <v/>
      </c>
      <c r="CD8" s="55" t="str">
        <f>IF(CD3="","",CD7/POWER(1+'Caracs du projet'!$E$93,CD3))</f>
        <v/>
      </c>
      <c r="CE8" s="55" t="str">
        <f>IF(CE3="","",CE7/POWER(1+'Caracs du projet'!$E$93,CE3))</f>
        <v/>
      </c>
      <c r="CF8" s="55" t="str">
        <f>IF(CF3="","",CF7/POWER(1+'Caracs du projet'!$E$93,CF3))</f>
        <v/>
      </c>
      <c r="CG8" s="55" t="str">
        <f>IF(CG3="","",CG7/POWER(1+'Caracs du projet'!$E$93,CG3))</f>
        <v/>
      </c>
      <c r="CH8" s="55" t="str">
        <f>IF(CH3="","",CH7/POWER(1+'Caracs du projet'!$E$93,CH3))</f>
        <v/>
      </c>
      <c r="CI8" s="55" t="str">
        <f>IF(CI3="","",CI7/POWER(1+'Caracs du projet'!$E$93,CI3))</f>
        <v/>
      </c>
      <c r="CJ8" s="55" t="str">
        <f>IF(CJ3="","",CJ7/POWER(1+'Caracs du projet'!$E$93,CJ3))</f>
        <v/>
      </c>
      <c r="CK8" s="55" t="str">
        <f>IF(CK3="","",CK7/POWER(1+'Caracs du projet'!$E$93,CK3))</f>
        <v/>
      </c>
      <c r="CL8" s="55" t="str">
        <f>IF(CL3="","",CL7/POWER(1+'Caracs du projet'!$E$93,CL3))</f>
        <v/>
      </c>
      <c r="CM8" s="55" t="str">
        <f>IF(CM3="","",CM7/POWER(1+'Caracs du projet'!$E$93,CM3))</f>
        <v/>
      </c>
      <c r="CN8" s="55" t="str">
        <f>IF(CN3="","",CN7/POWER(1+'Caracs du projet'!$E$93,CN3))</f>
        <v/>
      </c>
      <c r="CO8" s="55" t="str">
        <f>IF(CO3="","",CO7/POWER(1+'Caracs du projet'!$E$93,CO3))</f>
        <v/>
      </c>
      <c r="CP8" s="55" t="str">
        <f>IF(CP3="","",CP7/POWER(1+'Caracs du projet'!$E$93,CP3))</f>
        <v/>
      </c>
      <c r="CQ8" s="55" t="str">
        <f>IF(CQ3="","",CQ7/POWER(1+'Caracs du projet'!$E$93,CQ3))</f>
        <v/>
      </c>
      <c r="CR8" s="55" t="str">
        <f>IF(CR3="","",CR7/POWER(1+'Caracs du projet'!$E$93,CR3))</f>
        <v/>
      </c>
      <c r="CS8" s="55" t="str">
        <f>IF(CS3="","",CS7/POWER(1+'Caracs du projet'!$E$93,CS3))</f>
        <v/>
      </c>
      <c r="CT8" s="55" t="str">
        <f>IF(CT3="","",CT7/POWER(1+'Caracs du projet'!$E$93,CT3))</f>
        <v/>
      </c>
      <c r="CU8" s="55" t="str">
        <f>IF(CU3="","",CU7/POWER(1+'Caracs du projet'!$E$93,CU3))</f>
        <v/>
      </c>
      <c r="CV8" s="55" t="str">
        <f>IF(CV3="","",CV7/POWER(1+'Caracs du projet'!$E$93,CV3))</f>
        <v/>
      </c>
      <c r="CW8" s="55" t="str">
        <f>IF(CW3="","",CW7/POWER(1+'Caracs du projet'!$E$93,CW3))</f>
        <v/>
      </c>
      <c r="CX8" s="55" t="str">
        <f>IF(CX3="","",CX7/POWER(1+'Caracs du projet'!$E$93,CX3))</f>
        <v/>
      </c>
      <c r="CY8" s="55" t="str">
        <f>IF(CY3="","",CY7/POWER(1+'Caracs du projet'!$E$93,CY3))</f>
        <v/>
      </c>
      <c r="CZ8" s="55" t="str">
        <f>IF(CZ3="","",CZ7/POWER(1+'Caracs du projet'!$E$93,CZ3))</f>
        <v/>
      </c>
      <c r="DA8" s="55" t="str">
        <f>IF(DA3="","",DA7/POWER(1+'Caracs du projet'!$E$93,DA3))</f>
        <v/>
      </c>
      <c r="DB8" s="55" t="str">
        <f>IF(DB3="","",DB7/POWER(1+'Caracs du projet'!$E$93,DB3))</f>
        <v/>
      </c>
      <c r="DC8" s="55" t="str">
        <f>IF(DC3="","",DC7/POWER(1+'Caracs du projet'!$E$93,DC3))</f>
        <v/>
      </c>
      <c r="DD8" s="55" t="str">
        <f>IF(DD3="","",DD7/POWER(1+'Caracs du projet'!$E$93,DD3))</f>
        <v/>
      </c>
      <c r="DE8" s="55" t="str">
        <f>IF(DE3="","",DE7/POWER(1+'Caracs du projet'!$E$93,DE3))</f>
        <v/>
      </c>
      <c r="DF8" s="55" t="str">
        <f>IF(DF3="","",DF7/POWER(1+'Caracs du projet'!$E$93,DF3))</f>
        <v/>
      </c>
      <c r="DG8" s="55" t="str">
        <f>IF(DG3="","",DG7/POWER(1+'Caracs du projet'!$E$93,DG3))</f>
        <v/>
      </c>
      <c r="DH8" s="55" t="str">
        <f>IF(DH3="","",DH7/POWER(1+'Caracs du projet'!$E$93,DH3))</f>
        <v/>
      </c>
      <c r="DI8" s="55" t="str">
        <f>IF(DI3="","",DI7/POWER(1+'Caracs du projet'!$E$93,DI3))</f>
        <v/>
      </c>
      <c r="DJ8" s="55" t="str">
        <f>IF(DJ3="","",DJ7/POWER(1+'Caracs du projet'!$E$93,DJ3))</f>
        <v/>
      </c>
      <c r="DK8" s="55" t="str">
        <f>IF(DK3="","",DK7/POWER(1+'Caracs du projet'!$E$93,DK3))</f>
        <v/>
      </c>
      <c r="DL8" s="55" t="str">
        <f>IF(DL3="","",DL7/POWER(1+'Caracs du projet'!$E$93,DL3))</f>
        <v/>
      </c>
      <c r="DM8" s="55" t="str">
        <f>IF(DM3="","",DM7/POWER(1+'Caracs du projet'!$E$93,DM3))</f>
        <v/>
      </c>
      <c r="DN8" s="55" t="str">
        <f>IF(DN3="","",DN7/POWER(1+'Caracs du projet'!$E$93,DN3))</f>
        <v/>
      </c>
      <c r="DO8" s="55" t="str">
        <f>IF(DO3="","",DO7/POWER(1+'Caracs du projet'!$E$93,DO3))</f>
        <v/>
      </c>
      <c r="DP8" s="55" t="str">
        <f>IF(DP3="","",DP7/POWER(1+'Caracs du projet'!$E$93,DP3))</f>
        <v/>
      </c>
      <c r="DQ8" s="55" t="str">
        <f>IF(DQ3="","",DQ7/POWER(1+'Caracs du projet'!$E$93,DQ3))</f>
        <v/>
      </c>
      <c r="DR8" s="55" t="str">
        <f>IF(DR3="","",DR7/POWER(1+'Caracs du projet'!$E$93,DR3))</f>
        <v/>
      </c>
      <c r="DS8" s="55" t="str">
        <f>IF(DS3="","",DS7/POWER(1+'Caracs du projet'!$E$93,DS3))</f>
        <v/>
      </c>
      <c r="DT8" s="55" t="str">
        <f>IF(DT3="","",DT7/POWER(1+'Caracs du projet'!$E$93,DT3))</f>
        <v/>
      </c>
      <c r="DU8" s="55" t="str">
        <f>IF(DU3="","",DU7/POWER(1+'Caracs du projet'!$E$93,DU3))</f>
        <v/>
      </c>
      <c r="DV8" s="55" t="str">
        <f>IF(DV3="","",DV7/POWER(1+'Caracs du projet'!$E$93,DV3))</f>
        <v/>
      </c>
      <c r="DW8" s="55" t="str">
        <f>IF(DW3="","",DW7/POWER(1+'Caracs du projet'!$E$93,DW3))</f>
        <v/>
      </c>
      <c r="DX8" s="55" t="str">
        <f>IF(DX3="","",DX7/POWER(1+'Caracs du projet'!$E$93,DX3))</f>
        <v/>
      </c>
      <c r="DY8" s="55" t="str">
        <f>IF(DY3="","",DY7/POWER(1+'Caracs du projet'!$E$93,DY3))</f>
        <v/>
      </c>
      <c r="DZ8" s="55" t="str">
        <f>IF(DZ3="","",DZ7/POWER(1+'Caracs du projet'!$E$93,DZ3))</f>
        <v/>
      </c>
      <c r="EA8" s="55" t="str">
        <f>IF(EA3="","",EA7/POWER(1+'Caracs du projet'!$E$93,EA3))</f>
        <v/>
      </c>
      <c r="EB8" s="55" t="str">
        <f>IF(EB3="","",EB7/POWER(1+'Caracs du projet'!$E$93,EB3))</f>
        <v/>
      </c>
      <c r="EC8" s="55" t="str">
        <f>IF(EC3="","",EC7/POWER(1+'Caracs du projet'!$E$93,EC3))</f>
        <v/>
      </c>
      <c r="ED8" s="55" t="str">
        <f>IF(ED3="","",ED7/POWER(1+'Caracs du projet'!$E$93,ED3))</f>
        <v/>
      </c>
      <c r="EE8" s="55" t="str">
        <f>IF(EE3="","",EE7/POWER(1+'Caracs du projet'!$E$93,EE3))</f>
        <v/>
      </c>
      <c r="EF8" s="55" t="str">
        <f>IF(EF3="","",EF7/POWER(1+'Caracs du projet'!$E$93,EF3))</f>
        <v/>
      </c>
      <c r="EG8" s="55" t="str">
        <f>IF(EG3="","",EG7/POWER(1+'Caracs du projet'!$E$93,EG3))</f>
        <v/>
      </c>
      <c r="EH8" s="55" t="str">
        <f>IF(EH3="","",EH7/POWER(1+'Caracs du projet'!$E$93,EH3))</f>
        <v/>
      </c>
      <c r="EI8" s="55" t="str">
        <f>IF(EI3="","",EI7/POWER(1+'Caracs du projet'!$E$93,EI3))</f>
        <v/>
      </c>
      <c r="EJ8" s="55" t="str">
        <f>IF(EJ3="","",EJ7/POWER(1+'Caracs du projet'!$E$93,EJ3))</f>
        <v/>
      </c>
      <c r="EK8" s="55" t="str">
        <f>IF(EK3="","",EK7/POWER(1+'Caracs du projet'!$E$93,EK3))</f>
        <v/>
      </c>
      <c r="EL8" s="55" t="str">
        <f>IF(EL3="","",EL7/POWER(1+'Caracs du projet'!$E$93,EL3))</f>
        <v/>
      </c>
      <c r="EM8" s="55" t="str">
        <f>IF(EM3="","",EM7/POWER(1+'Caracs du projet'!$E$93,EM3))</f>
        <v/>
      </c>
      <c r="EN8" s="55" t="str">
        <f>IF(EN3="","",EN7/POWER(1+'Caracs du projet'!$E$93,EN3))</f>
        <v/>
      </c>
      <c r="EO8" s="55" t="str">
        <f>IF(EO3="","",EO7/POWER(1+'Caracs du projet'!$E$93,EO3))</f>
        <v/>
      </c>
      <c r="EP8" s="55" t="str">
        <f>IF(EP3="","",EP7/POWER(1+'Caracs du projet'!$E$93,EP3))</f>
        <v/>
      </c>
      <c r="EQ8" s="55" t="str">
        <f>IF(EQ3="","",EQ7/POWER(1+'Caracs du projet'!$E$93,EQ3))</f>
        <v/>
      </c>
      <c r="ER8" s="55" t="str">
        <f>IF(ER3="","",ER7/POWER(1+'Caracs du projet'!$E$93,ER3))</f>
        <v/>
      </c>
    </row>
    <row r="9" spans="1:151">
      <c r="A9" s="63" t="s">
        <v>44</v>
      </c>
      <c r="B9" s="64">
        <v>0</v>
      </c>
      <c r="C9" s="64">
        <f>IF(C3="","",IF(C3&gt;'Caracs du projet'!$C$46,0,'Caracs du projet'!$E$46))</f>
        <v>2250</v>
      </c>
      <c r="D9" s="64">
        <f>IF(D3="","",IF(D3&gt;'Caracs du projet'!$C$46,0,'Caracs du projet'!$E$46))</f>
        <v>2250</v>
      </c>
      <c r="E9" s="64">
        <f>IF(E3="","",IF(E3&gt;'Caracs du projet'!$C$46,0,'Caracs du projet'!$E$46))</f>
        <v>2250</v>
      </c>
      <c r="F9" s="64">
        <f>IF(F3="","",IF(F3&gt;'Caracs du projet'!$C$46,0,'Caracs du projet'!$E$46))</f>
        <v>2250</v>
      </c>
      <c r="G9" s="64">
        <f>IF(G3="","",IF(G3&gt;'Caracs du projet'!$C$46,0,'Caracs du projet'!$E$46))</f>
        <v>2250</v>
      </c>
      <c r="H9" s="64">
        <f>IF(H3="","",IF(H3&gt;'Caracs du projet'!$C$46,0,'Caracs du projet'!$E$46))</f>
        <v>2250</v>
      </c>
      <c r="I9" s="64">
        <f>IF(I3="","",IF(I3&gt;'Caracs du projet'!$C$46,0,'Caracs du projet'!$E$46))</f>
        <v>2250</v>
      </c>
      <c r="J9" s="64">
        <f>IF(J3="","",IF(J3&gt;'Caracs du projet'!$C$46,0,'Caracs du projet'!$E$46))</f>
        <v>2250</v>
      </c>
      <c r="K9" s="64">
        <f>IF(K3="","",IF(K3&gt;'Caracs du projet'!$C$46,0,'Caracs du projet'!$E$46))</f>
        <v>2250</v>
      </c>
      <c r="L9" s="64">
        <f>IF(L3="","",IF(L3&gt;'Caracs du projet'!$C$46,0,'Caracs du projet'!$E$46))</f>
        <v>2250</v>
      </c>
      <c r="M9" s="64">
        <f>IF(M3="","",IF(M3&gt;'Caracs du projet'!$C$46,0,'Caracs du projet'!$E$46))</f>
        <v>2250</v>
      </c>
      <c r="N9" s="64">
        <f>IF(N3="","",IF(N3&gt;'Caracs du projet'!$C$46,0,'Caracs du projet'!$E$46))</f>
        <v>2250</v>
      </c>
      <c r="O9" s="64">
        <f>IF(O3="","",IF(O3&gt;'Caracs du projet'!$C$46,0,'Caracs du projet'!$E$46))</f>
        <v>2250</v>
      </c>
      <c r="P9" s="64">
        <f>IF(P3="","",IF(P3&gt;'Caracs du projet'!$C$46,0,'Caracs du projet'!$E$46))</f>
        <v>2250</v>
      </c>
      <c r="Q9" s="64">
        <f>IF(Q3="","",IF(Q3&gt;'Caracs du projet'!$C$46,0,'Caracs du projet'!$E$46))</f>
        <v>2250</v>
      </c>
      <c r="R9" s="64">
        <f>IF(R3="","",IF(R3&gt;'Caracs du projet'!$C$46,0,'Caracs du projet'!$E$46))</f>
        <v>2250</v>
      </c>
      <c r="S9" s="64">
        <f>IF(S3="","",IF(S3&gt;'Caracs du projet'!$C$46,0,'Caracs du projet'!$E$46))</f>
        <v>2250</v>
      </c>
      <c r="T9" s="64">
        <f>IF(T3="","",IF(T3&gt;'Caracs du projet'!$C$46,0,'Caracs du projet'!$E$46))</f>
        <v>2250</v>
      </c>
      <c r="U9" s="64">
        <f>IF(U3="","",IF(U3&gt;'Caracs du projet'!$C$46,0,'Caracs du projet'!$E$46))</f>
        <v>2250</v>
      </c>
      <c r="V9" s="64">
        <f>IF(V3="","",IF(V3&gt;'Caracs du projet'!$C$46,0,'Caracs du projet'!$E$46))</f>
        <v>2250</v>
      </c>
      <c r="W9" s="64" t="str">
        <f>IF(W3="","",IF(W3&gt;'Caracs du projet'!$C$46,0,'Caracs du projet'!$E$46))</f>
        <v/>
      </c>
      <c r="X9" s="64" t="str">
        <f>IF(X3="","",IF(X3&gt;'Caracs du projet'!$C$46,0,'Caracs du projet'!$E$46))</f>
        <v/>
      </c>
      <c r="Y9" s="64" t="str">
        <f>IF(Y3="","",IF(Y3&gt;'Caracs du projet'!$C$46,0,'Caracs du projet'!$E$46))</f>
        <v/>
      </c>
      <c r="Z9" s="64" t="str">
        <f>IF(Z3="","",IF(Z3&gt;'Caracs du projet'!$C$46,0,'Caracs du projet'!$E$46))</f>
        <v/>
      </c>
      <c r="AA9" s="64" t="str">
        <f>IF(AA3="","",IF(AA3&gt;'Caracs du projet'!$C$46,0,'Caracs du projet'!$E$46))</f>
        <v/>
      </c>
      <c r="AB9" s="64" t="str">
        <f>IF(AB3="","",IF(AB3&gt;'Caracs du projet'!$C$46,0,'Caracs du projet'!$E$46))</f>
        <v/>
      </c>
      <c r="AC9" s="64" t="str">
        <f>IF(AC3="","",IF(AC3&gt;'Caracs du projet'!$C$46,0,'Caracs du projet'!$E$46))</f>
        <v/>
      </c>
      <c r="AD9" s="64" t="str">
        <f>IF(AD3="","",IF(AD3&gt;'Caracs du projet'!$C$46,0,'Caracs du projet'!$E$46))</f>
        <v/>
      </c>
      <c r="AE9" s="64" t="str">
        <f>IF(AE3="","",IF(AE3&gt;'Caracs du projet'!$C$46,0,'Caracs du projet'!$E$46))</f>
        <v/>
      </c>
      <c r="AF9" s="64" t="str">
        <f>IF(AF3="","",IF(AF3&gt;'Caracs du projet'!$C$46,0,'Caracs du projet'!$E$46))</f>
        <v/>
      </c>
      <c r="AG9" s="64" t="str">
        <f>IF(AG3="","",IF(AG3&gt;'Caracs du projet'!$C$46,0,'Caracs du projet'!$E$46))</f>
        <v/>
      </c>
      <c r="AH9" s="64" t="str">
        <f>IF(AH3="","",IF(AH3&gt;'Caracs du projet'!$C$46,0,'Caracs du projet'!$E$46))</f>
        <v/>
      </c>
      <c r="AI9" s="64" t="str">
        <f>IF(AI3="","",IF(AI3&gt;'Caracs du projet'!$C$46,0,'Caracs du projet'!$E$46))</f>
        <v/>
      </c>
      <c r="AJ9" s="64" t="str">
        <f>IF(AJ3="","",IF(AJ3&gt;'Caracs du projet'!$C$46,0,'Caracs du projet'!$E$46))</f>
        <v/>
      </c>
      <c r="AK9" s="64" t="str">
        <f>IF(AK3="","",IF(AK3&gt;'Caracs du projet'!$C$46,0,'Caracs du projet'!$E$46))</f>
        <v/>
      </c>
      <c r="AL9" s="64" t="str">
        <f>IF(AL3="","",IF(AL3&gt;'Caracs du projet'!$C$46,0,'Caracs du projet'!$E$46))</f>
        <v/>
      </c>
      <c r="AM9" s="64" t="str">
        <f>IF(AM3="","",IF(AM3&gt;'Caracs du projet'!$C$46,0,'Caracs du projet'!$E$46))</f>
        <v/>
      </c>
      <c r="AN9" s="64" t="str">
        <f>IF(AN3="","",IF(AN3&gt;'Caracs du projet'!$C$46,0,'Caracs du projet'!$E$46))</f>
        <v/>
      </c>
      <c r="AO9" s="64" t="str">
        <f>IF(AO3="","",IF(AO3&gt;'Caracs du projet'!$C$46,0,'Caracs du projet'!$E$46))</f>
        <v/>
      </c>
      <c r="AP9" s="64" t="str">
        <f>IF(AP3="","",IF(AP3&gt;'Caracs du projet'!$C$46,0,'Caracs du projet'!$E$46))</f>
        <v/>
      </c>
      <c r="AQ9" s="64" t="str">
        <f>IF(AQ3="","",IF(AQ3&gt;'Caracs du projet'!$C$46,0,'Caracs du projet'!$E$46))</f>
        <v/>
      </c>
      <c r="AR9" s="64" t="str">
        <f>IF(AR3="","",IF(AR3&gt;'Caracs du projet'!$C$46,0,'Caracs du projet'!$E$46))</f>
        <v/>
      </c>
      <c r="AS9" s="64" t="str">
        <f>IF(AS3="","",IF(AS3&gt;'Caracs du projet'!$C$46,0,'Caracs du projet'!$E$46))</f>
        <v/>
      </c>
      <c r="AT9" s="64" t="str">
        <f>IF(AT3="","",IF(AT3&gt;'Caracs du projet'!$C$46,0,'Caracs du projet'!$E$46))</f>
        <v/>
      </c>
      <c r="AU9" s="64" t="str">
        <f>IF(AU3="","",IF(AU3&gt;'Caracs du projet'!$C$46,0,'Caracs du projet'!$E$46))</f>
        <v/>
      </c>
      <c r="AV9" s="64" t="str">
        <f>IF(AV3="","",IF(AV3&gt;'Caracs du projet'!$C$46,0,'Caracs du projet'!$E$46))</f>
        <v/>
      </c>
      <c r="AW9" s="64" t="str">
        <f>IF(AW3="","",IF(AW3&gt;'Caracs du projet'!$C$46,0,'Caracs du projet'!$E$46))</f>
        <v/>
      </c>
      <c r="AX9" s="64" t="str">
        <f>IF(AX3="","",IF(AX3&gt;'Caracs du projet'!$C$46,0,'Caracs du projet'!$E$46))</f>
        <v/>
      </c>
      <c r="AY9" s="64" t="str">
        <f>IF(AY3="","",IF(AY3&gt;'Caracs du projet'!$C$46,0,'Caracs du projet'!$E$46))</f>
        <v/>
      </c>
      <c r="AZ9" s="64" t="str">
        <f>IF(AZ3="","",IF(AZ3&gt;'Caracs du projet'!$C$46,0,'Caracs du projet'!$E$46))</f>
        <v/>
      </c>
      <c r="BA9" s="64" t="str">
        <f>IF(BA3="","",IF(BA3&gt;'Caracs du projet'!$C$46,0,'Caracs du projet'!$E$46))</f>
        <v/>
      </c>
      <c r="BB9" s="64" t="str">
        <f>IF(BB3="","",IF(BB3&gt;'Caracs du projet'!$C$46,0,'Caracs du projet'!$E$46))</f>
        <v/>
      </c>
      <c r="BC9" s="64" t="str">
        <f>IF(BC3="","",IF(BC3&gt;'Caracs du projet'!$C$46,0,'Caracs du projet'!$E$46))</f>
        <v/>
      </c>
      <c r="BD9" s="64" t="str">
        <f>IF(BD3="","",IF(BD3&gt;'Caracs du projet'!$C$46,0,'Caracs du projet'!$E$46))</f>
        <v/>
      </c>
      <c r="BE9" s="64" t="str">
        <f>IF(BE3="","",IF(BE3&gt;'Caracs du projet'!$C$46,0,'Caracs du projet'!$E$46))</f>
        <v/>
      </c>
      <c r="BF9" s="64" t="str">
        <f>IF(BF3="","",IF(BF3&gt;'Caracs du projet'!$C$46,0,'Caracs du projet'!$E$46))</f>
        <v/>
      </c>
      <c r="BG9" s="64" t="str">
        <f>IF(BG3="","",IF(BG3&gt;'Caracs du projet'!$C$46,0,'Caracs du projet'!$E$46))</f>
        <v/>
      </c>
      <c r="BH9" s="64" t="str">
        <f>IF(BH3="","",IF(BH3&gt;'Caracs du projet'!$C$46,0,'Caracs du projet'!$E$46))</f>
        <v/>
      </c>
      <c r="BI9" s="64" t="str">
        <f>IF(BI3="","",IF(BI3&gt;'Caracs du projet'!$C$46,0,'Caracs du projet'!$E$46))</f>
        <v/>
      </c>
      <c r="BJ9" s="64" t="str">
        <f>IF(BJ3="","",IF(BJ3&gt;'Caracs du projet'!$C$46,0,'Caracs du projet'!$E$46))</f>
        <v/>
      </c>
      <c r="BK9" s="64" t="str">
        <f>IF(BK3="","",IF(BK3&gt;'Caracs du projet'!$C$46,0,'Caracs du projet'!$E$46))</f>
        <v/>
      </c>
      <c r="BL9" s="64" t="str">
        <f>IF(BL3="","",IF(BL3&gt;'Caracs du projet'!$C$46,0,'Caracs du projet'!$E$46))</f>
        <v/>
      </c>
      <c r="BM9" s="64" t="str">
        <f>IF(BM3="","",IF(BM3&gt;'Caracs du projet'!$C$46,0,'Caracs du projet'!$E$46))</f>
        <v/>
      </c>
      <c r="BN9" s="64" t="str">
        <f>IF(BN3="","",IF(BN3&gt;'Caracs du projet'!$C$46,0,'Caracs du projet'!$E$46))</f>
        <v/>
      </c>
      <c r="BO9" s="64" t="str">
        <f>IF(BO3="","",IF(BO3&gt;'Caracs du projet'!$C$46,0,'Caracs du projet'!$E$46))</f>
        <v/>
      </c>
      <c r="BP9" s="64" t="str">
        <f>IF(BP3="","",IF(BP3&gt;'Caracs du projet'!$C$46,0,'Caracs du projet'!$E$46))</f>
        <v/>
      </c>
      <c r="BQ9" s="64" t="str">
        <f>IF(BQ3="","",IF(BQ3&gt;'Caracs du projet'!$C$46,0,'Caracs du projet'!$E$46))</f>
        <v/>
      </c>
      <c r="BR9" s="64" t="str">
        <f>IF(BR3="","",IF(BR3&gt;'Caracs du projet'!$C$46,0,'Caracs du projet'!$E$46))</f>
        <v/>
      </c>
      <c r="BS9" s="64" t="str">
        <f>IF(BS3="","",IF(BS3&gt;'Caracs du projet'!$C$46,0,'Caracs du projet'!$E$46))</f>
        <v/>
      </c>
      <c r="BT9" s="64" t="str">
        <f>IF(BT3="","",IF(BT3&gt;'Caracs du projet'!$C$46,0,'Caracs du projet'!$E$46))</f>
        <v/>
      </c>
      <c r="BU9" s="64" t="str">
        <f>IF(BU3="","",IF(BU3&gt;'Caracs du projet'!$C$46,0,'Caracs du projet'!$E$46))</f>
        <v/>
      </c>
      <c r="BV9" s="64" t="str">
        <f>IF(BV3="","",IF(BV3&gt;'Caracs du projet'!$C$46,0,'Caracs du projet'!$E$46))</f>
        <v/>
      </c>
      <c r="BW9" s="64" t="str">
        <f>IF(BW3="","",IF(BW3&gt;'Caracs du projet'!$C$46,0,'Caracs du projet'!$E$46))</f>
        <v/>
      </c>
      <c r="BX9" s="64" t="str">
        <f>IF(BX3="","",IF(BX3&gt;'Caracs du projet'!$C$46,0,'Caracs du projet'!$E$46))</f>
        <v/>
      </c>
      <c r="BY9" s="64" t="str">
        <f>IF(BY3="","",IF(BY3&gt;'Caracs du projet'!$C$46,0,'Caracs du projet'!$E$46))</f>
        <v/>
      </c>
      <c r="BZ9" s="64" t="str">
        <f>IF(BZ3="","",IF(BZ3&gt;'Caracs du projet'!$C$46,0,'Caracs du projet'!$E$46))</f>
        <v/>
      </c>
      <c r="CA9" s="64" t="str">
        <f>IF(CA3="","",IF(CA3&gt;'Caracs du projet'!$C$46,0,'Caracs du projet'!$E$46))</f>
        <v/>
      </c>
      <c r="CB9" s="64" t="str">
        <f>IF(CB3="","",IF(CB3&gt;'Caracs du projet'!$C$46,0,'Caracs du projet'!$E$46))</f>
        <v/>
      </c>
      <c r="CC9" s="64" t="str">
        <f>IF(CC3="","",IF(CC3&gt;'Caracs du projet'!$C$46,0,'Caracs du projet'!$E$46))</f>
        <v/>
      </c>
      <c r="CD9" s="64" t="str">
        <f>IF(CD3="","",IF(CD3&gt;'Caracs du projet'!$C$46,0,'Caracs du projet'!$E$46))</f>
        <v/>
      </c>
      <c r="CE9" s="64" t="str">
        <f>IF(CE3="","",IF(CE3&gt;'Caracs du projet'!$C$46,0,'Caracs du projet'!$E$46))</f>
        <v/>
      </c>
      <c r="CF9" s="64" t="str">
        <f>IF(CF3="","",IF(CF3&gt;'Caracs du projet'!$C$46,0,'Caracs du projet'!$E$46))</f>
        <v/>
      </c>
      <c r="CG9" s="64" t="str">
        <f>IF(CG3="","",IF(CG3&gt;'Caracs du projet'!$C$46,0,'Caracs du projet'!$E$46))</f>
        <v/>
      </c>
      <c r="CH9" s="64" t="str">
        <f>IF(CH3="","",IF(CH3&gt;'Caracs du projet'!$C$46,0,'Caracs du projet'!$E$46))</f>
        <v/>
      </c>
      <c r="CI9" s="64" t="str">
        <f>IF(CI3="","",IF(CI3&gt;'Caracs du projet'!$C$46,0,'Caracs du projet'!$E$46))</f>
        <v/>
      </c>
      <c r="CJ9" s="64" t="str">
        <f>IF(CJ3="","",IF(CJ3&gt;'Caracs du projet'!$C$46,0,'Caracs du projet'!$E$46))</f>
        <v/>
      </c>
      <c r="CK9" s="64" t="str">
        <f>IF(CK3="","",IF(CK3&gt;'Caracs du projet'!$C$46,0,'Caracs du projet'!$E$46))</f>
        <v/>
      </c>
      <c r="CL9" s="64" t="str">
        <f>IF(CL3="","",IF(CL3&gt;'Caracs du projet'!$C$46,0,'Caracs du projet'!$E$46))</f>
        <v/>
      </c>
      <c r="CM9" s="64" t="str">
        <f>IF(CM3="","",IF(CM3&gt;'Caracs du projet'!$C$46,0,'Caracs du projet'!$E$46))</f>
        <v/>
      </c>
      <c r="CN9" s="64" t="str">
        <f>IF(CN3="","",IF(CN3&gt;'Caracs du projet'!$C$46,0,'Caracs du projet'!$E$46))</f>
        <v/>
      </c>
      <c r="CO9" s="64" t="str">
        <f>IF(CO3="","",IF(CO3&gt;'Caracs du projet'!$C$46,0,'Caracs du projet'!$E$46))</f>
        <v/>
      </c>
      <c r="CP9" s="64" t="str">
        <f>IF(CP3="","",IF(CP3&gt;'Caracs du projet'!$C$46,0,'Caracs du projet'!$E$46))</f>
        <v/>
      </c>
      <c r="CQ9" s="64" t="str">
        <f>IF(CQ3="","",IF(CQ3&gt;'Caracs du projet'!$C$46,0,'Caracs du projet'!$E$46))</f>
        <v/>
      </c>
      <c r="CR9" s="64" t="str">
        <f>IF(CR3="","",IF(CR3&gt;'Caracs du projet'!$C$46,0,'Caracs du projet'!$E$46))</f>
        <v/>
      </c>
      <c r="CS9" s="64" t="str">
        <f>IF(CS3="","",IF(CS3&gt;'Caracs du projet'!$C$46,0,'Caracs du projet'!$E$46))</f>
        <v/>
      </c>
      <c r="CT9" s="64" t="str">
        <f>IF(CT3="","",IF(CT3&gt;'Caracs du projet'!$C$46,0,'Caracs du projet'!$E$46))</f>
        <v/>
      </c>
      <c r="CU9" s="64" t="str">
        <f>IF(CU3="","",IF(CU3&gt;'Caracs du projet'!$C$46,0,'Caracs du projet'!$E$46))</f>
        <v/>
      </c>
      <c r="CV9" s="64" t="str">
        <f>IF(CV3="","",IF(CV3&gt;'Caracs du projet'!$C$46,0,'Caracs du projet'!$E$46))</f>
        <v/>
      </c>
      <c r="CW9" s="64" t="str">
        <f>IF(CW3="","",IF(CW3&gt;'Caracs du projet'!$C$46,0,'Caracs du projet'!$E$46))</f>
        <v/>
      </c>
      <c r="CX9" s="64" t="str">
        <f>IF(CX3="","",IF(CX3&gt;'Caracs du projet'!$C$46,0,'Caracs du projet'!$E$46))</f>
        <v/>
      </c>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77"/>
      <c r="EK9" s="77"/>
      <c r="EL9" s="77"/>
      <c r="EM9" s="77"/>
      <c r="EN9" s="77"/>
      <c r="EO9" s="77"/>
      <c r="EP9" s="35"/>
      <c r="EQ9" s="35"/>
    </row>
    <row r="10" spans="1:151">
      <c r="A10" s="56" t="s">
        <v>73</v>
      </c>
      <c r="B10" s="55">
        <f>0</f>
        <v>0</v>
      </c>
      <c r="C10" s="55">
        <f>IF(C3="","",C9/POWER(1+'Caracs du projet'!$E$93,C3))</f>
        <v>2227.7227722772277</v>
      </c>
      <c r="D10" s="55">
        <f>IF(D3="","",D9/POWER(1+'Caracs du projet'!$E$93,D3))</f>
        <v>2205.6661111655721</v>
      </c>
      <c r="E10" s="55">
        <f>IF(E3="","",E9/POWER(1+'Caracs du projet'!$E$93,E3))</f>
        <v>2183.8278328372003</v>
      </c>
      <c r="F10" s="55">
        <f>IF(F3="","",F9/POWER(1+'Caracs du projet'!$E$93,F3))</f>
        <v>2162.2057750863364</v>
      </c>
      <c r="G10" s="55">
        <f>IF(G3="","",G9/POWER(1+'Caracs du projet'!$E$93,G3))</f>
        <v>2140.7977971151849</v>
      </c>
      <c r="H10" s="55">
        <f>IF(H3="","",H9/POWER(1+'Caracs du projet'!$E$93,H3))</f>
        <v>2119.6017793219648</v>
      </c>
      <c r="I10" s="55">
        <f>IF(I3="","",I9/POWER(1+'Caracs du projet'!$E$93,I3))</f>
        <v>2098.6156230910551</v>
      </c>
      <c r="J10" s="55">
        <f>IF(J3="","",J9/POWER(1+'Caracs du projet'!$E$93,J3))</f>
        <v>2077.8372505852021</v>
      </c>
      <c r="K10" s="55">
        <f>IF(K3="","",K9/POWER(1+'Caracs du projet'!$E$93,K3))</f>
        <v>2057.2646045398042</v>
      </c>
      <c r="L10" s="55">
        <f>IF(L3="","",L9/POWER(1+'Caracs du projet'!$E$93,L3))</f>
        <v>2036.8956480592119</v>
      </c>
      <c r="M10" s="55">
        <f>IF(M3="","",M9/POWER(1+'Caracs du projet'!$E$93,M3))</f>
        <v>2016.7283644150618</v>
      </c>
      <c r="N10" s="55">
        <f>IF(N3="","",N9/POWER(1+'Caracs du projet'!$E$93,N3))</f>
        <v>1996.7607568465958</v>
      </c>
      <c r="O10" s="55">
        <f>IF(O3="","",O9/POWER(1+'Caracs du projet'!$E$93,O3))</f>
        <v>1976.9908483629661</v>
      </c>
      <c r="P10" s="55">
        <f>IF(P3="","",P9/POWER(1+'Caracs du projet'!$E$93,P3))</f>
        <v>1957.4166815474907</v>
      </c>
      <c r="Q10" s="55">
        <f>IF(Q3="","",Q9/POWER(1+'Caracs du projet'!$E$93,Q3))</f>
        <v>1938.0363183638528</v>
      </c>
      <c r="R10" s="55">
        <f>IF(R3="","",R9/POWER(1+'Caracs du projet'!$E$93,R3))</f>
        <v>1918.8478399642102</v>
      </c>
      <c r="S10" s="55">
        <f>IF(S3="","",S9/POWER(1+'Caracs du projet'!$E$93,S3))</f>
        <v>1899.849346499218</v>
      </c>
      <c r="T10" s="55">
        <f>IF(T3="","",T9/POWER(1+'Caracs du projet'!$E$93,T3))</f>
        <v>1881.0389569299186</v>
      </c>
      <c r="U10" s="55">
        <f>IF(U3="","",U9/POWER(1+'Caracs du projet'!$E$93,U3))</f>
        <v>1862.4148088415041</v>
      </c>
      <c r="V10" s="55">
        <f>IF(V3="","",V9/POWER(1+'Caracs du projet'!$E$93,V3))</f>
        <v>1843.9750582589147</v>
      </c>
      <c r="W10" s="55" t="str">
        <f>IF(W3="","",W9/POWER(1+'Caracs du projet'!$E$93,W3))</f>
        <v/>
      </c>
      <c r="X10" s="55" t="str">
        <f>IF(X3="","",X9/POWER(1+'Caracs du projet'!$E$93,X3))</f>
        <v/>
      </c>
      <c r="Y10" s="55" t="str">
        <f>IF(Y3="","",Y9/POWER(1+'Caracs du projet'!$E$93,Y3))</f>
        <v/>
      </c>
      <c r="Z10" s="55" t="str">
        <f>IF(Z3="","",Z9/POWER(1+'Caracs du projet'!$E$93,Z3))</f>
        <v/>
      </c>
      <c r="AA10" s="55" t="str">
        <f>IF(AA3="","",AA9/POWER(1+'Caracs du projet'!$E$93,AA3))</f>
        <v/>
      </c>
      <c r="AB10" s="55" t="str">
        <f>IF(AB3="","",AB9/POWER(1+'Caracs du projet'!$E$93,AB3))</f>
        <v/>
      </c>
      <c r="AC10" s="55" t="str">
        <f>IF(AC3="","",AC9/POWER(1+'Caracs du projet'!$E$93,AC3))</f>
        <v/>
      </c>
      <c r="AD10" s="55" t="str">
        <f>IF(AD3="","",AD9/POWER(1+'Caracs du projet'!$E$93,AD3))</f>
        <v/>
      </c>
      <c r="AE10" s="55" t="str">
        <f>IF(AE3="","",AE9/POWER(1+'Caracs du projet'!$E$93,AE3))</f>
        <v/>
      </c>
      <c r="AF10" s="55" t="str">
        <f>IF(AF3="","",AF9/POWER(1+'Caracs du projet'!$E$93,AF3))</f>
        <v/>
      </c>
      <c r="AG10" s="55" t="str">
        <f>IF(AG3="","",AG9/POWER(1+'Caracs du projet'!$E$93,AG3))</f>
        <v/>
      </c>
      <c r="AH10" s="55" t="str">
        <f>IF(AH3="","",AH9/POWER(1+'Caracs du projet'!$E$93,AH3))</f>
        <v/>
      </c>
      <c r="AI10" s="55" t="str">
        <f>IF(AI3="","",AI9/POWER(1+'Caracs du projet'!$E$93,AI3))</f>
        <v/>
      </c>
      <c r="AJ10" s="55" t="str">
        <f>IF(AJ3="","",AJ9/POWER(1+'Caracs du projet'!$E$93,AJ3))</f>
        <v/>
      </c>
      <c r="AK10" s="55" t="str">
        <f>IF(AK3="","",AK9/POWER(1+'Caracs du projet'!$E$93,AK3))</f>
        <v/>
      </c>
      <c r="AL10" s="55" t="str">
        <f>IF(AL3="","",AL9/POWER(1+'Caracs du projet'!$E$93,AL3))</f>
        <v/>
      </c>
      <c r="AM10" s="55" t="str">
        <f>IF(AM3="","",AM9/POWER(1+'Caracs du projet'!$E$93,AM3))</f>
        <v/>
      </c>
      <c r="AN10" s="55" t="str">
        <f>IF(AN3="","",AN9/POWER(1+'Caracs du projet'!$E$93,AN3))</f>
        <v/>
      </c>
      <c r="AO10" s="55" t="str">
        <f>IF(AO3="","",AO9/POWER(1+'Caracs du projet'!$E$93,AO3))</f>
        <v/>
      </c>
      <c r="AP10" s="55" t="str">
        <f>IF(AP3="","",AP9/POWER(1+'Caracs du projet'!$E$93,AP3))</f>
        <v/>
      </c>
      <c r="AQ10" s="55" t="str">
        <f>IF(AQ3="","",AQ9/POWER(1+'Caracs du projet'!$E$93,AQ3))</f>
        <v/>
      </c>
      <c r="AR10" s="55" t="str">
        <f>IF(AR3="","",AR9/POWER(1+'Caracs du projet'!$E$93,AR3))</f>
        <v/>
      </c>
      <c r="AS10" s="55" t="str">
        <f>IF(AS3="","",AS9/POWER(1+'Caracs du projet'!$E$93,AS3))</f>
        <v/>
      </c>
      <c r="AT10" s="55" t="str">
        <f>IF(AT3="","",AT9/POWER(1+'Caracs du projet'!$E$93,AT3))</f>
        <v/>
      </c>
      <c r="AU10" s="55" t="str">
        <f>IF(AU3="","",AU9/POWER(1+'Caracs du projet'!$E$93,AU3))</f>
        <v/>
      </c>
      <c r="AV10" s="55" t="str">
        <f>IF(AV3="","",AV9/POWER(1+'Caracs du projet'!$E$93,AV3))</f>
        <v/>
      </c>
      <c r="AW10" s="55" t="str">
        <f>IF(AW3="","",AW9/POWER(1+'Caracs du projet'!$E$93,AW3))</f>
        <v/>
      </c>
      <c r="AX10" s="55" t="str">
        <f>IF(AX3="","",AX9/POWER(1+'Caracs du projet'!$E$93,AX3))</f>
        <v/>
      </c>
      <c r="AY10" s="55" t="str">
        <f>IF(AY3="","",AY9/POWER(1+'Caracs du projet'!$E$93,AY3))</f>
        <v/>
      </c>
      <c r="AZ10" s="55" t="str">
        <f>IF(AZ3="","",AZ9/POWER(1+'Caracs du projet'!$E$93,AZ3))</f>
        <v/>
      </c>
      <c r="BA10" s="55" t="str">
        <f>IF(BA3="","",BA9/POWER(1+'Caracs du projet'!$E$93,BA3))</f>
        <v/>
      </c>
      <c r="BB10" s="55" t="str">
        <f>IF(BB3="","",BB9/POWER(1+'Caracs du projet'!$E$93,BB3))</f>
        <v/>
      </c>
      <c r="BC10" s="55" t="str">
        <f>IF(BC3="","",BC9/POWER(1+'Caracs du projet'!$E$93,BC3))</f>
        <v/>
      </c>
      <c r="BD10" s="55" t="str">
        <f>IF(BD3="","",BD9/POWER(1+'Caracs du projet'!$E$93,BD3))</f>
        <v/>
      </c>
      <c r="BE10" s="55" t="str">
        <f>IF(BE3="","",BE9/POWER(1+'Caracs du projet'!$E$93,BE3))</f>
        <v/>
      </c>
      <c r="BF10" s="55" t="str">
        <f>IF(BF3="","",BF9/POWER(1+'Caracs du projet'!$E$93,BF3))</f>
        <v/>
      </c>
      <c r="BG10" s="55" t="str">
        <f>IF(BG3="","",BG9/POWER(1+'Caracs du projet'!$E$93,BG3))</f>
        <v/>
      </c>
      <c r="BH10" s="55" t="str">
        <f>IF(BH3="","",BH9/POWER(1+'Caracs du projet'!$E$93,BH3))</f>
        <v/>
      </c>
      <c r="BI10" s="55" t="str">
        <f>IF(BI3="","",BI9/POWER(1+'Caracs du projet'!$E$93,BI3))</f>
        <v/>
      </c>
      <c r="BJ10" s="55" t="str">
        <f>IF(BJ3="","",BJ9/POWER(1+'Caracs du projet'!$E$93,BJ3))</f>
        <v/>
      </c>
      <c r="BK10" s="55" t="str">
        <f>IF(BK3="","",BK9/POWER(1+'Caracs du projet'!$E$93,BK3))</f>
        <v/>
      </c>
      <c r="BL10" s="55" t="str">
        <f>IF(BL3="","",BL9/POWER(1+'Caracs du projet'!$E$93,BL3))</f>
        <v/>
      </c>
      <c r="BM10" s="55" t="str">
        <f>IF(BM3="","",BM9/POWER(1+'Caracs du projet'!$E$93,BM3))</f>
        <v/>
      </c>
      <c r="BN10" s="55" t="str">
        <f>IF(BN3="","",BN9/POWER(1+'Caracs du projet'!$E$93,BN3))</f>
        <v/>
      </c>
      <c r="BO10" s="55" t="str">
        <f>IF(BO3="","",BO9/POWER(1+'Caracs du projet'!$E$93,BO3))</f>
        <v/>
      </c>
      <c r="BP10" s="55" t="str">
        <f>IF(BP3="","",BP9/POWER(1+'Caracs du projet'!$E$93,BP3))</f>
        <v/>
      </c>
      <c r="BQ10" s="55" t="str">
        <f>IF(BQ3="","",BQ9/POWER(1+'Caracs du projet'!$E$93,BQ3))</f>
        <v/>
      </c>
      <c r="BR10" s="55" t="str">
        <f>IF(BR3="","",BR9/POWER(1+'Caracs du projet'!$E$93,BR3))</f>
        <v/>
      </c>
      <c r="BS10" s="55" t="str">
        <f>IF(BS3="","",BS9/POWER(1+'Caracs du projet'!$E$93,BS3))</f>
        <v/>
      </c>
      <c r="BT10" s="55" t="str">
        <f>IF(BT3="","",BT9/POWER(1+'Caracs du projet'!$E$93,BT3))</f>
        <v/>
      </c>
      <c r="BU10" s="55" t="str">
        <f>IF(BU3="","",BU9/POWER(1+'Caracs du projet'!$E$93,BU3))</f>
        <v/>
      </c>
      <c r="BV10" s="55" t="str">
        <f>IF(BV3="","",BV9/POWER(1+'Caracs du projet'!$E$93,BV3))</f>
        <v/>
      </c>
      <c r="BW10" s="55" t="str">
        <f>IF(BW3="","",BW9/POWER(1+'Caracs du projet'!$E$93,BW3))</f>
        <v/>
      </c>
      <c r="BX10" s="55" t="str">
        <f>IF(BX3="","",BX9/POWER(1+'Caracs du projet'!$E$93,BX3))</f>
        <v/>
      </c>
      <c r="BY10" s="55" t="str">
        <f>IF(BY3="","",BY9/POWER(1+'Caracs du projet'!$E$93,BY3))</f>
        <v/>
      </c>
      <c r="BZ10" s="55" t="str">
        <f>IF(BZ3="","",BZ9/POWER(1+'Caracs du projet'!$E$93,BZ3))</f>
        <v/>
      </c>
      <c r="CA10" s="55" t="str">
        <f>IF(CA3="","",CA9/POWER(1+'Caracs du projet'!$E$93,CA3))</f>
        <v/>
      </c>
      <c r="CB10" s="55" t="str">
        <f>IF(CB3="","",CB9/POWER(1+'Caracs du projet'!$E$93,CB3))</f>
        <v/>
      </c>
      <c r="CC10" s="55" t="str">
        <f>IF(CC3="","",CC9/POWER(1+'Caracs du projet'!$E$93,CC3))</f>
        <v/>
      </c>
      <c r="CD10" s="55" t="str">
        <f>IF(CD3="","",CD9/POWER(1+'Caracs du projet'!$E$93,CD3))</f>
        <v/>
      </c>
      <c r="CE10" s="55" t="str">
        <f>IF(CE3="","",CE9/POWER(1+'Caracs du projet'!$E$93,CE3))</f>
        <v/>
      </c>
      <c r="CF10" s="55" t="str">
        <f>IF(CF3="","",CF9/POWER(1+'Caracs du projet'!$E$93,CF3))</f>
        <v/>
      </c>
      <c r="CG10" s="55" t="str">
        <f>IF(CG3="","",CG9/POWER(1+'Caracs du projet'!$E$93,CG3))</f>
        <v/>
      </c>
      <c r="CH10" s="55" t="str">
        <f>IF(CH3="","",CH9/POWER(1+'Caracs du projet'!$E$93,CH3))</f>
        <v/>
      </c>
      <c r="CI10" s="55" t="str">
        <f>IF(CI3="","",CI9/POWER(1+'Caracs du projet'!$E$93,CI3))</f>
        <v/>
      </c>
      <c r="CJ10" s="55" t="str">
        <f>IF(CJ3="","",CJ9/POWER(1+'Caracs du projet'!$E$93,CJ3))</f>
        <v/>
      </c>
      <c r="CK10" s="55" t="str">
        <f>IF(CK3="","",CK9/POWER(1+'Caracs du projet'!$E$93,CK3))</f>
        <v/>
      </c>
      <c r="CL10" s="55" t="str">
        <f>IF(CL3="","",CL9/POWER(1+'Caracs du projet'!$E$93,CL3))</f>
        <v/>
      </c>
      <c r="CM10" s="55" t="str">
        <f>IF(CM3="","",CM9/POWER(1+'Caracs du projet'!$E$93,CM3))</f>
        <v/>
      </c>
      <c r="CN10" s="55" t="str">
        <f>IF(CN3="","",CN9/POWER(1+'Caracs du projet'!$E$93,CN3))</f>
        <v/>
      </c>
      <c r="CO10" s="55" t="str">
        <f>IF(CO3="","",CO9/POWER(1+'Caracs du projet'!$E$93,CO3))</f>
        <v/>
      </c>
      <c r="CP10" s="55" t="str">
        <f>IF(CP3="","",CP9/POWER(1+'Caracs du projet'!$E$93,CP3))</f>
        <v/>
      </c>
      <c r="CQ10" s="55" t="str">
        <f>IF(CQ3="","",CQ9/POWER(1+'Caracs du projet'!$E$93,CQ3))</f>
        <v/>
      </c>
      <c r="CR10" s="55" t="str">
        <f>IF(CR3="","",CR9/POWER(1+'Caracs du projet'!$E$93,CR3))</f>
        <v/>
      </c>
      <c r="CS10" s="55" t="str">
        <f>IF(CS3="","",CS9/POWER(1+'Caracs du projet'!$E$93,CS3))</f>
        <v/>
      </c>
      <c r="CT10" s="55" t="str">
        <f>IF(CT3="","",CT9/POWER(1+'Caracs du projet'!$E$93,CT3))</f>
        <v/>
      </c>
      <c r="CU10" s="55" t="str">
        <f>IF(CU3="","",CU9/POWER(1+'Caracs du projet'!$E$93,CU3))</f>
        <v/>
      </c>
      <c r="CV10" s="55" t="str">
        <f>IF(CV3="","",CV9/POWER(1+'Caracs du projet'!$E$93,CV3))</f>
        <v/>
      </c>
      <c r="CW10" s="55" t="str">
        <f>IF(CW3="","",CW9/POWER(1+'Caracs du projet'!$E$93,CW3))</f>
        <v/>
      </c>
      <c r="CX10" s="55" t="str">
        <f>IF(CX3="","",CX9/POWER(1+'Caracs du projet'!$E$93,CX3))</f>
        <v/>
      </c>
      <c r="CY10" s="55" t="str">
        <f>IF(CY3="","",CY9/POWER(1+'Caracs du projet'!$E$93,CY3))</f>
        <v/>
      </c>
      <c r="CZ10" s="55" t="str">
        <f>IF(CZ3="","",CZ9/POWER(1+'Caracs du projet'!$E$93,CZ3))</f>
        <v/>
      </c>
      <c r="DA10" s="55" t="str">
        <f>IF(DA3="","",DA9/POWER(1+'Caracs du projet'!$E$93,DA3))</f>
        <v/>
      </c>
      <c r="DB10" s="55" t="str">
        <f>IF(DB3="","",DB9/POWER(1+'Caracs du projet'!$E$93,DB3))</f>
        <v/>
      </c>
      <c r="DC10" s="55" t="str">
        <f>IF(DC3="","",DC9/POWER(1+'Caracs du projet'!$E$93,DC3))</f>
        <v/>
      </c>
      <c r="DD10" s="55" t="str">
        <f>IF(DD3="","",DD9/POWER(1+'Caracs du projet'!$E$93,DD3))</f>
        <v/>
      </c>
      <c r="DE10" s="55" t="str">
        <f>IF(DE3="","",DE9/POWER(1+'Caracs du projet'!$E$93,DE3))</f>
        <v/>
      </c>
      <c r="DF10" s="55" t="str">
        <f>IF(DF3="","",DF9/POWER(1+'Caracs du projet'!$E$93,DF3))</f>
        <v/>
      </c>
      <c r="DG10" s="55" t="str">
        <f>IF(DG3="","",DG9/POWER(1+'Caracs du projet'!$E$93,DG3))</f>
        <v/>
      </c>
      <c r="DH10" s="55" t="str">
        <f>IF(DH3="","",DH9/POWER(1+'Caracs du projet'!$E$93,DH3))</f>
        <v/>
      </c>
      <c r="DI10" s="55" t="str">
        <f>IF(DI3="","",DI9/POWER(1+'Caracs du projet'!$E$93,DI3))</f>
        <v/>
      </c>
      <c r="DJ10" s="55" t="str">
        <f>IF(DJ3="","",DJ9/POWER(1+'Caracs du projet'!$E$93,DJ3))</f>
        <v/>
      </c>
      <c r="DK10" s="55" t="str">
        <f>IF(DK3="","",DK9/POWER(1+'Caracs du projet'!$E$93,DK3))</f>
        <v/>
      </c>
      <c r="DL10" s="55" t="str">
        <f>IF(DL3="","",DL9/POWER(1+'Caracs du projet'!$E$93,DL3))</f>
        <v/>
      </c>
      <c r="DM10" s="55" t="str">
        <f>IF(DM3="","",DM9/POWER(1+'Caracs du projet'!$E$93,DM3))</f>
        <v/>
      </c>
      <c r="DN10" s="55" t="str">
        <f>IF(DN3="","",DN9/POWER(1+'Caracs du projet'!$E$93,DN3))</f>
        <v/>
      </c>
      <c r="DO10" s="55" t="str">
        <f>IF(DO3="","",DO9/POWER(1+'Caracs du projet'!$E$93,DO3))</f>
        <v/>
      </c>
      <c r="DP10" s="55" t="str">
        <f>IF(DP3="","",DP9/POWER(1+'Caracs du projet'!$E$93,DP3))</f>
        <v/>
      </c>
      <c r="DQ10" s="55" t="str">
        <f>IF(DQ3="","",DQ9/POWER(1+'Caracs du projet'!$E$93,DQ3))</f>
        <v/>
      </c>
      <c r="DR10" s="55" t="str">
        <f>IF(DR3="","",DR9/POWER(1+'Caracs du projet'!$E$93,DR3))</f>
        <v/>
      </c>
      <c r="DS10" s="55" t="str">
        <f>IF(DS3="","",DS9/POWER(1+'Caracs du projet'!$E$93,DS3))</f>
        <v/>
      </c>
      <c r="DT10" s="55" t="str">
        <f>IF(DT3="","",DT9/POWER(1+'Caracs du projet'!$E$93,DT3))</f>
        <v/>
      </c>
      <c r="DU10" s="55" t="str">
        <f>IF(DU3="","",DU9/POWER(1+'Caracs du projet'!$E$93,DU3))</f>
        <v/>
      </c>
      <c r="DV10" s="55" t="str">
        <f>IF(DV3="","",DV9/POWER(1+'Caracs du projet'!$E$93,DV3))</f>
        <v/>
      </c>
      <c r="DW10" s="55" t="str">
        <f>IF(DW3="","",DW9/POWER(1+'Caracs du projet'!$E$93,DW3))</f>
        <v/>
      </c>
      <c r="DX10" s="55" t="str">
        <f>IF(DX3="","",DX9/POWER(1+'Caracs du projet'!$E$93,DX3))</f>
        <v/>
      </c>
      <c r="DY10" s="55" t="str">
        <f>IF(DY3="","",DY9/POWER(1+'Caracs du projet'!$E$93,DY3))</f>
        <v/>
      </c>
      <c r="DZ10" s="55" t="str">
        <f>IF(DZ3="","",DZ9/POWER(1+'Caracs du projet'!$E$93,DZ3))</f>
        <v/>
      </c>
      <c r="EA10" s="55" t="str">
        <f>IF(EA3="","",EA9/POWER(1+'Caracs du projet'!$E$93,EA3))</f>
        <v/>
      </c>
      <c r="EB10" s="55" t="str">
        <f>IF(EB3="","",EB9/POWER(1+'Caracs du projet'!$E$93,EB3))</f>
        <v/>
      </c>
      <c r="EC10" s="55" t="str">
        <f>IF(EC3="","",EC9/POWER(1+'Caracs du projet'!$E$93,EC3))</f>
        <v/>
      </c>
      <c r="ED10" s="55" t="str">
        <f>IF(ED3="","",ED9/POWER(1+'Caracs du projet'!$E$93,ED3))</f>
        <v/>
      </c>
      <c r="EE10" s="55" t="str">
        <f>IF(EE3="","",EE9/POWER(1+'Caracs du projet'!$E$93,EE3))</f>
        <v/>
      </c>
      <c r="EF10" s="55" t="str">
        <f>IF(EF3="","",EF9/POWER(1+'Caracs du projet'!$E$93,EF3))</f>
        <v/>
      </c>
      <c r="EG10" s="55" t="str">
        <f>IF(EG3="","",EG9/POWER(1+'Caracs du projet'!$E$93,EG3))</f>
        <v/>
      </c>
      <c r="EH10" s="55" t="str">
        <f>IF(EH3="","",EH9/POWER(1+'Caracs du projet'!$E$93,EH3))</f>
        <v/>
      </c>
      <c r="EI10" s="55" t="str">
        <f>IF(EI3="","",EI9/POWER(1+'Caracs du projet'!$E$93,EI3))</f>
        <v/>
      </c>
      <c r="EJ10" s="55" t="str">
        <f>IF(EJ3="","",EJ9/POWER(1+'Caracs du projet'!$E$93,EJ3))</f>
        <v/>
      </c>
      <c r="EK10" s="55" t="str">
        <f>IF(EK3="","",EK9/POWER(1+'Caracs du projet'!$E$93,EK3))</f>
        <v/>
      </c>
      <c r="EL10" s="55" t="str">
        <f>IF(EL3="","",EL9/POWER(1+'Caracs du projet'!$E$93,EL3))</f>
        <v/>
      </c>
      <c r="EM10" s="55" t="str">
        <f>IF(EM3="","",EM9/POWER(1+'Caracs du projet'!$E$93,EM3))</f>
        <v/>
      </c>
      <c r="EN10" s="55" t="str">
        <f>IF(EN3="","",EN9/POWER(1+'Caracs du projet'!$E$93,EN3))</f>
        <v/>
      </c>
      <c r="EO10" s="55" t="str">
        <f>IF(EO3="","",EO9/POWER(1+'Caracs du projet'!$E$93,EO3))</f>
        <v/>
      </c>
      <c r="EP10" s="55" t="str">
        <f>IF(EP3="","",EP9/POWER(1+'Caracs du projet'!$E$93,EP3))</f>
        <v/>
      </c>
      <c r="EQ10" s="55" t="str">
        <f>IF(EQ3="","",EQ9/POWER(1+'Caracs du projet'!$E$93,EQ3))</f>
        <v/>
      </c>
    </row>
    <row r="11" spans="1:151" s="84" customFormat="1" ht="15.75">
      <c r="A11" s="84" t="s">
        <v>86</v>
      </c>
      <c r="B11" s="84">
        <v>0</v>
      </c>
      <c r="C11" s="84">
        <f ca="1">IF(C3="","",C5-C6-C8-C10)</f>
        <v>557.91258961480526</v>
      </c>
      <c r="D11" s="84">
        <f t="shared" ref="D11:BO11" ca="1" si="0">IF(D3="","",D5-D6-D8-D10)</f>
        <v>610.11798988129067</v>
      </c>
      <c r="E11" s="84">
        <f t="shared" ca="1" si="0"/>
        <v>661.85034499885842</v>
      </c>
      <c r="F11" s="84">
        <f t="shared" ca="1" si="0"/>
        <v>713.11441237294866</v>
      </c>
      <c r="G11" s="84">
        <f t="shared" ca="1" si="0"/>
        <v>763.91490243017461</v>
      </c>
      <c r="H11" s="84">
        <f t="shared" ca="1" si="0"/>
        <v>814.25647908367682</v>
      </c>
      <c r="I11" s="84">
        <f t="shared" ca="1" si="0"/>
        <v>864.14376019385372</v>
      </c>
      <c r="J11" s="84">
        <f t="shared" ca="1" si="0"/>
        <v>913.58131802454818</v>
      </c>
      <c r="K11" s="84">
        <f t="shared" ca="1" si="0"/>
        <v>962.57367969469669</v>
      </c>
      <c r="L11" s="84">
        <f t="shared" ca="1" si="0"/>
        <v>1011.1253276255316</v>
      </c>
      <c r="M11" s="84">
        <f t="shared" ca="1" si="0"/>
        <v>1059.240699983334</v>
      </c>
      <c r="N11" s="84">
        <f t="shared" ca="1" si="0"/>
        <v>1106.9241911178203</v>
      </c>
      <c r="O11" s="84">
        <f t="shared" ca="1" si="0"/>
        <v>1154.1801519961737</v>
      </c>
      <c r="P11" s="84">
        <f t="shared" ca="1" si="0"/>
        <v>1201.0128906327925</v>
      </c>
      <c r="Q11" s="84">
        <f t="shared" ca="1" si="0"/>
        <v>1247.4266725147718</v>
      </c>
      <c r="R11" s="84">
        <f t="shared" ca="1" si="0"/>
        <v>1281.1521600357898</v>
      </c>
      <c r="S11" s="84">
        <f t="shared" ca="1" si="0"/>
        <v>1300.150653500782</v>
      </c>
      <c r="T11" s="84">
        <f t="shared" ca="1" si="0"/>
        <v>1318.9610430700814</v>
      </c>
      <c r="U11" s="84">
        <f t="shared" ca="1" si="0"/>
        <v>1337.5851911584959</v>
      </c>
      <c r="V11" s="84">
        <f t="shared" ca="1" si="0"/>
        <v>1356.0249417410853</v>
      </c>
      <c r="W11" s="84" t="str">
        <f t="shared" si="0"/>
        <v/>
      </c>
      <c r="X11" s="84" t="str">
        <f t="shared" si="0"/>
        <v/>
      </c>
      <c r="Y11" s="84" t="str">
        <f t="shared" si="0"/>
        <v/>
      </c>
      <c r="Z11" s="84" t="str">
        <f t="shared" si="0"/>
        <v/>
      </c>
      <c r="AA11" s="84" t="str">
        <f t="shared" si="0"/>
        <v/>
      </c>
      <c r="AB11" s="84" t="str">
        <f t="shared" si="0"/>
        <v/>
      </c>
      <c r="AC11" s="84" t="str">
        <f t="shared" si="0"/>
        <v/>
      </c>
      <c r="AD11" s="84" t="str">
        <f t="shared" si="0"/>
        <v/>
      </c>
      <c r="AE11" s="84" t="str">
        <f t="shared" si="0"/>
        <v/>
      </c>
      <c r="AF11" s="84" t="str">
        <f t="shared" si="0"/>
        <v/>
      </c>
      <c r="AG11" s="84" t="str">
        <f t="shared" si="0"/>
        <v/>
      </c>
      <c r="AH11" s="84" t="str">
        <f t="shared" si="0"/>
        <v/>
      </c>
      <c r="AI11" s="84" t="str">
        <f t="shared" si="0"/>
        <v/>
      </c>
      <c r="AJ11" s="84" t="str">
        <f t="shared" si="0"/>
        <v/>
      </c>
      <c r="AK11" s="84" t="str">
        <f t="shared" si="0"/>
        <v/>
      </c>
      <c r="AL11" s="84" t="str">
        <f t="shared" si="0"/>
        <v/>
      </c>
      <c r="AM11" s="84" t="str">
        <f t="shared" si="0"/>
        <v/>
      </c>
      <c r="AN11" s="84" t="str">
        <f t="shared" si="0"/>
        <v/>
      </c>
      <c r="AO11" s="84" t="str">
        <f t="shared" si="0"/>
        <v/>
      </c>
      <c r="AP11" s="84" t="str">
        <f t="shared" si="0"/>
        <v/>
      </c>
      <c r="AQ11" s="84" t="str">
        <f t="shared" si="0"/>
        <v/>
      </c>
      <c r="AR11" s="84" t="str">
        <f t="shared" si="0"/>
        <v/>
      </c>
      <c r="AS11" s="84" t="str">
        <f t="shared" si="0"/>
        <v/>
      </c>
      <c r="AT11" s="84" t="str">
        <f t="shared" si="0"/>
        <v/>
      </c>
      <c r="AU11" s="84" t="str">
        <f t="shared" si="0"/>
        <v/>
      </c>
      <c r="AV11" s="84" t="str">
        <f t="shared" si="0"/>
        <v/>
      </c>
      <c r="AW11" s="84" t="str">
        <f t="shared" si="0"/>
        <v/>
      </c>
      <c r="AX11" s="84" t="str">
        <f t="shared" si="0"/>
        <v/>
      </c>
      <c r="AY11" s="84" t="str">
        <f t="shared" si="0"/>
        <v/>
      </c>
      <c r="AZ11" s="84" t="str">
        <f t="shared" si="0"/>
        <v/>
      </c>
      <c r="BA11" s="84" t="str">
        <f t="shared" si="0"/>
        <v/>
      </c>
      <c r="BB11" s="84" t="str">
        <f t="shared" si="0"/>
        <v/>
      </c>
      <c r="BC11" s="84" t="str">
        <f t="shared" si="0"/>
        <v/>
      </c>
      <c r="BD11" s="84" t="str">
        <f t="shared" si="0"/>
        <v/>
      </c>
      <c r="BE11" s="84" t="str">
        <f t="shared" si="0"/>
        <v/>
      </c>
      <c r="BF11" s="84" t="str">
        <f t="shared" si="0"/>
        <v/>
      </c>
      <c r="BG11" s="84" t="str">
        <f t="shared" si="0"/>
        <v/>
      </c>
      <c r="BH11" s="84" t="str">
        <f t="shared" si="0"/>
        <v/>
      </c>
      <c r="BI11" s="84" t="str">
        <f t="shared" si="0"/>
        <v/>
      </c>
      <c r="BJ11" s="84" t="str">
        <f t="shared" si="0"/>
        <v/>
      </c>
      <c r="BK11" s="84" t="str">
        <f t="shared" si="0"/>
        <v/>
      </c>
      <c r="BL11" s="84" t="str">
        <f t="shared" si="0"/>
        <v/>
      </c>
      <c r="BM11" s="84" t="str">
        <f t="shared" si="0"/>
        <v/>
      </c>
      <c r="BN11" s="84" t="str">
        <f t="shared" si="0"/>
        <v/>
      </c>
      <c r="BO11" s="84" t="str">
        <f t="shared" si="0"/>
        <v/>
      </c>
      <c r="BP11" s="84" t="str">
        <f t="shared" ref="BP11:DD11" si="1">IF(BP3="","",BP5-BP6-BP8-BP10)</f>
        <v/>
      </c>
      <c r="BQ11" s="84" t="str">
        <f t="shared" si="1"/>
        <v/>
      </c>
      <c r="BR11" s="84" t="str">
        <f t="shared" si="1"/>
        <v/>
      </c>
      <c r="BS11" s="84" t="str">
        <f t="shared" si="1"/>
        <v/>
      </c>
      <c r="BT11" s="84" t="str">
        <f t="shared" si="1"/>
        <v/>
      </c>
      <c r="BU11" s="84" t="str">
        <f t="shared" si="1"/>
        <v/>
      </c>
      <c r="BV11" s="84" t="str">
        <f t="shared" si="1"/>
        <v/>
      </c>
      <c r="BW11" s="84" t="str">
        <f t="shared" si="1"/>
        <v/>
      </c>
      <c r="BX11" s="84" t="str">
        <f t="shared" si="1"/>
        <v/>
      </c>
      <c r="BY11" s="84" t="str">
        <f t="shared" si="1"/>
        <v/>
      </c>
      <c r="BZ11" s="84" t="str">
        <f t="shared" si="1"/>
        <v/>
      </c>
      <c r="CA11" s="84" t="str">
        <f t="shared" si="1"/>
        <v/>
      </c>
      <c r="CB11" s="84" t="str">
        <f t="shared" si="1"/>
        <v/>
      </c>
      <c r="CC11" s="84" t="str">
        <f t="shared" si="1"/>
        <v/>
      </c>
      <c r="CD11" s="84" t="str">
        <f t="shared" si="1"/>
        <v/>
      </c>
      <c r="CE11" s="84" t="str">
        <f t="shared" si="1"/>
        <v/>
      </c>
      <c r="CF11" s="84" t="str">
        <f t="shared" si="1"/>
        <v/>
      </c>
      <c r="CG11" s="84" t="str">
        <f t="shared" si="1"/>
        <v/>
      </c>
      <c r="CH11" s="84" t="str">
        <f t="shared" si="1"/>
        <v/>
      </c>
      <c r="CI11" s="84" t="str">
        <f t="shared" si="1"/>
        <v/>
      </c>
      <c r="CJ11" s="84" t="str">
        <f t="shared" si="1"/>
        <v/>
      </c>
      <c r="CK11" s="84" t="str">
        <f t="shared" si="1"/>
        <v/>
      </c>
      <c r="CL11" s="84" t="str">
        <f t="shared" si="1"/>
        <v/>
      </c>
      <c r="CM11" s="84" t="str">
        <f t="shared" si="1"/>
        <v/>
      </c>
      <c r="CN11" s="84" t="str">
        <f t="shared" si="1"/>
        <v/>
      </c>
      <c r="CO11" s="84" t="str">
        <f t="shared" si="1"/>
        <v/>
      </c>
      <c r="CP11" s="84" t="str">
        <f t="shared" si="1"/>
        <v/>
      </c>
      <c r="CQ11" s="84" t="str">
        <f t="shared" si="1"/>
        <v/>
      </c>
      <c r="CR11" s="84" t="str">
        <f t="shared" si="1"/>
        <v/>
      </c>
      <c r="CS11" s="84" t="str">
        <f t="shared" si="1"/>
        <v/>
      </c>
      <c r="CT11" s="84" t="str">
        <f t="shared" si="1"/>
        <v/>
      </c>
      <c r="CU11" s="84" t="str">
        <f t="shared" si="1"/>
        <v/>
      </c>
      <c r="CV11" s="84" t="str">
        <f t="shared" si="1"/>
        <v/>
      </c>
      <c r="CW11" s="84" t="str">
        <f t="shared" si="1"/>
        <v/>
      </c>
      <c r="CX11" s="84" t="str">
        <f t="shared" si="1"/>
        <v/>
      </c>
      <c r="CY11" s="84" t="str">
        <f t="shared" si="1"/>
        <v/>
      </c>
      <c r="CZ11" s="84" t="str">
        <f t="shared" si="1"/>
        <v/>
      </c>
      <c r="DA11" s="84" t="str">
        <f t="shared" si="1"/>
        <v/>
      </c>
      <c r="DB11" s="84" t="str">
        <f t="shared" si="1"/>
        <v/>
      </c>
      <c r="DC11" s="84" t="str">
        <f t="shared" si="1"/>
        <v/>
      </c>
      <c r="DD11" s="84" t="str">
        <f t="shared" si="1"/>
        <v/>
      </c>
      <c r="DE11" s="84" t="str">
        <f>IF(DE3="","",DE5-DE6-DE8-DE10-#REF!+#REF!)</f>
        <v/>
      </c>
      <c r="DF11" s="84" t="str">
        <f>IF(DF3="","",DF5-DF6-DF8-DF10-#REF!+#REF!)</f>
        <v/>
      </c>
      <c r="DG11" s="84" t="str">
        <f>IF(DG3="","",DG5-DG6-DG8-DG10-#REF!+#REF!)</f>
        <v/>
      </c>
      <c r="DH11" s="84" t="str">
        <f>IF(DH3="","",DH5-DH6-DH8-DH10-#REF!+#REF!)</f>
        <v/>
      </c>
      <c r="DI11" s="84" t="str">
        <f>IF(DI3="","",DI5-DI6-DI8-DI10-#REF!+#REF!)</f>
        <v/>
      </c>
      <c r="DJ11" s="84" t="str">
        <f>IF(DJ3="","",DJ5-DJ6-DJ8-DJ10-#REF!+#REF!)</f>
        <v/>
      </c>
      <c r="DK11" s="84" t="str">
        <f>IF(DK3="","",DK5-DK6-DK8-DK10-#REF!+#REF!)</f>
        <v/>
      </c>
      <c r="DL11" s="84" t="str">
        <f>IF(DL3="","",DL5-DL6-DL8-DL10-#REF!+#REF!)</f>
        <v/>
      </c>
      <c r="DM11" s="84" t="str">
        <f>IF(DM3="","",DM5-DM6-DM8-DM10-#REF!+#REF!)</f>
        <v/>
      </c>
      <c r="DN11" s="84" t="str">
        <f>IF(DN3="","",DN5-DN6-DN8-DN10-#REF!+#REF!)</f>
        <v/>
      </c>
      <c r="DO11" s="84" t="str">
        <f>IF(DO3="","",DO5-DO6-DO8-DO10-#REF!+#REF!)</f>
        <v/>
      </c>
      <c r="DP11" s="84" t="str">
        <f>IF(DP3="","",DP5-DP6-DP8-DP10-#REF!+#REF!)</f>
        <v/>
      </c>
      <c r="DQ11" s="84" t="str">
        <f>IF(DQ3="","",DQ5-DQ6-DQ8-DQ10-#REF!+#REF!)</f>
        <v/>
      </c>
      <c r="DR11" s="84" t="str">
        <f>IF(DR3="","",DR5-DR6-DR8-DR10-#REF!+#REF!)</f>
        <v/>
      </c>
      <c r="DS11" s="84" t="str">
        <f>IF(DS3="","",DS5-DS6-DS8-DS10-#REF!+#REF!)</f>
        <v/>
      </c>
      <c r="DT11" s="84" t="str">
        <f>IF(DT3="","",DT5-DT6-DT8-DT10-#REF!+#REF!)</f>
        <v/>
      </c>
      <c r="DU11" s="84" t="str">
        <f>IF(DU3="","",DU5-DU6-DU8-DU10-#REF!+#REF!)</f>
        <v/>
      </c>
      <c r="DV11" s="84" t="str">
        <f>IF(DV3="","",DV5-DV6-DV8-DV10-#REF!+#REF!)</f>
        <v/>
      </c>
      <c r="DW11" s="84" t="str">
        <f>IF(DW3="","",DW5-DW6-DW8-DW10-#REF!+#REF!)</f>
        <v/>
      </c>
      <c r="DX11" s="84" t="str">
        <f>IF(DX3="","",DX5-DX6-DX8-DX10-#REF!+#REF!)</f>
        <v/>
      </c>
      <c r="DY11" s="84" t="str">
        <f>IF(DY3="","",DY5-DY6-DY8-DY10-#REF!+#REF!)</f>
        <v/>
      </c>
      <c r="DZ11" s="84" t="str">
        <f>IF(DZ3="","",DZ5-DZ6-DZ8-DZ10-#REF!+#REF!)</f>
        <v/>
      </c>
      <c r="EA11" s="84" t="str">
        <f>IF(EA3="","",EA5-EA6-EA8-EA10-#REF!+#REF!)</f>
        <v/>
      </c>
      <c r="EB11" s="84" t="str">
        <f>IF(EB3="","",EB5-EB6-EB8-EB10-#REF!+#REF!)</f>
        <v/>
      </c>
      <c r="EC11" s="84" t="str">
        <f>IF(EC3="","",EC5-EC6-EC8-EC10-#REF!+#REF!)</f>
        <v/>
      </c>
      <c r="ED11" s="84" t="str">
        <f>IF(ED3="","",ED5-ED6-ED8-ED10-#REF!+#REF!)</f>
        <v/>
      </c>
      <c r="EE11" s="84" t="str">
        <f>IF(EE3="","",EE5-EE6-EE8-EE10-#REF!+#REF!)</f>
        <v/>
      </c>
      <c r="EF11" s="84" t="str">
        <f>IF(EF3="","",EF5-EF6-EF8-EF10-#REF!+#REF!)</f>
        <v/>
      </c>
      <c r="EG11" s="84" t="str">
        <f>IF(EG3="","",EG5-EG6-EG8-EG10-#REF!+#REF!)</f>
        <v/>
      </c>
      <c r="EH11" s="84" t="str">
        <f>IF(EH3="","",EH5-EH6-EH8-EH10-#REF!+#REF!)</f>
        <v/>
      </c>
      <c r="EI11" s="84" t="str">
        <f>IF(EI3="","",EI5-EI6-EI8-EI10-#REF!+#REF!)</f>
        <v/>
      </c>
      <c r="EJ11" s="84" t="str">
        <f>IF(EJ3="","",EJ5-EJ6-EJ8-EJ10-#REF!+#REF!)</f>
        <v/>
      </c>
      <c r="EK11" s="84" t="str">
        <f>IF(EK3="","",EK5-EK6-EK8-EK10-#REF!+#REF!)</f>
        <v/>
      </c>
      <c r="EL11" s="84" t="str">
        <f>IF(EL3="","",EL5-EL6-EL8-EL10-#REF!+#REF!)</f>
        <v/>
      </c>
      <c r="EM11" s="84" t="str">
        <f>IF(EM3="","",EM5-EM6-EM8-EM10-#REF!+#REF!)</f>
        <v/>
      </c>
      <c r="EN11" s="84" t="str">
        <f>IF(EN3="","",EN5-EN6-EN8-EN10-#REF!+#REF!)</f>
        <v/>
      </c>
      <c r="EO11" s="84" t="str">
        <f>IF(EO3="","",EO5-EO6-EO8-EO10-#REF!+#REF!)</f>
        <v/>
      </c>
      <c r="EP11" s="84" t="str">
        <f>IF(EP3="","",EP5-EP6-EP8-EP10-#REF!+#REF!)</f>
        <v/>
      </c>
      <c r="EQ11" s="84" t="str">
        <f>IF(EQ3="","",EQ5-EQ6-EQ8-EQ10-#REF!+#REF!)</f>
        <v/>
      </c>
      <c r="ER11" s="84" t="str">
        <f>IF(ER3="","",ER5-ER6-ER8-ER10-#REF!+#REF!)</f>
        <v/>
      </c>
    </row>
    <row r="12" spans="1:151" ht="23.25">
      <c r="A12" s="116"/>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8"/>
      <c r="DB12" s="58"/>
      <c r="DC12" s="58"/>
      <c r="DD12" s="58"/>
      <c r="DE12" s="58"/>
      <c r="DF12" s="58"/>
      <c r="DG12" s="58"/>
      <c r="DH12" s="58"/>
      <c r="DI12" s="58"/>
      <c r="DJ12" s="58"/>
      <c r="DK12" s="58"/>
      <c r="DL12" s="58"/>
      <c r="DM12" s="58"/>
      <c r="DN12" s="58"/>
      <c r="DO12" s="58"/>
      <c r="DP12" s="58"/>
      <c r="DQ12" s="58"/>
      <c r="DR12" s="58"/>
      <c r="DS12" s="58"/>
      <c r="DT12" s="58"/>
      <c r="DU12" s="58"/>
      <c r="DV12" s="58"/>
      <c r="DW12" s="58"/>
      <c r="DX12" s="58"/>
      <c r="DY12" s="58"/>
      <c r="DZ12" s="58"/>
      <c r="EA12" s="58"/>
      <c r="EB12" s="58"/>
      <c r="EC12" s="58"/>
      <c r="ED12" s="58"/>
      <c r="EE12" s="58"/>
      <c r="EF12" s="58"/>
      <c r="EG12" s="60"/>
      <c r="EH12" s="60"/>
      <c r="EI12" s="60"/>
      <c r="EJ12" s="61"/>
    </row>
    <row r="13" spans="1:151" ht="15.75">
      <c r="A13" s="57"/>
      <c r="B13" s="59"/>
      <c r="C13" s="59"/>
      <c r="D13" s="59"/>
      <c r="E13" s="59"/>
      <c r="F13" s="59"/>
      <c r="G13" s="59"/>
      <c r="H13" s="59"/>
      <c r="I13" s="59"/>
      <c r="J13" s="59"/>
      <c r="K13" s="59"/>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c r="BP13" s="59"/>
      <c r="BQ13" s="59"/>
      <c r="BR13" s="59"/>
      <c r="BS13" s="59"/>
      <c r="BT13" s="59"/>
      <c r="BU13" s="59"/>
      <c r="BV13" s="59"/>
      <c r="BW13" s="59"/>
      <c r="BX13" s="59"/>
      <c r="BY13" s="59"/>
      <c r="BZ13" s="59"/>
      <c r="CA13" s="59"/>
      <c r="CB13" s="59"/>
      <c r="CC13" s="59"/>
      <c r="CD13" s="59"/>
      <c r="CE13" s="59"/>
      <c r="CF13" s="59"/>
      <c r="CG13" s="59"/>
      <c r="CH13" s="59"/>
      <c r="CI13" s="59"/>
      <c r="CJ13" s="59"/>
      <c r="CK13" s="59"/>
      <c r="CL13" s="59"/>
      <c r="CM13" s="59"/>
      <c r="CN13" s="59"/>
      <c r="CO13" s="59"/>
      <c r="CP13" s="59"/>
      <c r="CQ13" s="59"/>
      <c r="CR13" s="59"/>
      <c r="CS13" s="59"/>
      <c r="CT13" s="59"/>
      <c r="CU13" s="59"/>
      <c r="CV13" s="59"/>
      <c r="CW13" s="59"/>
      <c r="CX13" s="59"/>
      <c r="CY13" s="59"/>
      <c r="CZ13" s="59"/>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60"/>
      <c r="EH13" s="60"/>
      <c r="EI13" s="60"/>
      <c r="EJ13" s="61"/>
    </row>
    <row r="14" spans="1:151">
      <c r="A14" s="56" t="s">
        <v>48</v>
      </c>
      <c r="B14" s="55">
        <v>0</v>
      </c>
      <c r="C14" s="55">
        <f ca="1">IF(C3="","",C11*'Caracs du projet'!$E$12)</f>
        <v>95.960965413746493</v>
      </c>
      <c r="D14" s="55">
        <f ca="1">IF(D3="","",D11*'Caracs du projet'!$E$12)</f>
        <v>104.94029425958199</v>
      </c>
      <c r="E14" s="55">
        <f ca="1">IF(E3="","",E11*'Caracs du projet'!$E$12)</f>
        <v>113.83825933980364</v>
      </c>
      <c r="F14" s="55">
        <f ca="1">IF(F3="","",F11*'Caracs du projet'!$E$12)</f>
        <v>122.65567892814715</v>
      </c>
      <c r="G14" s="55">
        <f ca="1">IF(G3="","",G11*'Caracs du projet'!$E$12)</f>
        <v>131.39336321799001</v>
      </c>
      <c r="H14" s="55">
        <f ca="1">IF(H3="","",H11*'Caracs du projet'!$E$12)</f>
        <v>140.05211440239239</v>
      </c>
      <c r="I14" s="55">
        <f ca="1">IF(I3="","",I11*'Caracs du projet'!$E$12)</f>
        <v>148.63272675334284</v>
      </c>
      <c r="J14" s="55">
        <f ca="1">IF(J3="","",J11*'Caracs du projet'!$E$12)</f>
        <v>157.13598670022228</v>
      </c>
      <c r="K14" s="55">
        <f ca="1">IF(K3="","",K11*'Caracs du projet'!$E$12)</f>
        <v>165.56267290748781</v>
      </c>
      <c r="L14" s="55">
        <f ca="1">IF(L3="","",L11*'Caracs du projet'!$E$12)</f>
        <v>173.91355635159141</v>
      </c>
      <c r="M14" s="55">
        <f ca="1">IF(M3="","",M11*'Caracs du projet'!$E$12)</f>
        <v>182.18940039713343</v>
      </c>
      <c r="N14" s="55">
        <f ca="1">IF(N3="","",N11*'Caracs du projet'!$E$12)</f>
        <v>190.39096087226508</v>
      </c>
      <c r="O14" s="55">
        <f ca="1">IF(O3="","",O11*'Caracs du projet'!$E$12)</f>
        <v>198.51898614334186</v>
      </c>
      <c r="P14" s="55">
        <f ca="1">IF(P3="","",P11*'Caracs du projet'!$E$12)</f>
        <v>206.57421718884029</v>
      </c>
      <c r="Q14" s="55">
        <f ca="1">IF(Q3="","",Q11*'Caracs du projet'!$E$12)</f>
        <v>214.55738767254073</v>
      </c>
      <c r="R14" s="55">
        <f ca="1">IF(R3="","",R11*'Caracs du projet'!$E$12)</f>
        <v>220.35817152615584</v>
      </c>
      <c r="S14" s="55">
        <f ca="1">IF(S3="","",S11*'Caracs du projet'!$E$12)</f>
        <v>223.6259124021345</v>
      </c>
      <c r="T14" s="55">
        <f ca="1">IF(T3="","",T11*'Caracs du projet'!$E$12)</f>
        <v>226.86129940805398</v>
      </c>
      <c r="U14" s="55">
        <f ca="1">IF(U3="","",U11*'Caracs du projet'!$E$12)</f>
        <v>230.06465287926127</v>
      </c>
      <c r="V14" s="55">
        <f ca="1">IF(V3="","",V11*'Caracs du projet'!$E$12)</f>
        <v>233.23628997946665</v>
      </c>
      <c r="W14" s="55" t="str">
        <f>IF(W3="","",W11*'Caracs du projet'!$E$12)</f>
        <v/>
      </c>
      <c r="X14" s="55" t="str">
        <f>IF(X3="","",X11*'Caracs du projet'!$E$12)</f>
        <v/>
      </c>
      <c r="Y14" s="55" t="str">
        <f>IF(Y3="","",Y11*'Caracs du projet'!$E$12)</f>
        <v/>
      </c>
      <c r="Z14" s="55" t="str">
        <f>IF(Z3="","",Z11*'Caracs du projet'!$E$12)</f>
        <v/>
      </c>
      <c r="AA14" s="55" t="str">
        <f>IF(AA3="","",AA11*'Caracs du projet'!$E$12)</f>
        <v/>
      </c>
      <c r="AB14" s="55" t="str">
        <f>IF(AB3="","",AB11*'Caracs du projet'!$E$12)</f>
        <v/>
      </c>
      <c r="AC14" s="55" t="str">
        <f>IF(AC3="","",AC11*'Caracs du projet'!$E$12)</f>
        <v/>
      </c>
      <c r="AD14" s="55" t="str">
        <f>IF(AD3="","",AD11*'Caracs du projet'!$E$12)</f>
        <v/>
      </c>
      <c r="AE14" s="55" t="str">
        <f>IF(AE3="","",AE11*'Caracs du projet'!$E$12)</f>
        <v/>
      </c>
      <c r="AF14" s="55" t="str">
        <f>IF(AF3="","",AF11*'Caracs du projet'!$E$12)</f>
        <v/>
      </c>
      <c r="AG14" s="55" t="str">
        <f>IF(AG3="","",AG11*'Caracs du projet'!$E$12)</f>
        <v/>
      </c>
      <c r="AH14" s="55" t="str">
        <f>IF(AH3="","",AH11*'Caracs du projet'!$E$12)</f>
        <v/>
      </c>
      <c r="AI14" s="55" t="str">
        <f>IF(AI3="","",AI11*'Caracs du projet'!$E$12)</f>
        <v/>
      </c>
      <c r="AJ14" s="55" t="str">
        <f>IF(AJ3="","",AJ11*'Caracs du projet'!$E$12)</f>
        <v/>
      </c>
      <c r="AK14" s="55" t="str">
        <f>IF(AK3="","",AK11*'Caracs du projet'!$E$12)</f>
        <v/>
      </c>
      <c r="AL14" s="55" t="str">
        <f>IF(AL3="","",AL11*'Caracs du projet'!$E$12)</f>
        <v/>
      </c>
      <c r="AM14" s="55" t="str">
        <f>IF(AM3="","",AM11*'Caracs du projet'!$E$12)</f>
        <v/>
      </c>
      <c r="AN14" s="55" t="str">
        <f>IF(AN3="","",AN11*'Caracs du projet'!$E$12)</f>
        <v/>
      </c>
      <c r="AO14" s="55" t="str">
        <f>IF(AO3="","",AO11*'Caracs du projet'!$E$12)</f>
        <v/>
      </c>
      <c r="AP14" s="55" t="str">
        <f>IF(AP3="","",AP11*'Caracs du projet'!$E$12)</f>
        <v/>
      </c>
      <c r="AQ14" s="55" t="str">
        <f>IF(AQ3="","",AQ11*'Caracs du projet'!$E$12)</f>
        <v/>
      </c>
      <c r="AR14" s="55" t="str">
        <f>IF(AR3="","",AR11*'Caracs du projet'!$E$12)</f>
        <v/>
      </c>
      <c r="AS14" s="55" t="str">
        <f>IF(AS3="","",AS11*'Caracs du projet'!$E$12)</f>
        <v/>
      </c>
      <c r="AT14" s="55" t="str">
        <f>IF(AT3="","",AT11*'Caracs du projet'!$E$12)</f>
        <v/>
      </c>
      <c r="AU14" s="55" t="str">
        <f>IF(AU3="","",AU11*'Caracs du projet'!$E$12)</f>
        <v/>
      </c>
      <c r="AV14" s="55" t="str">
        <f>IF(AV3="","",AV11*'Caracs du projet'!$E$12)</f>
        <v/>
      </c>
      <c r="AW14" s="55" t="str">
        <f>IF(AW3="","",AW11*'Caracs du projet'!$E$12)</f>
        <v/>
      </c>
      <c r="AX14" s="55" t="str">
        <f>IF(AX3="","",AX11*'Caracs du projet'!$E$12)</f>
        <v/>
      </c>
      <c r="AY14" s="55" t="str">
        <f>IF(AY3="","",AY11*'Caracs du projet'!$E$12)</f>
        <v/>
      </c>
      <c r="AZ14" s="55" t="str">
        <f>IF(AZ3="","",AZ11*'Caracs du projet'!$E$12)</f>
        <v/>
      </c>
      <c r="BA14" s="55" t="str">
        <f>IF(BA3="","",BA11*'Caracs du projet'!$E$12)</f>
        <v/>
      </c>
      <c r="BB14" s="55" t="str">
        <f>IF(BB3="","",BB11*'Caracs du projet'!$E$12)</f>
        <v/>
      </c>
      <c r="BC14" s="55" t="str">
        <f>IF(BC3="","",BC11*'Caracs du projet'!$E$12)</f>
        <v/>
      </c>
      <c r="BD14" s="55" t="str">
        <f>IF(BD3="","",BD11*'Caracs du projet'!$E$12)</f>
        <v/>
      </c>
      <c r="BE14" s="55" t="str">
        <f>IF(BE3="","",BE11*'Caracs du projet'!$E$12)</f>
        <v/>
      </c>
      <c r="BF14" s="55" t="str">
        <f>IF(BF3="","",BF11*'Caracs du projet'!$E$12)</f>
        <v/>
      </c>
      <c r="BG14" s="55" t="str">
        <f>IF(BG3="","",BG11*'Caracs du projet'!$E$12)</f>
        <v/>
      </c>
      <c r="BH14" s="55" t="str">
        <f>IF(BH3="","",BH11*'Caracs du projet'!$E$12)</f>
        <v/>
      </c>
      <c r="BI14" s="55" t="str">
        <f>IF(BI3="","",BI11*'Caracs du projet'!$E$12)</f>
        <v/>
      </c>
      <c r="BJ14" s="55" t="str">
        <f>IF(BJ3="","",BJ11*'Caracs du projet'!$E$12)</f>
        <v/>
      </c>
      <c r="BK14" s="55" t="str">
        <f>IF(BK3="","",BK11*'Caracs du projet'!$E$12)</f>
        <v/>
      </c>
      <c r="BL14" s="55" t="str">
        <f>IF(BL3="","",BL11*'Caracs du projet'!$E$12)</f>
        <v/>
      </c>
      <c r="BM14" s="55" t="str">
        <f>IF(BM3="","",BM11*'Caracs du projet'!$E$12)</f>
        <v/>
      </c>
      <c r="BN14" s="55" t="str">
        <f>IF(BN3="","",BN11*'Caracs du projet'!$E$12)</f>
        <v/>
      </c>
      <c r="BO14" s="55" t="str">
        <f>IF(BO3="","",BO11*'Caracs du projet'!$E$12)</f>
        <v/>
      </c>
      <c r="BP14" s="55" t="str">
        <f>IF(BP3="","",BP11*'Caracs du projet'!$E$12)</f>
        <v/>
      </c>
      <c r="BQ14" s="55" t="str">
        <f>IF(BQ3="","",BQ11*'Caracs du projet'!$E$12)</f>
        <v/>
      </c>
      <c r="BR14" s="55" t="str">
        <f>IF(BR3="","",BR11*'Caracs du projet'!$E$12)</f>
        <v/>
      </c>
      <c r="BS14" s="55" t="str">
        <f>IF(BS3="","",BS11*'Caracs du projet'!$E$12)</f>
        <v/>
      </c>
      <c r="BT14" s="55" t="str">
        <f>IF(BT3="","",BT11*'Caracs du projet'!$E$12)</f>
        <v/>
      </c>
      <c r="BU14" s="55" t="str">
        <f>IF(BU3="","",BU11*'Caracs du projet'!$E$12)</f>
        <v/>
      </c>
      <c r="BV14" s="55" t="str">
        <f>IF(BV3="","",BV11*'Caracs du projet'!$E$12)</f>
        <v/>
      </c>
      <c r="BW14" s="55" t="str">
        <f>IF(BW3="","",BW11*'Caracs du projet'!$E$12)</f>
        <v/>
      </c>
      <c r="BX14" s="55" t="str">
        <f>IF(BX3="","",BX11*'Caracs du projet'!$E$12)</f>
        <v/>
      </c>
      <c r="BY14" s="55" t="str">
        <f>IF(BY3="","",BY11*'Caracs du projet'!$E$12)</f>
        <v/>
      </c>
      <c r="BZ14" s="55" t="str">
        <f>IF(BZ3="","",BZ11*'Caracs du projet'!$E$12)</f>
        <v/>
      </c>
      <c r="CA14" s="55" t="str">
        <f>IF(CA3="","",CA11*'Caracs du projet'!$E$12)</f>
        <v/>
      </c>
      <c r="CB14" s="55" t="str">
        <f>IF(CB3="","",CB11*'Caracs du projet'!$E$12)</f>
        <v/>
      </c>
      <c r="CC14" s="55" t="str">
        <f>IF(CC3="","",CC11*'Caracs du projet'!$E$12)</f>
        <v/>
      </c>
      <c r="CD14" s="55" t="str">
        <f>IF(CD3="","",CD11*'Caracs du projet'!$E$12)</f>
        <v/>
      </c>
      <c r="CE14" s="55" t="str">
        <f>IF(CE3="","",CE11*'Caracs du projet'!$E$12)</f>
        <v/>
      </c>
      <c r="CF14" s="55" t="str">
        <f>IF(CF3="","",CF11*'Caracs du projet'!$E$12)</f>
        <v/>
      </c>
      <c r="CG14" s="55" t="str">
        <f>IF(CG3="","",CG11*'Caracs du projet'!$E$12)</f>
        <v/>
      </c>
      <c r="CH14" s="55" t="str">
        <f>IF(CH3="","",CH11*'Caracs du projet'!$E$12)</f>
        <v/>
      </c>
      <c r="CI14" s="55" t="str">
        <f>IF(CI3="","",CI11*'Caracs du projet'!$E$12)</f>
        <v/>
      </c>
      <c r="CJ14" s="55" t="str">
        <f>IF(CJ3="","",CJ11*'Caracs du projet'!$E$12)</f>
        <v/>
      </c>
      <c r="CK14" s="55" t="str">
        <f>IF(CK3="","",CK11*'Caracs du projet'!$E$12)</f>
        <v/>
      </c>
      <c r="CL14" s="55" t="str">
        <f>IF(CL3="","",CL11*'Caracs du projet'!$E$12)</f>
        <v/>
      </c>
      <c r="CM14" s="55" t="str">
        <f>IF(CM3="","",CM11*'Caracs du projet'!$E$12)</f>
        <v/>
      </c>
      <c r="CN14" s="55" t="str">
        <f>IF(CN3="","",CN11*'Caracs du projet'!$E$12)</f>
        <v/>
      </c>
      <c r="CO14" s="55" t="str">
        <f>IF(CO3="","",CO11*'Caracs du projet'!$E$12)</f>
        <v/>
      </c>
      <c r="CP14" s="55" t="str">
        <f>IF(CP3="","",CP11*'Caracs du projet'!$E$12)</f>
        <v/>
      </c>
      <c r="CQ14" s="55" t="str">
        <f>IF(CQ3="","",CQ11*'Caracs du projet'!$E$12)</f>
        <v/>
      </c>
      <c r="CR14" s="55" t="str">
        <f>IF(CR3="","",CR11*'Caracs du projet'!$E$12)</f>
        <v/>
      </c>
      <c r="CS14" s="55" t="str">
        <f>IF(CS3="","",CS11*'Caracs du projet'!$E$12)</f>
        <v/>
      </c>
      <c r="CT14" s="55" t="str">
        <f>IF(CT3="","",CT11*'Caracs du projet'!$E$12)</f>
        <v/>
      </c>
      <c r="CU14" s="55" t="str">
        <f>IF(CU3="","",CU11*'Caracs du projet'!$E$12)</f>
        <v/>
      </c>
      <c r="CV14" s="55" t="str">
        <f>IF(CV3="","",CV11*'Caracs du projet'!$E$12)</f>
        <v/>
      </c>
      <c r="CW14" s="55" t="str">
        <f>IF(CW3="","",CW11*'Caracs du projet'!$E$12)</f>
        <v/>
      </c>
      <c r="CX14" s="55" t="str">
        <f>IF(CX3="","",CX11*'Caracs du projet'!$E$12)</f>
        <v/>
      </c>
      <c r="CY14" s="55" t="str">
        <f>IF(CY3="","",CY11*'Caracs du projet'!$E$12)</f>
        <v/>
      </c>
      <c r="CZ14" s="55" t="str">
        <f>IF(CZ3="","",CZ11*'Caracs du projet'!$E$12)</f>
        <v/>
      </c>
      <c r="DA14" s="55" t="str">
        <f>IF(DA3="","",DA11*'Caracs du projet'!$E$12)</f>
        <v/>
      </c>
      <c r="DB14" s="55" t="str">
        <f>IF(DB3="","",DB11*'Caracs du projet'!$E$12)</f>
        <v/>
      </c>
      <c r="DC14" s="55" t="str">
        <f>IF(DC3="","",DC11*'Caracs du projet'!$E$12)</f>
        <v/>
      </c>
      <c r="DD14" s="55" t="str">
        <f>IF(DD3="","",DD11*'Caracs du projet'!$E$12)</f>
        <v/>
      </c>
      <c r="DE14" s="55" t="str">
        <f>IF(DE3="","",DE11*'Caracs du projet'!$E$12)</f>
        <v/>
      </c>
      <c r="DF14" s="55" t="str">
        <f>IF(DF3="","",DF11*'Caracs du projet'!$E$12)</f>
        <v/>
      </c>
      <c r="DG14" s="55" t="str">
        <f>IF(DG3="","",DG11*'Caracs du projet'!$E$12)</f>
        <v/>
      </c>
      <c r="DH14" s="55" t="str">
        <f>IF(DH3="","",DH11*'Caracs du projet'!$E$12)</f>
        <v/>
      </c>
      <c r="DI14" s="55" t="str">
        <f>IF(DI3="","",DI11*'Caracs du projet'!$E$12)</f>
        <v/>
      </c>
      <c r="DJ14" s="55" t="str">
        <f>IF(DJ3="","",DJ11*'Caracs du projet'!$E$12)</f>
        <v/>
      </c>
      <c r="DK14" s="55" t="str">
        <f>IF(DK3="","",DK11*'Caracs du projet'!$E$12)</f>
        <v/>
      </c>
      <c r="DL14" s="55" t="str">
        <f>IF(DL3="","",DL11*'Caracs du projet'!$E$12)</f>
        <v/>
      </c>
      <c r="DM14" s="55" t="str">
        <f>IF(DM3="","",DM11*'Caracs du projet'!$E$12)</f>
        <v/>
      </c>
      <c r="DN14" s="55" t="str">
        <f>IF(DN3="","",DN11*'Caracs du projet'!$E$12)</f>
        <v/>
      </c>
      <c r="DO14" s="55" t="str">
        <f>IF(DO3="","",DO11*'Caracs du projet'!$E$12)</f>
        <v/>
      </c>
      <c r="DP14" s="55" t="str">
        <f>IF(DP3="","",DP11*'Caracs du projet'!$E$12)</f>
        <v/>
      </c>
      <c r="DQ14" s="55" t="str">
        <f>IF(DQ3="","",DQ11*'Caracs du projet'!$E$12)</f>
        <v/>
      </c>
      <c r="DR14" s="55" t="str">
        <f>IF(DR3="","",DR11*'Caracs du projet'!$E$12)</f>
        <v/>
      </c>
      <c r="DS14" s="55" t="str">
        <f>IF(DS3="","",DS11*'Caracs du projet'!$E$12)</f>
        <v/>
      </c>
      <c r="DT14" s="55" t="str">
        <f>IF(DT3="","",DT11*'Caracs du projet'!$E$12)</f>
        <v/>
      </c>
      <c r="DU14" s="55" t="str">
        <f>IF(DU3="","",DU11*'Caracs du projet'!$E$12)</f>
        <v/>
      </c>
      <c r="DV14" s="55" t="str">
        <f>IF(DV3="","",DV11*'Caracs du projet'!$E$12)</f>
        <v/>
      </c>
      <c r="DW14" s="55" t="str">
        <f>IF(DW3="","",DW11*'Caracs du projet'!$E$12)</f>
        <v/>
      </c>
      <c r="DX14" s="55" t="str">
        <f>IF(DX3="","",DX11*'Caracs du projet'!$E$12)</f>
        <v/>
      </c>
      <c r="DY14" s="55" t="str">
        <f>IF(DY3="","",DY11*'Caracs du projet'!$E$12)</f>
        <v/>
      </c>
      <c r="DZ14" s="55" t="str">
        <f>IF(DZ3="","",DZ11*'Caracs du projet'!$E$12)</f>
        <v/>
      </c>
      <c r="EA14" s="55" t="str">
        <f>IF(EA3="","",EA11*'Caracs du projet'!$E$12)</f>
        <v/>
      </c>
      <c r="EB14" s="55" t="str">
        <f>IF(EB3="","",EB11*'Caracs du projet'!$E$12)</f>
        <v/>
      </c>
      <c r="EC14" s="55" t="str">
        <f>IF(EC3="","",EC11*'Caracs du projet'!$E$12)</f>
        <v/>
      </c>
      <c r="ED14" s="55" t="str">
        <f>IF(ED3="","",ED11*'Caracs du projet'!$E$12)</f>
        <v/>
      </c>
      <c r="EE14" s="55" t="str">
        <f>IF(EE3="","",EE11*'Caracs du projet'!$E$12)</f>
        <v/>
      </c>
      <c r="EF14" s="55" t="str">
        <f>IF(EF3="","",EF11*'Caracs du projet'!$E$12)</f>
        <v/>
      </c>
      <c r="EG14" s="55" t="str">
        <f>IF(EG3="","",EG12*'Caracs du projet'!$E$12)</f>
        <v/>
      </c>
      <c r="EH14" s="55" t="str">
        <f>IF(EH3="","",EH12*'Caracs du projet'!$E$12)</f>
        <v/>
      </c>
      <c r="EI14" s="55" t="str">
        <f>IF(EI3="","",EI12*'Caracs du projet'!$E$12)</f>
        <v/>
      </c>
    </row>
    <row r="15" spans="1:151">
      <c r="A15" s="56" t="s">
        <v>49</v>
      </c>
      <c r="B15" s="55">
        <v>0</v>
      </c>
      <c r="C15" s="55">
        <f ca="1">IF(C3="","",C11*'Caracs du projet'!$E$60)</f>
        <v>78.107762546072749</v>
      </c>
      <c r="D15" s="55">
        <f ca="1">IF(D3="","",D11*'Caracs du projet'!$E$60)</f>
        <v>85.416518583380707</v>
      </c>
      <c r="E15" s="55">
        <f ca="1">IF(E3="","",E11*'Caracs du projet'!$E$60)</f>
        <v>92.659048299840194</v>
      </c>
      <c r="F15" s="55">
        <f ca="1">IF(F3="","",F11*'Caracs du projet'!$E$60)</f>
        <v>99.836017732212824</v>
      </c>
      <c r="G15" s="55">
        <f ca="1">IF(G3="","",G11*'Caracs du projet'!$E$60)</f>
        <v>106.94808634022445</v>
      </c>
      <c r="H15" s="55">
        <f ca="1">IF(H3="","",H11*'Caracs du projet'!$E$60)</f>
        <v>113.99590707171477</v>
      </c>
      <c r="I15" s="55">
        <f ca="1">IF(I3="","",I11*'Caracs du projet'!$E$60)</f>
        <v>120.98012642713954</v>
      </c>
      <c r="J15" s="55">
        <f ca="1">IF(J3="","",J11*'Caracs du projet'!$E$60)</f>
        <v>127.90138452343676</v>
      </c>
      <c r="K15" s="55">
        <f ca="1">IF(K3="","",K11*'Caracs du projet'!$E$60)</f>
        <v>134.76031515725754</v>
      </c>
      <c r="L15" s="55">
        <f ca="1">IF(L3="","",L11*'Caracs du projet'!$E$60)</f>
        <v>141.55754586757442</v>
      </c>
      <c r="M15" s="55">
        <f ca="1">IF(M3="","",M11*'Caracs du projet'!$E$60)</f>
        <v>148.29369799766678</v>
      </c>
      <c r="N15" s="55">
        <f ca="1">IF(N3="","",N11*'Caracs du projet'!$E$60)</f>
        <v>154.96938675649486</v>
      </c>
      <c r="O15" s="55">
        <f ca="1">IF(O3="","",O11*'Caracs du projet'!$E$60)</f>
        <v>161.58522127946432</v>
      </c>
      <c r="P15" s="55">
        <f ca="1">IF(P3="","",P11*'Caracs du projet'!$E$60)</f>
        <v>168.14180468859098</v>
      </c>
      <c r="Q15" s="55">
        <f ca="1">IF(Q3="","",Q11*'Caracs du projet'!$E$60)</f>
        <v>174.63973415206806</v>
      </c>
      <c r="R15" s="55">
        <f ca="1">IF(R3="","",R11*'Caracs du projet'!$E$60)</f>
        <v>179.3613024050106</v>
      </c>
      <c r="S15" s="55">
        <f ca="1">IF(S3="","",S11*'Caracs du projet'!$E$60)</f>
        <v>182.02109149010951</v>
      </c>
      <c r="T15" s="55">
        <f ca="1">IF(T3="","",T11*'Caracs du projet'!$E$60)</f>
        <v>184.6545460298114</v>
      </c>
      <c r="U15" s="55">
        <f ca="1">IF(U3="","",U11*'Caracs du projet'!$E$60)</f>
        <v>187.26192676218946</v>
      </c>
      <c r="V15" s="55">
        <f ca="1">IF(V3="","",V11*'Caracs du projet'!$E$60)</f>
        <v>189.84349184375196</v>
      </c>
      <c r="W15" s="55" t="str">
        <f>IF(W3="","",W11*'Caracs du projet'!$E$60)</f>
        <v/>
      </c>
      <c r="X15" s="55" t="str">
        <f>IF(X3="","",X11*'Caracs du projet'!$E$60)</f>
        <v/>
      </c>
      <c r="Y15" s="55" t="str">
        <f>IF(Y3="","",Y11*'Caracs du projet'!$E$60)</f>
        <v/>
      </c>
      <c r="Z15" s="55" t="str">
        <f>IF(Z3="","",Z11*'Caracs du projet'!$E$60)</f>
        <v/>
      </c>
      <c r="AA15" s="55" t="str">
        <f>IF(AA3="","",AA11*'Caracs du projet'!$E$60)</f>
        <v/>
      </c>
      <c r="AB15" s="55" t="str">
        <f>IF(AB3="","",AB11*'Caracs du projet'!$E$60)</f>
        <v/>
      </c>
      <c r="AC15" s="55" t="str">
        <f>IF(AC3="","",AC11*'Caracs du projet'!$E$60)</f>
        <v/>
      </c>
      <c r="AD15" s="55" t="str">
        <f>IF(AD3="","",AD11*'Caracs du projet'!$E$60)</f>
        <v/>
      </c>
      <c r="AE15" s="55" t="str">
        <f>IF(AE3="","",AE11*'Caracs du projet'!$E$60)</f>
        <v/>
      </c>
      <c r="AF15" s="55" t="str">
        <f>IF(AF3="","",AF11*'Caracs du projet'!$E$60)</f>
        <v/>
      </c>
      <c r="AG15" s="55" t="str">
        <f>IF(AG3="","",AG11*'Caracs du projet'!$E$60)</f>
        <v/>
      </c>
      <c r="AH15" s="55" t="str">
        <f>IF(AH3="","",AH11*'Caracs du projet'!$E$60)</f>
        <v/>
      </c>
      <c r="AI15" s="55" t="str">
        <f>IF(AI3="","",AI11*'Caracs du projet'!$E$60)</f>
        <v/>
      </c>
      <c r="AJ15" s="55" t="str">
        <f>IF(AJ3="","",AJ11*'Caracs du projet'!$E$60)</f>
        <v/>
      </c>
      <c r="AK15" s="55" t="str">
        <f>IF(AK3="","",AK11*'Caracs du projet'!$E$60)</f>
        <v/>
      </c>
      <c r="AL15" s="55" t="str">
        <f>IF(AL3="","",AL11*'Caracs du projet'!$E$60)</f>
        <v/>
      </c>
      <c r="AM15" s="55" t="str">
        <f>IF(AM3="","",AM11*'Caracs du projet'!$E$60)</f>
        <v/>
      </c>
      <c r="AN15" s="55" t="str">
        <f>IF(AN3="","",AN11*'Caracs du projet'!$E$60)</f>
        <v/>
      </c>
      <c r="AO15" s="55" t="str">
        <f>IF(AO3="","",AO11*'Caracs du projet'!$E$60)</f>
        <v/>
      </c>
      <c r="AP15" s="55" t="str">
        <f>IF(AP3="","",AP11*'Caracs du projet'!$E$60)</f>
        <v/>
      </c>
      <c r="AQ15" s="55" t="str">
        <f>IF(AQ3="","",AQ11*'Caracs du projet'!$E$60)</f>
        <v/>
      </c>
      <c r="AR15" s="55" t="str">
        <f>IF(AR3="","",AR11*'Caracs du projet'!$E$60)</f>
        <v/>
      </c>
      <c r="AS15" s="55" t="str">
        <f>IF(AS3="","",AS11*'Caracs du projet'!$E$60)</f>
        <v/>
      </c>
      <c r="AT15" s="55" t="str">
        <f>IF(AT3="","",AT11*'Caracs du projet'!$E$60)</f>
        <v/>
      </c>
      <c r="AU15" s="55" t="str">
        <f>IF(AU3="","",AU11*'Caracs du projet'!$E$60)</f>
        <v/>
      </c>
      <c r="AV15" s="55" t="str">
        <f>IF(AV3="","",AV11*'Caracs du projet'!$E$60)</f>
        <v/>
      </c>
      <c r="AW15" s="55" t="str">
        <f>IF(AW3="","",AW11*'Caracs du projet'!$E$60)</f>
        <v/>
      </c>
      <c r="AX15" s="55" t="str">
        <f>IF(AX3="","",AX11*'Caracs du projet'!$E$60)</f>
        <v/>
      </c>
      <c r="AY15" s="55" t="str">
        <f>IF(AY3="","",AY11*'Caracs du projet'!$E$60)</f>
        <v/>
      </c>
      <c r="AZ15" s="55" t="str">
        <f>IF(AZ3="","",AZ11*'Caracs du projet'!$E$60)</f>
        <v/>
      </c>
      <c r="BA15" s="55" t="str">
        <f>IF(BA3="","",BA11*'Caracs du projet'!$E$60)</f>
        <v/>
      </c>
      <c r="BB15" s="55" t="str">
        <f>IF(BB3="","",BB11*'Caracs du projet'!$E$60)</f>
        <v/>
      </c>
      <c r="BC15" s="55" t="str">
        <f>IF(BC3="","",BC11*'Caracs du projet'!$E$60)</f>
        <v/>
      </c>
      <c r="BD15" s="55" t="str">
        <f>IF(BD3="","",BD11*'Caracs du projet'!$E$60)</f>
        <v/>
      </c>
      <c r="BE15" s="55" t="str">
        <f>IF(BE3="","",BE11*'Caracs du projet'!$E$60)</f>
        <v/>
      </c>
      <c r="BF15" s="55" t="str">
        <f>IF(BF3="","",BF11*'Caracs du projet'!$E$60)</f>
        <v/>
      </c>
      <c r="BG15" s="55" t="str">
        <f>IF(BG3="","",BG11*'Caracs du projet'!$E$60)</f>
        <v/>
      </c>
      <c r="BH15" s="55" t="str">
        <f>IF(BH3="","",BH11*'Caracs du projet'!$E$60)</f>
        <v/>
      </c>
      <c r="BI15" s="55" t="str">
        <f>IF(BI3="","",BI11*'Caracs du projet'!$E$60)</f>
        <v/>
      </c>
      <c r="BJ15" s="55" t="str">
        <f>IF(BJ3="","",BJ11*'Caracs du projet'!$E$60)</f>
        <v/>
      </c>
      <c r="BK15" s="55" t="str">
        <f>IF(BK3="","",BK11*'Caracs du projet'!$E$60)</f>
        <v/>
      </c>
      <c r="BL15" s="55" t="str">
        <f>IF(BL3="","",BL11*'Caracs du projet'!$E$60)</f>
        <v/>
      </c>
      <c r="BM15" s="55" t="str">
        <f>IF(BM3="","",BM11*'Caracs du projet'!$E$60)</f>
        <v/>
      </c>
      <c r="BN15" s="55" t="str">
        <f>IF(BN3="","",BN11*'Caracs du projet'!$E$60)</f>
        <v/>
      </c>
      <c r="BO15" s="55" t="str">
        <f>IF(BO3="","",BO11*'Caracs du projet'!$E$60)</f>
        <v/>
      </c>
      <c r="BP15" s="55" t="str">
        <f>IF(BP3="","",BP11*'Caracs du projet'!$E$60)</f>
        <v/>
      </c>
      <c r="BQ15" s="55" t="str">
        <f>IF(BQ3="","",BQ11*'Caracs du projet'!$E$60)</f>
        <v/>
      </c>
      <c r="BR15" s="55" t="str">
        <f>IF(BR3="","",BR11*'Caracs du projet'!$E$60)</f>
        <v/>
      </c>
      <c r="BS15" s="55" t="str">
        <f>IF(BS3="","",BS11*'Caracs du projet'!$E$60)</f>
        <v/>
      </c>
      <c r="BT15" s="55" t="str">
        <f>IF(BT3="","",BT11*'Caracs du projet'!$E$60)</f>
        <v/>
      </c>
      <c r="BU15" s="55" t="str">
        <f>IF(BU3="","",BU11*'Caracs du projet'!$E$60)</f>
        <v/>
      </c>
      <c r="BV15" s="55" t="str">
        <f>IF(BV3="","",BV11*'Caracs du projet'!$E$60)</f>
        <v/>
      </c>
      <c r="BW15" s="55" t="str">
        <f>IF(BW3="","",BW11*'Caracs du projet'!$E$60)</f>
        <v/>
      </c>
      <c r="BX15" s="55" t="str">
        <f>IF(BX3="","",BX11*'Caracs du projet'!$E$60)</f>
        <v/>
      </c>
      <c r="BY15" s="55" t="str">
        <f>IF(BY3="","",BY11*'Caracs du projet'!$E$60)</f>
        <v/>
      </c>
      <c r="BZ15" s="55" t="str">
        <f>IF(BZ3="","",BZ11*'Caracs du projet'!$E$60)</f>
        <v/>
      </c>
      <c r="CA15" s="55" t="str">
        <f>IF(CA3="","",CA11*'Caracs du projet'!$E$60)</f>
        <v/>
      </c>
      <c r="CB15" s="55" t="str">
        <f>IF(CB3="","",CB11*'Caracs du projet'!$E$60)</f>
        <v/>
      </c>
      <c r="CC15" s="55" t="str">
        <f>IF(CC3="","",CC11*'Caracs du projet'!$E$60)</f>
        <v/>
      </c>
      <c r="CD15" s="55" t="str">
        <f>IF(CD3="","",CD11*'Caracs du projet'!$E$60)</f>
        <v/>
      </c>
      <c r="CE15" s="55" t="str">
        <f>IF(CE3="","",CE11*'Caracs du projet'!$E$60)</f>
        <v/>
      </c>
      <c r="CF15" s="55" t="str">
        <f>IF(CF3="","",CF11*'Caracs du projet'!$E$60)</f>
        <v/>
      </c>
      <c r="CG15" s="55" t="str">
        <f>IF(CG3="","",CG11*'Caracs du projet'!$E$60)</f>
        <v/>
      </c>
      <c r="CH15" s="55" t="str">
        <f>IF(CH3="","",CH11*'Caracs du projet'!$E$60)</f>
        <v/>
      </c>
      <c r="CI15" s="55" t="str">
        <f>IF(CI3="","",CI11*'Caracs du projet'!$E$60)</f>
        <v/>
      </c>
      <c r="CJ15" s="55" t="str">
        <f>IF(CJ3="","",CJ11*'Caracs du projet'!$E$60)</f>
        <v/>
      </c>
      <c r="CK15" s="55" t="str">
        <f>IF(CK3="","",CK11*'Caracs du projet'!$E$60)</f>
        <v/>
      </c>
      <c r="CL15" s="55" t="str">
        <f>IF(CL3="","",CL11*'Caracs du projet'!$E$60)</f>
        <v/>
      </c>
      <c r="CM15" s="55" t="str">
        <f>IF(CM3="","",CM11*'Caracs du projet'!$E$60)</f>
        <v/>
      </c>
      <c r="CN15" s="55" t="str">
        <f>IF(CN3="","",CN11*'Caracs du projet'!$E$60)</f>
        <v/>
      </c>
      <c r="CO15" s="55" t="str">
        <f>IF(CO3="","",CO11*'Caracs du projet'!$E$60)</f>
        <v/>
      </c>
      <c r="CP15" s="55" t="str">
        <f>IF(CP3="","",CP11*'Caracs du projet'!$E$60)</f>
        <v/>
      </c>
      <c r="CQ15" s="55" t="str">
        <f>IF(CQ3="","",CQ11*'Caracs du projet'!$E$60)</f>
        <v/>
      </c>
      <c r="CR15" s="55" t="str">
        <f>IF(CR3="","",CR11*'Caracs du projet'!$E$60)</f>
        <v/>
      </c>
      <c r="CS15" s="55" t="str">
        <f>IF(CS3="","",CS11*'Caracs du projet'!$E$60)</f>
        <v/>
      </c>
      <c r="CT15" s="55" t="str">
        <f>IF(CT3="","",CT11*'Caracs du projet'!$E$60)</f>
        <v/>
      </c>
      <c r="CU15" s="55" t="str">
        <f>IF(CU3="","",CU11*'Caracs du projet'!$E$60)</f>
        <v/>
      </c>
      <c r="CV15" s="55" t="str">
        <f>IF(CV3="","",CV11*'Caracs du projet'!$E$60)</f>
        <v/>
      </c>
      <c r="CW15" s="55" t="str">
        <f>IF(CW3="","",CW11*'Caracs du projet'!$E$60)</f>
        <v/>
      </c>
      <c r="CX15" s="55" t="str">
        <f>IF(CX3="","",CX11*'Caracs du projet'!$E$60)</f>
        <v/>
      </c>
      <c r="CY15" s="55" t="str">
        <f>IF(CY3="","",CY11*'Caracs du projet'!$E$60)</f>
        <v/>
      </c>
      <c r="CZ15" s="55" t="str">
        <f>IF(CZ3="","",CZ11*'Caracs du projet'!$E$60)</f>
        <v/>
      </c>
      <c r="DA15" s="55" t="str">
        <f>IF(DA3="","",DA11*'Caracs du projet'!$E$60)</f>
        <v/>
      </c>
      <c r="DB15" s="55" t="str">
        <f>IF(DB3="","",DB11*'Caracs du projet'!$E$60)</f>
        <v/>
      </c>
      <c r="DC15" s="55" t="str">
        <f>IF(DC3="","",DC11*'Caracs du projet'!$E$60)</f>
        <v/>
      </c>
      <c r="DD15" s="55" t="str">
        <f>IF(DD3="","",DD11*'Caracs du projet'!$E$60)</f>
        <v/>
      </c>
      <c r="DE15" s="55" t="str">
        <f>IF(DE3="","",DE11*'Caracs du projet'!$E$60)</f>
        <v/>
      </c>
      <c r="DF15" s="55" t="str">
        <f>IF(DF3="","",DF11*'Caracs du projet'!$E$60)</f>
        <v/>
      </c>
      <c r="DG15" s="55" t="str">
        <f>IF(DG3="","",DG11*'Caracs du projet'!$E$60)</f>
        <v/>
      </c>
      <c r="DH15" s="55" t="str">
        <f>IF(DH3="","",DH11*'Caracs du projet'!$E$60)</f>
        <v/>
      </c>
      <c r="DI15" s="55" t="str">
        <f>IF(DI3="","",DI11*'Caracs du projet'!$E$60)</f>
        <v/>
      </c>
      <c r="DJ15" s="55" t="str">
        <f>IF(DJ3="","",DJ11*'Caracs du projet'!$E$60)</f>
        <v/>
      </c>
      <c r="DK15" s="55" t="str">
        <f>IF(DK3="","",DK11*'Caracs du projet'!$E$60)</f>
        <v/>
      </c>
      <c r="DL15" s="55" t="str">
        <f>IF(DL3="","",DL11*'Caracs du projet'!$E$60)</f>
        <v/>
      </c>
      <c r="DM15" s="55" t="str">
        <f>IF(DM3="","",DM11*'Caracs du projet'!$E$60)</f>
        <v/>
      </c>
      <c r="DN15" s="55" t="str">
        <f>IF(DN3="","",DN11*'Caracs du projet'!$E$60)</f>
        <v/>
      </c>
      <c r="DO15" s="55" t="str">
        <f>IF(DO3="","",DO11*'Caracs du projet'!$E$60)</f>
        <v/>
      </c>
      <c r="DP15" s="55" t="str">
        <f>IF(DP3="","",DP11*'Caracs du projet'!$E$60)</f>
        <v/>
      </c>
      <c r="DQ15" s="55" t="str">
        <f>IF(DQ3="","",DQ11*'Caracs du projet'!$E$60)</f>
        <v/>
      </c>
      <c r="DR15" s="55" t="str">
        <f>IF(DR3="","",DR11*'Caracs du projet'!$E$60)</f>
        <v/>
      </c>
      <c r="DS15" s="55" t="str">
        <f>IF(DS3="","",DS11*'Caracs du projet'!$E$60)</f>
        <v/>
      </c>
      <c r="DT15" s="55" t="str">
        <f>IF(DT3="","",DT11*'Caracs du projet'!$E$60)</f>
        <v/>
      </c>
      <c r="DU15" s="55" t="str">
        <f>IF(DU3="","",DU11*'Caracs du projet'!$E$60)</f>
        <v/>
      </c>
      <c r="DV15" s="55" t="str">
        <f>IF(DV3="","",DV11*'Caracs du projet'!$E$60)</f>
        <v/>
      </c>
      <c r="DW15" s="55" t="str">
        <f>IF(DW3="","",DW11*'Caracs du projet'!$E$60)</f>
        <v/>
      </c>
      <c r="DX15" s="55" t="str">
        <f>IF(DX3="","",DX11*'Caracs du projet'!$E$60)</f>
        <v/>
      </c>
      <c r="DY15" s="55" t="str">
        <f>IF(DY3="","",DY11*'Caracs du projet'!$E$60)</f>
        <v/>
      </c>
      <c r="DZ15" s="55" t="str">
        <f>IF(DZ3="","",DZ11*'Caracs du projet'!$E$60)</f>
        <v/>
      </c>
      <c r="EA15" s="55" t="str">
        <f>IF(EA3="","",EA11*'Caracs du projet'!$E$60)</f>
        <v/>
      </c>
      <c r="EB15" s="55" t="str">
        <f>IF(EB3="","",EB11*'Caracs du projet'!$E$60)</f>
        <v/>
      </c>
      <c r="EC15" s="55" t="str">
        <f>IF(EC3="","",EC11*'Caracs du projet'!$E$60)</f>
        <v/>
      </c>
      <c r="ED15" s="55" t="str">
        <f>IF(ED3="","",ED11*'Caracs du projet'!$E$60)</f>
        <v/>
      </c>
      <c r="EE15" s="55" t="str">
        <f>IF(EE3="","",EE11*'Caracs du projet'!$E$60)</f>
        <v/>
      </c>
      <c r="EF15" s="55" t="str">
        <f>IF(EF3="","",EF11*'Caracs du projet'!$E$60)</f>
        <v/>
      </c>
      <c r="EG15" s="55" t="str">
        <f>IF(EG3="","",EG12*(1-'Caracs du projet'!$E$10)*'Caracs du projet'!$E$60)</f>
        <v/>
      </c>
      <c r="EH15" s="55" t="str">
        <f>IF(EH3="","",EH12*(1-'Caracs du projet'!$E$10)*'Caracs du projet'!$E$60)</f>
        <v/>
      </c>
      <c r="EI15" s="55" t="str">
        <f>IF(EI3="","",EI12*(1-'Caracs du projet'!$E$10)*'Caracs du projet'!$E$60)</f>
        <v/>
      </c>
      <c r="EJ15" s="46" t="str">
        <f>IF(EJ3="","",EJ12*(1-'Caracs du projet'!$E$10)*'Caracs du projet'!$E$60)</f>
        <v/>
      </c>
    </row>
    <row r="16" spans="1:151" ht="15.75">
      <c r="A16" s="85" t="s">
        <v>89</v>
      </c>
      <c r="B16" s="62">
        <v>0</v>
      </c>
      <c r="C16" s="62">
        <f ca="1">IF(C3="","",C14+C15)</f>
        <v>174.06872795981923</v>
      </c>
      <c r="D16" s="62">
        <f t="shared" ref="D16:BO16" ca="1" si="2">IF(D3="","",D14+D15)</f>
        <v>190.35681284296271</v>
      </c>
      <c r="E16" s="62">
        <f t="shared" ca="1" si="2"/>
        <v>206.49730763964385</v>
      </c>
      <c r="F16" s="62">
        <f t="shared" ca="1" si="2"/>
        <v>222.49169666035999</v>
      </c>
      <c r="G16" s="62">
        <f t="shared" ca="1" si="2"/>
        <v>238.34144955821446</v>
      </c>
      <c r="H16" s="62">
        <f t="shared" ca="1" si="2"/>
        <v>254.04802147410714</v>
      </c>
      <c r="I16" s="62">
        <f t="shared" ca="1" si="2"/>
        <v>269.61285318048238</v>
      </c>
      <c r="J16" s="62">
        <f t="shared" ca="1" si="2"/>
        <v>285.03737122365902</v>
      </c>
      <c r="K16" s="62">
        <f t="shared" ca="1" si="2"/>
        <v>300.32298806474535</v>
      </c>
      <c r="L16" s="62">
        <f t="shared" ca="1" si="2"/>
        <v>315.4711022191658</v>
      </c>
      <c r="M16" s="62">
        <f t="shared" ca="1" si="2"/>
        <v>330.48309839480021</v>
      </c>
      <c r="N16" s="62">
        <f t="shared" ca="1" si="2"/>
        <v>345.36034762875994</v>
      </c>
      <c r="O16" s="62">
        <f t="shared" ca="1" si="2"/>
        <v>360.10420742280621</v>
      </c>
      <c r="P16" s="62">
        <f t="shared" ca="1" si="2"/>
        <v>374.71602187743127</v>
      </c>
      <c r="Q16" s="62">
        <f t="shared" ca="1" si="2"/>
        <v>389.19712182460876</v>
      </c>
      <c r="R16" s="62">
        <f t="shared" ca="1" si="2"/>
        <v>399.71947393116648</v>
      </c>
      <c r="S16" s="62">
        <f t="shared" ca="1" si="2"/>
        <v>405.64700389224402</v>
      </c>
      <c r="T16" s="62">
        <f t="shared" ca="1" si="2"/>
        <v>411.51584543786538</v>
      </c>
      <c r="U16" s="62">
        <f t="shared" ca="1" si="2"/>
        <v>417.32657964145073</v>
      </c>
      <c r="V16" s="62">
        <f t="shared" ca="1" si="2"/>
        <v>423.07978182321858</v>
      </c>
      <c r="W16" s="62" t="str">
        <f t="shared" si="2"/>
        <v/>
      </c>
      <c r="X16" s="62" t="str">
        <f t="shared" si="2"/>
        <v/>
      </c>
      <c r="Y16" s="62" t="str">
        <f t="shared" si="2"/>
        <v/>
      </c>
      <c r="Z16" s="62" t="str">
        <f t="shared" si="2"/>
        <v/>
      </c>
      <c r="AA16" s="62" t="str">
        <f t="shared" si="2"/>
        <v/>
      </c>
      <c r="AB16" s="62" t="str">
        <f t="shared" si="2"/>
        <v/>
      </c>
      <c r="AC16" s="62" t="str">
        <f t="shared" si="2"/>
        <v/>
      </c>
      <c r="AD16" s="62" t="str">
        <f t="shared" si="2"/>
        <v/>
      </c>
      <c r="AE16" s="62" t="str">
        <f t="shared" si="2"/>
        <v/>
      </c>
      <c r="AF16" s="62" t="str">
        <f t="shared" si="2"/>
        <v/>
      </c>
      <c r="AG16" s="62" t="str">
        <f t="shared" si="2"/>
        <v/>
      </c>
      <c r="AH16" s="62" t="str">
        <f t="shared" si="2"/>
        <v/>
      </c>
      <c r="AI16" s="62" t="str">
        <f t="shared" si="2"/>
        <v/>
      </c>
      <c r="AJ16" s="62" t="str">
        <f t="shared" si="2"/>
        <v/>
      </c>
      <c r="AK16" s="62" t="str">
        <f t="shared" si="2"/>
        <v/>
      </c>
      <c r="AL16" s="62" t="str">
        <f t="shared" si="2"/>
        <v/>
      </c>
      <c r="AM16" s="62" t="str">
        <f t="shared" si="2"/>
        <v/>
      </c>
      <c r="AN16" s="62" t="str">
        <f t="shared" si="2"/>
        <v/>
      </c>
      <c r="AO16" s="62" t="str">
        <f t="shared" si="2"/>
        <v/>
      </c>
      <c r="AP16" s="62" t="str">
        <f t="shared" si="2"/>
        <v/>
      </c>
      <c r="AQ16" s="62" t="str">
        <f t="shared" si="2"/>
        <v/>
      </c>
      <c r="AR16" s="62" t="str">
        <f t="shared" si="2"/>
        <v/>
      </c>
      <c r="AS16" s="62" t="str">
        <f t="shared" si="2"/>
        <v/>
      </c>
      <c r="AT16" s="62" t="str">
        <f t="shared" si="2"/>
        <v/>
      </c>
      <c r="AU16" s="62" t="str">
        <f t="shared" si="2"/>
        <v/>
      </c>
      <c r="AV16" s="62" t="str">
        <f t="shared" si="2"/>
        <v/>
      </c>
      <c r="AW16" s="62" t="str">
        <f t="shared" si="2"/>
        <v/>
      </c>
      <c r="AX16" s="62" t="str">
        <f t="shared" si="2"/>
        <v/>
      </c>
      <c r="AY16" s="62" t="str">
        <f t="shared" si="2"/>
        <v/>
      </c>
      <c r="AZ16" s="62" t="str">
        <f t="shared" si="2"/>
        <v/>
      </c>
      <c r="BA16" s="62" t="str">
        <f t="shared" si="2"/>
        <v/>
      </c>
      <c r="BB16" s="62" t="str">
        <f t="shared" si="2"/>
        <v/>
      </c>
      <c r="BC16" s="62" t="str">
        <f t="shared" si="2"/>
        <v/>
      </c>
      <c r="BD16" s="62" t="str">
        <f t="shared" si="2"/>
        <v/>
      </c>
      <c r="BE16" s="62" t="str">
        <f t="shared" si="2"/>
        <v/>
      </c>
      <c r="BF16" s="62" t="str">
        <f t="shared" si="2"/>
        <v/>
      </c>
      <c r="BG16" s="62" t="str">
        <f t="shared" si="2"/>
        <v/>
      </c>
      <c r="BH16" s="62" t="str">
        <f t="shared" si="2"/>
        <v/>
      </c>
      <c r="BI16" s="62" t="str">
        <f t="shared" si="2"/>
        <v/>
      </c>
      <c r="BJ16" s="62" t="str">
        <f t="shared" si="2"/>
        <v/>
      </c>
      <c r="BK16" s="62" t="str">
        <f t="shared" si="2"/>
        <v/>
      </c>
      <c r="BL16" s="62" t="str">
        <f t="shared" si="2"/>
        <v/>
      </c>
      <c r="BM16" s="62" t="str">
        <f t="shared" si="2"/>
        <v/>
      </c>
      <c r="BN16" s="62" t="str">
        <f t="shared" si="2"/>
        <v/>
      </c>
      <c r="BO16" s="62" t="str">
        <f t="shared" si="2"/>
        <v/>
      </c>
      <c r="BP16" s="62" t="str">
        <f t="shared" ref="BP16:EA16" si="3">IF(BP3="","",BP14+BP15)</f>
        <v/>
      </c>
      <c r="BQ16" s="62" t="str">
        <f t="shared" si="3"/>
        <v/>
      </c>
      <c r="BR16" s="62" t="str">
        <f t="shared" si="3"/>
        <v/>
      </c>
      <c r="BS16" s="62" t="str">
        <f t="shared" si="3"/>
        <v/>
      </c>
      <c r="BT16" s="62" t="str">
        <f t="shared" si="3"/>
        <v/>
      </c>
      <c r="BU16" s="62" t="str">
        <f t="shared" si="3"/>
        <v/>
      </c>
      <c r="BV16" s="62" t="str">
        <f t="shared" si="3"/>
        <v/>
      </c>
      <c r="BW16" s="62" t="str">
        <f t="shared" si="3"/>
        <v/>
      </c>
      <c r="BX16" s="62" t="str">
        <f t="shared" si="3"/>
        <v/>
      </c>
      <c r="BY16" s="62" t="str">
        <f t="shared" si="3"/>
        <v/>
      </c>
      <c r="BZ16" s="62" t="str">
        <f t="shared" si="3"/>
        <v/>
      </c>
      <c r="CA16" s="62" t="str">
        <f t="shared" si="3"/>
        <v/>
      </c>
      <c r="CB16" s="62" t="str">
        <f t="shared" si="3"/>
        <v/>
      </c>
      <c r="CC16" s="62" t="str">
        <f t="shared" si="3"/>
        <v/>
      </c>
      <c r="CD16" s="62" t="str">
        <f t="shared" si="3"/>
        <v/>
      </c>
      <c r="CE16" s="62" t="str">
        <f t="shared" si="3"/>
        <v/>
      </c>
      <c r="CF16" s="62" t="str">
        <f t="shared" si="3"/>
        <v/>
      </c>
      <c r="CG16" s="62" t="str">
        <f t="shared" si="3"/>
        <v/>
      </c>
      <c r="CH16" s="62" t="str">
        <f t="shared" si="3"/>
        <v/>
      </c>
      <c r="CI16" s="62" t="str">
        <f t="shared" si="3"/>
        <v/>
      </c>
      <c r="CJ16" s="62" t="str">
        <f t="shared" si="3"/>
        <v/>
      </c>
      <c r="CK16" s="62" t="str">
        <f t="shared" si="3"/>
        <v/>
      </c>
      <c r="CL16" s="62" t="str">
        <f t="shared" si="3"/>
        <v/>
      </c>
      <c r="CM16" s="62" t="str">
        <f t="shared" si="3"/>
        <v/>
      </c>
      <c r="CN16" s="62" t="str">
        <f t="shared" si="3"/>
        <v/>
      </c>
      <c r="CO16" s="62" t="str">
        <f t="shared" si="3"/>
        <v/>
      </c>
      <c r="CP16" s="62" t="str">
        <f t="shared" si="3"/>
        <v/>
      </c>
      <c r="CQ16" s="62" t="str">
        <f t="shared" si="3"/>
        <v/>
      </c>
      <c r="CR16" s="62" t="str">
        <f t="shared" si="3"/>
        <v/>
      </c>
      <c r="CS16" s="62" t="str">
        <f t="shared" si="3"/>
        <v/>
      </c>
      <c r="CT16" s="62" t="str">
        <f t="shared" si="3"/>
        <v/>
      </c>
      <c r="CU16" s="62" t="str">
        <f t="shared" si="3"/>
        <v/>
      </c>
      <c r="CV16" s="62" t="str">
        <f t="shared" si="3"/>
        <v/>
      </c>
      <c r="CW16" s="62" t="str">
        <f t="shared" si="3"/>
        <v/>
      </c>
      <c r="CX16" s="62" t="str">
        <f t="shared" si="3"/>
        <v/>
      </c>
      <c r="CY16" s="62" t="str">
        <f t="shared" si="3"/>
        <v/>
      </c>
      <c r="CZ16" s="62" t="str">
        <f t="shared" si="3"/>
        <v/>
      </c>
      <c r="DA16" s="62" t="str">
        <f t="shared" si="3"/>
        <v/>
      </c>
      <c r="DB16" s="62" t="str">
        <f t="shared" si="3"/>
        <v/>
      </c>
      <c r="DC16" s="62" t="str">
        <f t="shared" si="3"/>
        <v/>
      </c>
      <c r="DD16" s="62" t="str">
        <f t="shared" si="3"/>
        <v/>
      </c>
      <c r="DE16" s="62" t="str">
        <f t="shared" si="3"/>
        <v/>
      </c>
      <c r="DF16" s="62" t="str">
        <f t="shared" si="3"/>
        <v/>
      </c>
      <c r="DG16" s="62" t="str">
        <f t="shared" si="3"/>
        <v/>
      </c>
      <c r="DH16" s="62" t="str">
        <f t="shared" si="3"/>
        <v/>
      </c>
      <c r="DI16" s="62" t="str">
        <f t="shared" si="3"/>
        <v/>
      </c>
      <c r="DJ16" s="62" t="str">
        <f t="shared" si="3"/>
        <v/>
      </c>
      <c r="DK16" s="62" t="str">
        <f t="shared" si="3"/>
        <v/>
      </c>
      <c r="DL16" s="62" t="str">
        <f t="shared" si="3"/>
        <v/>
      </c>
      <c r="DM16" s="62" t="str">
        <f t="shared" si="3"/>
        <v/>
      </c>
      <c r="DN16" s="62" t="str">
        <f t="shared" si="3"/>
        <v/>
      </c>
      <c r="DO16" s="62" t="str">
        <f t="shared" si="3"/>
        <v/>
      </c>
      <c r="DP16" s="62" t="str">
        <f t="shared" si="3"/>
        <v/>
      </c>
      <c r="DQ16" s="62" t="str">
        <f t="shared" si="3"/>
        <v/>
      </c>
      <c r="DR16" s="62" t="str">
        <f t="shared" si="3"/>
        <v/>
      </c>
      <c r="DS16" s="62" t="str">
        <f t="shared" si="3"/>
        <v/>
      </c>
      <c r="DT16" s="62" t="str">
        <f t="shared" si="3"/>
        <v/>
      </c>
      <c r="DU16" s="62" t="str">
        <f t="shared" si="3"/>
        <v/>
      </c>
      <c r="DV16" s="62" t="str">
        <f t="shared" si="3"/>
        <v/>
      </c>
      <c r="DW16" s="62" t="str">
        <f t="shared" si="3"/>
        <v/>
      </c>
      <c r="DX16" s="62" t="str">
        <f t="shared" si="3"/>
        <v/>
      </c>
      <c r="DY16" s="62" t="str">
        <f t="shared" si="3"/>
        <v/>
      </c>
      <c r="DZ16" s="62" t="str">
        <f t="shared" si="3"/>
        <v/>
      </c>
      <c r="EA16" s="62" t="str">
        <f t="shared" si="3"/>
        <v/>
      </c>
      <c r="EB16" s="62" t="str">
        <f t="shared" ref="EB16:EH16" si="4">IF(EB3="","",EB14+EB15)</f>
        <v/>
      </c>
      <c r="EC16" s="62" t="str">
        <f t="shared" si="4"/>
        <v/>
      </c>
      <c r="ED16" s="62" t="str">
        <f t="shared" si="4"/>
        <v/>
      </c>
      <c r="EE16" s="62" t="str">
        <f t="shared" si="4"/>
        <v/>
      </c>
      <c r="EF16" s="62" t="str">
        <f t="shared" si="4"/>
        <v/>
      </c>
      <c r="EG16" s="62" t="str">
        <f t="shared" si="4"/>
        <v/>
      </c>
      <c r="EH16" s="62" t="str">
        <f t="shared" si="4"/>
        <v/>
      </c>
      <c r="EI16" s="62" t="str">
        <f>IF(EI3="","",EI12-EI14-EI15)</f>
        <v/>
      </c>
      <c r="EJ16" s="62" t="str">
        <f>IF(EJ3="","",EJ12-EJ14-EJ15)</f>
        <v/>
      </c>
      <c r="EK16" s="62" t="str">
        <f>IF(EK3="","",EK12-EK14-EK15)</f>
        <v/>
      </c>
      <c r="EL16" s="62" t="str">
        <f>IF(EL3="","",EL12-EL14-EL15)</f>
        <v/>
      </c>
      <c r="EM16" s="62"/>
      <c r="EN16" s="59"/>
    </row>
    <row r="17" spans="1:152" ht="15.75">
      <c r="A17" s="85"/>
      <c r="B17" s="62"/>
      <c r="C17" s="62"/>
      <c r="D17" s="62"/>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c r="CG17" s="62"/>
      <c r="CH17" s="62"/>
      <c r="CI17" s="62"/>
      <c r="CJ17" s="62"/>
      <c r="CK17" s="62"/>
      <c r="CL17" s="62"/>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c r="EL17" s="62"/>
      <c r="EM17" s="62"/>
      <c r="EN17" s="59"/>
    </row>
    <row r="18" spans="1:152" ht="15.75">
      <c r="A18" s="85"/>
      <c r="B18" s="62"/>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62"/>
      <c r="BM18" s="62"/>
      <c r="BN18" s="62"/>
      <c r="BO18" s="62"/>
      <c r="BP18" s="62"/>
      <c r="BQ18" s="62"/>
      <c r="BR18" s="62"/>
      <c r="BS18" s="62"/>
      <c r="BT18" s="62"/>
      <c r="BU18" s="62"/>
      <c r="BV18" s="62"/>
      <c r="BW18" s="62"/>
      <c r="BX18" s="62"/>
      <c r="BY18" s="62"/>
      <c r="BZ18" s="62"/>
      <c r="CA18" s="62"/>
      <c r="CB18" s="62"/>
      <c r="CC18" s="62"/>
      <c r="CD18" s="62"/>
      <c r="CE18" s="62"/>
      <c r="CF18" s="62"/>
      <c r="CG18" s="62"/>
      <c r="CH18" s="62"/>
      <c r="CI18" s="62"/>
      <c r="CJ18" s="62"/>
      <c r="CK18" s="62"/>
      <c r="CL18" s="62"/>
      <c r="CM18" s="62"/>
      <c r="CN18" s="62"/>
      <c r="CO18" s="62"/>
      <c r="CP18" s="62"/>
      <c r="CQ18" s="62"/>
      <c r="CR18" s="62"/>
      <c r="CS18" s="62"/>
      <c r="CT18" s="62"/>
      <c r="CU18" s="62"/>
      <c r="CV18" s="62"/>
      <c r="CW18" s="62"/>
      <c r="CX18" s="62"/>
      <c r="CY18" s="62"/>
      <c r="CZ18" s="62"/>
      <c r="DA18" s="62"/>
      <c r="DB18" s="62"/>
      <c r="DC18" s="62"/>
      <c r="DD18" s="62"/>
      <c r="DE18" s="62"/>
      <c r="DF18" s="62"/>
      <c r="DG18" s="62"/>
      <c r="DH18" s="62"/>
      <c r="DI18" s="62"/>
      <c r="DJ18" s="62"/>
      <c r="DK18" s="62"/>
      <c r="DL18" s="62"/>
      <c r="DM18" s="62"/>
      <c r="DN18" s="62"/>
      <c r="DO18" s="62"/>
      <c r="DP18" s="62"/>
      <c r="DQ18" s="62"/>
      <c r="DR18" s="62"/>
      <c r="DS18" s="62"/>
      <c r="DT18" s="62"/>
      <c r="DU18" s="62"/>
      <c r="DV18" s="62"/>
      <c r="DW18" s="62"/>
      <c r="DX18" s="62"/>
      <c r="DY18" s="62"/>
      <c r="DZ18" s="62"/>
      <c r="EA18" s="62"/>
      <c r="EB18" s="62"/>
      <c r="EC18" s="62"/>
      <c r="ED18" s="62"/>
      <c r="EE18" s="62"/>
      <c r="EF18" s="62"/>
      <c r="EG18" s="62"/>
      <c r="EH18" s="62"/>
      <c r="EI18" s="62"/>
      <c r="EJ18" s="62"/>
      <c r="EK18" s="62"/>
      <c r="EL18" s="62"/>
      <c r="EM18" s="62"/>
      <c r="EN18" s="59"/>
    </row>
    <row r="19" spans="1:152">
      <c r="A19" s="55" t="s">
        <v>90</v>
      </c>
      <c r="B19" s="55">
        <f>IF(B3="","",IF(B3='Caracs du projet'!$E$21,'Caracs du projet'!$E$22,0))</f>
        <v>0</v>
      </c>
      <c r="C19" s="55">
        <f>IF(C3="","",IF(C3='Caracs du projet'!$E$21,'Caracs du projet'!$E$22,0))</f>
        <v>0</v>
      </c>
      <c r="D19" s="55">
        <f>IF(D3="","",IF(D3='Caracs du projet'!$E$21,'Caracs du projet'!$E$22,0))</f>
        <v>0</v>
      </c>
      <c r="E19" s="55">
        <f>IF(E3="","",IF(E3='Caracs du projet'!$E$21,'Caracs du projet'!$E$22,0))</f>
        <v>0</v>
      </c>
      <c r="F19" s="55">
        <f>IF(F3="","",IF(F3='Caracs du projet'!$E$21,'Caracs du projet'!$E$22,0))</f>
        <v>0</v>
      </c>
      <c r="G19" s="55">
        <f>IF(G3="","",IF(G3='Caracs du projet'!$E$21,'Caracs du projet'!$E$22,0))</f>
        <v>0</v>
      </c>
      <c r="H19" s="55">
        <f>IF(H3="","",IF(H3='Caracs du projet'!$E$21,'Caracs du projet'!$E$22,0))</f>
        <v>0</v>
      </c>
      <c r="I19" s="55">
        <f>IF(I3="","",IF(I3='Caracs du projet'!$E$21,'Caracs du projet'!$E$22,0))</f>
        <v>0</v>
      </c>
      <c r="J19" s="55">
        <f>IF(J3="","",IF(J3='Caracs du projet'!$E$21,'Caracs du projet'!$E$22,0))</f>
        <v>0</v>
      </c>
      <c r="K19" s="55">
        <f>IF(K3="","",IF(K3='Caracs du projet'!$E$21,'Caracs du projet'!$E$22,0))</f>
        <v>0</v>
      </c>
      <c r="L19" s="55">
        <f>IF(L3="","",IF(L3='Caracs du projet'!$E$21,'Caracs du projet'!$E$22,0))</f>
        <v>0</v>
      </c>
      <c r="M19" s="55">
        <f>IF(M3="","",IF(M3='Caracs du projet'!$E$21,'Caracs du projet'!$E$22,0))</f>
        <v>0</v>
      </c>
      <c r="N19" s="55">
        <f>IF(N3="","",IF(N3='Caracs du projet'!$E$21,'Caracs du projet'!$E$22,0))</f>
        <v>0</v>
      </c>
      <c r="O19" s="55">
        <f>IF(O3="","",IF(O3='Caracs du projet'!$E$21,'Caracs du projet'!$E$22,0))</f>
        <v>0</v>
      </c>
      <c r="P19" s="55">
        <f>IF(P3="","",IF(P3='Caracs du projet'!$E$21,'Caracs du projet'!$E$22,0))</f>
        <v>0</v>
      </c>
      <c r="Q19" s="55">
        <f>IF(Q3="","",IF(Q3='Caracs du projet'!$E$21,'Caracs du projet'!$E$22,0))</f>
        <v>0</v>
      </c>
      <c r="R19" s="55">
        <f>IF(R3="","",IF(R3='Caracs du projet'!$E$21,'Caracs du projet'!$E$22,0))</f>
        <v>0</v>
      </c>
      <c r="S19" s="55">
        <f>IF(S3="","",IF(S3='Caracs du projet'!$E$21,'Caracs du projet'!$E$22,0))</f>
        <v>0</v>
      </c>
      <c r="T19" s="55">
        <f>IF(T3="","",IF(T3='Caracs du projet'!$E$21,'Caracs du projet'!$E$22,0))</f>
        <v>0</v>
      </c>
      <c r="U19" s="55">
        <f>IF(U3="","",IF(U3='Caracs du projet'!$E$21,'Caracs du projet'!$E$22,0))</f>
        <v>0</v>
      </c>
      <c r="V19" s="55">
        <f>IF(V3="","",IF(V3='Caracs du projet'!$E$21,'Caracs du projet'!$E$22,0))</f>
        <v>50000</v>
      </c>
      <c r="W19" s="55" t="str">
        <f>IF(W3="","",IF(W3='Caracs du projet'!$E$21,'Caracs du projet'!$E$22,0))</f>
        <v/>
      </c>
      <c r="X19" s="55" t="str">
        <f>IF(X3="","",IF(X3='Caracs du projet'!$E$21,'Caracs du projet'!$E$22,0))</f>
        <v/>
      </c>
      <c r="Y19" s="55" t="str">
        <f>IF(Y3="","",IF(Y3='Caracs du projet'!$E$21,'Caracs du projet'!$E$22,0))</f>
        <v/>
      </c>
      <c r="Z19" s="55" t="str">
        <f>IF(Z3="","",IF(Z3='Caracs du projet'!$E$21,'Caracs du projet'!$E$22,0))</f>
        <v/>
      </c>
      <c r="AA19" s="55" t="str">
        <f>IF(AA3="","",IF(AA3='Caracs du projet'!$E$21,'Caracs du projet'!$E$22,0))</f>
        <v/>
      </c>
      <c r="AB19" s="55" t="str">
        <f>IF(AB3="","",IF(AB3='Caracs du projet'!$E$21,'Caracs du projet'!$E$22,0))</f>
        <v/>
      </c>
      <c r="AC19" s="55" t="str">
        <f>IF(AC3="","",IF(AC3='Caracs du projet'!$E$21,'Caracs du projet'!$E$22,0))</f>
        <v/>
      </c>
      <c r="AD19" s="55" t="str">
        <f>IF(AD3="","",IF(AD3='Caracs du projet'!$E$21,'Caracs du projet'!$E$22,0))</f>
        <v/>
      </c>
      <c r="AE19" s="55" t="str">
        <f>IF(AE3="","",IF(AE3='Caracs du projet'!$E$21,'Caracs du projet'!$E$22,0))</f>
        <v/>
      </c>
      <c r="AF19" s="55" t="str">
        <f>IF(AF3="","",IF(AF3='Caracs du projet'!$E$21,'Caracs du projet'!$E$22,0))</f>
        <v/>
      </c>
      <c r="AG19" s="55" t="str">
        <f>IF(AG3="","",IF(AG3='Caracs du projet'!$E$21,'Caracs du projet'!$E$22,0))</f>
        <v/>
      </c>
      <c r="AH19" s="55" t="str">
        <f>IF(AH3="","",IF(AH3='Caracs du projet'!$E$21,'Caracs du projet'!$E$22,0))</f>
        <v/>
      </c>
      <c r="AI19" s="55" t="str">
        <f>IF(AI3="","",IF(AI3='Caracs du projet'!$E$21,'Caracs du projet'!$E$22,0))</f>
        <v/>
      </c>
      <c r="AJ19" s="55" t="str">
        <f>IF(AJ3="","",IF(AJ3='Caracs du projet'!$E$21,'Caracs du projet'!$E$22,0))</f>
        <v/>
      </c>
      <c r="AK19" s="55" t="str">
        <f>IF(AK3="","",IF(AK3='Caracs du projet'!$E$21,'Caracs du projet'!$E$22,0))</f>
        <v/>
      </c>
      <c r="AL19" s="55" t="str">
        <f>IF(AL3="","",IF(AL3='Caracs du projet'!$E$21,'Caracs du projet'!$E$22,0))</f>
        <v/>
      </c>
      <c r="AM19" s="55" t="str">
        <f>IF(AM3="","",IF(AM3='Caracs du projet'!$E$21,'Caracs du projet'!$E$22,0))</f>
        <v/>
      </c>
      <c r="AN19" s="55" t="str">
        <f>IF(AN3="","",IF(AN3='Caracs du projet'!$E$21,'Caracs du projet'!$E$22,0))</f>
        <v/>
      </c>
      <c r="AO19" s="55" t="str">
        <f>IF(AO3="","",IF(AO3='Caracs du projet'!$E$21,'Caracs du projet'!$E$22,0))</f>
        <v/>
      </c>
      <c r="AP19" s="55" t="str">
        <f>IF(AP3="","",IF(AP3='Caracs du projet'!$E$21,'Caracs du projet'!$E$22,0))</f>
        <v/>
      </c>
      <c r="AQ19" s="55" t="str">
        <f>IF(AQ3="","",IF(AQ3='Caracs du projet'!$E$21,'Caracs du projet'!$E$22,0))</f>
        <v/>
      </c>
      <c r="AR19" s="55" t="str">
        <f>IF(AR3="","",IF(AR3='Caracs du projet'!$E$21,'Caracs du projet'!$E$22,0))</f>
        <v/>
      </c>
      <c r="AS19" s="55" t="str">
        <f>IF(AS3="","",IF(AS3='Caracs du projet'!$E$21,'Caracs du projet'!$E$22,0))</f>
        <v/>
      </c>
      <c r="AT19" s="55" t="str">
        <f>IF(AT3="","",IF(AT3='Caracs du projet'!$E$21,'Caracs du projet'!$E$22,0))</f>
        <v/>
      </c>
      <c r="AU19" s="55" t="str">
        <f>IF(AU3="","",IF(AU3='Caracs du projet'!$E$21,'Caracs du projet'!$E$22,0))</f>
        <v/>
      </c>
      <c r="AV19" s="55" t="str">
        <f>IF(AV3="","",IF(AV3='Caracs du projet'!$E$21,'Caracs du projet'!$E$22,0))</f>
        <v/>
      </c>
      <c r="AW19" s="55" t="str">
        <f>IF(AW3="","",IF(AW3='Caracs du projet'!$E$21,'Caracs du projet'!$E$22,0))</f>
        <v/>
      </c>
      <c r="AX19" s="55" t="str">
        <f>IF(AX3="","",IF(AX3='Caracs du projet'!$E$21,'Caracs du projet'!$E$22,0))</f>
        <v/>
      </c>
      <c r="AY19" s="55" t="str">
        <f>IF(AY3="","",IF(AY3='Caracs du projet'!$E$21,'Caracs du projet'!$E$22,0))</f>
        <v/>
      </c>
      <c r="AZ19" s="55" t="str">
        <f>IF(AZ3="","",IF(AZ3='Caracs du projet'!$E$21,'Caracs du projet'!$E$22,0))</f>
        <v/>
      </c>
      <c r="BA19" s="55" t="str">
        <f>IF(BA3="","",IF(BA3='Caracs du projet'!$E$21,'Caracs du projet'!$E$22,0))</f>
        <v/>
      </c>
      <c r="BB19" s="55" t="str">
        <f>IF(BB3="","",IF(BB3='Caracs du projet'!$E$21,'Caracs du projet'!$E$22,0))</f>
        <v/>
      </c>
      <c r="BC19" s="55" t="str">
        <f>IF(BC3="","",IF(BC3='Caracs du projet'!$E$21,'Caracs du projet'!$E$22,0))</f>
        <v/>
      </c>
      <c r="BD19" s="55" t="str">
        <f>IF(BD3="","",IF(BD3='Caracs du projet'!$E$21,'Caracs du projet'!$E$22,0))</f>
        <v/>
      </c>
      <c r="BE19" s="55" t="str">
        <f>IF(BE3="","",IF(BE3='Caracs du projet'!$E$21,'Caracs du projet'!$E$22,0))</f>
        <v/>
      </c>
      <c r="BF19" s="55" t="str">
        <f>IF(BF3="","",IF(BF3='Caracs du projet'!$E$21,'Caracs du projet'!$E$22,0))</f>
        <v/>
      </c>
      <c r="BG19" s="55" t="str">
        <f>IF(BG3="","",IF(BG3='Caracs du projet'!$E$21,'Caracs du projet'!$E$22,0))</f>
        <v/>
      </c>
      <c r="BH19" s="55" t="str">
        <f>IF(BH3="","",IF(BH3='Caracs du projet'!$E$21,'Caracs du projet'!$E$22,0))</f>
        <v/>
      </c>
      <c r="BI19" s="55" t="str">
        <f>IF(BI3="","",IF(BI3='Caracs du projet'!$E$21,'Caracs du projet'!$E$22,0))</f>
        <v/>
      </c>
      <c r="BJ19" s="55" t="str">
        <f>IF(BJ3="","",IF(BJ3='Caracs du projet'!$E$21,'Caracs du projet'!$E$22,0))</f>
        <v/>
      </c>
      <c r="BK19" s="55" t="str">
        <f>IF(BK3="","",IF(BK3='Caracs du projet'!$E$21,'Caracs du projet'!$E$22,0))</f>
        <v/>
      </c>
      <c r="BL19" s="55" t="str">
        <f>IF(BL3="","",IF(BL3='Caracs du projet'!$E$21,'Caracs du projet'!$E$22,0))</f>
        <v/>
      </c>
      <c r="BM19" s="55" t="str">
        <f>IF(BM3="","",IF(BM3='Caracs du projet'!$E$21,'Caracs du projet'!$E$22,0))</f>
        <v/>
      </c>
      <c r="BN19" s="55" t="str">
        <f>IF(BN3="","",IF(BN3='Caracs du projet'!$E$21,'Caracs du projet'!$E$22,0))</f>
        <v/>
      </c>
      <c r="BO19" s="55" t="str">
        <f>IF(BO3="","",IF(BO3='Caracs du projet'!$E$21,'Caracs du projet'!$E$22,0))</f>
        <v/>
      </c>
      <c r="BP19" s="55" t="str">
        <f>IF(BP3="","",IF(BP3='Caracs du projet'!$E$21,'Caracs du projet'!$E$22,0))</f>
        <v/>
      </c>
      <c r="BQ19" s="55" t="str">
        <f>IF(BQ3="","",IF(BQ3='Caracs du projet'!$E$21,'Caracs du projet'!$E$22,0))</f>
        <v/>
      </c>
      <c r="BR19" s="55" t="str">
        <f>IF(BR3="","",IF(BR3='Caracs du projet'!$E$21,'Caracs du projet'!$E$22,0))</f>
        <v/>
      </c>
      <c r="BS19" s="55" t="str">
        <f>IF(BS3="","",IF(BS3='Caracs du projet'!$E$21,'Caracs du projet'!$E$22,0))</f>
        <v/>
      </c>
      <c r="BT19" s="55" t="str">
        <f>IF(BT3="","",IF(BT3='Caracs du projet'!$E$21,'Caracs du projet'!$E$22,0))</f>
        <v/>
      </c>
      <c r="BU19" s="55" t="str">
        <f>IF(BU3="","",IF(BU3='Caracs du projet'!$E$21,'Caracs du projet'!$E$22,0))</f>
        <v/>
      </c>
      <c r="BV19" s="55" t="str">
        <f>IF(BV3="","",IF(BV3='Caracs du projet'!$E$21,'Caracs du projet'!$E$22,0))</f>
        <v/>
      </c>
      <c r="BW19" s="55" t="str">
        <f>IF(BW3="","",IF(BW3='Caracs du projet'!$E$21,'Caracs du projet'!$E$22,0))</f>
        <v/>
      </c>
      <c r="BX19" s="55" t="str">
        <f>IF(BX3="","",IF(BX3='Caracs du projet'!$E$21,'Caracs du projet'!$E$22,0))</f>
        <v/>
      </c>
      <c r="BY19" s="55" t="str">
        <f>IF(BY3="","",IF(BY3='Caracs du projet'!$E$21,'Caracs du projet'!$E$22,0))</f>
        <v/>
      </c>
      <c r="BZ19" s="55" t="str">
        <f>IF(BZ3="","",IF(BZ3='Caracs du projet'!$E$21,'Caracs du projet'!$E$22,0))</f>
        <v/>
      </c>
      <c r="CA19" s="55" t="str">
        <f>IF(CA3="","",IF(CA3='Caracs du projet'!$E$21,'Caracs du projet'!$E$22,0))</f>
        <v/>
      </c>
      <c r="CB19" s="55" t="str">
        <f>IF(CB3="","",IF(CB3='Caracs du projet'!$E$21,'Caracs du projet'!$E$22,0))</f>
        <v/>
      </c>
      <c r="CC19" s="55" t="str">
        <f>IF(CC3="","",IF(CC3='Caracs du projet'!$E$21,'Caracs du projet'!$E$22,0))</f>
        <v/>
      </c>
      <c r="CD19" s="55" t="str">
        <f>IF(CD3="","",IF(CD3='Caracs du projet'!$E$21,'Caracs du projet'!$E$22,0))</f>
        <v/>
      </c>
      <c r="CE19" s="55" t="str">
        <f>IF(CE3="","",IF(CE3='Caracs du projet'!$E$21,'Caracs du projet'!$E$22,0))</f>
        <v/>
      </c>
      <c r="CF19" s="55" t="str">
        <f>IF(CF3="","",IF(CF3='Caracs du projet'!$E$21,'Caracs du projet'!$E$22,0))</f>
        <v/>
      </c>
      <c r="CG19" s="55" t="str">
        <f>IF(CG3="","",IF(CG3='Caracs du projet'!$E$21,'Caracs du projet'!$E$22,0))</f>
        <v/>
      </c>
      <c r="CH19" s="55" t="str">
        <f>IF(CH3="","",IF(CH3='Caracs du projet'!$E$21,'Caracs du projet'!$E$22,0))</f>
        <v/>
      </c>
      <c r="CI19" s="55" t="str">
        <f>IF(CI3="","",IF(CI3='Caracs du projet'!$E$21,'Caracs du projet'!$E$22,0))</f>
        <v/>
      </c>
      <c r="CJ19" s="55" t="str">
        <f>IF(CJ3="","",IF(CJ3='Caracs du projet'!$E$21,'Caracs du projet'!$E$22,0))</f>
        <v/>
      </c>
      <c r="CK19" s="55" t="str">
        <f>IF(CK3="","",IF(CK3='Caracs du projet'!$E$21,'Caracs du projet'!$E$22,0))</f>
        <v/>
      </c>
      <c r="CL19" s="55" t="str">
        <f>IF(CL3="","",IF(CL3='Caracs du projet'!$E$21,'Caracs du projet'!$E$22,0))</f>
        <v/>
      </c>
      <c r="CM19" s="55" t="str">
        <f>IF(CM3="","",IF(CM3='Caracs du projet'!$E$21,'Caracs du projet'!$E$22,0))</f>
        <v/>
      </c>
      <c r="CN19" s="55" t="str">
        <f>IF(CN3="","",IF(CN3='Caracs du projet'!$E$21,'Caracs du projet'!$E$22,0))</f>
        <v/>
      </c>
      <c r="CO19" s="55" t="str">
        <f>IF(CO3="","",IF(CO3='Caracs du projet'!$E$21,'Caracs du projet'!$E$22,0))</f>
        <v/>
      </c>
      <c r="CP19" s="55" t="str">
        <f>IF(CP3="","",IF(CP3='Caracs du projet'!$E$21,'Caracs du projet'!$E$22,0))</f>
        <v/>
      </c>
      <c r="CQ19" s="55" t="str">
        <f>IF(CQ3="","",IF(CQ3='Caracs du projet'!$E$21,'Caracs du projet'!$E$22,0))</f>
        <v/>
      </c>
      <c r="CR19" s="55" t="str">
        <f>IF(CR3="","",IF(CR3='Caracs du projet'!$E$21,'Caracs du projet'!$E$22,0))</f>
        <v/>
      </c>
      <c r="CS19" s="55" t="str">
        <f>IF(CS3="","",IF(CS3='Caracs du projet'!$E$21,'Caracs du projet'!$E$22,0))</f>
        <v/>
      </c>
      <c r="CT19" s="55" t="str">
        <f>IF(CT3="","",IF(CT3='Caracs du projet'!$E$21,'Caracs du projet'!$E$22,0))</f>
        <v/>
      </c>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row>
    <row r="20" spans="1:152">
      <c r="A20" s="55" t="s">
        <v>135</v>
      </c>
      <c r="B20" s="55">
        <v>0</v>
      </c>
      <c r="C20" s="55">
        <f>IF(C3="","",IF(C3&lt;'Caracs du projet'!$E$21,0,IF(C3&lt;'Caracs du projet'!$C$46,'Caracs du projet'!$E$46*C3,'Caracs du projet'!$E$46*'Caracs du projet'!$C$46)))</f>
        <v>0</v>
      </c>
      <c r="D20" s="55">
        <f>IF(D3="","",IF(D3&lt;'Caracs du projet'!$E$21,0,IF(D3&lt;'Caracs du projet'!$C$46,'Caracs du projet'!$E$46*D3,'Caracs du projet'!$E$46*'Caracs du projet'!$C$46)))</f>
        <v>0</v>
      </c>
      <c r="E20" s="55">
        <f>IF(E3="","",IF(E3&lt;'Caracs du projet'!$E$21,0,IF(E3&lt;'Caracs du projet'!$C$46,'Caracs du projet'!$E$46*E3,'Caracs du projet'!$E$46*'Caracs du projet'!$C$46)))</f>
        <v>0</v>
      </c>
      <c r="F20" s="55">
        <f>IF(F3="","",IF(F3&lt;'Caracs du projet'!$E$21,0,IF(F3&lt;'Caracs du projet'!$C$46,'Caracs du projet'!$E$46*F3,'Caracs du projet'!$E$46*'Caracs du projet'!$C$46)))</f>
        <v>0</v>
      </c>
      <c r="G20" s="55">
        <f>IF(G3="","",IF(G3&lt;'Caracs du projet'!$E$21,0,IF(G3&lt;'Caracs du projet'!$C$46,'Caracs du projet'!$E$46*G3,'Caracs du projet'!$E$46*'Caracs du projet'!$C$46)))</f>
        <v>0</v>
      </c>
      <c r="H20" s="55">
        <f>IF(H3="","",IF(H3&lt;'Caracs du projet'!$E$21,0,IF(H3&lt;'Caracs du projet'!$C$46,'Caracs du projet'!$E$46*H3,'Caracs du projet'!$E$46*'Caracs du projet'!$C$46)))</f>
        <v>0</v>
      </c>
      <c r="I20" s="55">
        <f>IF(I3="","",IF(I3&lt;'Caracs du projet'!$E$21,0,IF(I3&lt;'Caracs du projet'!$C$46,'Caracs du projet'!$E$46*I3,'Caracs du projet'!$E$46*'Caracs du projet'!$C$46)))</f>
        <v>0</v>
      </c>
      <c r="J20" s="55">
        <f>IF(J3="","",IF(J3&lt;'Caracs du projet'!$E$21,0,IF(J3&lt;'Caracs du projet'!$C$46,'Caracs du projet'!$E$46*J3,'Caracs du projet'!$E$46*'Caracs du projet'!$C$46)))</f>
        <v>0</v>
      </c>
      <c r="K20" s="55">
        <f>IF(K3="","",IF(K3&lt;'Caracs du projet'!$E$21,0,IF(K3&lt;'Caracs du projet'!$C$46,'Caracs du projet'!$E$46*K3,'Caracs du projet'!$E$46*'Caracs du projet'!$C$46)))</f>
        <v>0</v>
      </c>
      <c r="L20" s="55">
        <f>IF(L3="","",IF(L3&lt;'Caracs du projet'!$E$21,0,IF(L3&lt;'Caracs du projet'!$C$46,'Caracs du projet'!$E$46*L3,'Caracs du projet'!$E$46*'Caracs du projet'!$C$46)))</f>
        <v>0</v>
      </c>
      <c r="M20" s="55">
        <f>IF(M3="","",IF(M3&lt;'Caracs du projet'!$E$21,0,IF(M3&lt;'Caracs du projet'!$C$46,'Caracs du projet'!$E$46*M3,'Caracs du projet'!$E$46*'Caracs du projet'!$C$46)))</f>
        <v>0</v>
      </c>
      <c r="N20" s="55">
        <f>IF(N3="","",IF(N3&lt;'Caracs du projet'!$E$21,0,IF(N3&lt;'Caracs du projet'!$C$46,'Caracs du projet'!$E$46*N3,'Caracs du projet'!$E$46*'Caracs du projet'!$C$46)))</f>
        <v>0</v>
      </c>
      <c r="O20" s="55">
        <f>IF(O3="","",IF(O3&lt;'Caracs du projet'!$E$21,0,IF(O3&lt;'Caracs du projet'!$C$46,'Caracs du projet'!$E$46*O3,'Caracs du projet'!$E$46*'Caracs du projet'!$C$46)))</f>
        <v>0</v>
      </c>
      <c r="P20" s="55">
        <f>IF(P3="","",IF(P3&lt;'Caracs du projet'!$E$21,0,IF(P3&lt;'Caracs du projet'!$C$46,'Caracs du projet'!$E$46*P3,'Caracs du projet'!$E$46*'Caracs du projet'!$C$46)))</f>
        <v>0</v>
      </c>
      <c r="Q20" s="55">
        <f>IF(Q3="","",IF(Q3&lt;'Caracs du projet'!$E$21,0,IF(Q3&lt;'Caracs du projet'!$C$46,'Caracs du projet'!$E$46*Q3,'Caracs du projet'!$E$46*'Caracs du projet'!$C$46)))</f>
        <v>0</v>
      </c>
      <c r="R20" s="55">
        <f>IF(R3="","",IF(R3&lt;'Caracs du projet'!$E$21,0,IF(R3&lt;'Caracs du projet'!$C$46,'Caracs du projet'!$E$46*R3,'Caracs du projet'!$E$46*'Caracs du projet'!$C$46)))</f>
        <v>0</v>
      </c>
      <c r="S20" s="55">
        <f>IF(S3="","",IF(S3&lt;'Caracs du projet'!$E$21,0,IF(S3&lt;'Caracs du projet'!$C$46,'Caracs du projet'!$E$46*S3,'Caracs du projet'!$E$46*'Caracs du projet'!$C$46)))</f>
        <v>0</v>
      </c>
      <c r="T20" s="55">
        <f>IF(T3="","",IF(T3&lt;'Caracs du projet'!$E$21,0,IF(T3&lt;'Caracs du projet'!$C$46,'Caracs du projet'!$E$46*T3,'Caracs du projet'!$E$46*'Caracs du projet'!$C$46)))</f>
        <v>0</v>
      </c>
      <c r="U20" s="55">
        <f>IF(U3="","",IF(U3&lt;'Caracs du projet'!$E$21,0,IF(U3&lt;'Caracs du projet'!$C$46,'Caracs du projet'!$E$46*U3,'Caracs du projet'!$E$46*'Caracs du projet'!$C$46)))</f>
        <v>0</v>
      </c>
      <c r="V20" s="55">
        <f>IF(V3="","",IF(V3&lt;'Caracs du projet'!$E$21,0,IF(V3&lt;'Caracs du projet'!$C$46,'Caracs du projet'!$E$46*V3,'Caracs du projet'!$E$46*'Caracs du projet'!$C$46)))</f>
        <v>45000</v>
      </c>
      <c r="W20" s="55" t="str">
        <f>IF(W3="","",IF(W3&lt;'Caracs du projet'!$E$21,0,IF(W3&lt;'Caracs du projet'!$C$46,'Caracs du projet'!$E$46*W3,'Caracs du projet'!$E$46*'Caracs du projet'!$C$46)))</f>
        <v/>
      </c>
      <c r="X20" s="55" t="str">
        <f>IF(X3="","",IF(X3&lt;'Caracs du projet'!$E$21,0,IF(X3&lt;'Caracs du projet'!$C$46,'Caracs du projet'!$E$46*X3,'Caracs du projet'!$E$46*'Caracs du projet'!$C$46)))</f>
        <v/>
      </c>
      <c r="Y20" s="55" t="str">
        <f>IF(Y3="","",IF(Y3&lt;'Caracs du projet'!$E$21,0,IF(Y3&lt;'Caracs du projet'!$C$46,'Caracs du projet'!$E$46*Y3,'Caracs du projet'!$E$46*'Caracs du projet'!$C$46)))</f>
        <v/>
      </c>
      <c r="Z20" s="55" t="str">
        <f>IF(Z3="","",IF(Z3&lt;'Caracs du projet'!$E$21,0,IF(Z3&lt;'Caracs du projet'!$C$46,'Caracs du projet'!$E$46*Z3,'Caracs du projet'!$E$46*'Caracs du projet'!$C$46)))</f>
        <v/>
      </c>
      <c r="AA20" s="55" t="str">
        <f>IF(AA3="","",IF(AA3&lt;'Caracs du projet'!$E$21,0,IF(AA3&lt;'Caracs du projet'!$C$46,'Caracs du projet'!$E$46*AA3,'Caracs du projet'!$E$46*'Caracs du projet'!$C$46)))</f>
        <v/>
      </c>
      <c r="AB20" s="55" t="str">
        <f>IF(AB3="","",IF(AB3&lt;'Caracs du projet'!$E$21,0,IF(AB3&lt;'Caracs du projet'!$C$46,'Caracs du projet'!$E$46*AB3,'Caracs du projet'!$E$46*'Caracs du projet'!$C$46)))</f>
        <v/>
      </c>
      <c r="AC20" s="55" t="str">
        <f>IF(AC3="","",IF(AC3&lt;'Caracs du projet'!$E$21,0,IF(AC3&lt;'Caracs du projet'!$C$46,'Caracs du projet'!$E$46*AC3,'Caracs du projet'!$E$46*'Caracs du projet'!$C$46)))</f>
        <v/>
      </c>
      <c r="AD20" s="55" t="str">
        <f>IF(AD3="","",IF(AD3&lt;'Caracs du projet'!$E$21,0,IF(AD3&lt;'Caracs du projet'!$C$46,'Caracs du projet'!$E$46*AD3,'Caracs du projet'!$E$46*'Caracs du projet'!$C$46)))</f>
        <v/>
      </c>
      <c r="AE20" s="55" t="str">
        <f>IF(AE3="","",IF(AE3&lt;'Caracs du projet'!$E$21,0,IF(AE3&lt;'Caracs du projet'!$C$46,'Caracs du projet'!$E$46*AE3,'Caracs du projet'!$E$46*'Caracs du projet'!$C$46)))</f>
        <v/>
      </c>
      <c r="AF20" s="55" t="str">
        <f>IF(AF3="","",IF(AF3&lt;'Caracs du projet'!$E$21,0,IF(AF3&lt;'Caracs du projet'!$C$46,'Caracs du projet'!$E$46*AF3,'Caracs du projet'!$E$46*'Caracs du projet'!$C$46)))</f>
        <v/>
      </c>
      <c r="AG20" s="55" t="str">
        <f>IF(AG3="","",IF(AG3&lt;'Caracs du projet'!$E$21,0,IF(AG3&lt;'Caracs du projet'!$C$46,'Caracs du projet'!$E$46*AG3,'Caracs du projet'!$E$46*'Caracs du projet'!$C$46)))</f>
        <v/>
      </c>
      <c r="AH20" s="55" t="str">
        <f>IF(AH3="","",IF(AH3&lt;'Caracs du projet'!$E$21,0,IF(AH3&lt;'Caracs du projet'!$C$46,'Caracs du projet'!$E$46*AH3,'Caracs du projet'!$E$46*'Caracs du projet'!$C$46)))</f>
        <v/>
      </c>
      <c r="AI20" s="55" t="str">
        <f>IF(AI3="","",IF(AI3&lt;'Caracs du projet'!$E$21,0,IF(AI3&lt;'Caracs du projet'!$C$46,'Caracs du projet'!$E$46*AI3,'Caracs du projet'!$E$46*'Caracs du projet'!$C$46)))</f>
        <v/>
      </c>
      <c r="AJ20" s="55" t="str">
        <f>IF(AJ3="","",IF(AJ3&lt;'Caracs du projet'!$E$21,0,IF(AJ3&lt;'Caracs du projet'!$C$46,'Caracs du projet'!$E$46*AJ3,'Caracs du projet'!$E$46*'Caracs du projet'!$C$46)))</f>
        <v/>
      </c>
      <c r="AK20" s="55" t="str">
        <f>IF(AK3="","",IF(AK3&lt;'Caracs du projet'!$E$21,0,IF(AK3&lt;'Caracs du projet'!$C$46,'Caracs du projet'!$E$46*AK3,'Caracs du projet'!$E$46*'Caracs du projet'!$C$46)))</f>
        <v/>
      </c>
      <c r="AL20" s="55" t="str">
        <f>IF(AL3="","",IF(AL3&lt;'Caracs du projet'!$E$21,0,IF(AL3&lt;'Caracs du projet'!$C$46,'Caracs du projet'!$E$46*AL3,'Caracs du projet'!$E$46*'Caracs du projet'!$C$46)))</f>
        <v/>
      </c>
      <c r="AM20" s="55" t="str">
        <f>IF(AM3="","",IF(AM3&lt;'Caracs du projet'!$E$21,0,IF(AM3&lt;'Caracs du projet'!$C$46,'Caracs du projet'!$E$46*AM3,'Caracs du projet'!$E$46*'Caracs du projet'!$C$46)))</f>
        <v/>
      </c>
      <c r="AN20" s="55" t="str">
        <f>IF(AN3="","",IF(AN3&lt;'Caracs du projet'!$E$21,0,IF(AN3&lt;'Caracs du projet'!$C$46,'Caracs du projet'!$E$46*AN3,'Caracs du projet'!$E$46*'Caracs du projet'!$C$46)))</f>
        <v/>
      </c>
      <c r="AO20" s="55" t="str">
        <f>IF(AO3="","",IF(AO3&lt;'Caracs du projet'!$E$21,0,IF(AO3&lt;'Caracs du projet'!$C$46,'Caracs du projet'!$E$46*AO3,'Caracs du projet'!$E$46*'Caracs du projet'!$C$46)))</f>
        <v/>
      </c>
      <c r="AP20" s="55" t="str">
        <f>IF(AP3="","",IF(AP3&lt;'Caracs du projet'!$E$21,0,IF(AP3&lt;'Caracs du projet'!$C$46,'Caracs du projet'!$E$46*AP3,'Caracs du projet'!$E$46*'Caracs du projet'!$C$46)))</f>
        <v/>
      </c>
      <c r="AQ20" s="55" t="str">
        <f>IF(AQ3="","",IF(AQ3&lt;'Caracs du projet'!$E$21,0,IF(AQ3&lt;'Caracs du projet'!$C$46,'Caracs du projet'!$E$46*AQ3,'Caracs du projet'!$E$46*'Caracs du projet'!$C$46)))</f>
        <v/>
      </c>
      <c r="AR20" s="55" t="str">
        <f>IF(AR3="","",IF(AR3&lt;'Caracs du projet'!$E$21,0,IF(AR3&lt;'Caracs du projet'!$C$46,'Caracs du projet'!$E$46*AR3,'Caracs du projet'!$E$46*'Caracs du projet'!$C$46)))</f>
        <v/>
      </c>
      <c r="AS20" s="55" t="str">
        <f>IF(AS3="","",IF(AS3&lt;'Caracs du projet'!$E$21,0,IF(AS3&lt;'Caracs du projet'!$C$46,'Caracs du projet'!$E$46*AS3,'Caracs du projet'!$E$46*'Caracs du projet'!$C$46)))</f>
        <v/>
      </c>
      <c r="AT20" s="55" t="str">
        <f>IF(AT3="","",IF(AT3&lt;'Caracs du projet'!$E$21,0,IF(AT3&lt;'Caracs du projet'!$C$46,'Caracs du projet'!$E$46*AT3,'Caracs du projet'!$E$46*'Caracs du projet'!$C$46)))</f>
        <v/>
      </c>
      <c r="AU20" s="55" t="str">
        <f>IF(AU3="","",IF(AU3&lt;'Caracs du projet'!$E$21,0,IF(AU3&lt;'Caracs du projet'!$C$46,'Caracs du projet'!$E$46*AU3,'Caracs du projet'!$E$46*'Caracs du projet'!$C$46)))</f>
        <v/>
      </c>
      <c r="AV20" s="55" t="str">
        <f>IF(AV3="","",IF(AV3&lt;'Caracs du projet'!$E$21,0,IF(AV3&lt;'Caracs du projet'!$C$46,'Caracs du projet'!$E$46*AV3,'Caracs du projet'!$E$46*'Caracs du projet'!$C$46)))</f>
        <v/>
      </c>
      <c r="AW20" s="55" t="str">
        <f>IF(AW3="","",IF(AW3&lt;'Caracs du projet'!$E$21,0,IF(AW3&lt;'Caracs du projet'!$C$46,'Caracs du projet'!$E$46*AW3,'Caracs du projet'!$E$46*'Caracs du projet'!$C$46)))</f>
        <v/>
      </c>
      <c r="AX20" s="55" t="str">
        <f>IF(AX3="","",IF(AX3&lt;'Caracs du projet'!$E$21,0,IF(AX3&lt;'Caracs du projet'!$C$46,'Caracs du projet'!$E$46*AX3,'Caracs du projet'!$E$46*'Caracs du projet'!$C$46)))</f>
        <v/>
      </c>
      <c r="AY20" s="55" t="str">
        <f>IF(AY3="","",IF(AY3&lt;'Caracs du projet'!$E$21,0,IF(AY3&lt;'Caracs du projet'!$C$46,'Caracs du projet'!$E$46*AY3,'Caracs du projet'!$E$46*'Caracs du projet'!$C$46)))</f>
        <v/>
      </c>
      <c r="AZ20" s="55" t="str">
        <f>IF(AZ3="","",IF(AZ3&lt;'Caracs du projet'!$E$21,0,IF(AZ3&lt;'Caracs du projet'!$C$46,'Caracs du projet'!$E$46*AZ3,'Caracs du projet'!$E$46*'Caracs du projet'!$C$46)))</f>
        <v/>
      </c>
      <c r="BA20" s="55" t="str">
        <f>IF(BA3="","",IF(BA3&lt;'Caracs du projet'!$E$21,0,IF(BA3&lt;'Caracs du projet'!$C$46,'Caracs du projet'!$E$46*BA3,'Caracs du projet'!$E$46*'Caracs du projet'!$C$46)))</f>
        <v/>
      </c>
      <c r="BB20" s="55" t="str">
        <f>IF(BB3="","",IF(BB3&lt;'Caracs du projet'!$E$21,0,IF(BB3&lt;'Caracs du projet'!$C$46,'Caracs du projet'!$E$46*BB3,'Caracs du projet'!$E$46*'Caracs du projet'!$C$46)))</f>
        <v/>
      </c>
      <c r="BC20" s="55" t="str">
        <f>IF(BC3="","",IF(BC3&lt;'Caracs du projet'!$E$21,0,IF(BC3&lt;'Caracs du projet'!$C$46,'Caracs du projet'!$E$46*BC3,'Caracs du projet'!$E$46*'Caracs du projet'!$C$46)))</f>
        <v/>
      </c>
      <c r="BD20" s="55" t="str">
        <f>IF(BD3="","",IF(BD3&lt;'Caracs du projet'!$E$21,0,IF(BD3&lt;'Caracs du projet'!$C$46,'Caracs du projet'!$E$46*BD3,'Caracs du projet'!$E$46*'Caracs du projet'!$C$46)))</f>
        <v/>
      </c>
      <c r="BE20" s="55" t="str">
        <f>IF(BE3="","",IF(BE3&lt;'Caracs du projet'!$E$21,0,IF(BE3&lt;'Caracs du projet'!$C$46,'Caracs du projet'!$E$46*BE3,'Caracs du projet'!$E$46*'Caracs du projet'!$C$46)))</f>
        <v/>
      </c>
      <c r="BF20" s="55" t="str">
        <f>IF(BF3="","",IF(BF3&lt;'Caracs du projet'!$E$21,0,IF(BF3&lt;'Caracs du projet'!$C$46,'Caracs du projet'!$E$46*BF3,'Caracs du projet'!$E$46*'Caracs du projet'!$C$46)))</f>
        <v/>
      </c>
      <c r="BG20" s="55" t="str">
        <f>IF(BG3="","",IF(BG3&lt;'Caracs du projet'!$E$21,0,IF(BG3&lt;'Caracs du projet'!$C$46,'Caracs du projet'!$E$46*BG3,'Caracs du projet'!$E$46*'Caracs du projet'!$C$46)))</f>
        <v/>
      </c>
      <c r="BH20" s="55" t="str">
        <f>IF(BH3="","",IF(BH3&lt;'Caracs du projet'!$E$21,0,IF(BH3&lt;'Caracs du projet'!$C$46,'Caracs du projet'!$E$46*BH3,'Caracs du projet'!$E$46*'Caracs du projet'!$C$46)))</f>
        <v/>
      </c>
      <c r="BI20" s="55" t="str">
        <f>IF(BI3="","",IF(BI3&lt;'Caracs du projet'!$E$21,0,IF(BI3&lt;'Caracs du projet'!$C$46,'Caracs du projet'!$E$46*BI3,'Caracs du projet'!$E$46*'Caracs du projet'!$C$46)))</f>
        <v/>
      </c>
      <c r="BJ20" s="55" t="str">
        <f>IF(BJ3="","",IF(BJ3&lt;'Caracs du projet'!$E$21,0,IF(BJ3&lt;'Caracs du projet'!$C$46,'Caracs du projet'!$E$46*BJ3,'Caracs du projet'!$E$46*'Caracs du projet'!$C$46)))</f>
        <v/>
      </c>
      <c r="BK20" s="55" t="str">
        <f>IF(BK3="","",IF(BK3&lt;'Caracs du projet'!$E$21,0,IF(BK3&lt;'Caracs du projet'!$C$46,'Caracs du projet'!$E$46*BK3,'Caracs du projet'!$E$46*'Caracs du projet'!$C$46)))</f>
        <v/>
      </c>
      <c r="BL20" s="55" t="str">
        <f>IF(BL3="","",IF(BL3&lt;'Caracs du projet'!$E$21,0,IF(BL3&lt;'Caracs du projet'!$C$46,'Caracs du projet'!$E$46*BL3,'Caracs du projet'!$E$46*'Caracs du projet'!$C$46)))</f>
        <v/>
      </c>
      <c r="BM20" s="55" t="str">
        <f>IF(BM3="","",IF(BM3&lt;'Caracs du projet'!$E$21,0,IF(BM3&lt;'Caracs du projet'!$C$46,'Caracs du projet'!$E$46*BM3,'Caracs du projet'!$E$46*'Caracs du projet'!$C$46)))</f>
        <v/>
      </c>
      <c r="BN20" s="55" t="str">
        <f>IF(BN3="","",IF(BN3&lt;'Caracs du projet'!$E$21,0,IF(BN3&lt;'Caracs du projet'!$C$46,'Caracs du projet'!$E$46*BN3,'Caracs du projet'!$E$46*'Caracs du projet'!$C$46)))</f>
        <v/>
      </c>
      <c r="BO20" s="55" t="str">
        <f>IF(BO3="","",IF(BO3&lt;'Caracs du projet'!$E$21,0,IF(BO3&lt;'Caracs du projet'!$C$46,'Caracs du projet'!$E$46*BO3,'Caracs du projet'!$E$46*'Caracs du projet'!$C$46)))</f>
        <v/>
      </c>
      <c r="BP20" s="55" t="str">
        <f>IF(BP3="","",IF(BP3&lt;'Caracs du projet'!$E$21,0,IF(BP3&lt;'Caracs du projet'!$C$46,'Caracs du projet'!$E$46*BP3,'Caracs du projet'!$E$46*'Caracs du projet'!$C$46)))</f>
        <v/>
      </c>
      <c r="BQ20" s="55" t="str">
        <f>IF(BQ3="","",IF(BQ3&lt;'Caracs du projet'!$E$21,0,IF(BQ3&lt;'Caracs du projet'!$C$46,'Caracs du projet'!$E$46*BQ3,'Caracs du projet'!$E$46*'Caracs du projet'!$C$46)))</f>
        <v/>
      </c>
      <c r="BR20" s="55" t="str">
        <f>IF(BR3="","",IF(BR3&lt;'Caracs du projet'!$E$21,0,IF(BR3&lt;'Caracs du projet'!$C$46,'Caracs du projet'!$E$46*BR3,'Caracs du projet'!$E$46*'Caracs du projet'!$C$46)))</f>
        <v/>
      </c>
      <c r="BS20" s="55" t="str">
        <f>IF(BS3="","",IF(BS3&lt;'Caracs du projet'!$E$21,0,IF(BS3&lt;'Caracs du projet'!$C$46,'Caracs du projet'!$E$46*BS3,'Caracs du projet'!$E$46*'Caracs du projet'!$C$46)))</f>
        <v/>
      </c>
      <c r="BT20" s="55" t="str">
        <f>IF(BT3="","",IF(BT3&lt;'Caracs du projet'!$E$21,0,IF(BT3&lt;'Caracs du projet'!$C$46,'Caracs du projet'!$E$46*BT3,'Caracs du projet'!$E$46*'Caracs du projet'!$C$46)))</f>
        <v/>
      </c>
      <c r="BU20" s="55" t="str">
        <f>IF(BU3="","",IF(BU3&lt;'Caracs du projet'!$E$21,0,IF(BU3&lt;'Caracs du projet'!$C$46,'Caracs du projet'!$E$46*BU3,'Caracs du projet'!$E$46*'Caracs du projet'!$C$46)))</f>
        <v/>
      </c>
      <c r="BV20" s="55" t="str">
        <f>IF(BV3="","",IF(BV3&lt;'Caracs du projet'!$E$21,0,IF(BV3&lt;'Caracs du projet'!$C$46,'Caracs du projet'!$E$46*BV3,'Caracs du projet'!$E$46*'Caracs du projet'!$C$46)))</f>
        <v/>
      </c>
      <c r="BW20" s="55" t="str">
        <f>IF(BW3="","",IF(BW3&lt;'Caracs du projet'!$E$21,0,IF(BW3&lt;'Caracs du projet'!$C$46,'Caracs du projet'!$E$46*BW3,'Caracs du projet'!$E$46*'Caracs du projet'!$C$46)))</f>
        <v/>
      </c>
      <c r="BX20" s="55" t="str">
        <f>IF(BX3="","",IF(BX3&lt;'Caracs du projet'!$E$21,0,IF(BX3&lt;'Caracs du projet'!$C$46,'Caracs du projet'!$E$46*BX3,'Caracs du projet'!$E$46*'Caracs du projet'!$C$46)))</f>
        <v/>
      </c>
      <c r="BY20" s="55" t="str">
        <f>IF(BY3="","",IF(BY3&lt;'Caracs du projet'!$E$21,0,IF(BY3&lt;'Caracs du projet'!$C$46,'Caracs du projet'!$E$46*BY3,'Caracs du projet'!$E$46*'Caracs du projet'!$C$46)))</f>
        <v/>
      </c>
      <c r="BZ20" s="55" t="str">
        <f>IF(BZ3="","",IF(BZ3&lt;'Caracs du projet'!$E$21,0,IF(BZ3&lt;'Caracs du projet'!$C$46,'Caracs du projet'!$E$46*BZ3,'Caracs du projet'!$E$46*'Caracs du projet'!$C$46)))</f>
        <v/>
      </c>
      <c r="CA20" s="55" t="str">
        <f>IF(CA3="","",IF(CA3&lt;'Caracs du projet'!$E$21,0,IF(CA3&lt;'Caracs du projet'!$C$46,'Caracs du projet'!$E$46*CA3,'Caracs du projet'!$E$46*'Caracs du projet'!$C$46)))</f>
        <v/>
      </c>
      <c r="CB20" s="55" t="str">
        <f>IF(CB3="","",IF(CB3&lt;'Caracs du projet'!$E$21,0,IF(CB3&lt;'Caracs du projet'!$C$46,'Caracs du projet'!$E$46*CB3,'Caracs du projet'!$E$46*'Caracs du projet'!$C$46)))</f>
        <v/>
      </c>
      <c r="CC20" s="55" t="str">
        <f>IF(CC3="","",IF(CC3&lt;'Caracs du projet'!$E$21,0,IF(CC3&lt;'Caracs du projet'!$C$46,'Caracs du projet'!$E$46*CC3,'Caracs du projet'!$E$46*'Caracs du projet'!$C$46)))</f>
        <v/>
      </c>
      <c r="CD20" s="55" t="str">
        <f>IF(CD3="","",IF(CD3&lt;'Caracs du projet'!$E$21,0,IF(CD3&lt;'Caracs du projet'!$C$46,'Caracs du projet'!$E$46*CD3,'Caracs du projet'!$E$46*'Caracs du projet'!$C$46)))</f>
        <v/>
      </c>
      <c r="CE20" s="55" t="str">
        <f>IF(CE3="","",IF(CE3&lt;'Caracs du projet'!$E$21,0,IF(CE3&lt;'Caracs du projet'!$C$46,'Caracs du projet'!$E$46*CE3,'Caracs du projet'!$E$46*'Caracs du projet'!$C$46)))</f>
        <v/>
      </c>
      <c r="CF20" s="55" t="str">
        <f>IF(CF3="","",IF(CF3&lt;'Caracs du projet'!$E$21,0,IF(CF3&lt;'Caracs du projet'!$C$46,'Caracs du projet'!$E$46*CF3,'Caracs du projet'!$E$46*'Caracs du projet'!$C$46)))</f>
        <v/>
      </c>
      <c r="CG20" s="55" t="str">
        <f>IF(CG3="","",IF(CG3&lt;'Caracs du projet'!$E$21,0,IF(CG3&lt;'Caracs du projet'!$C$46,'Caracs du projet'!$E$46*CG3,'Caracs du projet'!$E$46*'Caracs du projet'!$C$46)))</f>
        <v/>
      </c>
      <c r="CH20" s="55" t="str">
        <f>IF(CH3="","",IF(CH3&lt;'Caracs du projet'!$E$21,0,IF(CH3&lt;'Caracs du projet'!$C$46,'Caracs du projet'!$E$46*CH3,'Caracs du projet'!$E$46*'Caracs du projet'!$C$46)))</f>
        <v/>
      </c>
      <c r="CI20" s="55" t="str">
        <f>IF(CI3="","",IF(CI3&lt;'Caracs du projet'!$E$21,0,IF(CI3&lt;'Caracs du projet'!$C$46,'Caracs du projet'!$E$46*CI3,'Caracs du projet'!$E$46*'Caracs du projet'!$C$46)))</f>
        <v/>
      </c>
      <c r="CJ20" s="55" t="str">
        <f>IF(CJ3="","",IF(CJ3&lt;'Caracs du projet'!$E$21,0,IF(CJ3&lt;'Caracs du projet'!$C$46,'Caracs du projet'!$E$46*CJ3,'Caracs du projet'!$E$46*'Caracs du projet'!$C$46)))</f>
        <v/>
      </c>
      <c r="CK20" s="55" t="str">
        <f>IF(CK3="","",IF(CK3&lt;'Caracs du projet'!$E$21,0,IF(CK3&lt;'Caracs du projet'!$C$46,'Caracs du projet'!$E$46*CK3,'Caracs du projet'!$E$46*'Caracs du projet'!$C$46)))</f>
        <v/>
      </c>
      <c r="CL20" s="55" t="str">
        <f>IF(CL3="","",IF(CL3&lt;'Caracs du projet'!$E$21,0,IF(CL3&lt;'Caracs du projet'!$C$46,'Caracs du projet'!$E$46*CL3,'Caracs du projet'!$E$46*'Caracs du projet'!$C$46)))</f>
        <v/>
      </c>
      <c r="CM20" s="55" t="str">
        <f>IF(CM3="","",IF(CM3&lt;'Caracs du projet'!$E$21,0,IF(CM3&lt;'Caracs du projet'!$C$46,'Caracs du projet'!$E$46*CM3,'Caracs du projet'!$E$46*'Caracs du projet'!$C$46)))</f>
        <v/>
      </c>
      <c r="CN20" s="55" t="str">
        <f>IF(CN3="","",IF(CN3&lt;'Caracs du projet'!$E$21,0,IF(CN3&lt;'Caracs du projet'!$C$46,'Caracs du projet'!$E$46*CN3,'Caracs du projet'!$E$46*'Caracs du projet'!$C$46)))</f>
        <v/>
      </c>
      <c r="CO20" s="55" t="str">
        <f>IF(CO3="","",IF(CO3&lt;'Caracs du projet'!$E$21,0,IF(CO3&lt;'Caracs du projet'!$C$46,'Caracs du projet'!$E$46*CO3,'Caracs du projet'!$E$46*'Caracs du projet'!$C$46)))</f>
        <v/>
      </c>
      <c r="CP20" s="55" t="str">
        <f>IF(CP3="","",IF(CP3&lt;'Caracs du projet'!$E$21,0,IF(CP3&lt;'Caracs du projet'!$C$46,'Caracs du projet'!$E$46*CP3,'Caracs du projet'!$E$46*'Caracs du projet'!$C$46)))</f>
        <v/>
      </c>
      <c r="CQ20" s="55" t="str">
        <f>IF(CQ3="","",IF(CQ3&lt;'Caracs du projet'!$E$21,0,IF(CQ3&lt;'Caracs du projet'!$C$46,'Caracs du projet'!$E$46*CQ3,'Caracs du projet'!$E$46*'Caracs du projet'!$C$46)))</f>
        <v/>
      </c>
      <c r="CR20" s="55" t="str">
        <f>IF(CR3="","",IF(CR3&lt;'Caracs du projet'!$E$21,0,IF(CR3&lt;'Caracs du projet'!$C$46,'Caracs du projet'!$E$46*CR3,'Caracs du projet'!$E$46*'Caracs du projet'!$C$46)))</f>
        <v/>
      </c>
      <c r="CS20" s="55" t="str">
        <f>IF(CS3="","",IF(CS3&lt;'Caracs du projet'!$E$21,0,IF(CS3&lt;'Caracs du projet'!$C$46,'Caracs du projet'!$E$46*CS3,'Caracs du projet'!$E$46*'Caracs du projet'!$C$46)))</f>
        <v/>
      </c>
      <c r="CT20" s="55" t="str">
        <f>IF(CT3="","",IF(CT3&lt;'Caracs du projet'!$E$21,0,IF(CT3&lt;'Caracs du projet'!$C$46,'Caracs du projet'!$E$46*CT3,'Caracs du projet'!$E$46*'Caracs du projet'!$C$46)))</f>
        <v/>
      </c>
      <c r="CU20" s="55" t="str">
        <f>IF(CU3="","",IF(CU3&lt;'Caracs du projet'!$E$21,0,IF(CU3&lt;'Caracs du projet'!$C$46,'Caracs du projet'!$E$46*CU3,'Caracs du projet'!$E$46*'Caracs du projet'!$C$46)))</f>
        <v/>
      </c>
      <c r="CV20" s="55" t="str">
        <f>IF(CV3="","",IF(CV3&lt;'Caracs du projet'!$E$21,0,IF(CV3&lt;'Caracs du projet'!$C$46,'Caracs du projet'!$E$46*CV3,'Caracs du projet'!$E$46*'Caracs du projet'!$C$46)))</f>
        <v/>
      </c>
      <c r="CW20" s="55" t="str">
        <f>IF(CW3="","",IF(CW3&lt;'Caracs du projet'!$E$21,0,IF(CW3&lt;'Caracs du projet'!$C$46,'Caracs du projet'!$E$46*CW3,'Caracs du projet'!$E$46*'Caracs du projet'!$C$46)))</f>
        <v/>
      </c>
      <c r="CX20" s="55" t="str">
        <f>IF(CX3="","",IF(CX3&lt;'Caracs du projet'!$E$21,0,IF(CX3&lt;'Caracs du projet'!$C$46,'Caracs du projet'!$E$46*CX3,'Caracs du projet'!$E$46*'Caracs du projet'!$C$46)))</f>
        <v/>
      </c>
      <c r="CY20" s="55" t="str">
        <f>IF(CY3="","",IF(CY3&lt;'Caracs du projet'!$E$21,0,IF(CY3&lt;'Caracs du projet'!$C$46,'Caracs du projet'!$E$46*CY3,'Caracs du projet'!$E$46*'Caracs du projet'!$C$46)))</f>
        <v/>
      </c>
      <c r="CZ20" s="55" t="str">
        <f>IF(CZ3="","",IF(CZ3&lt;'Caracs du projet'!$E$21,0,IF(CZ3&lt;'Caracs du projet'!$C$46,'Caracs du projet'!$E$46*CZ3,'Caracs du projet'!$E$46*'Caracs du projet'!$C$46)))</f>
        <v/>
      </c>
      <c r="DA20" s="55" t="str">
        <f>IF(DA3="","",IF(DA3&lt;'Caracs du projet'!$E$21,0,IF(DA3&lt;'Caracs du projet'!$C$46,'Caracs du projet'!$E$46*DA3,'Caracs du projet'!$E$46*'Caracs du projet'!$C$46)))</f>
        <v/>
      </c>
      <c r="DB20" s="55" t="str">
        <f>IF(DB3="","",IF(DB3&lt;'Caracs du projet'!$E$21,0,IF(DB3&lt;'Caracs du projet'!$C$46,'Caracs du projet'!$E$46*DB3,'Caracs du projet'!$E$46*'Caracs du projet'!$C$46)))</f>
        <v/>
      </c>
      <c r="DC20" s="55" t="str">
        <f>IF(DC3="","",IF(DC3&lt;'Caracs du projet'!$E$21,0,IF(DC3&lt;'Caracs du projet'!$C$46,'Caracs du projet'!$E$46*DC3,'Caracs du projet'!$E$46*'Caracs du projet'!$C$46)))</f>
        <v/>
      </c>
      <c r="DD20" s="55" t="str">
        <f>IF(DD3="","",IF(DD3&lt;'Caracs du projet'!$E$21,0,IF(DD3&lt;'Caracs du projet'!$C$46,'Caracs du projet'!$E$46*DD3,'Caracs du projet'!$E$46*'Caracs du projet'!$C$46)))</f>
        <v/>
      </c>
      <c r="DE20" s="55" t="str">
        <f>IF(DE3="","",IF(DE3&lt;'Caracs du projet'!$E$21,0,IF(DE3&lt;'Caracs du projet'!$C$46,'Caracs du projet'!$E$46*DE3,'Caracs du projet'!$E$46*'Caracs du projet'!$C$46)))</f>
        <v/>
      </c>
      <c r="DF20" s="55" t="str">
        <f>IF(DF3="","",IF(DF3&lt;'Caracs du projet'!$E$21,0,IF(DF3&lt;'Caracs du projet'!$C$46,'Caracs du projet'!$E$46*DF3,'Caracs du projet'!$E$46*'Caracs du projet'!$C$46)))</f>
        <v/>
      </c>
      <c r="DG20" s="55" t="str">
        <f>IF(DG3="","",IF(DG3&lt;'Caracs du projet'!$E$21,0,IF(DG3&lt;'Caracs du projet'!$C$46,'Caracs du projet'!$E$46*DG3,'Caracs du projet'!$E$46*'Caracs du projet'!$C$46)))</f>
        <v/>
      </c>
      <c r="DH20" s="55" t="str">
        <f>IF(DH3="","",IF(DH3&lt;'Caracs du projet'!$E$21,0,IF(DH3&lt;'Caracs du projet'!$C$46,'Caracs du projet'!$E$46*DH3,'Caracs du projet'!$E$46*'Caracs du projet'!$C$46)))</f>
        <v/>
      </c>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row>
    <row r="21" spans="1:152">
      <c r="A21" s="55" t="s">
        <v>91</v>
      </c>
      <c r="B21" s="55">
        <f>IF(B3="","",IF(B3&lt;'Caracs du projet'!$E$21,0,IF('Caracs du projet'!$E$22-'Caracs du projet'!$E$20*1.225&gt;0,('Caracs du projet'!$E$22-'Caracs du projet'!$E$20*1.225)*'Caracs du projet'!$E$61,0)))</f>
        <v>0</v>
      </c>
      <c r="C21" s="55">
        <f>IF(C3="","",IF(C3&lt;'Caracs du projet'!$E$21,0,IF('Caracs du projet'!$E$22-('Caracs du projet'!$E$20*1.225-C20)&gt;0,('Caracs du projet'!$E$22-('Caracs du projet'!$E$20*1.225-C20))*'Caracs du projet'!$E$61,0)))</f>
        <v>0</v>
      </c>
      <c r="D21" s="55">
        <f>IF(D3="","",IF(D3&lt;'Caracs du projet'!$E$21,0,IF('Caracs du projet'!$E$22-('Caracs du projet'!$E$20*1.225-D20)&gt;0,('Caracs du projet'!$E$22-('Caracs du projet'!$E$20*1.225-D20))*'Caracs du projet'!$E$61,0)))</f>
        <v>0</v>
      </c>
      <c r="E21" s="55">
        <f>IF(E3="","",IF(E3&lt;'Caracs du projet'!$E$21,0,IF('Caracs du projet'!$E$22-('Caracs du projet'!$E$20*1.225-E20)&gt;0,('Caracs du projet'!$E$22-('Caracs du projet'!$E$20*1.225-E20))*'Caracs du projet'!$E$61,0)))</f>
        <v>0</v>
      </c>
      <c r="F21" s="55">
        <f>IF(F3="","",IF(F3&lt;'Caracs du projet'!$E$21,0,IF('Caracs du projet'!$E$22-('Caracs du projet'!$E$20*1.225-F20)&gt;0,('Caracs du projet'!$E$22-('Caracs du projet'!$E$20*1.225-F20))*'Caracs du projet'!$E$61,0)))</f>
        <v>0</v>
      </c>
      <c r="G21" s="55">
        <f>IF(G3="","",IF(G3&lt;'Caracs du projet'!$E$21,0,IF('Caracs du projet'!$E$22-('Caracs du projet'!$E$20*1.225-G20)&gt;0,('Caracs du projet'!$E$22-('Caracs du projet'!$E$20*1.225-G20))*'Caracs du projet'!$E$61,0)))</f>
        <v>0</v>
      </c>
      <c r="H21" s="55">
        <f>IF(H3="","",IF(H3&lt;'Caracs du projet'!$E$21,0,IF('Caracs du projet'!$E$22-('Caracs du projet'!$E$20*1.225-H20)&gt;0,('Caracs du projet'!$E$22-('Caracs du projet'!$E$20*1.225-H20))*'Caracs du projet'!$E$61,0)))</f>
        <v>0</v>
      </c>
      <c r="I21" s="55">
        <f>IF(I3="","",IF(I3&lt;'Caracs du projet'!$E$21,0,IF('Caracs du projet'!$E$22-('Caracs du projet'!$E$20*1.225-I20)&gt;0,('Caracs du projet'!$E$22-('Caracs du projet'!$E$20*1.225-I20))*'Caracs du projet'!$E$61,0)))</f>
        <v>0</v>
      </c>
      <c r="J21" s="55">
        <f>IF(J3="","",IF(J3&lt;'Caracs du projet'!$E$21,0,IF('Caracs du projet'!$E$22-('Caracs du projet'!$E$20*1.225-J20)&gt;0,('Caracs du projet'!$E$22-('Caracs du projet'!$E$20*1.225-J20))*'Caracs du projet'!$E$61,0)))</f>
        <v>0</v>
      </c>
      <c r="K21" s="55">
        <f>IF(K3="","",IF(K3&lt;'Caracs du projet'!$E$21,0,IF('Caracs du projet'!$E$22-('Caracs du projet'!$E$20*1.225-K20)&gt;0,('Caracs du projet'!$E$22-('Caracs du projet'!$E$20*1.225-K20))*'Caracs du projet'!$E$61,0)))</f>
        <v>0</v>
      </c>
      <c r="L21" s="55">
        <f>IF(L3="","",IF(L3&lt;'Caracs du projet'!$E$21,0,IF('Caracs du projet'!$E$22-('Caracs du projet'!$E$20*1.225-L20)&gt;0,('Caracs du projet'!$E$22-('Caracs du projet'!$E$20*1.225-L20))*'Caracs du projet'!$E$61,0)))</f>
        <v>0</v>
      </c>
      <c r="M21" s="55">
        <f>IF(M3="","",IF(M3&lt;'Caracs du projet'!$E$21,0,IF('Caracs du projet'!$E$22-('Caracs du projet'!$E$20*1.225-M20)&gt;0,('Caracs du projet'!$E$22-('Caracs du projet'!$E$20*1.225-M20))*'Caracs du projet'!$E$61,0)))</f>
        <v>0</v>
      </c>
      <c r="N21" s="55">
        <f>IF(N3="","",IF(N3&lt;'Caracs du projet'!$E$21,0,IF('Caracs du projet'!$E$22-('Caracs du projet'!$E$20*1.225-N20)&gt;0,('Caracs du projet'!$E$22-('Caracs du projet'!$E$20*1.225-N20))*'Caracs du projet'!$E$61,0)))</f>
        <v>0</v>
      </c>
      <c r="O21" s="55">
        <f>IF(O3="","",IF(O3&lt;'Caracs du projet'!$E$21,0,IF('Caracs du projet'!$E$22-('Caracs du projet'!$E$20*1.225-O20)&gt;0,('Caracs du projet'!$E$22-('Caracs du projet'!$E$20*1.225-O20))*'Caracs du projet'!$E$61,0)))</f>
        <v>0</v>
      </c>
      <c r="P21" s="55">
        <f>IF(P3="","",IF(P3&lt;'Caracs du projet'!$E$21,0,IF('Caracs du projet'!$E$22-('Caracs du projet'!$E$20*1.225-P20)&gt;0,('Caracs du projet'!$E$22-('Caracs du projet'!$E$20*1.225-P20))*'Caracs du projet'!$E$61,0)))</f>
        <v>0</v>
      </c>
      <c r="Q21" s="55">
        <f>IF(Q3="","",IF(Q3&lt;'Caracs du projet'!$E$21,0,IF('Caracs du projet'!$E$22-('Caracs du projet'!$E$20*1.225-Q20)&gt;0,('Caracs du projet'!$E$22-('Caracs du projet'!$E$20*1.225-Q20))*'Caracs du projet'!$E$61,0)))</f>
        <v>0</v>
      </c>
      <c r="R21" s="55">
        <f>IF(R3="","",IF(R3&lt;'Caracs du projet'!$E$21,0,IF('Caracs du projet'!$E$22-('Caracs du projet'!$E$20*1.225-R20)&gt;0,('Caracs du projet'!$E$22-('Caracs du projet'!$E$20*1.225-R20))*'Caracs du projet'!$E$61,0)))</f>
        <v>0</v>
      </c>
      <c r="S21" s="55">
        <f>IF(S3="","",IF(S3&lt;'Caracs du projet'!$E$21,0,IF('Caracs du projet'!$E$22-('Caracs du projet'!$E$20*1.225-S20)&gt;0,('Caracs du projet'!$E$22-('Caracs du projet'!$E$20*1.225-S20))*'Caracs du projet'!$E$61,0)))</f>
        <v>0</v>
      </c>
      <c r="T21" s="55">
        <f>IF(T3="","",IF(T3&lt;'Caracs du projet'!$E$21,0,IF('Caracs du projet'!$E$22-('Caracs du projet'!$E$20*1.225-T20)&gt;0,('Caracs du projet'!$E$22-('Caracs du projet'!$E$20*1.225-T20))*'Caracs du projet'!$E$61,0)))</f>
        <v>0</v>
      </c>
      <c r="U21" s="55">
        <f>IF(U3="","",IF(U3&lt;'Caracs du projet'!$E$21,0,IF('Caracs du projet'!$E$22-('Caracs du projet'!$E$20*1.225-U20)&gt;0,('Caracs du projet'!$E$22-('Caracs du projet'!$E$20*1.225-U20))*'Caracs du projet'!$E$61,0)))</f>
        <v>0</v>
      </c>
      <c r="V21" s="55">
        <f>IF(V3="","",IF(V3&lt;'Caracs du projet'!$E$21,0,IF('Caracs du projet'!$E$22-('Caracs du projet'!$E$20*1.225-V20)&gt;0,('Caracs du projet'!$E$22-('Caracs du projet'!$E$20*1.225-V20))*'Caracs du projet'!$E$61,0)))</f>
        <v>757.62500000000057</v>
      </c>
      <c r="W21" s="55" t="str">
        <f>IF(W3="","",IF(W3&lt;'Caracs du projet'!$E$21,0,IF('Caracs du projet'!$E$22-('Caracs du projet'!$E$20*1.225-W20)&gt;0,('Caracs du projet'!$E$22-('Caracs du projet'!$E$20*1.225-W20))*'Caracs du projet'!$E$61,0)))</f>
        <v/>
      </c>
      <c r="X21" s="55" t="str">
        <f>IF(X3="","",IF(X3&lt;'Caracs du projet'!$E$21,0,IF('Caracs du projet'!$E$22-('Caracs du projet'!$E$20*1.225-X20)&gt;0,('Caracs du projet'!$E$22-('Caracs du projet'!$E$20*1.225-X20))*'Caracs du projet'!$E$61,0)))</f>
        <v/>
      </c>
      <c r="Y21" s="55" t="str">
        <f>IF(Y3="","",IF(Y3&lt;'Caracs du projet'!$E$21,0,IF('Caracs du projet'!$E$22-('Caracs du projet'!$E$20*1.225-Y20)&gt;0,('Caracs du projet'!$E$22-('Caracs du projet'!$E$20*1.225-Y20))*'Caracs du projet'!$E$61,0)))</f>
        <v/>
      </c>
      <c r="Z21" s="55" t="str">
        <f>IF(Z3="","",IF(Z3&lt;'Caracs du projet'!$E$21,0,IF('Caracs du projet'!$E$22-('Caracs du projet'!$E$20*1.225-Z20)&gt;0,('Caracs du projet'!$E$22-('Caracs du projet'!$E$20*1.225-Z20))*'Caracs du projet'!$E$61,0)))</f>
        <v/>
      </c>
      <c r="AA21" s="55" t="str">
        <f>IF(AA3="","",IF(AA3&lt;'Caracs du projet'!$E$21,0,IF('Caracs du projet'!$E$22-('Caracs du projet'!$E$20*1.225-AA20)&gt;0,('Caracs du projet'!$E$22-('Caracs du projet'!$E$20*1.225-AA20))*'Caracs du projet'!$E$61,0)))</f>
        <v/>
      </c>
      <c r="AB21" s="55" t="str">
        <f>IF(AB3="","",IF(AB3&lt;'Caracs du projet'!$E$21,0,IF('Caracs du projet'!$E$22-('Caracs du projet'!$E$20*1.225-AB20)&gt;0,('Caracs du projet'!$E$22-('Caracs du projet'!$E$20*1.225-AB20))*'Caracs du projet'!$E$61,0)))</f>
        <v/>
      </c>
      <c r="AC21" s="55" t="str">
        <f>IF(AC3="","",IF(AC3&lt;'Caracs du projet'!$E$21,0,IF('Caracs du projet'!$E$22-('Caracs du projet'!$E$20*1.225-AC20)&gt;0,('Caracs du projet'!$E$22-('Caracs du projet'!$E$20*1.225-AC20))*'Caracs du projet'!$E$61,0)))</f>
        <v/>
      </c>
      <c r="AD21" s="55" t="str">
        <f>IF(AD3="","",IF(AD3&lt;'Caracs du projet'!$E$21,0,IF('Caracs du projet'!$E$22-('Caracs du projet'!$E$20*1.225-AD20)&gt;0,('Caracs du projet'!$E$22-('Caracs du projet'!$E$20*1.225-AD20))*'Caracs du projet'!$E$61,0)))</f>
        <v/>
      </c>
      <c r="AE21" s="55" t="str">
        <f>IF(AE3="","",IF(AE3&lt;'Caracs du projet'!$E$21,0,IF('Caracs du projet'!$E$22-('Caracs du projet'!$E$20*1.225-AE20)&gt;0,('Caracs du projet'!$E$22-('Caracs du projet'!$E$20*1.225-AE20))*'Caracs du projet'!$E$61,0)))</f>
        <v/>
      </c>
      <c r="AF21" s="55" t="str">
        <f>IF(AF3="","",IF(AF3&lt;'Caracs du projet'!$E$21,0,IF('Caracs du projet'!$E$22-('Caracs du projet'!$E$20*1.225-AF20)&gt;0,('Caracs du projet'!$E$22-('Caracs du projet'!$E$20*1.225-AF20))*'Caracs du projet'!$E$61,0)))</f>
        <v/>
      </c>
      <c r="AG21" s="55" t="str">
        <f>IF(AG3="","",IF(AG3&lt;'Caracs du projet'!$E$21,0,IF('Caracs du projet'!$E$22-('Caracs du projet'!$E$20*1.225-AG20)&gt;0,('Caracs du projet'!$E$22-('Caracs du projet'!$E$20*1.225-AG20))*'Caracs du projet'!$E$61,0)))</f>
        <v/>
      </c>
      <c r="AH21" s="55" t="str">
        <f>IF(AH3="","",IF(AH3&lt;'Caracs du projet'!$E$21,0,IF('Caracs du projet'!$E$22-('Caracs du projet'!$E$20*1.225-AH20)&gt;0,('Caracs du projet'!$E$22-('Caracs du projet'!$E$20*1.225-AH20))*'Caracs du projet'!$E$61,0)))</f>
        <v/>
      </c>
      <c r="AI21" s="55" t="str">
        <f>IF(AI3="","",IF(AI3&lt;'Caracs du projet'!$E$21,0,IF('Caracs du projet'!$E$22-('Caracs du projet'!$E$20*1.225-AI20)&gt;0,('Caracs du projet'!$E$22-('Caracs du projet'!$E$20*1.225-AI20))*'Caracs du projet'!$E$61,0)))</f>
        <v/>
      </c>
      <c r="AJ21" s="55" t="str">
        <f>IF(AJ3="","",IF(AJ3&lt;'Caracs du projet'!$E$21,0,IF('Caracs du projet'!$E$22-('Caracs du projet'!$E$20*1.225-AJ20)&gt;0,('Caracs du projet'!$E$22-('Caracs du projet'!$E$20*1.225-AJ20))*'Caracs du projet'!$E$61,0)))</f>
        <v/>
      </c>
      <c r="AK21" s="55" t="str">
        <f>IF(AK3="","",IF(AK3&lt;'Caracs du projet'!$E$21,0,IF('Caracs du projet'!$E$22-('Caracs du projet'!$E$20*1.225-AK20)&gt;0,('Caracs du projet'!$E$22-('Caracs du projet'!$E$20*1.225-AK20))*'Caracs du projet'!$E$61,0)))</f>
        <v/>
      </c>
      <c r="AL21" s="55" t="str">
        <f>IF(AL3="","",IF(AL3&lt;'Caracs du projet'!$E$21,0,IF('Caracs du projet'!$E$22-('Caracs du projet'!$E$20*1.225-AL20)&gt;0,('Caracs du projet'!$E$22-('Caracs du projet'!$E$20*1.225-AL20))*'Caracs du projet'!$E$61,0)))</f>
        <v/>
      </c>
      <c r="AM21" s="55" t="str">
        <f>IF(AM3="","",IF(AM3&lt;'Caracs du projet'!$E$21,0,IF('Caracs du projet'!$E$22-('Caracs du projet'!$E$20*1.225-AM20)&gt;0,('Caracs du projet'!$E$22-('Caracs du projet'!$E$20*1.225-AM20))*'Caracs du projet'!$E$61,0)))</f>
        <v/>
      </c>
      <c r="AN21" s="55" t="str">
        <f>IF(AN3="","",IF(AN3&lt;'Caracs du projet'!$E$21,0,IF('Caracs du projet'!$E$22-('Caracs du projet'!$E$20*1.225-AN20)&gt;0,('Caracs du projet'!$E$22-('Caracs du projet'!$E$20*1.225-AN20))*'Caracs du projet'!$E$61,0)))</f>
        <v/>
      </c>
      <c r="AO21" s="55" t="str">
        <f>IF(AO3="","",IF(AO3&lt;'Caracs du projet'!$E$21,0,IF('Caracs du projet'!$E$22-('Caracs du projet'!$E$20*1.225-AO20)&gt;0,('Caracs du projet'!$E$22-('Caracs du projet'!$E$20*1.225-AO20))*'Caracs du projet'!$E$61,0)))</f>
        <v/>
      </c>
      <c r="AP21" s="55" t="str">
        <f>IF(AP3="","",IF(AP3&lt;'Caracs du projet'!$E$21,0,IF('Caracs du projet'!$E$22-('Caracs du projet'!$E$20*1.225-AP20)&gt;0,('Caracs du projet'!$E$22-('Caracs du projet'!$E$20*1.225-AP20))*'Caracs du projet'!$E$61,0)))</f>
        <v/>
      </c>
      <c r="AQ21" s="55" t="str">
        <f>IF(AQ3="","",IF(AQ3&lt;'Caracs du projet'!$E$21,0,IF('Caracs du projet'!$E$22-('Caracs du projet'!$E$20*1.225-AQ20)&gt;0,('Caracs du projet'!$E$22-('Caracs du projet'!$E$20*1.225-AQ20))*'Caracs du projet'!$E$61,0)))</f>
        <v/>
      </c>
      <c r="AR21" s="55" t="str">
        <f>IF(AR3="","",IF(AR3&lt;'Caracs du projet'!$E$21,0,IF('Caracs du projet'!$E$22-('Caracs du projet'!$E$20*1.225-AR20)&gt;0,('Caracs du projet'!$E$22-('Caracs du projet'!$E$20*1.225-AR20))*'Caracs du projet'!$E$61,0)))</f>
        <v/>
      </c>
      <c r="AS21" s="55" t="str">
        <f>IF(AS3="","",IF(AS3&lt;'Caracs du projet'!$E$21,0,IF('Caracs du projet'!$E$22-('Caracs du projet'!$E$20*1.225-AS20)&gt;0,('Caracs du projet'!$E$22-('Caracs du projet'!$E$20*1.225-AS20))*'Caracs du projet'!$E$61,0)))</f>
        <v/>
      </c>
      <c r="AT21" s="55" t="str">
        <f>IF(AT3="","",IF(AT3&lt;'Caracs du projet'!$E$21,0,IF('Caracs du projet'!$E$22-('Caracs du projet'!$E$20*1.225-AT20)&gt;0,('Caracs du projet'!$E$22-('Caracs du projet'!$E$20*1.225-AT20))*'Caracs du projet'!$E$61,0)))</f>
        <v/>
      </c>
      <c r="AU21" s="55" t="str">
        <f>IF(AU3="","",IF(AU3&lt;'Caracs du projet'!$E$21,0,IF('Caracs du projet'!$E$22-('Caracs du projet'!$E$20*1.225-AU20)&gt;0,('Caracs du projet'!$E$22-('Caracs du projet'!$E$20*1.225-AU20))*'Caracs du projet'!$E$61,0)))</f>
        <v/>
      </c>
      <c r="AV21" s="55" t="str">
        <f>IF(AV3="","",IF(AV3&lt;'Caracs du projet'!$E$21,0,IF('Caracs du projet'!$E$22-('Caracs du projet'!$E$20*1.225-AV20)&gt;0,('Caracs du projet'!$E$22-('Caracs du projet'!$E$20*1.225-AV20))*'Caracs du projet'!$E$61,0)))</f>
        <v/>
      </c>
      <c r="AW21" s="55" t="str">
        <f>IF(AW3="","",IF(AW3&lt;'Caracs du projet'!$E$21,0,IF('Caracs du projet'!$E$22-('Caracs du projet'!$E$20*1.225-AW20)&gt;0,('Caracs du projet'!$E$22-('Caracs du projet'!$E$20*1.225-AW20))*'Caracs du projet'!$E$61,0)))</f>
        <v/>
      </c>
      <c r="AX21" s="55" t="str">
        <f>IF(AX3="","",IF(AX3&lt;'Caracs du projet'!$E$21,0,IF('Caracs du projet'!$E$22-('Caracs du projet'!$E$20*1.225-AX20)&gt;0,('Caracs du projet'!$E$22-('Caracs du projet'!$E$20*1.225-AX20))*'Caracs du projet'!$E$61,0)))</f>
        <v/>
      </c>
      <c r="AY21" s="55" t="str">
        <f>IF(AY3="","",IF(AY3&lt;'Caracs du projet'!$E$21,0,IF('Caracs du projet'!$E$22-('Caracs du projet'!$E$20*1.225-AY20)&gt;0,('Caracs du projet'!$E$22-('Caracs du projet'!$E$20*1.225-AY20))*'Caracs du projet'!$E$61,0)))</f>
        <v/>
      </c>
      <c r="AZ21" s="55" t="str">
        <f>IF(AZ3="","",IF(AZ3&lt;'Caracs du projet'!$E$21,0,IF('Caracs du projet'!$E$22-('Caracs du projet'!$E$20*1.225-AZ20)&gt;0,('Caracs du projet'!$E$22-('Caracs du projet'!$E$20*1.225-AZ20))*'Caracs du projet'!$E$61,0)))</f>
        <v/>
      </c>
      <c r="BA21" s="55" t="str">
        <f>IF(BA3="","",IF(BA3&lt;'Caracs du projet'!$E$21,0,IF('Caracs du projet'!$E$22-('Caracs du projet'!$E$20*1.225-BA20)&gt;0,('Caracs du projet'!$E$22-('Caracs du projet'!$E$20*1.225-BA20))*'Caracs du projet'!$E$61,0)))</f>
        <v/>
      </c>
      <c r="BB21" s="55" t="str">
        <f>IF(BB3="","",IF(BB3&lt;'Caracs du projet'!$E$21,0,IF('Caracs du projet'!$E$22-('Caracs du projet'!$E$20*1.225-BB20)&gt;0,('Caracs du projet'!$E$22-('Caracs du projet'!$E$20*1.225-BB20))*'Caracs du projet'!$E$61,0)))</f>
        <v/>
      </c>
      <c r="BC21" s="55" t="str">
        <f>IF(BC3="","",IF(BC3&lt;'Caracs du projet'!$E$21,0,IF('Caracs du projet'!$E$22-('Caracs du projet'!$E$20*1.225-BC20)&gt;0,('Caracs du projet'!$E$22-('Caracs du projet'!$E$20*1.225-BC20))*'Caracs du projet'!$E$61,0)))</f>
        <v/>
      </c>
      <c r="BD21" s="55" t="str">
        <f>IF(BD3="","",IF(BD3&lt;'Caracs du projet'!$E$21,0,IF('Caracs du projet'!$E$22-('Caracs du projet'!$E$20*1.225-BD20)&gt;0,('Caracs du projet'!$E$22-('Caracs du projet'!$E$20*1.225-BD20))*'Caracs du projet'!$E$61,0)))</f>
        <v/>
      </c>
      <c r="BE21" s="55" t="str">
        <f>IF(BE3="","",IF(BE3&lt;'Caracs du projet'!$E$21,0,IF('Caracs du projet'!$E$22-('Caracs du projet'!$E$20*1.225-BE20)&gt;0,('Caracs du projet'!$E$22-('Caracs du projet'!$E$20*1.225-BE20))*'Caracs du projet'!$E$61,0)))</f>
        <v/>
      </c>
      <c r="BF21" s="55" t="str">
        <f>IF(BF3="","",IF(BF3&lt;'Caracs du projet'!$E$21,0,IF('Caracs du projet'!$E$22-('Caracs du projet'!$E$20*1.225-BF20)&gt;0,('Caracs du projet'!$E$22-('Caracs du projet'!$E$20*1.225-BF20))*'Caracs du projet'!$E$61,0)))</f>
        <v/>
      </c>
      <c r="BG21" s="55" t="str">
        <f>IF(BG3="","",IF(BG3&lt;'Caracs du projet'!$E$21,0,IF('Caracs du projet'!$E$22-('Caracs du projet'!$E$20*1.225-BG20)&gt;0,('Caracs du projet'!$E$22-('Caracs du projet'!$E$20*1.225-BG20))*'Caracs du projet'!$E$61,0)))</f>
        <v/>
      </c>
      <c r="BH21" s="55" t="str">
        <f>IF(BH3="","",IF(BH3&lt;'Caracs du projet'!$E$21,0,IF('Caracs du projet'!$E$22-('Caracs du projet'!$E$20*1.225-BH20)&gt;0,('Caracs du projet'!$E$22-('Caracs du projet'!$E$20*1.225-BH20))*'Caracs du projet'!$E$61,0)))</f>
        <v/>
      </c>
      <c r="BI21" s="55" t="str">
        <f>IF(BI3="","",IF(BI3&lt;'Caracs du projet'!$E$21,0,IF('Caracs du projet'!$E$22-('Caracs du projet'!$E$20*1.225-BI20)&gt;0,('Caracs du projet'!$E$22-('Caracs du projet'!$E$20*1.225-BI20))*'Caracs du projet'!$E$61,0)))</f>
        <v/>
      </c>
      <c r="BJ21" s="55" t="str">
        <f>IF(BJ3="","",IF(BJ3&lt;'Caracs du projet'!$E$21,0,IF('Caracs du projet'!$E$22-('Caracs du projet'!$E$20*1.225-BJ20)&gt;0,('Caracs du projet'!$E$22-('Caracs du projet'!$E$20*1.225-BJ20))*'Caracs du projet'!$E$61,0)))</f>
        <v/>
      </c>
      <c r="BK21" s="55" t="str">
        <f>IF(BK3="","",IF(BK3&lt;'Caracs du projet'!$E$21,0,IF('Caracs du projet'!$E$22-('Caracs du projet'!$E$20*1.225-BK20)&gt;0,('Caracs du projet'!$E$22-('Caracs du projet'!$E$20*1.225-BK20))*'Caracs du projet'!$E$61,0)))</f>
        <v/>
      </c>
      <c r="BL21" s="55" t="str">
        <f>IF(BL3="","",IF(BL3&lt;'Caracs du projet'!$E$21,0,IF('Caracs du projet'!$E$22-('Caracs du projet'!$E$20*1.225-BL20)&gt;0,('Caracs du projet'!$E$22-('Caracs du projet'!$E$20*1.225-BL20))*'Caracs du projet'!$E$61,0)))</f>
        <v/>
      </c>
      <c r="BM21" s="55" t="str">
        <f>IF(BM3="","",IF(BM3&lt;'Caracs du projet'!$E$21,0,IF('Caracs du projet'!$E$22-('Caracs du projet'!$E$20*1.225-BM20)&gt;0,('Caracs du projet'!$E$22-('Caracs du projet'!$E$20*1.225-BM20))*'Caracs du projet'!$E$61,0)))</f>
        <v/>
      </c>
      <c r="BN21" s="55" t="str">
        <f>IF(BN3="","",IF(BN3&lt;'Caracs du projet'!$E$21,0,IF('Caracs du projet'!$E$22-('Caracs du projet'!$E$20*1.225-BN20)&gt;0,('Caracs du projet'!$E$22-('Caracs du projet'!$E$20*1.225-BN20))*'Caracs du projet'!$E$61,0)))</f>
        <v/>
      </c>
      <c r="BO21" s="55" t="str">
        <f>IF(BO3="","",IF(BO3&lt;'Caracs du projet'!$E$21,0,IF('Caracs du projet'!$E$22-('Caracs du projet'!$E$20*1.225-BO20)&gt;0,('Caracs du projet'!$E$22-('Caracs du projet'!$E$20*1.225-BO20))*'Caracs du projet'!$E$61,0)))</f>
        <v/>
      </c>
      <c r="BP21" s="55" t="str">
        <f>IF(BP3="","",IF(BP3&lt;'Caracs du projet'!$E$21,0,IF('Caracs du projet'!$E$22-('Caracs du projet'!$E$20*1.225-BP20)&gt;0,('Caracs du projet'!$E$22-('Caracs du projet'!$E$20*1.225-BP20))*'Caracs du projet'!$E$61,0)))</f>
        <v/>
      </c>
      <c r="BQ21" s="55" t="str">
        <f>IF(BQ3="","",IF(BQ3&lt;'Caracs du projet'!$E$21,0,IF('Caracs du projet'!$E$22-('Caracs du projet'!$E$20*1.225-BQ20)&gt;0,('Caracs du projet'!$E$22-('Caracs du projet'!$E$20*1.225-BQ20))*'Caracs du projet'!$E$61,0)))</f>
        <v/>
      </c>
      <c r="BR21" s="55" t="str">
        <f>IF(BR3="","",IF(BR3&lt;'Caracs du projet'!$E$21,0,IF('Caracs du projet'!$E$22-('Caracs du projet'!$E$20*1.225-BR20)&gt;0,('Caracs du projet'!$E$22-('Caracs du projet'!$E$20*1.225-BR20))*'Caracs du projet'!$E$61,0)))</f>
        <v/>
      </c>
      <c r="BS21" s="55" t="str">
        <f>IF(BS3="","",IF(BS3&lt;'Caracs du projet'!$E$21,0,IF('Caracs du projet'!$E$22-('Caracs du projet'!$E$20*1.225-BS20)&gt;0,('Caracs du projet'!$E$22-('Caracs du projet'!$E$20*1.225-BS20))*'Caracs du projet'!$E$61,0)))</f>
        <v/>
      </c>
      <c r="BT21" s="55" t="str">
        <f>IF(BT3="","",IF(BT3&lt;'Caracs du projet'!$E$21,0,IF('Caracs du projet'!$E$22-('Caracs du projet'!$E$20*1.225-BT20)&gt;0,('Caracs du projet'!$E$22-('Caracs du projet'!$E$20*1.225-BT20))*'Caracs du projet'!$E$61,0)))</f>
        <v/>
      </c>
      <c r="BU21" s="55" t="str">
        <f>IF(BU3="","",IF(BU3&lt;'Caracs du projet'!$E$21,0,IF('Caracs du projet'!$E$22-('Caracs du projet'!$E$20*1.225-BU20)&gt;0,('Caracs du projet'!$E$22-('Caracs du projet'!$E$20*1.225-BU20))*'Caracs du projet'!$E$61,0)))</f>
        <v/>
      </c>
      <c r="BV21" s="55" t="str">
        <f>IF(BV3="","",IF(BV3&lt;'Caracs du projet'!$E$21,0,IF('Caracs du projet'!$E$22-('Caracs du projet'!$E$20*1.225-BV20)&gt;0,('Caracs du projet'!$E$22-('Caracs du projet'!$E$20*1.225-BV20))*'Caracs du projet'!$E$61,0)))</f>
        <v/>
      </c>
      <c r="BW21" s="55" t="str">
        <f>IF(BW3="","",IF(BW3&lt;'Caracs du projet'!$E$21,0,IF('Caracs du projet'!$E$22-('Caracs du projet'!$E$20*1.225-BW20)&gt;0,('Caracs du projet'!$E$22-('Caracs du projet'!$E$20*1.225-BW20))*'Caracs du projet'!$E$61,0)))</f>
        <v/>
      </c>
      <c r="BX21" s="55" t="str">
        <f>IF(BX3="","",IF(BX3&lt;'Caracs du projet'!$E$21,0,IF('Caracs du projet'!$E$22-('Caracs du projet'!$E$20*1.225-BX20)&gt;0,('Caracs du projet'!$E$22-('Caracs du projet'!$E$20*1.225-BX20))*'Caracs du projet'!$E$61,0)))</f>
        <v/>
      </c>
      <c r="BY21" s="55" t="str">
        <f>IF(BY3="","",IF(BY3&lt;'Caracs du projet'!$E$21,0,IF('Caracs du projet'!$E$22-('Caracs du projet'!$E$20*1.225-BY20)&gt;0,('Caracs du projet'!$E$22-('Caracs du projet'!$E$20*1.225-BY20))*'Caracs du projet'!$E$61,0)))</f>
        <v/>
      </c>
      <c r="BZ21" s="55" t="str">
        <f>IF(BZ3="","",IF(BZ3&lt;'Caracs du projet'!$E$21,0,IF('Caracs du projet'!$E$22-('Caracs du projet'!$E$20*1.225-BZ20)&gt;0,('Caracs du projet'!$E$22-('Caracs du projet'!$E$20*1.225-BZ20))*'Caracs du projet'!$E$61,0)))</f>
        <v/>
      </c>
      <c r="CA21" s="55" t="str">
        <f>IF(CA3="","",IF(CA3&lt;'Caracs du projet'!$E$21,0,IF('Caracs du projet'!$E$22-('Caracs du projet'!$E$20*1.225-CA20)&gt;0,('Caracs du projet'!$E$22-('Caracs du projet'!$E$20*1.225-CA20))*'Caracs du projet'!$E$61,0)))</f>
        <v/>
      </c>
      <c r="CB21" s="55" t="str">
        <f>IF(CB3="","",IF(CB3&lt;'Caracs du projet'!$E$21,0,IF('Caracs du projet'!$E$22-('Caracs du projet'!$E$20*1.225-CB20)&gt;0,('Caracs du projet'!$E$22-('Caracs du projet'!$E$20*1.225-CB20))*'Caracs du projet'!$E$61,0)))</f>
        <v/>
      </c>
      <c r="CC21" s="55" t="str">
        <f>IF(CC3="","",IF(CC3&lt;'Caracs du projet'!$E$21,0,IF('Caracs du projet'!$E$22-('Caracs du projet'!$E$20*1.225-CC20)&gt;0,('Caracs du projet'!$E$22-('Caracs du projet'!$E$20*1.225-CC20))*'Caracs du projet'!$E$61,0)))</f>
        <v/>
      </c>
      <c r="CD21" s="55" t="str">
        <f>IF(CD3="","",IF(CD3&lt;'Caracs du projet'!$E$21,0,IF('Caracs du projet'!$E$22-('Caracs du projet'!$E$20*1.225-CD20)&gt;0,('Caracs du projet'!$E$22-('Caracs du projet'!$E$20*1.225-CD20))*'Caracs du projet'!$E$61,0)))</f>
        <v/>
      </c>
      <c r="CE21" s="55" t="str">
        <f>IF(CE3="","",IF(CE3&lt;'Caracs du projet'!$E$21,0,IF('Caracs du projet'!$E$22-('Caracs du projet'!$E$20*1.225-CE20)&gt;0,('Caracs du projet'!$E$22-('Caracs du projet'!$E$20*1.225-CE20))*'Caracs du projet'!$E$61,0)))</f>
        <v/>
      </c>
      <c r="CF21" s="55" t="str">
        <f>IF(CF3="","",IF(CF3&lt;'Caracs du projet'!$E$21,0,IF('Caracs du projet'!$E$22-('Caracs du projet'!$E$20*1.225-CF20)&gt;0,('Caracs du projet'!$E$22-('Caracs du projet'!$E$20*1.225-CF20))*'Caracs du projet'!$E$61,0)))</f>
        <v/>
      </c>
      <c r="CG21" s="55" t="str">
        <f>IF(CG3="","",IF(CG3&lt;'Caracs du projet'!$E$21,0,IF('Caracs du projet'!$E$22-('Caracs du projet'!$E$20*1.225-CG20)&gt;0,('Caracs du projet'!$E$22-('Caracs du projet'!$E$20*1.225-CG20))*'Caracs du projet'!$E$61,0)))</f>
        <v/>
      </c>
      <c r="CH21" s="55" t="str">
        <f>IF(CH3="","",IF(CH3&lt;'Caracs du projet'!$E$21,0,IF('Caracs du projet'!$E$22-('Caracs du projet'!$E$20*1.225-CH20)&gt;0,('Caracs du projet'!$E$22-('Caracs du projet'!$E$20*1.225-CH20))*'Caracs du projet'!$E$61,0)))</f>
        <v/>
      </c>
      <c r="CI21" s="55" t="str">
        <f>IF(CI3="","",IF(CI3&lt;'Caracs du projet'!$E$21,0,IF('Caracs du projet'!$E$22-('Caracs du projet'!$E$20*1.225-CI20)&gt;0,('Caracs du projet'!$E$22-('Caracs du projet'!$E$20*1.225-CI20))*'Caracs du projet'!$E$61,0)))</f>
        <v/>
      </c>
      <c r="CJ21" s="55" t="str">
        <f>IF(CJ3="","",IF(CJ3&lt;'Caracs du projet'!$E$21,0,IF('Caracs du projet'!$E$22-('Caracs du projet'!$E$20*1.225-CJ20)&gt;0,('Caracs du projet'!$E$22-('Caracs du projet'!$E$20*1.225-CJ20))*'Caracs du projet'!$E$61,0)))</f>
        <v/>
      </c>
      <c r="CK21" s="55" t="str">
        <f>IF(CK3="","",IF(CK3&lt;'Caracs du projet'!$E$21,0,IF('Caracs du projet'!$E$22-('Caracs du projet'!$E$20*1.225-CK20)&gt;0,('Caracs du projet'!$E$22-('Caracs du projet'!$E$20*1.225-CK20))*'Caracs du projet'!$E$61,0)))</f>
        <v/>
      </c>
      <c r="CL21" s="55" t="str">
        <f>IF(CL3="","",IF(CL3&lt;'Caracs du projet'!$E$21,0,IF('Caracs du projet'!$E$22-('Caracs du projet'!$E$20*1.225-CL20)&gt;0,('Caracs du projet'!$E$22-('Caracs du projet'!$E$20*1.225-CL20))*'Caracs du projet'!$E$61,0)))</f>
        <v/>
      </c>
      <c r="CM21" s="55" t="str">
        <f>IF(CM3="","",IF(CM3&lt;'Caracs du projet'!$E$21,0,IF('Caracs du projet'!$E$22-('Caracs du projet'!$E$20*1.225-CM20)&gt;0,('Caracs du projet'!$E$22-('Caracs du projet'!$E$20*1.225-CM20))*'Caracs du projet'!$E$61,0)))</f>
        <v/>
      </c>
      <c r="CN21" s="55" t="str">
        <f>IF(CN3="","",IF(CN3&lt;'Caracs du projet'!$E$21,0,IF('Caracs du projet'!$E$22-('Caracs du projet'!$E$20*1.225-CN20)&gt;0,('Caracs du projet'!$E$22-('Caracs du projet'!$E$20*1.225-CN20))*'Caracs du projet'!$E$61,0)))</f>
        <v/>
      </c>
      <c r="CO21" s="55" t="str">
        <f>IF(CO3="","",IF(CO3&lt;'Caracs du projet'!$E$21,0,IF('Caracs du projet'!$E$22-('Caracs du projet'!$E$20*1.225-CO20)&gt;0,('Caracs du projet'!$E$22-('Caracs du projet'!$E$20*1.225-CO20))*'Caracs du projet'!$E$61,0)))</f>
        <v/>
      </c>
      <c r="CP21" s="55" t="str">
        <f>IF(CP3="","",IF(CP3&lt;'Caracs du projet'!$E$21,0,IF('Caracs du projet'!$E$22-('Caracs du projet'!$E$20*1.225-CP20)&gt;0,('Caracs du projet'!$E$22-('Caracs du projet'!$E$20*1.225-CP20))*'Caracs du projet'!$E$61,0)))</f>
        <v/>
      </c>
      <c r="CQ21" s="55" t="str">
        <f>IF(CQ3="","",IF(CQ3&lt;'Caracs du projet'!$E$21,0,IF('Caracs du projet'!$E$22-('Caracs du projet'!$E$20*1.225-CQ20)&gt;0,('Caracs du projet'!$E$22-('Caracs du projet'!$E$20*1.225-CQ20))*'Caracs du projet'!$E$61,0)))</f>
        <v/>
      </c>
      <c r="CR21" s="55" t="str">
        <f>IF(CR3="","",IF(CR3&lt;'Caracs du projet'!$E$21,0,IF('Caracs du projet'!$E$22-('Caracs du projet'!$E$20*1.225-CR20)&gt;0,('Caracs du projet'!$E$22-('Caracs du projet'!$E$20*1.225-CR20))*'Caracs du projet'!$E$61,0)))</f>
        <v/>
      </c>
      <c r="CS21" s="55" t="str">
        <f>IF(CS3="","",IF(CS3&lt;'Caracs du projet'!$E$21,0,IF('Caracs du projet'!$E$22-('Caracs du projet'!$E$20*1.225-CS20)&gt;0,('Caracs du projet'!$E$22-('Caracs du projet'!$E$20*1.225-CS20))*'Caracs du projet'!$E$61,0)))</f>
        <v/>
      </c>
      <c r="CT21" s="55" t="str">
        <f>IF(CT3="","",IF(CT3&lt;'Caracs du projet'!$E$21,0,IF('Caracs du projet'!$E$22-('Caracs du projet'!$E$20*1.225-CT20)&gt;0,('Caracs du projet'!$E$22-('Caracs du projet'!$E$20*1.225-CT20))*'Caracs du projet'!$E$61,0)))</f>
        <v/>
      </c>
      <c r="CU21" s="55" t="str">
        <f>IF(CU3="","",IF(CU3&lt;'Caracs du projet'!$E$21,0,IF('Caracs du projet'!$E$22-('Caracs du projet'!$E$20*1.225-CU20)&gt;0,('Caracs du projet'!$E$22-('Caracs du projet'!$E$20*1.225-CU20))*'Caracs du projet'!$E$61,0)))</f>
        <v/>
      </c>
      <c r="CV21" s="55" t="str">
        <f>IF(CV3="","",IF(CV3&lt;'Caracs du projet'!$E$21,0,IF('Caracs du projet'!$E$22-('Caracs du projet'!$E$20*1.225-CV20)&gt;0,('Caracs du projet'!$E$22-('Caracs du projet'!$E$20*1.225-CV20))*'Caracs du projet'!$E$61,0)))</f>
        <v/>
      </c>
      <c r="CW21" s="55" t="str">
        <f>IF(CW3="","",IF(CW3&lt;'Caracs du projet'!$E$21,0,IF('Caracs du projet'!$E$22-('Caracs du projet'!$E$20*1.225-CW20)&gt;0,('Caracs du projet'!$E$22-('Caracs du projet'!$E$20*1.225-CW20))*'Caracs du projet'!$E$61,0)))</f>
        <v/>
      </c>
      <c r="CX21" s="55" t="str">
        <f>IF(CX3="","",IF(CX3&lt;'Caracs du projet'!$E$21,0,IF('Caracs du projet'!$E$22-('Caracs du projet'!$E$20*1.225-CX20)&gt;0,('Caracs du projet'!$E$22-('Caracs du projet'!$E$20*1.225-CX20))*'Caracs du projet'!$E$61,0)))</f>
        <v/>
      </c>
      <c r="CY21" s="55" t="str">
        <f>IF(CY3="","",IF(CY3&lt;'Caracs du projet'!$E$21,0,IF('Caracs du projet'!$E$22-('Caracs du projet'!$E$20*1.225-CY20)&gt;0,('Caracs du projet'!$E$22-('Caracs du projet'!$E$20*1.225-CY20))*'Caracs du projet'!$E$61,0)))</f>
        <v/>
      </c>
      <c r="CZ21" s="55" t="str">
        <f>IF(CZ3="","",IF(CZ3&lt;'Caracs du projet'!$E$21,0,IF('Caracs du projet'!$E$22-('Caracs du projet'!$E$20*1.225-CZ20)&gt;0,('Caracs du projet'!$E$22-('Caracs du projet'!$E$20*1.225-CZ20))*'Caracs du projet'!$E$61,0)))</f>
        <v/>
      </c>
      <c r="DA21" s="55" t="str">
        <f>IF(DA3="","",IF(DA3&lt;'Caracs du projet'!$E$21,0,IF('Caracs du projet'!$E$22-('Caracs du projet'!$E$20*1.225-DA20)&gt;0,('Caracs du projet'!$E$22-('Caracs du projet'!$E$20*1.225-DA20))*'Caracs du projet'!$E$61,0)))</f>
        <v/>
      </c>
      <c r="DB21" s="55" t="str">
        <f>IF(DB3="","",IF(DB3&lt;'Caracs du projet'!$E$21,0,IF('Caracs du projet'!$E$22-('Caracs du projet'!$E$20*1.225-DB20)&gt;0,('Caracs du projet'!$E$22-('Caracs du projet'!$E$20*1.225-DB20))*'Caracs du projet'!$E$61,0)))</f>
        <v/>
      </c>
      <c r="DC21" s="55" t="str">
        <f>IF(DC3="","",IF(DC3&lt;'Caracs du projet'!$E$21,0,IF('Caracs du projet'!$E$22-('Caracs du projet'!$E$20*1.225-DC20)&gt;0,('Caracs du projet'!$E$22-('Caracs du projet'!$E$20*1.225-DC20))*'Caracs du projet'!$E$61,0)))</f>
        <v/>
      </c>
      <c r="DD21" s="55" t="str">
        <f>IF(DD3="","",IF(DD3&lt;'Caracs du projet'!$E$21,0,IF('Caracs du projet'!$E$22-('Caracs du projet'!$E$20*1.225-DD20)&gt;0,('Caracs du projet'!$E$22-('Caracs du projet'!$E$20*1.225-DD20))*'Caracs du projet'!$E$61,0)))</f>
        <v/>
      </c>
      <c r="DE21" s="55" t="str">
        <f>IF(DE3="","",IF(DE3&lt;'Caracs du projet'!$E$21,0,IF('Caracs du projet'!$E$22-('Caracs du projet'!$E$20*1.225-DE20)&gt;0,('Caracs du projet'!$E$22-('Caracs du projet'!$E$20*1.225-DE20))*'Caracs du projet'!$E$61,0)))</f>
        <v/>
      </c>
      <c r="DF21" s="55" t="str">
        <f>IF(DF3="","",IF(DF3&lt;'Caracs du projet'!$E$21,0,IF('Caracs du projet'!$E$22-('Caracs du projet'!$E$20*1.225-DF20)&gt;0,('Caracs du projet'!$E$22-('Caracs du projet'!$E$20*1.225-DF20))*'Caracs du projet'!$E$61,0)))</f>
        <v/>
      </c>
      <c r="DG21" s="55" t="str">
        <f>IF(DG3="","",IF(DG3&lt;'Caracs du projet'!$E$21,0,IF('Caracs du projet'!$E$22-('Caracs du projet'!$E$20*1.225-DG20)&gt;0,('Caracs du projet'!$E$22-('Caracs du projet'!$E$20*1.225-DG20))*'Caracs du projet'!$E$61,0)))</f>
        <v/>
      </c>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row>
    <row r="22" spans="1:152">
      <c r="A22" s="55" t="s">
        <v>92</v>
      </c>
      <c r="B22" s="55">
        <f>IF(B3="","",IF(B3&lt;'Caracs du projet'!$E$21,0,IF('Caracs du projet'!$E$22-'Caracs du projet'!$E$20&gt;0,('Caracs du projet'!$E$22-'Caracs du projet'!$E$20)*'Caracs du projet'!$E$62,0)))</f>
        <v>0</v>
      </c>
      <c r="C22" s="55">
        <f>IF(C3="","",IF(C3&lt;'Caracs du projet'!$E$21,0,IF('Caracs du projet'!$E$22-('Caracs du projet'!$E$20-C20)&gt;0,('Caracs du projet'!$E$22-('Caracs du projet'!$E$20-C20))*'Caracs du projet'!$E$62,0)))</f>
        <v>0</v>
      </c>
      <c r="D22" s="55">
        <f>IF(D3="","",IF(D3&lt;'Caracs du projet'!$E$21,0,IF('Caracs du projet'!$E$22-('Caracs du projet'!$E$20-D20)&gt;0,('Caracs du projet'!$E$22-('Caracs du projet'!$E$20-D20))*'Caracs du projet'!$E$62,0)))</f>
        <v>0</v>
      </c>
      <c r="E22" s="55">
        <f>IF(E3="","",IF(E3&lt;'Caracs du projet'!$E$21,0,IF('Caracs du projet'!$E$22-('Caracs du projet'!$E$20-E20)&gt;0,('Caracs du projet'!$E$22-('Caracs du projet'!$E$20-E20))*'Caracs du projet'!$E$62,0)))</f>
        <v>0</v>
      </c>
      <c r="F22" s="55">
        <f>IF(F3="","",IF(F3&lt;'Caracs du projet'!$E$21,0,IF('Caracs du projet'!$E$22-('Caracs du projet'!$E$20-F20)&gt;0,('Caracs du projet'!$E$22-('Caracs du projet'!$E$20-F20))*'Caracs du projet'!$E$62,0)))</f>
        <v>0</v>
      </c>
      <c r="G22" s="55">
        <f>IF(G3="","",IF(G3&lt;'Caracs du projet'!$E$21,0,IF('Caracs du projet'!$E$22-('Caracs du projet'!$E$20-G20)&gt;0,('Caracs du projet'!$E$22-('Caracs du projet'!$E$20-G20))*'Caracs du projet'!$E$62,0)))</f>
        <v>0</v>
      </c>
      <c r="H22" s="55">
        <f>IF(H3="","",IF(H3&lt;'Caracs du projet'!$E$21,0,IF('Caracs du projet'!$E$22-('Caracs du projet'!$E$20-H20)&gt;0,('Caracs du projet'!$E$22-('Caracs du projet'!$E$20-H20))*'Caracs du projet'!$E$62,0)))</f>
        <v>0</v>
      </c>
      <c r="I22" s="55">
        <f>IF(I3="","",IF(I3&lt;'Caracs du projet'!$E$21,0,IF('Caracs du projet'!$E$22-('Caracs du projet'!$E$20-I20)&gt;0,('Caracs du projet'!$E$22-('Caracs du projet'!$E$20-I20))*'Caracs du projet'!$E$62,0)))</f>
        <v>0</v>
      </c>
      <c r="J22" s="55">
        <f>IF(J3="","",IF(J3&lt;'Caracs du projet'!$E$21,0,IF('Caracs du projet'!$E$22-('Caracs du projet'!$E$20-J20)&gt;0,('Caracs du projet'!$E$22-('Caracs du projet'!$E$20-J20))*'Caracs du projet'!$E$62,0)))</f>
        <v>0</v>
      </c>
      <c r="K22" s="55">
        <f>IF(K3="","",IF(K3&lt;'Caracs du projet'!$E$21,0,IF('Caracs du projet'!$E$22-('Caracs du projet'!$E$20-K20)&gt;0,('Caracs du projet'!$E$22-('Caracs du projet'!$E$20-K20))*'Caracs du projet'!$E$62,0)))</f>
        <v>0</v>
      </c>
      <c r="L22" s="55">
        <f>IF(L3="","",IF(L3&lt;'Caracs du projet'!$E$21,0,IF('Caracs du projet'!$E$22-('Caracs du projet'!$E$20-L20)&gt;0,('Caracs du projet'!$E$22-('Caracs du projet'!$E$20-L20))*'Caracs du projet'!$E$62,0)))</f>
        <v>0</v>
      </c>
      <c r="M22" s="55">
        <f>IF(M3="","",IF(M3&lt;'Caracs du projet'!$E$21,0,IF('Caracs du projet'!$E$22-('Caracs du projet'!$E$20-M20)&gt;0,('Caracs du projet'!$E$22-('Caracs du projet'!$E$20-M20))*'Caracs du projet'!$E$62,0)))</f>
        <v>0</v>
      </c>
      <c r="N22" s="55">
        <f>IF(N3="","",IF(N3&lt;'Caracs du projet'!$E$21,0,IF('Caracs du projet'!$E$22-('Caracs du projet'!$E$20-N20)&gt;0,('Caracs du projet'!$E$22-('Caracs du projet'!$E$20-N20))*'Caracs du projet'!$E$62,0)))</f>
        <v>0</v>
      </c>
      <c r="O22" s="55">
        <f>IF(O3="","",IF(O3&lt;'Caracs du projet'!$E$21,0,IF('Caracs du projet'!$E$22-('Caracs du projet'!$E$20-O20)&gt;0,('Caracs du projet'!$E$22-('Caracs du projet'!$E$20-O20))*'Caracs du projet'!$E$62,0)))</f>
        <v>0</v>
      </c>
      <c r="P22" s="55">
        <f>IF(P3="","",IF(P3&lt;'Caracs du projet'!$E$21,0,IF('Caracs du projet'!$E$22-('Caracs du projet'!$E$20-P20)&gt;0,('Caracs du projet'!$E$22-('Caracs du projet'!$E$20-P20))*'Caracs du projet'!$E$62,0)))</f>
        <v>0</v>
      </c>
      <c r="Q22" s="55">
        <f>IF(Q3="","",IF(Q3&lt;'Caracs du projet'!$E$21,0,IF('Caracs du projet'!$E$22-('Caracs du projet'!$E$20-Q20)&gt;0,('Caracs du projet'!$E$22-('Caracs du projet'!$E$20-Q20))*'Caracs du projet'!$E$62,0)))</f>
        <v>0</v>
      </c>
      <c r="R22" s="55">
        <f>IF(R3="","",IF(R3&lt;'Caracs du projet'!$E$21,0,IF('Caracs du projet'!$E$22-('Caracs du projet'!$E$20-R20)&gt;0,('Caracs du projet'!$E$22-('Caracs du projet'!$E$20-R20))*'Caracs du projet'!$E$62,0)))</f>
        <v>0</v>
      </c>
      <c r="S22" s="55">
        <f>IF(S3="","",IF(S3&lt;'Caracs du projet'!$E$21,0,IF('Caracs du projet'!$E$22-('Caracs du projet'!$E$20-S20)&gt;0,('Caracs du projet'!$E$22-('Caracs du projet'!$E$20-S20))*'Caracs du projet'!$E$62,0)))</f>
        <v>0</v>
      </c>
      <c r="T22" s="55">
        <f>IF(T3="","",IF(T3&lt;'Caracs du projet'!$E$21,0,IF('Caracs du projet'!$E$22-('Caracs du projet'!$E$20-T20)&gt;0,('Caracs du projet'!$E$22-('Caracs du projet'!$E$20-T20))*'Caracs du projet'!$E$62,0)))</f>
        <v>0</v>
      </c>
      <c r="U22" s="55">
        <f>IF(U3="","",IF(U3&lt;'Caracs du projet'!$E$21,0,IF('Caracs du projet'!$E$22-('Caracs du projet'!$E$20-U20)&gt;0,('Caracs du projet'!$E$22-('Caracs du projet'!$E$20-U20))*'Caracs du projet'!$E$62,0)))</f>
        <v>0</v>
      </c>
      <c r="V22" s="55">
        <f>IF(V3="","",IF(V3&lt;'Caracs du projet'!$E$21,0,IF('Caracs du projet'!$E$22-('Caracs du projet'!$E$20-V20)&gt;0,('Caracs du projet'!$E$22-('Caracs du projet'!$E$20-V20))*'Caracs du projet'!$E$62,0)))</f>
        <v>6471.4999999999991</v>
      </c>
      <c r="W22" s="55" t="str">
        <f>IF(W3="","",IF(W3&lt;'Caracs du projet'!$E$21,0,IF('Caracs du projet'!$E$22-('Caracs du projet'!$E$20-W20)&gt;0,('Caracs du projet'!$E$22-('Caracs du projet'!$E$20-W20))*'Caracs du projet'!$E$62,0)))</f>
        <v/>
      </c>
      <c r="X22" s="55" t="str">
        <f>IF(X3="","",IF(X3&lt;'Caracs du projet'!$E$21,0,IF('Caracs du projet'!$E$22-('Caracs du projet'!$E$20-X20)&gt;0,('Caracs du projet'!$E$22-('Caracs du projet'!$E$20-X20))*'Caracs du projet'!$E$62,0)))</f>
        <v/>
      </c>
      <c r="Y22" s="55" t="str">
        <f>IF(Y3="","",IF(Y3&lt;'Caracs du projet'!$E$21,0,IF('Caracs du projet'!$E$22-('Caracs du projet'!$E$20-Y20)&gt;0,('Caracs du projet'!$E$22-('Caracs du projet'!$E$20-Y20))*'Caracs du projet'!$E$62,0)))</f>
        <v/>
      </c>
      <c r="Z22" s="55" t="str">
        <f>IF(Z3="","",IF(Z3&lt;'Caracs du projet'!$E$21,0,IF('Caracs du projet'!$E$22-('Caracs du projet'!$E$20-Z20)&gt;0,('Caracs du projet'!$E$22-('Caracs du projet'!$E$20-Z20))*'Caracs du projet'!$E$62,0)))</f>
        <v/>
      </c>
      <c r="AA22" s="55" t="str">
        <f>IF(AA3="","",IF(AA3&lt;'Caracs du projet'!$E$21,0,IF('Caracs du projet'!$E$22-('Caracs du projet'!$E$20-AA20)&gt;0,('Caracs du projet'!$E$22-('Caracs du projet'!$E$20-AA20))*'Caracs du projet'!$E$62,0)))</f>
        <v/>
      </c>
      <c r="AB22" s="55" t="str">
        <f>IF(AB3="","",IF(AB3&lt;'Caracs du projet'!$E$21,0,IF('Caracs du projet'!$E$22-('Caracs du projet'!$E$20-AB20)&gt;0,('Caracs du projet'!$E$22-('Caracs du projet'!$E$20-AB20))*'Caracs du projet'!$E$62,0)))</f>
        <v/>
      </c>
      <c r="AC22" s="55" t="str">
        <f>IF(AC3="","",IF(AC3&lt;'Caracs du projet'!$E$21,0,IF('Caracs du projet'!$E$22-('Caracs du projet'!$E$20-AC20)&gt;0,('Caracs du projet'!$E$22-('Caracs du projet'!$E$20-AC20))*'Caracs du projet'!$E$62,0)))</f>
        <v/>
      </c>
      <c r="AD22" s="55" t="str">
        <f>IF(AD3="","",IF(AD3&lt;'Caracs du projet'!$E$21,0,IF('Caracs du projet'!$E$22-('Caracs du projet'!$E$20-AD20)&gt;0,('Caracs du projet'!$E$22-('Caracs du projet'!$E$20-AD20))*'Caracs du projet'!$E$62,0)))</f>
        <v/>
      </c>
      <c r="AE22" s="55" t="str">
        <f>IF(AE3="","",IF(AE3&lt;'Caracs du projet'!$E$21,0,IF('Caracs du projet'!$E$22-('Caracs du projet'!$E$20-AE20)&gt;0,('Caracs du projet'!$E$22-('Caracs du projet'!$E$20-AE20))*'Caracs du projet'!$E$62,0)))</f>
        <v/>
      </c>
      <c r="AF22" s="55" t="str">
        <f>IF(AF3="","",IF(AF3&lt;'Caracs du projet'!$E$21,0,IF('Caracs du projet'!$E$22-('Caracs du projet'!$E$20-AF20)&gt;0,('Caracs du projet'!$E$22-('Caracs du projet'!$E$20-AF20))*'Caracs du projet'!$E$62,0)))</f>
        <v/>
      </c>
      <c r="AG22" s="55" t="str">
        <f>IF(AG3="","",IF(AG3&lt;'Caracs du projet'!$E$21,0,IF('Caracs du projet'!$E$22-('Caracs du projet'!$E$20-AG20)&gt;0,('Caracs du projet'!$E$22-('Caracs du projet'!$E$20-AG20))*'Caracs du projet'!$E$62,0)))</f>
        <v/>
      </c>
      <c r="AH22" s="55" t="str">
        <f>IF(AH3="","",IF(AH3&lt;'Caracs du projet'!$E$21,0,IF('Caracs du projet'!$E$22-('Caracs du projet'!$E$20-AH20)&gt;0,('Caracs du projet'!$E$22-('Caracs du projet'!$E$20-AH20))*'Caracs du projet'!$E$62,0)))</f>
        <v/>
      </c>
      <c r="AI22" s="55" t="str">
        <f>IF(AI3="","",IF(AI3&lt;'Caracs du projet'!$E$21,0,IF('Caracs du projet'!$E$22-('Caracs du projet'!$E$20-AI20)&gt;0,('Caracs du projet'!$E$22-('Caracs du projet'!$E$20-AI20))*'Caracs du projet'!$E$62,0)))</f>
        <v/>
      </c>
      <c r="AJ22" s="55" t="str">
        <f>IF(AJ3="","",IF(AJ3&lt;'Caracs du projet'!$E$21,0,IF('Caracs du projet'!$E$22-('Caracs du projet'!$E$20-AJ20)&gt;0,('Caracs du projet'!$E$22-('Caracs du projet'!$E$20-AJ20))*'Caracs du projet'!$E$62,0)))</f>
        <v/>
      </c>
      <c r="AK22" s="55" t="str">
        <f>IF(AK3="","",IF(AK3&lt;'Caracs du projet'!$E$21,0,IF('Caracs du projet'!$E$22-('Caracs du projet'!$E$20-AK20)&gt;0,('Caracs du projet'!$E$22-('Caracs du projet'!$E$20-AK20))*'Caracs du projet'!$E$62,0)))</f>
        <v/>
      </c>
      <c r="AL22" s="55" t="str">
        <f>IF(AL3="","",IF(AL3&lt;'Caracs du projet'!$E$21,0,IF('Caracs du projet'!$E$22-('Caracs du projet'!$E$20-AL20)&gt;0,('Caracs du projet'!$E$22-('Caracs du projet'!$E$20-AL20))*'Caracs du projet'!$E$62,0)))</f>
        <v/>
      </c>
      <c r="AM22" s="55" t="str">
        <f>IF(AM3="","",IF(AM3&lt;'Caracs du projet'!$E$21,0,IF('Caracs du projet'!$E$22-('Caracs du projet'!$E$20-AM20)&gt;0,('Caracs du projet'!$E$22-('Caracs du projet'!$E$20-AM20))*'Caracs du projet'!$E$62,0)))</f>
        <v/>
      </c>
      <c r="AN22" s="55" t="str">
        <f>IF(AN3="","",IF(AN3&lt;'Caracs du projet'!$E$21,0,IF('Caracs du projet'!$E$22-('Caracs du projet'!$E$20-AN20)&gt;0,('Caracs du projet'!$E$22-('Caracs du projet'!$E$20-AN20))*'Caracs du projet'!$E$62,0)))</f>
        <v/>
      </c>
      <c r="AO22" s="55" t="str">
        <f>IF(AO3="","",IF(AO3&lt;'Caracs du projet'!$E$21,0,IF('Caracs du projet'!$E$22-('Caracs du projet'!$E$20-AO20)&gt;0,('Caracs du projet'!$E$22-('Caracs du projet'!$E$20-AO20))*'Caracs du projet'!$E$62,0)))</f>
        <v/>
      </c>
      <c r="AP22" s="55" t="str">
        <f>IF(AP3="","",IF(AP3&lt;'Caracs du projet'!$E$21,0,IF('Caracs du projet'!$E$22-('Caracs du projet'!$E$20-AP20)&gt;0,('Caracs du projet'!$E$22-('Caracs du projet'!$E$20-AP20))*'Caracs du projet'!$E$62,0)))</f>
        <v/>
      </c>
      <c r="AQ22" s="55" t="str">
        <f>IF(AQ3="","",IF(AQ3&lt;'Caracs du projet'!$E$21,0,IF('Caracs du projet'!$E$22-('Caracs du projet'!$E$20-AQ20)&gt;0,('Caracs du projet'!$E$22-('Caracs du projet'!$E$20-AQ20))*'Caracs du projet'!$E$62,0)))</f>
        <v/>
      </c>
      <c r="AR22" s="55" t="str">
        <f>IF(AR3="","",IF(AR3&lt;'Caracs du projet'!$E$21,0,IF('Caracs du projet'!$E$22-('Caracs du projet'!$E$20-AR20)&gt;0,('Caracs du projet'!$E$22-('Caracs du projet'!$E$20-AR20))*'Caracs du projet'!$E$62,0)))</f>
        <v/>
      </c>
      <c r="AS22" s="55" t="str">
        <f>IF(AS3="","",IF(AS3&lt;'Caracs du projet'!$E$21,0,IF('Caracs du projet'!$E$22-('Caracs du projet'!$E$20-AS20)&gt;0,('Caracs du projet'!$E$22-('Caracs du projet'!$E$20-AS20))*'Caracs du projet'!$E$62,0)))</f>
        <v/>
      </c>
      <c r="AT22" s="55" t="str">
        <f>IF(AT3="","",IF(AT3&lt;'Caracs du projet'!$E$21,0,IF('Caracs du projet'!$E$22-('Caracs du projet'!$E$20-AT20)&gt;0,('Caracs du projet'!$E$22-('Caracs du projet'!$E$20-AT20))*'Caracs du projet'!$E$62,0)))</f>
        <v/>
      </c>
      <c r="AU22" s="55" t="str">
        <f>IF(AU3="","",IF(AU3&lt;'Caracs du projet'!$E$21,0,IF('Caracs du projet'!$E$22-('Caracs du projet'!$E$20-AU20)&gt;0,('Caracs du projet'!$E$22-('Caracs du projet'!$E$20-AU20))*'Caracs du projet'!$E$62,0)))</f>
        <v/>
      </c>
      <c r="AV22" s="55" t="str">
        <f>IF(AV3="","",IF(AV3&lt;'Caracs du projet'!$E$21,0,IF('Caracs du projet'!$E$22-('Caracs du projet'!$E$20-AV20)&gt;0,('Caracs du projet'!$E$22-('Caracs du projet'!$E$20-AV20))*'Caracs du projet'!$E$62,0)))</f>
        <v/>
      </c>
      <c r="AW22" s="55" t="str">
        <f>IF(AW3="","",IF(AW3&lt;'Caracs du projet'!$E$21,0,IF('Caracs du projet'!$E$22-('Caracs du projet'!$E$20-AW20)&gt;0,('Caracs du projet'!$E$22-('Caracs du projet'!$E$20-AW20))*'Caracs du projet'!$E$62,0)))</f>
        <v/>
      </c>
      <c r="AX22" s="55" t="str">
        <f>IF(AX3="","",IF(AX3&lt;'Caracs du projet'!$E$21,0,IF('Caracs du projet'!$E$22-('Caracs du projet'!$E$20-AX20)&gt;0,('Caracs du projet'!$E$22-('Caracs du projet'!$E$20-AX20))*'Caracs du projet'!$E$62,0)))</f>
        <v/>
      </c>
      <c r="AY22" s="55" t="str">
        <f>IF(AY3="","",IF(AY3&lt;'Caracs du projet'!$E$21,0,IF('Caracs du projet'!$E$22-('Caracs du projet'!$E$20-AY20)&gt;0,('Caracs du projet'!$E$22-('Caracs du projet'!$E$20-AY20))*'Caracs du projet'!$E$62,0)))</f>
        <v/>
      </c>
      <c r="AZ22" s="55" t="str">
        <f>IF(AZ3="","",IF(AZ3&lt;'Caracs du projet'!$E$21,0,IF('Caracs du projet'!$E$22-('Caracs du projet'!$E$20-AZ20)&gt;0,('Caracs du projet'!$E$22-('Caracs du projet'!$E$20-AZ20))*'Caracs du projet'!$E$62,0)))</f>
        <v/>
      </c>
      <c r="BA22" s="55" t="str">
        <f>IF(BA3="","",IF(BA3&lt;'Caracs du projet'!$E$21,0,IF('Caracs du projet'!$E$22-('Caracs du projet'!$E$20-BA20)&gt;0,('Caracs du projet'!$E$22-('Caracs du projet'!$E$20-BA20))*'Caracs du projet'!$E$62,0)))</f>
        <v/>
      </c>
      <c r="BB22" s="55" t="str">
        <f>IF(BB3="","",IF(BB3&lt;'Caracs du projet'!$E$21,0,IF('Caracs du projet'!$E$22-('Caracs du projet'!$E$20-BB20)&gt;0,('Caracs du projet'!$E$22-('Caracs du projet'!$E$20-BB20))*'Caracs du projet'!$E$62,0)))</f>
        <v/>
      </c>
      <c r="BC22" s="55" t="str">
        <f>IF(BC3="","",IF(BC3&lt;'Caracs du projet'!$E$21,0,IF('Caracs du projet'!$E$22-('Caracs du projet'!$E$20-BC20)&gt;0,('Caracs du projet'!$E$22-('Caracs du projet'!$E$20-BC20))*'Caracs du projet'!$E$62,0)))</f>
        <v/>
      </c>
      <c r="BD22" s="55" t="str">
        <f>IF(BD3="","",IF(BD3&lt;'Caracs du projet'!$E$21,0,IF('Caracs du projet'!$E$22-('Caracs du projet'!$E$20-BD20)&gt;0,('Caracs du projet'!$E$22-('Caracs du projet'!$E$20-BD20))*'Caracs du projet'!$E$62,0)))</f>
        <v/>
      </c>
      <c r="BE22" s="55" t="str">
        <f>IF(BE3="","",IF(BE3&lt;'Caracs du projet'!$E$21,0,IF('Caracs du projet'!$E$22-('Caracs du projet'!$E$20-BE20)&gt;0,('Caracs du projet'!$E$22-('Caracs du projet'!$E$20-BE20))*'Caracs du projet'!$E$62,0)))</f>
        <v/>
      </c>
      <c r="BF22" s="55" t="str">
        <f>IF(BF3="","",IF(BF3&lt;'Caracs du projet'!$E$21,0,IF('Caracs du projet'!$E$22-('Caracs du projet'!$E$20-BF20)&gt;0,('Caracs du projet'!$E$22-('Caracs du projet'!$E$20-BF20))*'Caracs du projet'!$E$62,0)))</f>
        <v/>
      </c>
      <c r="BG22" s="55" t="str">
        <f>IF(BG3="","",IF(BG3&lt;'Caracs du projet'!$E$21,0,IF('Caracs du projet'!$E$22-('Caracs du projet'!$E$20-BG20)&gt;0,('Caracs du projet'!$E$22-('Caracs du projet'!$E$20-BG20))*'Caracs du projet'!$E$62,0)))</f>
        <v/>
      </c>
      <c r="BH22" s="55" t="str">
        <f>IF(BH3="","",IF(BH3&lt;'Caracs du projet'!$E$21,0,IF('Caracs du projet'!$E$22-('Caracs du projet'!$E$20-BH20)&gt;0,('Caracs du projet'!$E$22-('Caracs du projet'!$E$20-BH20))*'Caracs du projet'!$E$62,0)))</f>
        <v/>
      </c>
      <c r="BI22" s="55" t="str">
        <f>IF(BI3="","",IF(BI3&lt;'Caracs du projet'!$E$21,0,IF('Caracs du projet'!$E$22-('Caracs du projet'!$E$20-BI20)&gt;0,('Caracs du projet'!$E$22-('Caracs du projet'!$E$20-BI20))*'Caracs du projet'!$E$62,0)))</f>
        <v/>
      </c>
      <c r="BJ22" s="55" t="str">
        <f>IF(BJ3="","",IF(BJ3&lt;'Caracs du projet'!$E$21,0,IF('Caracs du projet'!$E$22-('Caracs du projet'!$E$20-BJ20)&gt;0,('Caracs du projet'!$E$22-('Caracs du projet'!$E$20-BJ20))*'Caracs du projet'!$E$62,0)))</f>
        <v/>
      </c>
      <c r="BK22" s="55" t="str">
        <f>IF(BK3="","",IF(BK3&lt;'Caracs du projet'!$E$21,0,IF('Caracs du projet'!$E$22-('Caracs du projet'!$E$20-BK20)&gt;0,('Caracs du projet'!$E$22-('Caracs du projet'!$E$20-BK20))*'Caracs du projet'!$E$62,0)))</f>
        <v/>
      </c>
      <c r="BL22" s="55" t="str">
        <f>IF(BL3="","",IF(BL3&lt;'Caracs du projet'!$E$21,0,IF('Caracs du projet'!$E$22-('Caracs du projet'!$E$20-BL20)&gt;0,('Caracs du projet'!$E$22-('Caracs du projet'!$E$20-BL20))*'Caracs du projet'!$E$62,0)))</f>
        <v/>
      </c>
      <c r="BM22" s="55" t="str">
        <f>IF(BM3="","",IF(BM3&lt;'Caracs du projet'!$E$21,0,IF('Caracs du projet'!$E$22-('Caracs du projet'!$E$20-BM20)&gt;0,('Caracs du projet'!$E$22-('Caracs du projet'!$E$20-BM20))*'Caracs du projet'!$E$62,0)))</f>
        <v/>
      </c>
      <c r="BN22" s="55" t="str">
        <f>IF(BN3="","",IF(BN3&lt;'Caracs du projet'!$E$21,0,IF('Caracs du projet'!$E$22-('Caracs du projet'!$E$20-BN20)&gt;0,('Caracs du projet'!$E$22-('Caracs du projet'!$E$20-BN20))*'Caracs du projet'!$E$62,0)))</f>
        <v/>
      </c>
      <c r="BO22" s="55" t="str">
        <f>IF(BO3="","",IF(BO3&lt;'Caracs du projet'!$E$21,0,IF('Caracs du projet'!$E$22-('Caracs du projet'!$E$20-BO20)&gt;0,('Caracs du projet'!$E$22-('Caracs du projet'!$E$20-BO20))*'Caracs du projet'!$E$62,0)))</f>
        <v/>
      </c>
      <c r="BP22" s="55" t="str">
        <f>IF(BP3="","",IF(BP3&lt;'Caracs du projet'!$E$21,0,IF('Caracs du projet'!$E$22-('Caracs du projet'!$E$20-BP20)&gt;0,('Caracs du projet'!$E$22-('Caracs du projet'!$E$20-BP20))*'Caracs du projet'!$E$62,0)))</f>
        <v/>
      </c>
      <c r="BQ22" s="55" t="str">
        <f>IF(BQ3="","",IF(BQ3&lt;'Caracs du projet'!$E$21,0,IF('Caracs du projet'!$E$22-('Caracs du projet'!$E$20-BQ20)&gt;0,('Caracs du projet'!$E$22-('Caracs du projet'!$E$20-BQ20))*'Caracs du projet'!$E$62,0)))</f>
        <v/>
      </c>
      <c r="BR22" s="55" t="str">
        <f>IF(BR3="","",IF(BR3&lt;'Caracs du projet'!$E$21,0,IF('Caracs du projet'!$E$22-('Caracs du projet'!$E$20-BR20)&gt;0,('Caracs du projet'!$E$22-('Caracs du projet'!$E$20-BR20))*'Caracs du projet'!$E$62,0)))</f>
        <v/>
      </c>
      <c r="BS22" s="55" t="str">
        <f>IF(BS3="","",IF(BS3&lt;'Caracs du projet'!$E$21,0,IF('Caracs du projet'!$E$22-('Caracs du projet'!$E$20-BS20)&gt;0,('Caracs du projet'!$E$22-('Caracs du projet'!$E$20-BS20))*'Caracs du projet'!$E$62,0)))</f>
        <v/>
      </c>
      <c r="BT22" s="55" t="str">
        <f>IF(BT3="","",IF(BT3&lt;'Caracs du projet'!$E$21,0,IF('Caracs du projet'!$E$22-('Caracs du projet'!$E$20-BT20)&gt;0,('Caracs du projet'!$E$22-('Caracs du projet'!$E$20-BT20))*'Caracs du projet'!$E$62,0)))</f>
        <v/>
      </c>
      <c r="BU22" s="55" t="str">
        <f>IF(BU3="","",IF(BU3&lt;'Caracs du projet'!$E$21,0,IF('Caracs du projet'!$E$22-('Caracs du projet'!$E$20-BU20)&gt;0,('Caracs du projet'!$E$22-('Caracs du projet'!$E$20-BU20))*'Caracs du projet'!$E$62,0)))</f>
        <v/>
      </c>
      <c r="BV22" s="55" t="str">
        <f>IF(BV3="","",IF(BV3&lt;'Caracs du projet'!$E$21,0,IF('Caracs du projet'!$E$22-('Caracs du projet'!$E$20-BV20)&gt;0,('Caracs du projet'!$E$22-('Caracs du projet'!$E$20-BV20))*'Caracs du projet'!$E$62,0)))</f>
        <v/>
      </c>
      <c r="BW22" s="55" t="str">
        <f>IF(BW3="","",IF(BW3&lt;'Caracs du projet'!$E$21,0,IF('Caracs du projet'!$E$22-('Caracs du projet'!$E$20-BW20)&gt;0,('Caracs du projet'!$E$22-('Caracs du projet'!$E$20-BW20))*'Caracs du projet'!$E$62,0)))</f>
        <v/>
      </c>
      <c r="BX22" s="55" t="str">
        <f>IF(BX3="","",IF(BX3&lt;'Caracs du projet'!$E$21,0,IF('Caracs du projet'!$E$22-('Caracs du projet'!$E$20-BX20)&gt;0,('Caracs du projet'!$E$22-('Caracs du projet'!$E$20-BX20))*'Caracs du projet'!$E$62,0)))</f>
        <v/>
      </c>
      <c r="BY22" s="55" t="str">
        <f>IF(BY3="","",IF(BY3&lt;'Caracs du projet'!$E$21,0,IF('Caracs du projet'!$E$22-('Caracs du projet'!$E$20-BY20)&gt;0,('Caracs du projet'!$E$22-('Caracs du projet'!$E$20-BY20))*'Caracs du projet'!$E$62,0)))</f>
        <v/>
      </c>
      <c r="BZ22" s="55" t="str">
        <f>IF(BZ3="","",IF(BZ3&lt;'Caracs du projet'!$E$21,0,IF('Caracs du projet'!$E$22-('Caracs du projet'!$E$20-BZ20)&gt;0,('Caracs du projet'!$E$22-('Caracs du projet'!$E$20-BZ20))*'Caracs du projet'!$E$62,0)))</f>
        <v/>
      </c>
      <c r="CA22" s="55" t="str">
        <f>IF(CA3="","",IF(CA3&lt;'Caracs du projet'!$E$21,0,IF('Caracs du projet'!$E$22-('Caracs du projet'!$E$20-CA20)&gt;0,('Caracs du projet'!$E$22-('Caracs du projet'!$E$20-CA20))*'Caracs du projet'!$E$62,0)))</f>
        <v/>
      </c>
      <c r="CB22" s="55" t="str">
        <f>IF(CB3="","",IF(CB3&lt;'Caracs du projet'!$E$21,0,IF('Caracs du projet'!$E$22-('Caracs du projet'!$E$20-CB20)&gt;0,('Caracs du projet'!$E$22-('Caracs du projet'!$E$20-CB20))*'Caracs du projet'!$E$62,0)))</f>
        <v/>
      </c>
      <c r="CC22" s="55" t="str">
        <f>IF(CC3="","",IF(CC3&lt;'Caracs du projet'!$E$21,0,IF('Caracs du projet'!$E$22-('Caracs du projet'!$E$20-CC20)&gt;0,('Caracs du projet'!$E$22-('Caracs du projet'!$E$20-CC20))*'Caracs du projet'!$E$62,0)))</f>
        <v/>
      </c>
      <c r="CD22" s="55" t="str">
        <f>IF(CD3="","",IF(CD3&lt;'Caracs du projet'!$E$21,0,IF('Caracs du projet'!$E$22-('Caracs du projet'!$E$20-CD20)&gt;0,('Caracs du projet'!$E$22-('Caracs du projet'!$E$20-CD20))*'Caracs du projet'!$E$62,0)))</f>
        <v/>
      </c>
      <c r="CE22" s="55" t="str">
        <f>IF(CE3="","",IF(CE3&lt;'Caracs du projet'!$E$21,0,IF('Caracs du projet'!$E$22-('Caracs du projet'!$E$20-CE20)&gt;0,('Caracs du projet'!$E$22-('Caracs du projet'!$E$20-CE20))*'Caracs du projet'!$E$62,0)))</f>
        <v/>
      </c>
      <c r="CF22" s="55" t="str">
        <f>IF(CF3="","",IF(CF3&lt;'Caracs du projet'!$E$21,0,IF('Caracs du projet'!$E$22-('Caracs du projet'!$E$20-CF20)&gt;0,('Caracs du projet'!$E$22-('Caracs du projet'!$E$20-CF20))*'Caracs du projet'!$E$62,0)))</f>
        <v/>
      </c>
      <c r="CG22" s="55" t="str">
        <f>IF(CG3="","",IF(CG3&lt;'Caracs du projet'!$E$21,0,IF('Caracs du projet'!$E$22-('Caracs du projet'!$E$20-CG20)&gt;0,('Caracs du projet'!$E$22-('Caracs du projet'!$E$20-CG20))*'Caracs du projet'!$E$62,0)))</f>
        <v/>
      </c>
      <c r="CH22" s="55" t="str">
        <f>IF(CH3="","",IF(CH3&lt;'Caracs du projet'!$E$21,0,IF('Caracs du projet'!$E$22-('Caracs du projet'!$E$20-CH20)&gt;0,('Caracs du projet'!$E$22-('Caracs du projet'!$E$20-CH20))*'Caracs du projet'!$E$62,0)))</f>
        <v/>
      </c>
      <c r="CI22" s="55" t="str">
        <f>IF(CI3="","",IF(CI3&lt;'Caracs du projet'!$E$21,0,IF('Caracs du projet'!$E$22-('Caracs du projet'!$E$20-CI20)&gt;0,('Caracs du projet'!$E$22-('Caracs du projet'!$E$20-CI20))*'Caracs du projet'!$E$62,0)))</f>
        <v/>
      </c>
      <c r="CJ22" s="55" t="str">
        <f>IF(CJ3="","",IF(CJ3&lt;'Caracs du projet'!$E$21,0,IF('Caracs du projet'!$E$22-('Caracs du projet'!$E$20-CJ20)&gt;0,('Caracs du projet'!$E$22-('Caracs du projet'!$E$20-CJ20))*'Caracs du projet'!$E$62,0)))</f>
        <v/>
      </c>
      <c r="CK22" s="55" t="str">
        <f>IF(CK3="","",IF(CK3&lt;'Caracs du projet'!$E$21,0,IF('Caracs du projet'!$E$22-('Caracs du projet'!$E$20-CK20)&gt;0,('Caracs du projet'!$E$22-('Caracs du projet'!$E$20-CK20))*'Caracs du projet'!$E$62,0)))</f>
        <v/>
      </c>
      <c r="CL22" s="55" t="str">
        <f>IF(CL3="","",IF(CL3&lt;'Caracs du projet'!$E$21,0,IF('Caracs du projet'!$E$22-('Caracs du projet'!$E$20-CL20)&gt;0,('Caracs du projet'!$E$22-('Caracs du projet'!$E$20-CL20))*'Caracs du projet'!$E$62,0)))</f>
        <v/>
      </c>
      <c r="CM22" s="55" t="str">
        <f>IF(CM3="","",IF(CM3&lt;'Caracs du projet'!$E$21,0,IF('Caracs du projet'!$E$22-('Caracs du projet'!$E$20-CM20)&gt;0,('Caracs du projet'!$E$22-('Caracs du projet'!$E$20-CM20))*'Caracs du projet'!$E$62,0)))</f>
        <v/>
      </c>
      <c r="CN22" s="55" t="str">
        <f>IF(CN3="","",IF(CN3&lt;'Caracs du projet'!$E$21,0,IF('Caracs du projet'!$E$22-('Caracs du projet'!$E$20-CN20)&gt;0,('Caracs du projet'!$E$22-('Caracs du projet'!$E$20-CN20))*'Caracs du projet'!$E$62,0)))</f>
        <v/>
      </c>
      <c r="CO22" s="55" t="str">
        <f>IF(CO3="","",IF(CO3&lt;'Caracs du projet'!$E$21,0,IF('Caracs du projet'!$E$22-('Caracs du projet'!$E$20-CO20)&gt;0,('Caracs du projet'!$E$22-('Caracs du projet'!$E$20-CO20))*'Caracs du projet'!$E$62,0)))</f>
        <v/>
      </c>
      <c r="CP22" s="55" t="str">
        <f>IF(CP3="","",IF(CP3&lt;'Caracs du projet'!$E$21,0,IF('Caracs du projet'!$E$22-('Caracs du projet'!$E$20-CP20)&gt;0,('Caracs du projet'!$E$22-('Caracs du projet'!$E$20-CP20))*'Caracs du projet'!$E$62,0)))</f>
        <v/>
      </c>
      <c r="CQ22" s="55" t="str">
        <f>IF(CQ3="","",IF(CQ3&lt;'Caracs du projet'!$E$21,0,IF('Caracs du projet'!$E$22-('Caracs du projet'!$E$20-CQ20)&gt;0,('Caracs du projet'!$E$22-('Caracs du projet'!$E$20-CQ20))*'Caracs du projet'!$E$62,0)))</f>
        <v/>
      </c>
      <c r="CR22" s="55" t="str">
        <f>IF(CR3="","",IF(CR3&lt;'Caracs du projet'!$E$21,0,IF('Caracs du projet'!$E$22-('Caracs du projet'!$E$20-CR20)&gt;0,('Caracs du projet'!$E$22-('Caracs du projet'!$E$20-CR20))*'Caracs du projet'!$E$62,0)))</f>
        <v/>
      </c>
      <c r="CS22" s="55" t="str">
        <f>IF(CS3="","",IF(CS3&lt;'Caracs du projet'!$E$21,0,IF('Caracs du projet'!$E$22-('Caracs du projet'!$E$20-CS20)&gt;0,('Caracs du projet'!$E$22-('Caracs du projet'!$E$20-CS20))*'Caracs du projet'!$E$62,0)))</f>
        <v/>
      </c>
      <c r="CT22" s="55" t="str">
        <f>IF(CT3="","",IF(CT3&lt;'Caracs du projet'!$E$21,0,IF('Caracs du projet'!$E$22-('Caracs du projet'!$E$20-CT20)&gt;0,('Caracs du projet'!$E$22-('Caracs du projet'!$E$20-CT20))*'Caracs du projet'!$E$62,0)))</f>
        <v/>
      </c>
      <c r="CU22" s="55" t="str">
        <f>IF(CU3="","",IF(CU3&lt;'Caracs du projet'!$E$21,0,IF('Caracs du projet'!$E$22-('Caracs du projet'!$E$20-CU20)&gt;0,('Caracs du projet'!$E$22-('Caracs du projet'!$E$20-CU20))*'Caracs du projet'!$E$62,0)))</f>
        <v/>
      </c>
      <c r="CV22" s="55" t="str">
        <f>IF(CV3="","",IF(CV3&lt;'Caracs du projet'!$E$21,0,IF('Caracs du projet'!$E$22-('Caracs du projet'!$E$20-CV20)&gt;0,('Caracs du projet'!$E$22-('Caracs du projet'!$E$20-CV20))*'Caracs du projet'!$E$62,0)))</f>
        <v/>
      </c>
      <c r="CW22" s="55" t="str">
        <f>IF(CW3="","",IF(CW3&lt;'Caracs du projet'!$E$21,0,IF('Caracs du projet'!$E$22-('Caracs du projet'!$E$20-CW20)&gt;0,('Caracs du projet'!$E$22-('Caracs du projet'!$E$20-CW20))*'Caracs du projet'!$E$62,0)))</f>
        <v/>
      </c>
      <c r="CX22" s="55" t="str">
        <f>IF(CX3="","",IF(CX3&lt;'Caracs du projet'!$E$21,0,IF('Caracs du projet'!$E$22-('Caracs du projet'!$E$20-CX20)&gt;0,('Caracs du projet'!$E$22-('Caracs du projet'!$E$20-CX20))*'Caracs du projet'!$E$62,0)))</f>
        <v/>
      </c>
      <c r="CY22" s="55" t="str">
        <f>IF(CY3="","",IF(CY3&lt;'Caracs du projet'!$E$21,0,IF('Caracs du projet'!$E$22-('Caracs du projet'!$E$20-CY20)&gt;0,('Caracs du projet'!$E$22-('Caracs du projet'!$E$20-CY20))*'Caracs du projet'!$E$62,0)))</f>
        <v/>
      </c>
      <c r="CZ22" s="55" t="str">
        <f>IF(CZ3="","",IF(CZ3&lt;'Caracs du projet'!$E$21,0,IF('Caracs du projet'!$E$22-('Caracs du projet'!$E$20-CZ20)&gt;0,('Caracs du projet'!$E$22-('Caracs du projet'!$E$20-CZ20))*'Caracs du projet'!$E$62,0)))</f>
        <v/>
      </c>
      <c r="DA22" s="55" t="str">
        <f>IF(DA3="","",IF(DA3&lt;'Caracs du projet'!$E$21,0,IF('Caracs du projet'!$E$22-('Caracs du projet'!$E$20-DA20)&gt;0,('Caracs du projet'!$E$22-('Caracs du projet'!$E$20-DA20))*'Caracs du projet'!$E$62,0)))</f>
        <v/>
      </c>
      <c r="DB22" s="55" t="str">
        <f>IF(DB3="","",IF(DB3&lt;'Caracs du projet'!$E$21,0,IF('Caracs du projet'!$E$22-('Caracs du projet'!$E$20-DB20)&gt;0,('Caracs du projet'!$E$22-('Caracs du projet'!$E$20-DB20))*'Caracs du projet'!$E$62,0)))</f>
        <v/>
      </c>
      <c r="DC22" s="55" t="str">
        <f>IF(DC3="","",IF(DC3&lt;'Caracs du projet'!$E$21,0,IF('Caracs du projet'!$E$22-('Caracs du projet'!$E$20-DC20)&gt;0,('Caracs du projet'!$E$22-('Caracs du projet'!$E$20-DC20))*'Caracs du projet'!$E$62,0)))</f>
        <v/>
      </c>
      <c r="DD22" s="55" t="str">
        <f>IF(DD3="","",IF(DD3&lt;'Caracs du projet'!$E$21,0,IF('Caracs du projet'!$E$22-('Caracs du projet'!$E$20-DD20)&gt;0,('Caracs du projet'!$E$22-('Caracs du projet'!$E$20-DD20))*'Caracs du projet'!$E$62,0)))</f>
        <v/>
      </c>
      <c r="DE22" s="55" t="str">
        <f>IF(DE3="","",IF(DE3&lt;'Caracs du projet'!$E$21,0,IF('Caracs du projet'!$E$22-('Caracs du projet'!$E$20-DE20)&gt;0,('Caracs du projet'!$E$22-('Caracs du projet'!$E$20-DE20))*'Caracs du projet'!$E$62,0)))</f>
        <v/>
      </c>
      <c r="DF22" s="55" t="str">
        <f>IF(DF3="","",IF(DF3&lt;'Caracs du projet'!$E$21,0,IF('Caracs du projet'!$E$22-('Caracs du projet'!$E$20-DF20)&gt;0,('Caracs du projet'!$E$22-('Caracs du projet'!$E$20-DF20))*'Caracs du projet'!$E$62,0)))</f>
        <v/>
      </c>
      <c r="DG22" s="55" t="str">
        <f>IF(DG3="","",IF(DG3&lt;'Caracs du projet'!$E$21,0,IF('Caracs du projet'!$E$22-('Caracs du projet'!$E$20-DG20)&gt;0,('Caracs du projet'!$E$22-('Caracs du projet'!$E$20-DG20))*'Caracs du projet'!$E$62,0)))</f>
        <v/>
      </c>
      <c r="DH22" s="55" t="str">
        <f>IF(DH3="","",IF(DH3&lt;'Caracs du projet'!$E$21,0,IF('Caracs du projet'!$E$22-('Caracs du projet'!$E$20-DH20)&gt;0,('Caracs du projet'!$E$22-('Caracs du projet'!$E$20-DH20))*'Caracs du projet'!$E$62,0)))</f>
        <v/>
      </c>
    </row>
    <row r="23" spans="1:152" ht="15.75">
      <c r="A23" s="86" t="s">
        <v>93</v>
      </c>
      <c r="B23" s="86">
        <f>IF(B3="","",B19-B21-B22)</f>
        <v>0</v>
      </c>
      <c r="C23" s="86">
        <f>IF(C3="","",C19-C21-C22)</f>
        <v>0</v>
      </c>
      <c r="D23" s="86">
        <f t="shared" ref="D23:BO23" si="5">IF(D3="","",D19-D21-D22)</f>
        <v>0</v>
      </c>
      <c r="E23" s="86">
        <f t="shared" si="5"/>
        <v>0</v>
      </c>
      <c r="F23" s="86">
        <f t="shared" si="5"/>
        <v>0</v>
      </c>
      <c r="G23" s="86">
        <f t="shared" si="5"/>
        <v>0</v>
      </c>
      <c r="H23" s="86">
        <f t="shared" si="5"/>
        <v>0</v>
      </c>
      <c r="I23" s="86">
        <f t="shared" si="5"/>
        <v>0</v>
      </c>
      <c r="J23" s="86">
        <f t="shared" si="5"/>
        <v>0</v>
      </c>
      <c r="K23" s="86">
        <f t="shared" si="5"/>
        <v>0</v>
      </c>
      <c r="L23" s="86">
        <f t="shared" si="5"/>
        <v>0</v>
      </c>
      <c r="M23" s="86">
        <f t="shared" si="5"/>
        <v>0</v>
      </c>
      <c r="N23" s="86">
        <f t="shared" si="5"/>
        <v>0</v>
      </c>
      <c r="O23" s="86">
        <f t="shared" si="5"/>
        <v>0</v>
      </c>
      <c r="P23" s="86">
        <f t="shared" si="5"/>
        <v>0</v>
      </c>
      <c r="Q23" s="86">
        <f t="shared" si="5"/>
        <v>0</v>
      </c>
      <c r="R23" s="86">
        <f t="shared" si="5"/>
        <v>0</v>
      </c>
      <c r="S23" s="86">
        <f t="shared" si="5"/>
        <v>0</v>
      </c>
      <c r="T23" s="86">
        <f t="shared" si="5"/>
        <v>0</v>
      </c>
      <c r="U23" s="86">
        <f t="shared" si="5"/>
        <v>0</v>
      </c>
      <c r="V23" s="86">
        <f t="shared" si="5"/>
        <v>42770.875</v>
      </c>
      <c r="W23" s="86" t="str">
        <f t="shared" si="5"/>
        <v/>
      </c>
      <c r="X23" s="86" t="str">
        <f t="shared" si="5"/>
        <v/>
      </c>
      <c r="Y23" s="86" t="str">
        <f t="shared" si="5"/>
        <v/>
      </c>
      <c r="Z23" s="86" t="str">
        <f t="shared" si="5"/>
        <v/>
      </c>
      <c r="AA23" s="86" t="str">
        <f t="shared" si="5"/>
        <v/>
      </c>
      <c r="AB23" s="86" t="str">
        <f t="shared" si="5"/>
        <v/>
      </c>
      <c r="AC23" s="86" t="str">
        <f t="shared" si="5"/>
        <v/>
      </c>
      <c r="AD23" s="86" t="str">
        <f t="shared" si="5"/>
        <v/>
      </c>
      <c r="AE23" s="86" t="str">
        <f t="shared" si="5"/>
        <v/>
      </c>
      <c r="AF23" s="86" t="str">
        <f t="shared" si="5"/>
        <v/>
      </c>
      <c r="AG23" s="86" t="str">
        <f t="shared" si="5"/>
        <v/>
      </c>
      <c r="AH23" s="86" t="str">
        <f t="shared" si="5"/>
        <v/>
      </c>
      <c r="AI23" s="86" t="str">
        <f t="shared" si="5"/>
        <v/>
      </c>
      <c r="AJ23" s="86" t="str">
        <f t="shared" si="5"/>
        <v/>
      </c>
      <c r="AK23" s="86" t="str">
        <f t="shared" si="5"/>
        <v/>
      </c>
      <c r="AL23" s="86" t="str">
        <f t="shared" si="5"/>
        <v/>
      </c>
      <c r="AM23" s="86" t="str">
        <f t="shared" si="5"/>
        <v/>
      </c>
      <c r="AN23" s="86" t="str">
        <f t="shared" si="5"/>
        <v/>
      </c>
      <c r="AO23" s="86" t="str">
        <f t="shared" si="5"/>
        <v/>
      </c>
      <c r="AP23" s="86" t="str">
        <f t="shared" si="5"/>
        <v/>
      </c>
      <c r="AQ23" s="86" t="str">
        <f t="shared" si="5"/>
        <v/>
      </c>
      <c r="AR23" s="86" t="str">
        <f t="shared" si="5"/>
        <v/>
      </c>
      <c r="AS23" s="86" t="str">
        <f t="shared" si="5"/>
        <v/>
      </c>
      <c r="AT23" s="86" t="str">
        <f t="shared" si="5"/>
        <v/>
      </c>
      <c r="AU23" s="86" t="str">
        <f t="shared" si="5"/>
        <v/>
      </c>
      <c r="AV23" s="86" t="str">
        <f t="shared" si="5"/>
        <v/>
      </c>
      <c r="AW23" s="86" t="str">
        <f t="shared" si="5"/>
        <v/>
      </c>
      <c r="AX23" s="86" t="str">
        <f t="shared" si="5"/>
        <v/>
      </c>
      <c r="AY23" s="86" t="str">
        <f t="shared" si="5"/>
        <v/>
      </c>
      <c r="AZ23" s="86" t="str">
        <f t="shared" si="5"/>
        <v/>
      </c>
      <c r="BA23" s="86" t="str">
        <f t="shared" si="5"/>
        <v/>
      </c>
      <c r="BB23" s="86" t="str">
        <f t="shared" si="5"/>
        <v/>
      </c>
      <c r="BC23" s="86" t="str">
        <f t="shared" si="5"/>
        <v/>
      </c>
      <c r="BD23" s="86" t="str">
        <f t="shared" si="5"/>
        <v/>
      </c>
      <c r="BE23" s="86" t="str">
        <f t="shared" si="5"/>
        <v/>
      </c>
      <c r="BF23" s="86" t="str">
        <f t="shared" si="5"/>
        <v/>
      </c>
      <c r="BG23" s="86" t="str">
        <f t="shared" si="5"/>
        <v/>
      </c>
      <c r="BH23" s="86" t="str">
        <f t="shared" si="5"/>
        <v/>
      </c>
      <c r="BI23" s="86" t="str">
        <f t="shared" si="5"/>
        <v/>
      </c>
      <c r="BJ23" s="86" t="str">
        <f t="shared" si="5"/>
        <v/>
      </c>
      <c r="BK23" s="86" t="str">
        <f t="shared" si="5"/>
        <v/>
      </c>
      <c r="BL23" s="86" t="str">
        <f t="shared" si="5"/>
        <v/>
      </c>
      <c r="BM23" s="86" t="str">
        <f t="shared" si="5"/>
        <v/>
      </c>
      <c r="BN23" s="86" t="str">
        <f t="shared" si="5"/>
        <v/>
      </c>
      <c r="BO23" s="86" t="str">
        <f t="shared" si="5"/>
        <v/>
      </c>
      <c r="BP23" s="86" t="str">
        <f t="shared" ref="BP23:CT23" si="6">IF(BP3="","",BP19-BP21-BP22)</f>
        <v/>
      </c>
      <c r="BQ23" s="86" t="str">
        <f t="shared" si="6"/>
        <v/>
      </c>
      <c r="BR23" s="86" t="str">
        <f t="shared" si="6"/>
        <v/>
      </c>
      <c r="BS23" s="86" t="str">
        <f t="shared" si="6"/>
        <v/>
      </c>
      <c r="BT23" s="86" t="str">
        <f t="shared" si="6"/>
        <v/>
      </c>
      <c r="BU23" s="86" t="str">
        <f t="shared" si="6"/>
        <v/>
      </c>
      <c r="BV23" s="86" t="str">
        <f t="shared" si="6"/>
        <v/>
      </c>
      <c r="BW23" s="86" t="str">
        <f t="shared" si="6"/>
        <v/>
      </c>
      <c r="BX23" s="86" t="str">
        <f t="shared" si="6"/>
        <v/>
      </c>
      <c r="BY23" s="86" t="str">
        <f t="shared" si="6"/>
        <v/>
      </c>
      <c r="BZ23" s="86" t="str">
        <f t="shared" si="6"/>
        <v/>
      </c>
      <c r="CA23" s="86" t="str">
        <f t="shared" si="6"/>
        <v/>
      </c>
      <c r="CB23" s="86" t="str">
        <f t="shared" si="6"/>
        <v/>
      </c>
      <c r="CC23" s="86" t="str">
        <f t="shared" si="6"/>
        <v/>
      </c>
      <c r="CD23" s="86" t="str">
        <f t="shared" si="6"/>
        <v/>
      </c>
      <c r="CE23" s="86" t="str">
        <f t="shared" si="6"/>
        <v/>
      </c>
      <c r="CF23" s="86" t="str">
        <f t="shared" si="6"/>
        <v/>
      </c>
      <c r="CG23" s="86" t="str">
        <f t="shared" si="6"/>
        <v/>
      </c>
      <c r="CH23" s="86" t="str">
        <f t="shared" si="6"/>
        <v/>
      </c>
      <c r="CI23" s="86" t="str">
        <f t="shared" si="6"/>
        <v/>
      </c>
      <c r="CJ23" s="86" t="str">
        <f t="shared" si="6"/>
        <v/>
      </c>
      <c r="CK23" s="86" t="str">
        <f t="shared" si="6"/>
        <v/>
      </c>
      <c r="CL23" s="86" t="str">
        <f t="shared" si="6"/>
        <v/>
      </c>
      <c r="CM23" s="86" t="str">
        <f t="shared" si="6"/>
        <v/>
      </c>
      <c r="CN23" s="86" t="str">
        <f t="shared" si="6"/>
        <v/>
      </c>
      <c r="CO23" s="86" t="str">
        <f t="shared" si="6"/>
        <v/>
      </c>
      <c r="CP23" s="86" t="str">
        <f t="shared" si="6"/>
        <v/>
      </c>
      <c r="CQ23" s="86" t="str">
        <f t="shared" si="6"/>
        <v/>
      </c>
      <c r="CR23" s="86" t="str">
        <f t="shared" si="6"/>
        <v/>
      </c>
      <c r="CS23" s="86" t="str">
        <f t="shared" si="6"/>
        <v/>
      </c>
      <c r="CT23" s="86" t="str">
        <f t="shared" si="6"/>
        <v/>
      </c>
    </row>
    <row r="24" spans="1:152" ht="15.75">
      <c r="A24" s="86"/>
      <c r="B24" s="86"/>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row>
    <row r="25" spans="1:152">
      <c r="B25" s="55"/>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55"/>
      <c r="DR25" s="55"/>
      <c r="DS25" s="55"/>
      <c r="DT25" s="55"/>
      <c r="DU25" s="55"/>
      <c r="DV25" s="55"/>
      <c r="DW25" s="55"/>
      <c r="DX25" s="55"/>
      <c r="DY25" s="55"/>
      <c r="DZ25" s="55"/>
      <c r="EA25" s="55"/>
      <c r="EB25" s="55"/>
      <c r="EC25" s="55"/>
      <c r="ED25" s="55"/>
      <c r="EE25" s="55"/>
      <c r="EF25" s="55"/>
      <c r="EG25" s="55"/>
      <c r="EH25" s="55"/>
      <c r="EI25" s="55"/>
      <c r="EJ25" s="55"/>
      <c r="EK25" s="55"/>
      <c r="EL25" s="55"/>
      <c r="EM25" s="55"/>
      <c r="EN25" s="55"/>
      <c r="EO25" s="55"/>
      <c r="EP25" s="55"/>
      <c r="EQ25" s="55"/>
      <c r="ER25" s="55"/>
      <c r="ES25" s="55"/>
      <c r="ET25" s="55"/>
      <c r="EU25" s="55"/>
      <c r="EV25" s="55"/>
    </row>
    <row r="26" spans="1:152">
      <c r="A26" s="55" t="s">
        <v>51</v>
      </c>
      <c r="B26" s="55">
        <v>0</v>
      </c>
      <c r="C26" s="55">
        <f ca="1">IF(C3="","",IF(OFFSET('Tableau d''emprunt'!$I$5,0,12*(C3-1))="",0,SUM(OFFSET(OFFSET('Tableau d''emprunt'!$I$5,0,12*(C3-1)),0,0,1,12))))</f>
        <v>2270.9099117050509</v>
      </c>
      <c r="D26" s="55">
        <f ca="1">IF(D3="","",IF(OFFSET('Tableau d''emprunt'!$I$5,0,12*(D3-1))="",0,SUM(OFFSET(OFFSET('Tableau d''emprunt'!$I$5,0,12*(D3-1)),0,0,1,12))))</f>
        <v>2297.4795576720021</v>
      </c>
      <c r="E26" s="55">
        <f ca="1">IF(E3="","",IF(OFFSET('Tableau d''emprunt'!$I$5,0,12*(E3-1))="",0,SUM(OFFSET(OFFSET('Tableau d''emprunt'!$I$5,0,12*(E3-1)),0,0,1,12))))</f>
        <v>2324.3600684967669</v>
      </c>
      <c r="F26" s="55">
        <f ca="1">IF(F3="","",IF(OFFSET('Tableau d''emprunt'!$I$5,0,12*(F3-1))="",0,SUM(OFFSET(OFFSET('Tableau d''emprunt'!$I$5,0,12*(F3-1)),0,0,1,12))))</f>
        <v>2351.5550812981814</v>
      </c>
      <c r="G26" s="55">
        <f ca="1">IF(G3="","",IF(OFFSET('Tableau d''emprunt'!$I$5,0,12*(G3-1))="",0,SUM(OFFSET(OFFSET('Tableau d''emprunt'!$I$5,0,12*(G3-1)),0,0,1,12))))</f>
        <v>2379.0682757493719</v>
      </c>
      <c r="H26" s="55">
        <f ca="1">IF(H3="","",IF(OFFSET('Tableau d''emprunt'!$I$5,0,12*(H3-1))="",0,SUM(OFFSET(OFFSET('Tableau d''emprunt'!$I$5,0,12*(H3-1)),0,0,1,12))))</f>
        <v>2406.9033745756419</v>
      </c>
      <c r="I26" s="55">
        <f ca="1">IF(I3="","",IF(OFFSET('Tableau d''emprunt'!$I$5,0,12*(I3-1))="",0,SUM(OFFSET(OFFSET('Tableau d''emprunt'!$I$5,0,12*(I3-1)),0,0,1,12))))</f>
        <v>2435.064144058179</v>
      </c>
      <c r="J26" s="55">
        <f ca="1">IF(J3="","",IF(OFFSET('Tableau d''emprunt'!$I$5,0,12*(J3-1))="",0,SUM(OFFSET(OFFSET('Tableau d''emprunt'!$I$5,0,12*(J3-1)),0,0,1,12))))</f>
        <v>2463.5543945436621</v>
      </c>
      <c r="K26" s="55">
        <f ca="1">IF(K3="","",IF(OFFSET('Tableau d''emprunt'!$I$5,0,12*(K3-1))="",0,SUM(OFFSET(OFFSET('Tableau d''emprunt'!$I$5,0,12*(K3-1)),0,0,1,12))))</f>
        <v>2492.377980959825</v>
      </c>
      <c r="L26" s="55">
        <f ca="1">IF(L3="","",IF(OFFSET('Tableau d''emprunt'!$I$5,0,12*(L3-1))="",0,SUM(OFFSET(OFFSET('Tableau d''emprunt'!$I$5,0,12*(L3-1)),0,0,1,12))))</f>
        <v>2521.5388033370577</v>
      </c>
      <c r="M26" s="55">
        <f ca="1">IF(M3="","",IF(OFFSET('Tableau d''emprunt'!$I$5,0,12*(M3-1))="",0,SUM(OFFSET(OFFSET('Tableau d''emprunt'!$I$5,0,12*(M3-1)),0,0,1,12))))</f>
        <v>2551.0408073361032</v>
      </c>
      <c r="N26" s="55">
        <f ca="1">IF(N3="","",IF(OFFSET('Tableau d''emprunt'!$I$5,0,12*(N3-1))="",0,SUM(OFFSET(OFFSET('Tableau d''emprunt'!$I$5,0,12*(N3-1)),0,0,1,12))))</f>
        <v>2580.887984781938</v>
      </c>
      <c r="O26" s="55">
        <f ca="1">IF(O3="","",IF(OFFSET('Tableau d''emprunt'!$I$5,0,12*(O3-1))="",0,SUM(OFFSET(OFFSET('Tableau d''emprunt'!$I$5,0,12*(O3-1)),0,0,1,12))))</f>
        <v>2611.0843742038892</v>
      </c>
      <c r="P26" s="55">
        <f ca="1">IF(P3="","",IF(OFFSET('Tableau d''emprunt'!$I$5,0,12*(P3-1))="",0,SUM(OFFSET(OFFSET('Tableau d''emprunt'!$I$5,0,12*(P3-1)),0,0,1,12))))</f>
        <v>2641.6340613820771</v>
      </c>
      <c r="Q26" s="55">
        <f ca="1">IF(Q3="","",IF(OFFSET('Tableau d''emprunt'!$I$5,0,12*(Q3-1))="",0,SUM(OFFSET(OFFSET('Tableau d''emprunt'!$I$5,0,12*(Q3-1)),0,0,1,12))))</f>
        <v>2672.54117990025</v>
      </c>
      <c r="R26" s="55">
        <f ca="1">IF(R3="","",IF(OFFSET('Tableau d''emprunt'!$I$5,0,12*(R3-1))="",0,SUM(OFFSET(OFFSET('Tableau d''emprunt'!$I$5,0,12*(R3-1)),0,0,1,12))))</f>
        <v>0</v>
      </c>
      <c r="S26" s="55">
        <f ca="1">IF(S3="","",IF(OFFSET('Tableau d''emprunt'!$I$5,0,12*(S3-1))="",0,SUM(OFFSET(OFFSET('Tableau d''emprunt'!$I$5,0,12*(S3-1)),0,0,1,12))))</f>
        <v>0</v>
      </c>
      <c r="T26" s="55">
        <f ca="1">IF(T3="","",IF(OFFSET('Tableau d''emprunt'!$I$5,0,12*(T3-1))="",0,SUM(OFFSET(OFFSET('Tableau d''emprunt'!$I$5,0,12*(T3-1)),0,0,1,12))))</f>
        <v>0</v>
      </c>
      <c r="U26" s="55">
        <f ca="1">IF(U3="","",IF(OFFSET('Tableau d''emprunt'!$I$5,0,12*(U3-1))="",0,SUM(OFFSET(OFFSET('Tableau d''emprunt'!$I$5,0,12*(U3-1)),0,0,1,12))))</f>
        <v>0</v>
      </c>
      <c r="V26" s="55">
        <f ca="1">IF(V3="","",IF(OFFSET('Tableau d''emprunt'!$I$5,0,12*(V3-1))="",0,SUM(OFFSET(OFFSET('Tableau d''emprunt'!$I$5,0,12*(V3-1)),0,0,1,12))))</f>
        <v>0</v>
      </c>
      <c r="W26" s="55" t="str">
        <f ca="1">IF(W3="","",IF(OFFSET('Tableau d''emprunt'!$I$5,0,12*(W3-1))="",0,SUM(OFFSET(OFFSET('Tableau d''emprunt'!$I$5,0,12*(W3-1)),0,0,1,12))))</f>
        <v/>
      </c>
      <c r="X26" s="55" t="str">
        <f ca="1">IF(X3="","",IF(OFFSET('Tableau d''emprunt'!$I$5,0,12*(X3-1))="",0,SUM(OFFSET(OFFSET('Tableau d''emprunt'!$I$5,0,12*(X3-1)),0,0,1,12))))</f>
        <v/>
      </c>
      <c r="Y26" s="55" t="str">
        <f ca="1">IF(Y3="","",IF(OFFSET('Tableau d''emprunt'!$I$5,0,12*(Y3-1))="",0,SUM(OFFSET(OFFSET('Tableau d''emprunt'!$I$5,0,12*(Y3-1)),0,0,1,12))))</f>
        <v/>
      </c>
      <c r="Z26" s="55" t="str">
        <f ca="1">IF(Z3="","",IF(OFFSET('Tableau d''emprunt'!$I$5,0,12*(Z3-1))="",0,SUM(OFFSET(OFFSET('Tableau d''emprunt'!$I$5,0,12*(Z3-1)),0,0,1,12))))</f>
        <v/>
      </c>
      <c r="AA26" s="55" t="str">
        <f ca="1">IF(AA3="","",IF(OFFSET('Tableau d''emprunt'!$I$5,0,12*(AA3-1))="",0,SUM(OFFSET(OFFSET('Tableau d''emprunt'!$I$5,0,12*(AA3-1)),0,0,1,12))))</f>
        <v/>
      </c>
      <c r="AB26" s="55" t="str">
        <f ca="1">IF(AB3="","",IF(OFFSET('Tableau d''emprunt'!$I$5,0,12*(AB3-1))="",0,SUM(OFFSET(OFFSET('Tableau d''emprunt'!$I$5,0,12*(AB3-1)),0,0,1,12))))</f>
        <v/>
      </c>
      <c r="AC26" s="55" t="str">
        <f ca="1">IF(AC3="","",IF(OFFSET('Tableau d''emprunt'!$I$5,0,12*(AC3-1))="",0,SUM(OFFSET(OFFSET('Tableau d''emprunt'!$I$5,0,12*(AC3-1)),0,0,1,12))))</f>
        <v/>
      </c>
      <c r="AD26" s="55" t="str">
        <f ca="1">IF(AD3="","",IF(OFFSET('Tableau d''emprunt'!$I$5,0,12*(AD3-1))="",0,SUM(OFFSET(OFFSET('Tableau d''emprunt'!$I$5,0,12*(AD3-1)),0,0,1,12))))</f>
        <v/>
      </c>
      <c r="AE26" s="55" t="str">
        <f ca="1">IF(AE3="","",IF(OFFSET('Tableau d''emprunt'!$I$5,0,12*(AE3-1))="",0,SUM(OFFSET(OFFSET('Tableau d''emprunt'!$I$5,0,12*(AE3-1)),0,0,1,12))))</f>
        <v/>
      </c>
      <c r="AF26" s="55" t="str">
        <f ca="1">IF(AF3="","",IF(OFFSET('Tableau d''emprunt'!$I$5,0,12*(AF3-1))="",0,SUM(OFFSET(OFFSET('Tableau d''emprunt'!$I$5,0,12*(AF3-1)),0,0,1,12))))</f>
        <v/>
      </c>
      <c r="AG26" s="55" t="str">
        <f ca="1">IF(AG3="","",IF(OFFSET('Tableau d''emprunt'!$I$5,0,12*(AG3-1))="",0,SUM(OFFSET(OFFSET('Tableau d''emprunt'!$I$5,0,12*(AG3-1)),0,0,1,12))))</f>
        <v/>
      </c>
      <c r="AH26" s="55" t="str">
        <f ca="1">IF(AH3="","",IF(OFFSET('Tableau d''emprunt'!$I$5,0,12*(AH3-1))="",0,SUM(OFFSET(OFFSET('Tableau d''emprunt'!$I$5,0,12*(AH3-1)),0,0,1,12))))</f>
        <v/>
      </c>
      <c r="AI26" s="55" t="str">
        <f ca="1">IF(AI3="","",IF(OFFSET('Tableau d''emprunt'!$I$5,0,12*(AI3-1))="",0,SUM(OFFSET(OFFSET('Tableau d''emprunt'!$I$5,0,12*(AI3-1)),0,0,1,12))))</f>
        <v/>
      </c>
      <c r="AJ26" s="55" t="str">
        <f ca="1">IF(AJ3="","",IF(OFFSET('Tableau d''emprunt'!$I$5,0,12*(AJ3-1))="",0,SUM(OFFSET(OFFSET('Tableau d''emprunt'!$I$5,0,12*(AJ3-1)),0,0,1,12))))</f>
        <v/>
      </c>
      <c r="AK26" s="55" t="str">
        <f ca="1">IF(AK3="","",IF(OFFSET('Tableau d''emprunt'!$I$5,0,12*(AK3-1))="",0,SUM(OFFSET(OFFSET('Tableau d''emprunt'!$I$5,0,12*(AK3-1)),0,0,1,12))))</f>
        <v/>
      </c>
      <c r="AL26" s="55" t="str">
        <f ca="1">IF(AL3="","",IF(OFFSET('Tableau d''emprunt'!$I$5,0,12*(AL3-1))="",0,SUM(OFFSET(OFFSET('Tableau d''emprunt'!$I$5,0,12*(AL3-1)),0,0,1,12))))</f>
        <v/>
      </c>
      <c r="AM26" s="55" t="str">
        <f ca="1">IF(AM3="","",IF(OFFSET('Tableau d''emprunt'!$I$5,0,12*(AM3-1))="",0,SUM(OFFSET(OFFSET('Tableau d''emprunt'!$I$5,0,12*(AM3-1)),0,0,1,12))))</f>
        <v/>
      </c>
      <c r="AN26" s="55" t="str">
        <f ca="1">IF(AN3="","",IF(OFFSET('Tableau d''emprunt'!$I$5,0,12*(AN3-1))="",0,SUM(OFFSET(OFFSET('Tableau d''emprunt'!$I$5,0,12*(AN3-1)),0,0,1,12))))</f>
        <v/>
      </c>
      <c r="AO26" s="55" t="str">
        <f ca="1">IF(AO3="","",IF(OFFSET('Tableau d''emprunt'!$I$5,0,12*(AO3-1))="",0,SUM(OFFSET(OFFSET('Tableau d''emprunt'!$I$5,0,12*(AO3-1)),0,0,1,12))))</f>
        <v/>
      </c>
      <c r="AP26" s="55" t="str">
        <f ca="1">IF(AP3="","",IF(OFFSET('Tableau d''emprunt'!$I$5,0,12*(AP3-1))="",0,SUM(OFFSET(OFFSET('Tableau d''emprunt'!$I$5,0,12*(AP3-1)),0,0,1,12))))</f>
        <v/>
      </c>
      <c r="AQ26" s="55" t="str">
        <f ca="1">IF(AQ3="","",IF(OFFSET('Tableau d''emprunt'!$I$5,0,12*(AQ3-1))="",0,SUM(OFFSET(OFFSET('Tableau d''emprunt'!$I$5,0,12*(AQ3-1)),0,0,1,12))))</f>
        <v/>
      </c>
      <c r="AR26" s="55" t="str">
        <f ca="1">IF(AR3="","",IF(OFFSET('Tableau d''emprunt'!$I$5,0,12*(AR3-1))="",0,SUM(OFFSET(OFFSET('Tableau d''emprunt'!$I$5,0,12*(AR3-1)),0,0,1,12))))</f>
        <v/>
      </c>
      <c r="AS26" s="55" t="str">
        <f ca="1">IF(AS3="","",IF(OFFSET('Tableau d''emprunt'!$I$5,0,12*(AS3-1))="",0,SUM(OFFSET(OFFSET('Tableau d''emprunt'!$I$5,0,12*(AS3-1)),0,0,1,12))))</f>
        <v/>
      </c>
      <c r="AT26" s="55" t="str">
        <f ca="1">IF(AT3="","",IF(OFFSET('Tableau d''emprunt'!$I$5,0,12*(AT3-1))="",0,SUM(OFFSET(OFFSET('Tableau d''emprunt'!$I$5,0,12*(AT3-1)),0,0,1,12))))</f>
        <v/>
      </c>
      <c r="AU26" s="55" t="str">
        <f ca="1">IF(AU3="","",IF(OFFSET('Tableau d''emprunt'!$I$5,0,12*(AU3-1))="",0,SUM(OFFSET(OFFSET('Tableau d''emprunt'!$I$5,0,12*(AU3-1)),0,0,1,12))))</f>
        <v/>
      </c>
      <c r="AV26" s="55" t="str">
        <f ca="1">IF(AV3="","",IF(OFFSET('Tableau d''emprunt'!$I$5,0,12*(AV3-1))="",0,SUM(OFFSET(OFFSET('Tableau d''emprunt'!$I$5,0,12*(AV3-1)),0,0,1,12))))</f>
        <v/>
      </c>
      <c r="AW26" s="55" t="str">
        <f ca="1">IF(AW3="","",IF(OFFSET('Tableau d''emprunt'!$I$5,0,12*(AW3-1))="",0,SUM(OFFSET(OFFSET('Tableau d''emprunt'!$I$5,0,12*(AW3-1)),0,0,1,12))))</f>
        <v/>
      </c>
      <c r="AX26" s="55" t="str">
        <f ca="1">IF(AX3="","",IF(OFFSET('Tableau d''emprunt'!$I$5,0,12*(AX3-1))="",0,SUM(OFFSET(OFFSET('Tableau d''emprunt'!$I$5,0,12*(AX3-1)),0,0,1,12))))</f>
        <v/>
      </c>
      <c r="AY26" s="55" t="str">
        <f ca="1">IF(AY3="","",IF(OFFSET('Tableau d''emprunt'!$I$5,0,12*(AY3-1))="",0,SUM(OFFSET(OFFSET('Tableau d''emprunt'!$I$5,0,12*(AY3-1)),0,0,1,12))))</f>
        <v/>
      </c>
      <c r="AZ26" s="55" t="str">
        <f ca="1">IF(AZ3="","",IF(OFFSET('Tableau d''emprunt'!$I$5,0,12*(AZ3-1))="",0,SUM(OFFSET(OFFSET('Tableau d''emprunt'!$I$5,0,12*(AZ3-1)),0,0,1,12))))</f>
        <v/>
      </c>
      <c r="BA26" s="55" t="str">
        <f ca="1">IF(BA3="","",IF(OFFSET('Tableau d''emprunt'!$I$5,0,12*(BA3-1))="",0,SUM(OFFSET(OFFSET('Tableau d''emprunt'!$I$5,0,12*(BA3-1)),0,0,1,12))))</f>
        <v/>
      </c>
      <c r="BB26" s="55" t="str">
        <f ca="1">IF(BB3="","",IF(OFFSET('Tableau d''emprunt'!$I$5,0,12*(BB3-1))="",0,SUM(OFFSET(OFFSET('Tableau d''emprunt'!$I$5,0,12*(BB3-1)),0,0,1,12))))</f>
        <v/>
      </c>
      <c r="BC26" s="55" t="str">
        <f ca="1">IF(BC3="","",IF(OFFSET('Tableau d''emprunt'!$I$5,0,12*(BC3-1))="",0,SUM(OFFSET(OFFSET('Tableau d''emprunt'!$I$5,0,12*(BC3-1)),0,0,1,12))))</f>
        <v/>
      </c>
      <c r="BD26" s="55" t="str">
        <f ca="1">IF(BD3="","",IF(OFFSET('Tableau d''emprunt'!$I$5,0,12*(BD3-1))="",0,SUM(OFFSET(OFFSET('Tableau d''emprunt'!$I$5,0,12*(BD3-1)),0,0,1,12))))</f>
        <v/>
      </c>
      <c r="BE26" s="55" t="str">
        <f ca="1">IF(BE3="","",IF(OFFSET('Tableau d''emprunt'!$I$5,0,12*(BE3-1))="",0,SUM(OFFSET(OFFSET('Tableau d''emprunt'!$I$5,0,12*(BE3-1)),0,0,1,12))))</f>
        <v/>
      </c>
      <c r="BF26" s="55" t="str">
        <f ca="1">IF(BF3="","",IF(OFFSET('Tableau d''emprunt'!$I$5,0,12*(BF3-1))="",0,SUM(OFFSET(OFFSET('Tableau d''emprunt'!$I$5,0,12*(BF3-1)),0,0,1,12))))</f>
        <v/>
      </c>
      <c r="BG26" s="55" t="str">
        <f ca="1">IF(BG3="","",IF(OFFSET('Tableau d''emprunt'!$I$5,0,12*(BG3-1))="",0,SUM(OFFSET(OFFSET('Tableau d''emprunt'!$I$5,0,12*(BG3-1)),0,0,1,12))))</f>
        <v/>
      </c>
      <c r="BH26" s="55" t="str">
        <f ca="1">IF(BH3="","",IF(OFFSET('Tableau d''emprunt'!$I$5,0,12*(BH3-1))="",0,SUM(OFFSET(OFFSET('Tableau d''emprunt'!$I$5,0,12*(BH3-1)),0,0,1,12))))</f>
        <v/>
      </c>
      <c r="BI26" s="55" t="str">
        <f ca="1">IF(BI3="","",IF(OFFSET('Tableau d''emprunt'!$I$5,0,12*(BI3-1))="",0,SUM(OFFSET(OFFSET('Tableau d''emprunt'!$I$5,0,12*(BI3-1)),0,0,1,12))))</f>
        <v/>
      </c>
      <c r="BJ26" s="55" t="str">
        <f ca="1">IF(BJ3="","",IF(OFFSET('Tableau d''emprunt'!$I$5,0,12*(BJ3-1))="",0,SUM(OFFSET(OFFSET('Tableau d''emprunt'!$I$5,0,12*(BJ3-1)),0,0,1,12))))</f>
        <v/>
      </c>
      <c r="BK26" s="55" t="str">
        <f ca="1">IF(BK3="","",IF(OFFSET('Tableau d''emprunt'!$I$5,0,12*(BK3-1))="",0,SUM(OFFSET(OFFSET('Tableau d''emprunt'!$I$5,0,12*(BK3-1)),0,0,1,12))))</f>
        <v/>
      </c>
      <c r="BL26" s="55" t="str">
        <f ca="1">IF(BL3="","",IF(OFFSET('Tableau d''emprunt'!$I$5,0,12*(BL3-1))="",0,SUM(OFFSET(OFFSET('Tableau d''emprunt'!$I$5,0,12*(BL3-1)),0,0,1,12))))</f>
        <v/>
      </c>
      <c r="BM26" s="55" t="str">
        <f ca="1">IF(BM3="","",IF(OFFSET('Tableau d''emprunt'!$I$5,0,12*(BM3-1))="",0,SUM(OFFSET(OFFSET('Tableau d''emprunt'!$I$5,0,12*(BM3-1)),0,0,1,12))))</f>
        <v/>
      </c>
      <c r="BN26" s="55" t="str">
        <f ca="1">IF(BN3="","",IF(OFFSET('Tableau d''emprunt'!$I$5,0,12*(BN3-1))="",0,SUM(OFFSET(OFFSET('Tableau d''emprunt'!$I$5,0,12*(BN3-1)),0,0,1,12))))</f>
        <v/>
      </c>
      <c r="BO26" s="55" t="str">
        <f ca="1">IF(BO3="","",IF(OFFSET('Tableau d''emprunt'!$I$5,0,12*(BO3-1))="",0,SUM(OFFSET(OFFSET('Tableau d''emprunt'!$I$5,0,12*(BO3-1)),0,0,1,12))))</f>
        <v/>
      </c>
      <c r="BP26" s="55" t="str">
        <f ca="1">IF(BP3="","",IF(OFFSET('Tableau d''emprunt'!$I$5,0,12*(BP3-1))="",0,SUM(OFFSET(OFFSET('Tableau d''emprunt'!$I$5,0,12*(BP3-1)),0,0,1,12))))</f>
        <v/>
      </c>
      <c r="BQ26" s="55" t="str">
        <f ca="1">IF(BQ3="","",IF(OFFSET('Tableau d''emprunt'!$I$5,0,12*(BQ3-1))="",0,SUM(OFFSET(OFFSET('Tableau d''emprunt'!$I$5,0,12*(BQ3-1)),0,0,1,12))))</f>
        <v/>
      </c>
      <c r="BR26" s="55" t="str">
        <f ca="1">IF(BR3="","",IF(OFFSET('Tableau d''emprunt'!$I$5,0,12*(BR3-1))="",0,SUM(OFFSET(OFFSET('Tableau d''emprunt'!$I$5,0,12*(BR3-1)),0,0,1,12))))</f>
        <v/>
      </c>
      <c r="BS26" s="55" t="str">
        <f ca="1">IF(BS3="","",IF(OFFSET('Tableau d''emprunt'!$I$5,0,12*(BS3-1))="",0,SUM(OFFSET(OFFSET('Tableau d''emprunt'!$I$5,0,12*(BS3-1)),0,0,1,12))))</f>
        <v/>
      </c>
      <c r="BT26" s="55" t="str">
        <f ca="1">IF(BT3="","",IF(OFFSET('Tableau d''emprunt'!$I$5,0,12*(BT3-1))="",0,SUM(OFFSET(OFFSET('Tableau d''emprunt'!$I$5,0,12*(BT3-1)),0,0,1,12))))</f>
        <v/>
      </c>
      <c r="BU26" s="55" t="str">
        <f ca="1">IF(BU3="","",IF(OFFSET('Tableau d''emprunt'!$I$5,0,12*(BU3-1))="",0,SUM(OFFSET(OFFSET('Tableau d''emprunt'!$I$5,0,12*(BU3-1)),0,0,1,12))))</f>
        <v/>
      </c>
      <c r="BV26" s="55" t="str">
        <f ca="1">IF(BV3="","",IF(OFFSET('Tableau d''emprunt'!$I$5,0,12*(BV3-1))="",0,SUM(OFFSET(OFFSET('Tableau d''emprunt'!$I$5,0,12*(BV3-1)),0,0,1,12))))</f>
        <v/>
      </c>
      <c r="BW26" s="55" t="str">
        <f ca="1">IF(BW3="","",IF(OFFSET('Tableau d''emprunt'!$I$5,0,12*(BW3-1))="",0,SUM(OFFSET(OFFSET('Tableau d''emprunt'!$I$5,0,12*(BW3-1)),0,0,1,12))))</f>
        <v/>
      </c>
      <c r="BX26" s="55" t="str">
        <f ca="1">IF(BX3="","",IF(OFFSET('Tableau d''emprunt'!$I$5,0,12*(BX3-1))="",0,SUM(OFFSET(OFFSET('Tableau d''emprunt'!$I$5,0,12*(BX3-1)),0,0,1,12))))</f>
        <v/>
      </c>
      <c r="BY26" s="55" t="str">
        <f ca="1">IF(BY3="","",IF(OFFSET('Tableau d''emprunt'!$I$5,0,12*(BY3-1))="",0,SUM(OFFSET(OFFSET('Tableau d''emprunt'!$I$5,0,12*(BY3-1)),0,0,1,12))))</f>
        <v/>
      </c>
      <c r="BZ26" s="55" t="str">
        <f ca="1">IF(BZ3="","",IF(OFFSET('Tableau d''emprunt'!$I$5,0,12*(BZ3-1))="",0,SUM(OFFSET(OFFSET('Tableau d''emprunt'!$I$5,0,12*(BZ3-1)),0,0,1,12))))</f>
        <v/>
      </c>
      <c r="CA26" s="55" t="str">
        <f ca="1">IF(CA3="","",IF(OFFSET('Tableau d''emprunt'!$I$5,0,12*(CA3-1))="",0,SUM(OFFSET(OFFSET('Tableau d''emprunt'!$I$5,0,12*(CA3-1)),0,0,1,12))))</f>
        <v/>
      </c>
      <c r="CB26" s="55" t="str">
        <f ca="1">IF(CB3="","",IF(OFFSET('Tableau d''emprunt'!$I$5,0,12*(CB3-1))="",0,SUM(OFFSET(OFFSET('Tableau d''emprunt'!$I$5,0,12*(CB3-1)),0,0,1,12))))</f>
        <v/>
      </c>
      <c r="CC26" s="55" t="str">
        <f ca="1">IF(CC3="","",IF(OFFSET('Tableau d''emprunt'!$I$5,0,12*(CC3-1))="",0,SUM(OFFSET(OFFSET('Tableau d''emprunt'!$I$5,0,12*(CC3-1)),0,0,1,12))))</f>
        <v/>
      </c>
      <c r="CD26" s="55" t="str">
        <f ca="1">IF(CD3="","",IF(OFFSET('Tableau d''emprunt'!$I$5,0,12*(CD3-1))="",0,SUM(OFFSET(OFFSET('Tableau d''emprunt'!$I$5,0,12*(CD3-1)),0,0,1,12))))</f>
        <v/>
      </c>
      <c r="CE26" s="55" t="str">
        <f ca="1">IF(CE3="","",IF(OFFSET('Tableau d''emprunt'!$I$5,0,12*(CE3-1))="",0,SUM(OFFSET(OFFSET('Tableau d''emprunt'!$I$5,0,12*(CE3-1)),0,0,1,12))))</f>
        <v/>
      </c>
      <c r="CF26" s="55" t="str">
        <f ca="1">IF(CF3="","",IF(OFFSET('Tableau d''emprunt'!$I$5,0,12*(CF3-1))="",0,SUM(OFFSET(OFFSET('Tableau d''emprunt'!$I$5,0,12*(CF3-1)),0,0,1,12))))</f>
        <v/>
      </c>
      <c r="CG26" s="55" t="str">
        <f ca="1">IF(CG3="","",IF(OFFSET('Tableau d''emprunt'!$I$5,0,12*(CG3-1))="",0,SUM(OFFSET(OFFSET('Tableau d''emprunt'!$I$5,0,12*(CG3-1)),0,0,1,12))))</f>
        <v/>
      </c>
      <c r="CH26" s="55" t="str">
        <f ca="1">IF(CH3="","",IF(OFFSET('Tableau d''emprunt'!$I$5,0,12*(CH3-1))="",0,SUM(OFFSET(OFFSET('Tableau d''emprunt'!$I$5,0,12*(CH3-1)),0,0,1,12))))</f>
        <v/>
      </c>
      <c r="CI26" s="55" t="str">
        <f ca="1">IF(CI3="","",IF(OFFSET('Tableau d''emprunt'!$I$5,0,12*(CI3-1))="",0,SUM(OFFSET(OFFSET('Tableau d''emprunt'!$I$5,0,12*(CI3-1)),0,0,1,12))))</f>
        <v/>
      </c>
      <c r="CJ26" s="55" t="str">
        <f ca="1">IF(CJ3="","",IF(OFFSET('Tableau d''emprunt'!$I$5,0,12*(CJ3-1))="",0,SUM(OFFSET(OFFSET('Tableau d''emprunt'!$I$5,0,12*(CJ3-1)),0,0,1,12))))</f>
        <v/>
      </c>
      <c r="CK26" s="55" t="str">
        <f ca="1">IF(CK3="","",IF(OFFSET('Tableau d''emprunt'!$I$5,0,12*(CK3-1))="",0,SUM(OFFSET(OFFSET('Tableau d''emprunt'!$I$5,0,12*(CK3-1)),0,0,1,12))))</f>
        <v/>
      </c>
      <c r="CL26" s="55" t="str">
        <f ca="1">IF(CL3="","",IF(OFFSET('Tableau d''emprunt'!$I$5,0,12*(CL3-1))="",0,SUM(OFFSET(OFFSET('Tableau d''emprunt'!$I$5,0,12*(CL3-1)),0,0,1,12))))</f>
        <v/>
      </c>
      <c r="CM26" s="55" t="str">
        <f ca="1">IF(CM3="","",IF(OFFSET('Tableau d''emprunt'!$I$5,0,12*(CM3-1))="",0,SUM(OFFSET(OFFSET('Tableau d''emprunt'!$I$5,0,12*(CM3-1)),0,0,1,12))))</f>
        <v/>
      </c>
      <c r="CN26" s="55" t="str">
        <f ca="1">IF(CN3="","",IF(OFFSET('Tableau d''emprunt'!$I$5,0,12*(CN3-1))="",0,SUM(OFFSET(OFFSET('Tableau d''emprunt'!$I$5,0,12*(CN3-1)),0,0,1,12))))</f>
        <v/>
      </c>
      <c r="CO26" s="55" t="str">
        <f ca="1">IF(CO3="","",IF(OFFSET('Tableau d''emprunt'!$I$5,0,12*(CO3-1))="",0,SUM(OFFSET(OFFSET('Tableau d''emprunt'!$I$5,0,12*(CO3-1)),0,0,1,12))))</f>
        <v/>
      </c>
      <c r="CP26" s="55" t="str">
        <f ca="1">IF(CP3="","",IF(OFFSET('Tableau d''emprunt'!$I$5,0,12*(CP3-1))="",0,SUM(OFFSET(OFFSET('Tableau d''emprunt'!$I$5,0,12*(CP3-1)),0,0,1,12))))</f>
        <v/>
      </c>
      <c r="CQ26" s="55" t="str">
        <f ca="1">IF(CQ3="","",IF(OFFSET('Tableau d''emprunt'!$I$5,0,12*(CQ3-1))="",0,SUM(OFFSET(OFFSET('Tableau d''emprunt'!$I$5,0,12*(CQ3-1)),0,0,1,12))))</f>
        <v/>
      </c>
      <c r="CR26" s="55" t="str">
        <f ca="1">IF(CR3="","",IF(OFFSET('Tableau d''emprunt'!$I$5,0,12*(CR3-1))="",0,SUM(OFFSET(OFFSET('Tableau d''emprunt'!$I$5,0,12*(CR3-1)),0,0,1,12))))</f>
        <v/>
      </c>
      <c r="CS26" s="55" t="str">
        <f ca="1">IF(CS3="","",IF(OFFSET('Tableau d''emprunt'!$I$5,0,12*(CS3-1))="",0,SUM(OFFSET(OFFSET('Tableau d''emprunt'!$I$5,0,12*(CS3-1)),0,0,1,12))))</f>
        <v/>
      </c>
      <c r="CT26" s="55" t="str">
        <f ca="1">IF(CT3="","",IF(OFFSET('Tableau d''emprunt'!$I$5,0,12*(CT3-1))="",0,SUM(OFFSET(OFFSET('Tableau d''emprunt'!$I$5,0,12*(CT3-1)),0,0,1,12))))</f>
        <v/>
      </c>
      <c r="CU26" s="55" t="str">
        <f ca="1">IF(CU3="","",IF(OFFSET('Tableau d''emprunt'!$I$5,0,12*(CU3-1))="",0,SUM(OFFSET(OFFSET('Tableau d''emprunt'!$I$5,0,12*(CU3-1)),0,0,1,12))))</f>
        <v/>
      </c>
      <c r="CV26" s="55" t="str">
        <f ca="1">IF(CV3="","",IF(OFFSET('Tableau d''emprunt'!$I$5,0,12*(CV3-1))="",0,SUM(OFFSET(OFFSET('Tableau d''emprunt'!$I$5,0,12*(CV3-1)),0,0,1,12))))</f>
        <v/>
      </c>
      <c r="CW26" s="55" t="str">
        <f ca="1">IF(CW3="","",IF(OFFSET('Tableau d''emprunt'!$I$5,0,12*(CW3-1))="",0,SUM(OFFSET(OFFSET('Tableau d''emprunt'!$I$5,0,12*(CW3-1)),0,0,1,12))))</f>
        <v/>
      </c>
      <c r="CX26" s="55" t="str">
        <f ca="1">IF(CX3="","",IF(OFFSET('Tableau d''emprunt'!$I$5,0,12*(CX3-1))="",0,SUM(OFFSET(OFFSET('Tableau d''emprunt'!$I$5,0,12*(CX3-1)),0,0,1,12))))</f>
        <v/>
      </c>
      <c r="CY26" s="55" t="str">
        <f ca="1">IF(CY3="","",IF(OFFSET('Tableau d''emprunt'!$I$5,0,12*(CY3-1))="",0,SUM(OFFSET(OFFSET('Tableau d''emprunt'!$I$5,0,12*(CY3-1)),0,0,1,12))))</f>
        <v/>
      </c>
      <c r="CZ26" s="55" t="str">
        <f ca="1">IF(CZ3="","",IF(OFFSET('Tableau d''emprunt'!$I$5,0,12*(CZ3-1))="",0,SUM(OFFSET(OFFSET('Tableau d''emprunt'!$I$5,0,12*(CZ3-1)),0,0,1,12))))</f>
        <v/>
      </c>
      <c r="DA26" s="55" t="str">
        <f ca="1">IF(DA3="","",IF(OFFSET('Tableau d''emprunt'!$I$5,0,12*(DA3-1))="",0,SUM(OFFSET(OFFSET('Tableau d''emprunt'!$I$5,0,12*(DA3-1)),0,0,1,12))))</f>
        <v/>
      </c>
      <c r="DB26" s="55" t="str">
        <f ca="1">IF(DB3="","",IF(OFFSET('Tableau d''emprunt'!$I$5,0,12*(DB3-1))="",0,SUM(OFFSET(OFFSET('Tableau d''emprunt'!$I$5,0,12*(DB3-1)),0,0,1,12))))</f>
        <v/>
      </c>
      <c r="DC26" s="55" t="str">
        <f ca="1">IF(DC3="","",IF(OFFSET('Tableau d''emprunt'!$I$5,0,12*(DC3-1))="",0,SUM(OFFSET(OFFSET('Tableau d''emprunt'!$I$5,0,12*(DC3-1)),0,0,1,12))))</f>
        <v/>
      </c>
      <c r="DD26" s="55" t="str">
        <f ca="1">IF(DD3="","",IF(OFFSET('Tableau d''emprunt'!$I$5,0,12*(DD3-1))="",0,SUM(OFFSET(OFFSET('Tableau d''emprunt'!$I$5,0,12*(DD3-1)),0,0,1,12))))</f>
        <v/>
      </c>
      <c r="DE26" s="55" t="str">
        <f ca="1">IF(DE3="","",IF(OFFSET('Tableau d''emprunt'!$I$5,0,12*(DE3-1))="",0,SUM(OFFSET(OFFSET('Tableau d''emprunt'!$I$5,0,12*(DE3-1)),0,0,1,12))))</f>
        <v/>
      </c>
      <c r="DF26" s="55" t="str">
        <f ca="1">IF(DF3="","",IF(OFFSET('Tableau d''emprunt'!$I$5,0,12*(DF3-1))="",0,SUM(OFFSET(OFFSET('Tableau d''emprunt'!$I$5,0,12*(DF3-1)),0,0,1,12))))</f>
        <v/>
      </c>
      <c r="DG26" s="55" t="str">
        <f ca="1">IF(DG3="","",IF(OFFSET('Tableau d''emprunt'!$I$5,0,12*(DG3-1))="",0,SUM(OFFSET(OFFSET('Tableau d''emprunt'!$I$5,0,12*(DG3-1)),0,0,1,12))))</f>
        <v/>
      </c>
      <c r="DH26" s="55" t="str">
        <f ca="1">IF(DH3="","",IF(OFFSET('Tableau d''emprunt'!$I$5,0,12*(DH3-1))="",0,SUM(OFFSET(OFFSET('Tableau d''emprunt'!$I$5,0,12*(DH3-1)),0,0,1,12))))</f>
        <v/>
      </c>
      <c r="DI26" s="55" t="str">
        <f ca="1">IF(DI3="","",IF(OFFSET('Tableau d''emprunt'!$I$5,0,12*(DI3-1))="",0,SUM(OFFSET(OFFSET('Tableau d''emprunt'!$I$5,0,12*(DI3-1)),0,0,1,12))))</f>
        <v/>
      </c>
      <c r="DJ26" s="55" t="str">
        <f ca="1">IF(DJ3="","",IF(OFFSET('Tableau d''emprunt'!$I$5,0,12*(DJ3-1))="",0,SUM(OFFSET(OFFSET('Tableau d''emprunt'!$I$5,0,12*(DJ3-1)),0,0,1,12))))</f>
        <v/>
      </c>
      <c r="DK26" s="55" t="str">
        <f ca="1">IF(DK3="","",IF(OFFSET('Tableau d''emprunt'!$I$5,0,12*(DK3-1))="",0,SUM(OFFSET(OFFSET('Tableau d''emprunt'!$I$5,0,12*(DK3-1)),0,0,1,12))))</f>
        <v/>
      </c>
      <c r="DL26" s="55" t="str">
        <f ca="1">IF(DL3="","",IF(OFFSET('Tableau d''emprunt'!$I$5,0,12*(DL3-1))="",0,SUM(OFFSET(OFFSET('Tableau d''emprunt'!$I$5,0,12*(DL3-1)),0,0,1,12))))</f>
        <v/>
      </c>
      <c r="DM26" s="55" t="str">
        <f ca="1">IF(DM3="","",IF(OFFSET('Tableau d''emprunt'!$I$5,0,12*(DM3-1))="",0,SUM(OFFSET(OFFSET('Tableau d''emprunt'!$I$5,0,12*(DM3-1)),0,0,1,12))))</f>
        <v/>
      </c>
      <c r="DN26" s="55" t="str">
        <f ca="1">IF(DN3="","",IF(OFFSET('Tableau d''emprunt'!$I$5,0,12*(DN3-1))="",0,SUM(OFFSET(OFFSET('Tableau d''emprunt'!$I$5,0,12*(DN3-1)),0,0,1,12))))</f>
        <v/>
      </c>
      <c r="DO26" s="55" t="str">
        <f ca="1">IF(DO3="","",IF(OFFSET('Tableau d''emprunt'!$I$5,0,12*(DO3-1))="",0,SUM(OFFSET(OFFSET('Tableau d''emprunt'!$I$5,0,12*(DO3-1)),0,0,1,12))))</f>
        <v/>
      </c>
      <c r="DP26" s="55" t="str">
        <f ca="1">IF(DP3="","",IF(OFFSET('Tableau d''emprunt'!$I$5,0,12*(DP3-1))="",0,SUM(OFFSET(OFFSET('Tableau d''emprunt'!$I$5,0,12*(DP3-1)),0,0,1,12))))</f>
        <v/>
      </c>
      <c r="DQ26" s="55" t="str">
        <f ca="1">IF(DQ3="","",IF(OFFSET('Tableau d''emprunt'!$I$5,0,12*(DQ3-1))="",0,SUM(OFFSET(OFFSET('Tableau d''emprunt'!$I$5,0,12*(DQ3-1)),0,0,1,12))))</f>
        <v/>
      </c>
      <c r="DR26" s="55" t="str">
        <f ca="1">IF(DR3="","",IF(OFFSET('Tableau d''emprunt'!$I$5,0,12*(DR3-1))="",0,SUM(OFFSET(OFFSET('Tableau d''emprunt'!$I$5,0,12*(DR3-1)),0,0,1,12))))</f>
        <v/>
      </c>
      <c r="DS26" s="55" t="str">
        <f ca="1">IF(DS3="","",IF(OFFSET('Tableau d''emprunt'!$I$5,0,12*(DS3-1))="",0,SUM(OFFSET(OFFSET('Tableau d''emprunt'!$I$5,0,12*(DS3-1)),0,0,1,12))))</f>
        <v/>
      </c>
      <c r="DT26" s="55" t="str">
        <f ca="1">IF(DT3="","",IF(OFFSET('Tableau d''emprunt'!$I$5,0,12*(DT3-1))="","",SUM(OFFSET(OFFSET('Tableau d''emprunt'!$I$5,0,12*(DT3-1)),0,0,1,12))))</f>
        <v/>
      </c>
      <c r="DU26" s="55" t="str">
        <f ca="1">IF(DU3="","",IF(OFFSET('Tableau d''emprunt'!$I$5,0,12*(DU3-1))="","",SUM(OFFSET(OFFSET('Tableau d''emprunt'!$I$5,0,12*(DU3-1)),0,0,1,12))))</f>
        <v/>
      </c>
      <c r="DV26" s="55" t="str">
        <f ca="1">IF(DV3="","",IF(OFFSET('Tableau d''emprunt'!$I$5,0,12*(DV3-1))="","",SUM(OFFSET(OFFSET('Tableau d''emprunt'!$I$5,0,12*(DV3-1)),0,0,1,12))))</f>
        <v/>
      </c>
      <c r="DW26" s="55" t="str">
        <f ca="1">IF(DW3="","",IF(OFFSET('Tableau d''emprunt'!$I$5,0,12*(DW3-1))="","",SUM(OFFSET(OFFSET('Tableau d''emprunt'!$I$5,0,12*(DW3-1)),0,0,1,12))))</f>
        <v/>
      </c>
      <c r="DX26" s="55" t="str">
        <f ca="1">IF(DX3="","",IF(OFFSET('Tableau d''emprunt'!$I$5,0,12*(DX3-1))="","",SUM(OFFSET(OFFSET('Tableau d''emprunt'!$I$5,0,12*(DX3-1)),0,0,1,12))))</f>
        <v/>
      </c>
      <c r="DY26" s="55" t="str">
        <f ca="1">IF(DY3="","",IF(OFFSET('Tableau d''emprunt'!$I$5,0,12*(DY3-1))="","",SUM(OFFSET(OFFSET('Tableau d''emprunt'!$I$5,0,12*(DY3-1)),0,0,1,12))))</f>
        <v/>
      </c>
      <c r="DZ26" s="55" t="str">
        <f ca="1">IF(DZ3="","",IF(OFFSET('Tableau d''emprunt'!$I$5,0,12*(DZ3-1))="","",SUM(OFFSET(OFFSET('Tableau d''emprunt'!$I$5,0,12*(DZ3-1)),0,0,1,12))))</f>
        <v/>
      </c>
      <c r="EA26" s="55" t="str">
        <f ca="1">IF(EA3="","",IF(OFFSET('Tableau d''emprunt'!$I$5,0,12*(EA3-1))="","",SUM(OFFSET(OFFSET('Tableau d''emprunt'!$I$5,0,12*(EA3-1)),0,0,1,12))))</f>
        <v/>
      </c>
      <c r="EB26" s="55" t="str">
        <f ca="1">IF(EB3="","",IF(OFFSET('Tableau d''emprunt'!$I$5,0,12*(EB3-1))="","",SUM(OFFSET(OFFSET('Tableau d''emprunt'!$I$5,0,12*(EB3-1)),0,0,1,12))))</f>
        <v/>
      </c>
      <c r="EC26" s="55" t="str">
        <f ca="1">IF(EC3="","",IF(OFFSET('Tableau d''emprunt'!$I$5,0,12*(EC3-1))="","",SUM(OFFSET(OFFSET('Tableau d''emprunt'!$I$5,0,12*(EC3-1)),0,0,1,12))))</f>
        <v/>
      </c>
      <c r="ED26" s="55" t="str">
        <f ca="1">IF(ED3="","",IF(OFFSET('Tableau d''emprunt'!$I$5,0,12*(ED3-1))="","",SUM(OFFSET(OFFSET('Tableau d''emprunt'!$I$5,0,12*(ED3-1)),0,0,1,12))))</f>
        <v/>
      </c>
      <c r="EE26" s="55" t="str">
        <f ca="1">IF(EE3="","",IF(OFFSET('Tableau d''emprunt'!$I$5,0,12*(EE3-1))="","",SUM(OFFSET(OFFSET('Tableau d''emprunt'!$I$5,0,12*(EE3-1)),0,0,1,12))))</f>
        <v/>
      </c>
      <c r="EF26" s="55" t="str">
        <f ca="1">IF(EF3="","",IF(OFFSET('Tableau d''emprunt'!$I$5,0,12*(EF3-1))="","",SUM(OFFSET(OFFSET('Tableau d''emprunt'!$I$5,0,12*(EF3-1)),0,0,1,12))))</f>
        <v/>
      </c>
      <c r="EG26" s="55" t="str">
        <f ca="1">IF(EG3="","",IF(OFFSET('Tableau d''emprunt'!$I$5,0,12*(EG3-1))="","",SUM(OFFSET(OFFSET('Tableau d''emprunt'!$I$5,0,12*(EG3-1)),0,0,1,12))))</f>
        <v/>
      </c>
      <c r="EH26" s="55" t="str">
        <f ca="1">IF(EH3="","",IF(OFFSET('Tableau d''emprunt'!$I$5,0,12*(EH3-1))="","",SUM(OFFSET(OFFSET('Tableau d''emprunt'!$I$5,0,12*(EH3-1)),0,0,1,12))))</f>
        <v/>
      </c>
      <c r="EI26" s="55" t="str">
        <f ca="1">IF(EI3="","",IF(OFFSET('Tableau d''emprunt'!$I$5,0,12*(EI3-1))="","",SUM(OFFSET(OFFSET('Tableau d''emprunt'!$I$5,0,12*(EI3-1)),0,0,1,12))))</f>
        <v/>
      </c>
      <c r="EJ26" s="55" t="str">
        <f ca="1">IF(EJ3="","",IF(OFFSET('Tableau d''emprunt'!$I$5,0,12*(EJ3-1))="","",SUM(OFFSET(OFFSET('Tableau d''emprunt'!$I$5,0,12*(EJ3-1)),0,0,1,12))))</f>
        <v/>
      </c>
      <c r="EK26" s="55" t="str">
        <f ca="1">IF(EK3="","",IF(OFFSET('Tableau d''emprunt'!$I$5,0,12*(EK3-1))="","",SUM(OFFSET(OFFSET('Tableau d''emprunt'!$I$5,0,12*(EK3-1)),0,0,1,12))))</f>
        <v/>
      </c>
      <c r="EL26" s="55" t="str">
        <f ca="1">IF(EL3="","",IF(OFFSET('Tableau d''emprunt'!$I$5,0,12*(EL3-1))="","",SUM(OFFSET(OFFSET('Tableau d''emprunt'!$I$5,0,12*(EL3-1)),0,0,1,12))))</f>
        <v/>
      </c>
      <c r="EM26" s="55"/>
      <c r="EN26" s="55"/>
      <c r="EO26" s="55"/>
      <c r="EP26" s="55"/>
      <c r="EQ26" s="55"/>
      <c r="ER26" s="55"/>
    </row>
    <row r="27" spans="1:152">
      <c r="A27" s="55" t="s">
        <v>53</v>
      </c>
      <c r="B27" s="55">
        <v>0</v>
      </c>
      <c r="C27" s="55">
        <f ca="1">IF(C3="","",C26/POWER(1+'Caracs du projet'!$E$93,C3))</f>
        <v>2248.4256551535159</v>
      </c>
      <c r="D27" s="55">
        <f ca="1">IF(D3="","",D26/POWER(1+'Caracs du projet'!$E$93,D3))</f>
        <v>2252.2101339790238</v>
      </c>
      <c r="E27" s="55">
        <f ca="1">IF(E3="","",E26/POWER(1+'Caracs du projet'!$E$93,E3))</f>
        <v>2256.0009827193871</v>
      </c>
      <c r="F27" s="55">
        <f ca="1">IF(F3="","",F26/POWER(1+'Caracs du projet'!$E$93,F3))</f>
        <v>2259.7982120962433</v>
      </c>
      <c r="G27" s="55">
        <f ca="1">IF(G3="","",G26/POWER(1+'Caracs du projet'!$E$93,G3))</f>
        <v>2263.6018328492787</v>
      </c>
      <c r="H27" s="55">
        <f ca="1">IF(H3="","",H26/POWER(1+'Caracs du projet'!$E$93,H3))</f>
        <v>2267.4118557362544</v>
      </c>
      <c r="I27" s="55">
        <f ca="1">IF(I3="","",I26/POWER(1+'Caracs du projet'!$E$93,I3))</f>
        <v>2271.2282915330406</v>
      </c>
      <c r="J27" s="55">
        <f ca="1">IF(J3="","",J26/POWER(1+'Caracs du projet'!$E$93,J3))</f>
        <v>2275.0511510336423</v>
      </c>
      <c r="K27" s="55">
        <f ca="1">IF(K3="","",K26/POWER(1+'Caracs du projet'!$E$93,K3))</f>
        <v>2278.8804450502353</v>
      </c>
      <c r="L27" s="55">
        <f ca="1">IF(L3="","",L26/POWER(1+'Caracs du projet'!$E$93,L3))</f>
        <v>2282.7161844131938</v>
      </c>
      <c r="M27" s="55">
        <f ca="1">IF(M3="","",M26/POWER(1+'Caracs du projet'!$E$93,M3))</f>
        <v>2286.5583799711189</v>
      </c>
      <c r="N27" s="55">
        <f ca="1">IF(N3="","",N26/POWER(1+'Caracs du projet'!$E$93,N3))</f>
        <v>2290.4070425908744</v>
      </c>
      <c r="O27" s="55">
        <f ca="1">IF(O3="","",O26/POWER(1+'Caracs du projet'!$E$93,O3))</f>
        <v>2294.2621831576139</v>
      </c>
      <c r="P27" s="55">
        <f ca="1">IF(P3="","",P26/POWER(1+'Caracs du projet'!$E$93,P3))</f>
        <v>2298.1238125748114</v>
      </c>
      <c r="Q27" s="55">
        <f ca="1">IF(Q3="","",Q26/POWER(1+'Caracs du projet'!$E$93,Q3))</f>
        <v>2301.9919417642968</v>
      </c>
      <c r="R27" s="55">
        <f ca="1">IF(R3="","",R26/POWER(1+'Caracs du projet'!$E$93,R3))</f>
        <v>0</v>
      </c>
      <c r="S27" s="55">
        <f ca="1">IF(S3="","",S26/POWER(1+'Caracs du projet'!$E$93,S3))</f>
        <v>0</v>
      </c>
      <c r="T27" s="55">
        <f ca="1">IF(T3="","",T26/POWER(1+'Caracs du projet'!$E$93,T3))</f>
        <v>0</v>
      </c>
      <c r="U27" s="55">
        <f ca="1">IF(U3="","",U26/POWER(1+'Caracs du projet'!$E$93,U3))</f>
        <v>0</v>
      </c>
      <c r="V27" s="55">
        <f ca="1">IF(V3="","",V26/POWER(1+'Caracs du projet'!$E$93,V3))</f>
        <v>0</v>
      </c>
      <c r="W27" s="55" t="str">
        <f>IF(W3="","",W26/POWER(1+'Caracs du projet'!$E$93,W3))</f>
        <v/>
      </c>
      <c r="X27" s="55" t="str">
        <f>IF(X3="","",X26/POWER(1+'Caracs du projet'!$E$93,X3))</f>
        <v/>
      </c>
      <c r="Y27" s="55" t="str">
        <f>IF(Y3="","",Y26/POWER(1+'Caracs du projet'!$E$93,Y3))</f>
        <v/>
      </c>
      <c r="Z27" s="55" t="str">
        <f>IF(Z3="","",Z26/POWER(1+'Caracs du projet'!$E$93,Z3))</f>
        <v/>
      </c>
      <c r="AA27" s="55" t="str">
        <f>IF(AA3="","",AA26/POWER(1+'Caracs du projet'!$E$93,AA3))</f>
        <v/>
      </c>
      <c r="AB27" s="55" t="str">
        <f>IF(AB3="","",AB26/POWER(1+'Caracs du projet'!$E$93,AB3))</f>
        <v/>
      </c>
      <c r="AC27" s="55" t="str">
        <f>IF(AC3="","",AC26/POWER(1+'Caracs du projet'!$E$93,AC3))</f>
        <v/>
      </c>
      <c r="AD27" s="55" t="str">
        <f>IF(AD3="","",AD26/POWER(1+'Caracs du projet'!$E$93,AD3))</f>
        <v/>
      </c>
      <c r="AE27" s="55" t="str">
        <f>IF(AE3="","",AE26/POWER(1+'Caracs du projet'!$E$93,AE3))</f>
        <v/>
      </c>
      <c r="AF27" s="55" t="str">
        <f>IF(AF3="","",AF26/POWER(1+'Caracs du projet'!$E$93,AF3))</f>
        <v/>
      </c>
      <c r="AG27" s="55" t="str">
        <f>IF(AG3="","",AG26/POWER(1+'Caracs du projet'!$E$93,AG3))</f>
        <v/>
      </c>
      <c r="AH27" s="55" t="str">
        <f>IF(AH3="","",AH26/POWER(1+'Caracs du projet'!$E$93,AH3))</f>
        <v/>
      </c>
      <c r="AI27" s="55" t="str">
        <f>IF(AI3="","",AI26/POWER(1+'Caracs du projet'!$E$93,AI3))</f>
        <v/>
      </c>
      <c r="AJ27" s="55" t="str">
        <f>IF(AJ3="","",AJ26/POWER(1+'Caracs du projet'!$E$93,AJ3))</f>
        <v/>
      </c>
      <c r="AK27" s="55" t="str">
        <f>IF(AK3="","",AK26/POWER(1+'Caracs du projet'!$E$93,AK3))</f>
        <v/>
      </c>
      <c r="AL27" s="55" t="str">
        <f>IF(AL3="","",AL26/POWER(1+'Caracs du projet'!$E$93,AL3))</f>
        <v/>
      </c>
      <c r="AM27" s="55" t="str">
        <f>IF(AM3="","",AM26/POWER(1+'Caracs du projet'!$E$93,AM3))</f>
        <v/>
      </c>
      <c r="AN27" s="55" t="str">
        <f>IF(AN3="","",AN26/POWER(1+'Caracs du projet'!$E$93,AN3))</f>
        <v/>
      </c>
      <c r="AO27" s="55" t="str">
        <f>IF(AO3="","",AO26/POWER(1+'Caracs du projet'!$E$93,AO3))</f>
        <v/>
      </c>
      <c r="AP27" s="55" t="str">
        <f>IF(AP3="","",AP26/POWER(1+'Caracs du projet'!$E$93,AP3))</f>
        <v/>
      </c>
      <c r="AQ27" s="55" t="str">
        <f>IF(AQ3="","",AQ26/POWER(1+'Caracs du projet'!$E$93,AQ3))</f>
        <v/>
      </c>
      <c r="AR27" s="55" t="str">
        <f>IF(AR3="","",AR26/POWER(1+'Caracs du projet'!$E$93,AR3))</f>
        <v/>
      </c>
      <c r="AS27" s="55" t="str">
        <f>IF(AS3="","",AS26/POWER(1+'Caracs du projet'!$E$93,AS3))</f>
        <v/>
      </c>
      <c r="AT27" s="55" t="str">
        <f>IF(AT3="","",AT26/POWER(1+'Caracs du projet'!$E$93,AT3))</f>
        <v/>
      </c>
      <c r="AU27" s="55" t="str">
        <f>IF(AU3="","",AU26/POWER(1+'Caracs du projet'!$E$93,AU3))</f>
        <v/>
      </c>
      <c r="AV27" s="55" t="str">
        <f>IF(AV3="","",AV26/POWER(1+'Caracs du projet'!$E$93,AV3))</f>
        <v/>
      </c>
      <c r="AW27" s="55" t="str">
        <f>IF(AW3="","",AW26/POWER(1+'Caracs du projet'!$E$93,AW3))</f>
        <v/>
      </c>
      <c r="AX27" s="55" t="str">
        <f>IF(AX3="","",AX26/POWER(1+'Caracs du projet'!$E$93,AX3))</f>
        <v/>
      </c>
      <c r="AY27" s="55" t="str">
        <f>IF(AY3="","",AY26/POWER(1+'Caracs du projet'!$E$93,AY3))</f>
        <v/>
      </c>
      <c r="AZ27" s="55" t="str">
        <f>IF(AZ3="","",AZ26/POWER(1+'Caracs du projet'!$E$93,AZ3))</f>
        <v/>
      </c>
      <c r="BA27" s="55" t="str">
        <f>IF(BA3="","",BA26/POWER(1+'Caracs du projet'!$E$93,BA3))</f>
        <v/>
      </c>
      <c r="BB27" s="55" t="str">
        <f>IF(BB3="","",BB26/POWER(1+'Caracs du projet'!$E$93,BB3))</f>
        <v/>
      </c>
      <c r="BC27" s="55" t="str">
        <f>IF(BC3="","",BC26/POWER(1+'Caracs du projet'!$E$93,BC3))</f>
        <v/>
      </c>
      <c r="BD27" s="55" t="str">
        <f>IF(BD3="","",BD26/POWER(1+'Caracs du projet'!$E$93,BD3))</f>
        <v/>
      </c>
      <c r="BE27" s="55" t="str">
        <f>IF(BE3="","",BE26/POWER(1+'Caracs du projet'!$E$93,BE3))</f>
        <v/>
      </c>
      <c r="BF27" s="55" t="str">
        <f>IF(BF3="","",BF26/POWER(1+'Caracs du projet'!$E$93,BF3))</f>
        <v/>
      </c>
      <c r="BG27" s="55" t="str">
        <f>IF(BG3="","",BG26/POWER(1+'Caracs du projet'!$E$93,BG3))</f>
        <v/>
      </c>
      <c r="BH27" s="55" t="str">
        <f>IF(BH3="","",BH26/POWER(1+'Caracs du projet'!$E$93,BH3))</f>
        <v/>
      </c>
      <c r="BI27" s="55" t="str">
        <f>IF(BI3="","",BI26/POWER(1+'Caracs du projet'!$E$93,BI3))</f>
        <v/>
      </c>
      <c r="BJ27" s="55" t="str">
        <f>IF(BJ3="","",BJ26/POWER(1+'Caracs du projet'!$E$93,BJ3))</f>
        <v/>
      </c>
      <c r="BK27" s="55" t="str">
        <f>IF(BK3="","",BK26/POWER(1+'Caracs du projet'!$E$93,BK3))</f>
        <v/>
      </c>
      <c r="BL27" s="55" t="str">
        <f>IF(BL3="","",BL26/POWER(1+'Caracs du projet'!$E$93,BL3))</f>
        <v/>
      </c>
      <c r="BM27" s="55" t="str">
        <f>IF(BM3="","",BM26/POWER(1+'Caracs du projet'!$E$93,BM3))</f>
        <v/>
      </c>
      <c r="BN27" s="55" t="str">
        <f>IF(BN3="","",BN26/POWER(1+'Caracs du projet'!$E$93,BN3))</f>
        <v/>
      </c>
      <c r="BO27" s="55" t="str">
        <f>IF(BO3="","",BO26/POWER(1+'Caracs du projet'!$E$93,BO3))</f>
        <v/>
      </c>
      <c r="BP27" s="55" t="str">
        <f>IF(BP3="","",BP26/POWER(1+'Caracs du projet'!$E$93,BP3))</f>
        <v/>
      </c>
      <c r="BQ27" s="55" t="str">
        <f>IF(BQ3="","",BQ26/POWER(1+'Caracs du projet'!$E$93,BQ3))</f>
        <v/>
      </c>
      <c r="BR27" s="55" t="str">
        <f>IF(BR3="","",BR26/POWER(1+'Caracs du projet'!$E$93,BR3))</f>
        <v/>
      </c>
      <c r="BS27" s="55" t="str">
        <f>IF(BS3="","",BS26/POWER(1+'Caracs du projet'!$E$93,BS3))</f>
        <v/>
      </c>
      <c r="BT27" s="55" t="str">
        <f>IF(BT3="","",BT26/POWER(1+'Caracs du projet'!$E$93,BT3))</f>
        <v/>
      </c>
      <c r="BU27" s="55" t="str">
        <f>IF(BU3="","",BU26/POWER(1+'Caracs du projet'!$E$93,BU3))</f>
        <v/>
      </c>
      <c r="BV27" s="55" t="str">
        <f>IF(BV3="","",BV26/POWER(1+'Caracs du projet'!$E$93,BV3))</f>
        <v/>
      </c>
      <c r="BW27" s="55" t="str">
        <f>IF(BW3="","",BW26/POWER(1+'Caracs du projet'!$E$93,BW3))</f>
        <v/>
      </c>
      <c r="BX27" s="55" t="str">
        <f>IF(BX3="","",BX26/POWER(1+'Caracs du projet'!$E$93,BX3))</f>
        <v/>
      </c>
      <c r="BY27" s="55" t="str">
        <f>IF(BY3="","",BY26/POWER(1+'Caracs du projet'!$E$93,BY3))</f>
        <v/>
      </c>
      <c r="BZ27" s="55" t="str">
        <f>IF(BZ3="","",BZ26/POWER(1+'Caracs du projet'!$E$93,BZ3))</f>
        <v/>
      </c>
      <c r="CA27" s="55" t="str">
        <f>IF(CA3="","",CA26/POWER(1+'Caracs du projet'!$E$93,CA3))</f>
        <v/>
      </c>
      <c r="CB27" s="55" t="str">
        <f>IF(CB3="","",CB26/POWER(1+'Caracs du projet'!$E$93,CB3))</f>
        <v/>
      </c>
      <c r="CC27" s="55" t="str">
        <f>IF(CC3="","",CC26/POWER(1+'Caracs du projet'!$E$93,CC3))</f>
        <v/>
      </c>
      <c r="CD27" s="55" t="str">
        <f>IF(CD3="","",CD26/POWER(1+'Caracs du projet'!$E$93,CD3))</f>
        <v/>
      </c>
      <c r="CE27" s="55" t="str">
        <f>IF(CE3="","",CE26/POWER(1+'Caracs du projet'!$E$93,CE3))</f>
        <v/>
      </c>
      <c r="CF27" s="55" t="str">
        <f>IF(CF3="","",CF26/POWER(1+'Caracs du projet'!$E$93,CF3))</f>
        <v/>
      </c>
      <c r="CG27" s="55" t="str">
        <f>IF(CG3="","",CG26/POWER(1+'Caracs du projet'!$E$93,CG3))</f>
        <v/>
      </c>
      <c r="CH27" s="55" t="str">
        <f>IF(CH3="","",CH26/POWER(1+'Caracs du projet'!$E$93,CH3))</f>
        <v/>
      </c>
      <c r="CI27" s="55" t="str">
        <f>IF(CI3="","",CI26/POWER(1+'Caracs du projet'!$E$93,CI3))</f>
        <v/>
      </c>
      <c r="CJ27" s="55" t="str">
        <f>IF(CJ3="","",CJ26/POWER(1+'Caracs du projet'!$E$93,CJ3))</f>
        <v/>
      </c>
      <c r="CK27" s="55" t="str">
        <f>IF(CK3="","",CK26/POWER(1+'Caracs du projet'!$E$93,CK3))</f>
        <v/>
      </c>
      <c r="CL27" s="55" t="str">
        <f>IF(CL3="","",CL26/POWER(1+'Caracs du projet'!$E$93,CL3))</f>
        <v/>
      </c>
      <c r="CM27" s="55" t="str">
        <f>IF(CM3="","",CM26/POWER(1+'Caracs du projet'!$E$93,CM3))</f>
        <v/>
      </c>
      <c r="CN27" s="55" t="str">
        <f>IF(CN3="","",CN26/POWER(1+'Caracs du projet'!$E$93,CN3))</f>
        <v/>
      </c>
      <c r="CO27" s="55" t="str">
        <f>IF(CO3="","",CO26/POWER(1+'Caracs du projet'!$E$93,CO3))</f>
        <v/>
      </c>
      <c r="CP27" s="55" t="str">
        <f>IF(CP3="","",CP26/POWER(1+'Caracs du projet'!$E$93,CP3))</f>
        <v/>
      </c>
      <c r="CQ27" s="55" t="str">
        <f>IF(CQ3="","",CQ26/POWER(1+'Caracs du projet'!$E$93,CQ3))</f>
        <v/>
      </c>
      <c r="CR27" s="55" t="str">
        <f>IF(CR3="","",CR26/POWER(1+'Caracs du projet'!$E$93,CR3))</f>
        <v/>
      </c>
      <c r="CS27" s="55" t="str">
        <f>IF(CS3="","",CS26/POWER(1+'Caracs du projet'!$E$93,CS3))</f>
        <v/>
      </c>
      <c r="CT27" s="55" t="str">
        <f>IF(CT3="","",CT26/POWER(1+'Caracs du projet'!$E$93,CT3))</f>
        <v/>
      </c>
      <c r="CU27" s="55" t="str">
        <f>IF(CU3="","",CU26/POWER(1+'Caracs du projet'!$E$93,CU3))</f>
        <v/>
      </c>
      <c r="CV27" s="55" t="str">
        <f>IF(CV3="","",CV26/POWER(1+'Caracs du projet'!$E$93,CV3))</f>
        <v/>
      </c>
      <c r="CW27" s="55" t="str">
        <f>IF(CW3="","",CW26/POWER(1+'Caracs du projet'!$E$93,CW3))</f>
        <v/>
      </c>
      <c r="CX27" s="55" t="str">
        <f>IF(CX3="","",CX26/POWER(1+'Caracs du projet'!$E$93,CX3))</f>
        <v/>
      </c>
      <c r="CY27" s="55" t="str">
        <f>IF(CY3="","",CY26/POWER(1+'Caracs du projet'!$E$93,CY3))</f>
        <v/>
      </c>
      <c r="CZ27" s="55" t="str">
        <f>IF(CZ3="","",CZ26/POWER(1+'Caracs du projet'!$E$93,CZ3))</f>
        <v/>
      </c>
      <c r="DA27" s="55" t="str">
        <f>IF(DA3="","",DA26/POWER(1+'Caracs du projet'!$E$93,DA3))</f>
        <v/>
      </c>
      <c r="DB27" s="55" t="str">
        <f>IF(DB3="","",DB26/POWER(1+'Caracs du projet'!$E$93,DB3))</f>
        <v/>
      </c>
      <c r="DC27" s="55" t="str">
        <f>IF(DC3="","",DC26/POWER(1+'Caracs du projet'!$E$93,DC3))</f>
        <v/>
      </c>
      <c r="DD27" s="55" t="str">
        <f>IF(DD3="","",DD26/POWER(1+'Caracs du projet'!$E$93,DD3))</f>
        <v/>
      </c>
      <c r="DE27" s="55" t="str">
        <f>IF(DE3="","",DE26/POWER(1+'Caracs du projet'!$E$93,DE3))</f>
        <v/>
      </c>
      <c r="DF27" s="55" t="str">
        <f>IF(DF3="","",DF26/POWER(1+'Caracs du projet'!$E$93,DF3))</f>
        <v/>
      </c>
      <c r="DG27" s="55" t="str">
        <f>IF(DG3="","",DG26/POWER(1+'Caracs du projet'!$E$93,DG3))</f>
        <v/>
      </c>
      <c r="DH27" s="55" t="str">
        <f>IF(DH3="","",DH26/POWER(1+'Caracs du projet'!$E$93,DH3))</f>
        <v/>
      </c>
      <c r="DI27" s="55" t="str">
        <f>IF(DI3="","",DI26/POWER(1+'Caracs du projet'!$E$93,DI3))</f>
        <v/>
      </c>
      <c r="DJ27" s="55" t="str">
        <f>IF(DJ3="","",DJ26/POWER(1+'Caracs du projet'!$E$93,DJ3))</f>
        <v/>
      </c>
      <c r="DK27" s="55" t="str">
        <f>IF(DK3="","",DK26/POWER(1+'Caracs du projet'!$E$93,DK3))</f>
        <v/>
      </c>
      <c r="DL27" s="55" t="str">
        <f>IF(DL3="","",DL26/POWER(1+'Caracs du projet'!$E$93,DL3))</f>
        <v/>
      </c>
      <c r="DM27" s="55" t="str">
        <f>IF(DM3="","",DM26/POWER(1+'Caracs du projet'!$E$93,DM3))</f>
        <v/>
      </c>
      <c r="DN27" s="55" t="str">
        <f>IF(DN3="","",DN26/POWER(1+'Caracs du projet'!$E$93,DN3))</f>
        <v/>
      </c>
      <c r="DO27" s="55" t="str">
        <f>IF(DO3="","",DO26/POWER(1+'Caracs du projet'!$E$93,DO3))</f>
        <v/>
      </c>
      <c r="DP27" s="55" t="str">
        <f>IF(DP3="","",DP26/POWER(1+'Caracs du projet'!$E$93,DP3))</f>
        <v/>
      </c>
      <c r="DQ27" s="55" t="str">
        <f>IF(DQ3="","",DQ26/POWER(1+'Caracs du projet'!$E$93,DQ3))</f>
        <v/>
      </c>
      <c r="DR27" s="55" t="str">
        <f>IF(DR3="","",DR26/POWER(1+'Caracs du projet'!$E$93,DR3))</f>
        <v/>
      </c>
      <c r="DS27" s="55" t="str">
        <f>IF(DS3="","",DS26/POWER(1+'Caracs du projet'!$E$93,DS3))</f>
        <v/>
      </c>
      <c r="DT27" s="55" t="str">
        <f>IF(DT3="","",DT26/POWER(1+'Caracs du projet'!$E$93,DT3))</f>
        <v/>
      </c>
      <c r="DU27" s="55" t="str">
        <f>IF(DU3="","",DU26/POWER(1+'Caracs du projet'!$E$93,DU3))</f>
        <v/>
      </c>
      <c r="DV27" s="55" t="str">
        <f>IF(DV3="","",DV26/POWER(1+'Caracs du projet'!$E$93,DV3))</f>
        <v/>
      </c>
      <c r="DW27" s="55" t="str">
        <f>IF(DW3="","",DW26/POWER(1+'Caracs du projet'!$E$93,DW3))</f>
        <v/>
      </c>
      <c r="DX27" s="55" t="str">
        <f>IF(DX3="","",DX26/POWER(1+'Caracs du projet'!$E$93,DX3))</f>
        <v/>
      </c>
      <c r="DY27" s="55" t="str">
        <f>IF(DY3="","",DY26/POWER(1+'Caracs du projet'!$E$93,DY3))</f>
        <v/>
      </c>
      <c r="DZ27" s="55" t="str">
        <f>IF(DZ3="","",DZ26/POWER(1+'Caracs du projet'!$E$93,DZ3))</f>
        <v/>
      </c>
      <c r="EA27" s="55" t="str">
        <f>IF(EA3="","",EA26/POWER(1+'Caracs du projet'!$E$93,EA3))</f>
        <v/>
      </c>
      <c r="EB27" s="55" t="str">
        <f>IF(EB3="","",EB26/POWER(1+'Caracs du projet'!$E$93,EB3))</f>
        <v/>
      </c>
      <c r="EC27" s="55" t="str">
        <f>IF(EC3="","",EC26/POWER(1+'Caracs du projet'!$E$93,EC3))</f>
        <v/>
      </c>
      <c r="ED27" s="55" t="str">
        <f>IF(ED3="","",ED26/POWER(1+'Caracs du projet'!$E$93,ED3))</f>
        <v/>
      </c>
      <c r="EE27" s="55" t="str">
        <f>IF(EE3="","",EE26/POWER(1+'Caracs du projet'!$E$93,EE3))</f>
        <v/>
      </c>
      <c r="EF27" s="55" t="str">
        <f>IF(EF3="","",EF26/POWER(1+'Caracs du projet'!$E$93,EF3))</f>
        <v/>
      </c>
      <c r="EG27" s="55" t="str">
        <f>IF(EG3="","",EG26/POWER(1+'Caracs du projet'!$E$93,EG3))</f>
        <v/>
      </c>
      <c r="EH27" s="55" t="str">
        <f>IF(EH3="","",EH26/POWER(1+'Caracs du projet'!$E$93,EH3))</f>
        <v/>
      </c>
      <c r="EI27" s="55" t="str">
        <f>IF(EI3="","",EI26/POWER(1+'Caracs du projet'!$E$93,EI3))</f>
        <v/>
      </c>
      <c r="EJ27" s="55" t="str">
        <f>IF(EJ3="","",EJ26/POWER(1+'Caracs du projet'!$E$93,EJ3))</f>
        <v/>
      </c>
      <c r="EK27" s="55" t="str">
        <f>IF(EK3="","",EK26/POWER(1+'Caracs du projet'!$E$93,EK3))</f>
        <v/>
      </c>
      <c r="EL27" s="55" t="str">
        <f>IF(EL3="","",EL26/POWER(1+'Caracs du projet'!$E$93,EL3))</f>
        <v/>
      </c>
      <c r="EM27" s="55" t="str">
        <f>IF(EM3="","",EM26/POWER(1+'Caracs du projet'!$E$93,EM3))</f>
        <v/>
      </c>
      <c r="EN27" s="55" t="str">
        <f>IF(EN3="","",EN26/POWER(1+'Caracs du projet'!$E$93,EN3))</f>
        <v/>
      </c>
      <c r="EO27" s="55" t="str">
        <f>IF(EO3="","",EO26/POWER(1+'Caracs du projet'!$E$93,EO3))</f>
        <v/>
      </c>
      <c r="EP27" s="55" t="str">
        <f>IF(EP3="","",EP26/POWER(1+'Caracs du projet'!$E$93,EP3))</f>
        <v/>
      </c>
      <c r="EQ27" s="55" t="str">
        <f>IF(EQ3="","",EQ26/POWER(1+'Caracs du projet'!$E$93,EQ3))</f>
        <v/>
      </c>
      <c r="ER27" s="55" t="str">
        <f>IF(ER3="","",ER26/POWER(1+'Caracs du projet'!$E$93,ER3))</f>
        <v/>
      </c>
      <c r="ES27" s="55" t="str">
        <f>IF(ES3="","",ES26/POWER(1+'Caracs du projet'!$E$93,ES3))</f>
        <v/>
      </c>
      <c r="ET27" s="55" t="str">
        <f>IF(ET3="","",ET26/POWER(1+'Caracs du projet'!$E$93,ET3))</f>
        <v/>
      </c>
    </row>
    <row r="28" spans="1:152" ht="15.75">
      <c r="A28" s="69"/>
      <c r="B28" s="69"/>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c r="CT28" s="69"/>
      <c r="CU28" s="69"/>
      <c r="CV28" s="69"/>
      <c r="CW28" s="69"/>
      <c r="CX28" s="69"/>
      <c r="CY28" s="69"/>
      <c r="CZ28" s="69"/>
      <c r="DA28" s="69"/>
      <c r="DB28" s="69"/>
      <c r="DC28" s="69"/>
      <c r="DD28" s="69"/>
      <c r="DE28" s="69"/>
      <c r="DF28" s="69"/>
      <c r="DG28" s="69"/>
      <c r="DH28" s="69"/>
      <c r="DI28" s="69"/>
      <c r="DJ28" s="69"/>
      <c r="DK28" s="69"/>
      <c r="DL28" s="69"/>
      <c r="DM28" s="69"/>
      <c r="DN28" s="69"/>
      <c r="DO28" s="69"/>
      <c r="DP28" s="69"/>
      <c r="DQ28" s="69"/>
      <c r="DR28" s="69"/>
      <c r="DS28" s="69"/>
      <c r="DT28" s="69"/>
      <c r="DU28" s="69"/>
      <c r="DV28" s="69"/>
      <c r="DW28" s="69"/>
      <c r="DX28" s="69"/>
      <c r="DY28" s="69"/>
      <c r="DZ28" s="69"/>
      <c r="EA28" s="69"/>
      <c r="EB28" s="69"/>
      <c r="EC28" s="69"/>
      <c r="ED28" s="69"/>
      <c r="EE28" s="69"/>
      <c r="EF28" s="69"/>
      <c r="EG28" s="69"/>
      <c r="EH28" s="69"/>
      <c r="EI28" s="69"/>
      <c r="EJ28" s="69"/>
      <c r="EK28" s="69"/>
      <c r="EL28" s="69"/>
      <c r="EM28" s="69"/>
      <c r="EN28" s="69"/>
      <c r="EO28" s="69"/>
      <c r="EP28" s="69"/>
      <c r="EQ28" s="69"/>
      <c r="ER28" s="69"/>
      <c r="ES28" s="69"/>
      <c r="ET28" s="69"/>
      <c r="EU28" s="69"/>
    </row>
    <row r="29" spans="1:152" ht="15.75">
      <c r="A29" s="69"/>
      <c r="B29" s="69"/>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c r="DX29" s="69"/>
      <c r="DY29" s="69"/>
      <c r="DZ29" s="69"/>
      <c r="EA29" s="69"/>
      <c r="EB29" s="69"/>
      <c r="EC29" s="69"/>
      <c r="ED29" s="69"/>
      <c r="EE29" s="69"/>
      <c r="EF29" s="69"/>
      <c r="EG29" s="69"/>
      <c r="EH29" s="69"/>
      <c r="EI29" s="69"/>
      <c r="EJ29" s="69"/>
      <c r="EK29" s="69"/>
      <c r="EL29" s="69"/>
      <c r="EM29" s="69"/>
      <c r="EN29" s="69"/>
      <c r="EO29" s="69"/>
      <c r="EP29" s="69"/>
      <c r="EQ29" s="69"/>
      <c r="ER29" s="69"/>
      <c r="ES29" s="69"/>
      <c r="ET29" s="69"/>
      <c r="EU29" s="69"/>
    </row>
    <row r="30" spans="1:152">
      <c r="A30" s="4" t="s">
        <v>98</v>
      </c>
      <c r="B30" s="55">
        <f>IF(B3="","",B31/((1+'Caracs du projet'!$E$90)^(B3)))</f>
        <v>-8000</v>
      </c>
      <c r="C30" s="55">
        <f ca="1">IF(C3="","",C31/((1+'Caracs du projet'!$E$90)^(C3)))</f>
        <v>361.33430724248552</v>
      </c>
      <c r="D30" s="55">
        <f ca="1">IF(D3="","",D31/((1+'Caracs du projet'!$E$90)^(D3)))</f>
        <v>369.51278851996358</v>
      </c>
      <c r="E30" s="55">
        <f ca="1">IF(E3="","",E31/((1+'Caracs du projet'!$E$90)^(E3)))</f>
        <v>377.48919074046626</v>
      </c>
      <c r="F30" s="55">
        <f ca="1">IF(F3="","",F31/((1+'Caracs du projet'!$E$90)^(F3)))</f>
        <v>385.26695665187646</v>
      </c>
      <c r="G30" s="55">
        <f ca="1">IF(G3="","",G31/((1+'Caracs du projet'!$E$90)^(G3)))</f>
        <v>392.8494755885294</v>
      </c>
      <c r="H30" s="55">
        <f ca="1">IF(H3="","",H31/((1+'Caracs du projet'!$E$90)^(H3)))</f>
        <v>400.24008427544192</v>
      </c>
      <c r="I30" s="55">
        <f ca="1">IF(I3="","",I31/((1+'Caracs du projet'!$E$90)^(I3)))</f>
        <v>407.44206762054233</v>
      </c>
      <c r="J30" s="55">
        <f ca="1">IF(J3="","",J31/((1+'Caracs du projet'!$E$90)^(J3)))</f>
        <v>414.45865949510392</v>
      </c>
      <c r="K30" s="55">
        <f ca="1">IF(K3="","",K31/((1+'Caracs du projet'!$E$90)^(K3)))</f>
        <v>421.29304350253221</v>
      </c>
      <c r="L30" s="55">
        <f ca="1">IF(L3="","",L31/((1+'Caracs du projet'!$E$90)^(L3)))</f>
        <v>427.94835373570163</v>
      </c>
      <c r="M30" s="55">
        <f ca="1">IF(M3="","",M31/((1+'Caracs du projet'!$E$90)^(M3)))</f>
        <v>434.42767552300006</v>
      </c>
      <c r="N30" s="55">
        <f ca="1">IF(N3="","",N31/((1+'Caracs du projet'!$E$90)^(N3)))</f>
        <v>440.73404616324626</v>
      </c>
      <c r="O30" s="55">
        <f ca="1">IF(O3="","",O31/((1+'Caracs du projet'!$E$90)^(O3)))</f>
        <v>446.87045564965297</v>
      </c>
      <c r="P30" s="55">
        <f ca="1">IF(P3="","",P31/((1+'Caracs du projet'!$E$90)^(P3)))</f>
        <v>452.83984738300063</v>
      </c>
      <c r="Q30" s="55">
        <f ca="1">IF(Q3="","",Q31/((1+'Caracs du projet'!$E$90)^(Q3)))</f>
        <v>458.64511887416307</v>
      </c>
      <c r="R30" s="55">
        <f ca="1">IF(R3="","",R31/((1+'Caracs du projet'!$E$90)^(R3)))</f>
        <v>2585.5000595017982</v>
      </c>
      <c r="S30" s="55">
        <f ca="1">IF(S3="","",S31/((1+'Caracs du projet'!$E$90)^(S3)))</f>
        <v>2567.191212802582</v>
      </c>
      <c r="T30" s="55">
        <f ca="1">IF(T3="","",T31/((1+'Caracs du projet'!$E$90)^(T3)))</f>
        <v>2549.0541969430305</v>
      </c>
      <c r="U30" s="55">
        <f ca="1">IF(U3="","",U31/((1+'Caracs du projet'!$E$90)^(U3)))</f>
        <v>2531.0869598926074</v>
      </c>
      <c r="V30" s="55">
        <f ca="1">IF(V3="","",V31/((1+'Caracs du projet'!$E$90)^(V3)))</f>
        <v>41223.619823105873</v>
      </c>
      <c r="W30" s="55" t="str">
        <f>IF(W3="","",W31/((1+'Caracs du projet'!$E$90)^(W3)))</f>
        <v/>
      </c>
      <c r="X30" s="55" t="str">
        <f>IF(X3="","",X31/((1+'Caracs du projet'!$E$90)^(X3)))</f>
        <v/>
      </c>
      <c r="Y30" s="55" t="str">
        <f>IF(Y3="","",Y31/((1+'Caracs du projet'!$E$90)^(Y3)))</f>
        <v/>
      </c>
      <c r="Z30" s="55" t="str">
        <f>IF(Z3="","",Z31/((1+'Caracs du projet'!$E$90)^(Z3)))</f>
        <v/>
      </c>
      <c r="AA30" s="55" t="str">
        <f>IF(AA3="","",AA31/((1+'Caracs du projet'!$E$90)^(AA3)))</f>
        <v/>
      </c>
      <c r="AB30" s="55" t="str">
        <f>IF(AB3="","",AB31/((1+'Caracs du projet'!$E$90)^(AB3)))</f>
        <v/>
      </c>
      <c r="AC30" s="55" t="str">
        <f>IF(AC3="","",AC31/((1+'Caracs du projet'!$E$90)^(AC3)))</f>
        <v/>
      </c>
      <c r="AD30" s="55" t="str">
        <f>IF(AD3="","",AD31/((1+'Caracs du projet'!$E$90)^(AD3)))</f>
        <v/>
      </c>
      <c r="AE30" s="55" t="str">
        <f>IF(AE3="","",AE31/((1+'Caracs du projet'!$E$90)^(AE3)))</f>
        <v/>
      </c>
      <c r="AF30" s="55" t="str">
        <f>IF(AF3="","",AF31/((1+'Caracs du projet'!$E$90)^(AF3)))</f>
        <v/>
      </c>
      <c r="AG30" s="55" t="str">
        <f>IF(AG3="","",AG31/((1+'Caracs du projet'!$E$90)^(AG3)))</f>
        <v/>
      </c>
      <c r="AH30" s="55" t="str">
        <f>IF(AH3="","",AH31/((1+'Caracs du projet'!$E$90)^(AH3)))</f>
        <v/>
      </c>
      <c r="AI30" s="55" t="str">
        <f>IF(AI3="","",AI31/((1+'Caracs du projet'!$E$90)^(AI3)))</f>
        <v/>
      </c>
      <c r="AJ30" s="55" t="str">
        <f>IF(AJ3="","",AJ31/((1+'Caracs du projet'!$E$90)^(AJ3)))</f>
        <v/>
      </c>
      <c r="AK30" s="55" t="str">
        <f>IF(AK3="","",AK31/((1+'Caracs du projet'!$E$90)^(AK3)))</f>
        <v/>
      </c>
      <c r="AL30" s="55" t="str">
        <f>IF(AL3="","",AL31/((1+'Caracs du projet'!$E$90)^(AL3)))</f>
        <v/>
      </c>
      <c r="AM30" s="55" t="str">
        <f>IF(AM3="","",AM31/((1+'Caracs du projet'!$E$90)^(AM3)))</f>
        <v/>
      </c>
      <c r="AN30" s="55" t="str">
        <f>IF(AN3="","",AN31/((1+'Caracs du projet'!$E$90)^(AN3)))</f>
        <v/>
      </c>
      <c r="AO30" s="55" t="str">
        <f>IF(AO3="","",AO31/((1+'Caracs du projet'!$E$90)^(AO3)))</f>
        <v/>
      </c>
      <c r="AP30" s="55" t="str">
        <f>IF(AP3="","",AP31/((1+'Caracs du projet'!$E$90)^(AP3)))</f>
        <v/>
      </c>
      <c r="AQ30" s="55" t="str">
        <f>IF(AQ3="","",AQ31/((1+'Caracs du projet'!$E$90)^(AQ3)))</f>
        <v/>
      </c>
      <c r="AR30" s="55" t="str">
        <f>IF(AR3="","",AR31/((1+'Caracs du projet'!$E$90)^(AR3)))</f>
        <v/>
      </c>
      <c r="AS30" s="55" t="str">
        <f>IF(AS3="","",AS31/((1+'Caracs du projet'!$E$90)^(AS3)))</f>
        <v/>
      </c>
      <c r="AT30" s="55" t="str">
        <f>IF(AT3="","",AT31/((1+'Caracs du projet'!$E$90)^(AT3)))</f>
        <v/>
      </c>
      <c r="AU30" s="55" t="str">
        <f>IF(AU3="","",AU31/((1+'Caracs du projet'!$E$90)^(AU3)))</f>
        <v/>
      </c>
      <c r="AV30" s="55" t="str">
        <f>IF(AV3="","",AV31/((1+'Caracs du projet'!$E$90)^(AV3)))</f>
        <v/>
      </c>
      <c r="AW30" s="55" t="str">
        <f>IF(AW3="","",AW31/((1+'Caracs du projet'!$E$90)^(AW3)))</f>
        <v/>
      </c>
      <c r="AX30" s="55" t="str">
        <f>IF(AX3="","",AX31/((1+'Caracs du projet'!$E$90)^(AX3)))</f>
        <v/>
      </c>
      <c r="AY30" s="55" t="str">
        <f>IF(AY3="","",AY31/((1+'Caracs du projet'!$E$90)^(AY3)))</f>
        <v/>
      </c>
      <c r="AZ30" s="55" t="str">
        <f>IF(AZ3="","",AZ31/((1+'Caracs du projet'!$E$90)^(AZ3)))</f>
        <v/>
      </c>
      <c r="BA30" s="55" t="str">
        <f>IF(BA3="","",BA31/((1+'Caracs du projet'!$E$90)^(BA3)))</f>
        <v/>
      </c>
      <c r="BB30" s="55" t="str">
        <f>IF(BB3="","",BB31/((1+'Caracs du projet'!$E$90)^(BB3)))</f>
        <v/>
      </c>
      <c r="BC30" s="55" t="str">
        <f>IF(BC3="","",BC31/((1+'Caracs du projet'!$E$90)^(BC3)))</f>
        <v/>
      </c>
      <c r="BD30" s="55" t="str">
        <f>IF(BD3="","",BD31/((1+'Caracs du projet'!$E$90)^(BD3)))</f>
        <v/>
      </c>
      <c r="BE30" s="55" t="str">
        <f>IF(BE3="","",BE31/((1+'Caracs du projet'!$E$90)^(BE3)))</f>
        <v/>
      </c>
      <c r="BF30" s="55" t="str">
        <f>IF(BF3="","",BF31/((1+'Caracs du projet'!$E$90)^(BF3)))</f>
        <v/>
      </c>
      <c r="BG30" s="55" t="str">
        <f>IF(BG3="","",BG31/((1+'Caracs du projet'!$E$90)^(BG3)))</f>
        <v/>
      </c>
      <c r="BH30" s="55" t="str">
        <f>IF(BH3="","",BH31/((1+'Caracs du projet'!$E$90)^(BH3)))</f>
        <v/>
      </c>
      <c r="BI30" s="55" t="str">
        <f>IF(BI3="","",BI31/((1+'Caracs du projet'!$E$90)^(BI3)))</f>
        <v/>
      </c>
      <c r="BJ30" s="55" t="str">
        <f>IF(BJ3="","",BJ31/((1+'Caracs du projet'!$E$90)^(BJ3)))</f>
        <v/>
      </c>
      <c r="BK30" s="55" t="str">
        <f>IF(BK3="","",BK31/((1+'Caracs du projet'!$E$90)^(BK3)))</f>
        <v/>
      </c>
      <c r="BL30" s="55" t="str">
        <f>IF(BL3="","",BL31/((1+'Caracs du projet'!$E$90)^(BL3)))</f>
        <v/>
      </c>
      <c r="BM30" s="55" t="str">
        <f>IF(BM3="","",BM31/((1+'Caracs du projet'!$E$90)^(BM3)))</f>
        <v/>
      </c>
      <c r="BN30" s="55" t="str">
        <f>IF(BN3="","",BN31/((1+'Caracs du projet'!$E$90)^(BN3)))</f>
        <v/>
      </c>
      <c r="BO30" s="55" t="str">
        <f>IF(BO3="","",BO31/((1+'Caracs du projet'!$E$90)^(BO3)))</f>
        <v/>
      </c>
      <c r="BP30" s="55" t="str">
        <f>IF(BP3="","",BP31/((1+'Caracs du projet'!$E$90)^(BP3)))</f>
        <v/>
      </c>
      <c r="BQ30" s="55" t="str">
        <f>IF(BQ3="","",BQ31/((1+'Caracs du projet'!$E$90)^(BQ3)))</f>
        <v/>
      </c>
      <c r="BR30" s="55" t="str">
        <f>IF(BR3="","",BR31/((1+'Caracs du projet'!$E$90)^(BR3)))</f>
        <v/>
      </c>
      <c r="BS30" s="55" t="str">
        <f>IF(BS3="","",BS31/((1+'Caracs du projet'!$E$90)^(BS3)))</f>
        <v/>
      </c>
      <c r="BT30" s="55" t="str">
        <f>IF(BT3="","",BT31/((1+'Caracs du projet'!$E$90)^(BT3)))</f>
        <v/>
      </c>
      <c r="BU30" s="55" t="str">
        <f>IF(BU3="","",BU31/((1+'Caracs du projet'!$E$90)^(BU3)))</f>
        <v/>
      </c>
      <c r="BV30" s="55" t="str">
        <f>IF(BV3="","",BV31/((1+'Caracs du projet'!$E$90)^(BV3)))</f>
        <v/>
      </c>
      <c r="BW30" s="55" t="str">
        <f>IF(BW3="","",BW31/((1+'Caracs du projet'!$E$90)^(BW3)))</f>
        <v/>
      </c>
      <c r="BX30" s="55" t="str">
        <f>IF(BX3="","",BX31/((1+'Caracs du projet'!$E$90)^(BX3)))</f>
        <v/>
      </c>
      <c r="BY30" s="55" t="str">
        <f>IF(BY3="","",BY31/((1+'Caracs du projet'!$E$90)^(BY3)))</f>
        <v/>
      </c>
      <c r="BZ30" s="55" t="str">
        <f>IF(BZ3="","",BZ31/((1+'Caracs du projet'!$E$90)^(BZ3)))</f>
        <v/>
      </c>
      <c r="CA30" s="55" t="str">
        <f>IF(CA3="","",CA31/((1+'Caracs du projet'!$E$90)^(CA3)))</f>
        <v/>
      </c>
      <c r="CB30" s="55" t="str">
        <f>IF(CB3="","",CB31/((1+'Caracs du projet'!$E$90)^(CB3)))</f>
        <v/>
      </c>
      <c r="CC30" s="55" t="str">
        <f>IF(CC3="","",CC31/((1+'Caracs du projet'!$E$90)^(CC3)))</f>
        <v/>
      </c>
      <c r="CD30" s="55" t="str">
        <f>IF(CD3="","",CD31/((1+'Caracs du projet'!$E$90)^(CD3)))</f>
        <v/>
      </c>
      <c r="CE30" s="55" t="str">
        <f>IF(CE3="","",CE31/((1+'Caracs du projet'!$E$90)^(CE3)))</f>
        <v/>
      </c>
      <c r="CF30" s="55" t="str">
        <f>IF(CF3="","",CF31/((1+'Caracs du projet'!$E$90)^(CF3)))</f>
        <v/>
      </c>
      <c r="CG30" s="55" t="str">
        <f>IF(CG3="","",CG31/((1+'Caracs du projet'!$E$90)^(CG3)))</f>
        <v/>
      </c>
      <c r="CH30" s="55" t="str">
        <f>IF(CH3="","",CH31/((1+'Caracs du projet'!$E$90)^(CH3)))</f>
        <v/>
      </c>
      <c r="CI30" s="55" t="str">
        <f>IF(CI3="","",CI31/((1+'Caracs du projet'!$E$90)^(CI3)))</f>
        <v/>
      </c>
      <c r="CJ30" s="55" t="str">
        <f>IF(CJ3="","",CJ31/((1+'Caracs du projet'!$E$90)^(CJ3)))</f>
        <v/>
      </c>
      <c r="CK30" s="55" t="str">
        <f>IF(CK3="","",CK31/((1+'Caracs du projet'!$E$90)^(CK3)))</f>
        <v/>
      </c>
      <c r="CL30" s="55" t="str">
        <f>IF(CL3="","",CL31/((1+'Caracs du projet'!$E$90)^(CL3)))</f>
        <v/>
      </c>
      <c r="CM30" s="55" t="str">
        <f>IF(CM3="","",CM31/((1+'Caracs du projet'!$E$90)^(CM3)))</f>
        <v/>
      </c>
      <c r="CN30" s="55" t="str">
        <f>IF(CN3="","",CN31/((1+'Caracs du projet'!$E$90)^(CN3)))</f>
        <v/>
      </c>
      <c r="CO30" s="55" t="str">
        <f>IF(CO3="","",CO31/((1+'Caracs du projet'!$E$90)^(CO3)))</f>
        <v/>
      </c>
      <c r="CP30" s="55" t="str">
        <f>IF(CP3="","",CP31/((1+'Caracs du projet'!$E$90)^(CP3)))</f>
        <v/>
      </c>
      <c r="CQ30" s="55" t="str">
        <f>IF(CQ3="","",CQ31/((1+'Caracs du projet'!$E$90)^(CQ3)))</f>
        <v/>
      </c>
      <c r="CR30" s="55" t="str">
        <f>IF(CR3="","",CR31/((1+'Caracs du projet'!$E$90)^(CR3)))</f>
        <v/>
      </c>
      <c r="CS30" s="55" t="str">
        <f>IF(CS3="","",CS31/((1+'Caracs du projet'!$E$90)^(CS3)))</f>
        <v/>
      </c>
      <c r="CT30" s="55" t="str">
        <f>IF(CT3="","",CT31/((1+'Caracs du projet'!$E$90)^(CT3)))</f>
        <v/>
      </c>
      <c r="CU30" s="55" t="str">
        <f>IF(CU3="","",CU31/((1+'Caracs du projet'!$E$90)^(CU3)))</f>
        <v/>
      </c>
      <c r="CV30" s="55" t="str">
        <f>IF(CV3="","",CV31/((1+'Caracs du projet'!$E$90)^(CV3)))</f>
        <v/>
      </c>
      <c r="CW30" s="55" t="str">
        <f>IF(CW3="","",CW31/((1+'Caracs du projet'!$E$90)^(CW3)))</f>
        <v/>
      </c>
      <c r="CX30" s="55" t="str">
        <f>IF(CX3="","",CX31/((1+'Caracs du projet'!$E$90)^(CX3)))</f>
        <v/>
      </c>
      <c r="CY30" s="55" t="str">
        <f>IF(CY3="","",CY31/((1+'Caracs du projet'!$E$90)^(CY3)))</f>
        <v/>
      </c>
      <c r="CZ30" s="55" t="str">
        <f>IF(CZ3="","",CZ31/((1+'Caracs du projet'!$E$90)^(CZ3)))</f>
        <v/>
      </c>
      <c r="DA30" s="55" t="str">
        <f>IF(DA3="","",DA31/((1+'Caracs du projet'!$E$90)^(DA3)))</f>
        <v/>
      </c>
      <c r="DB30" s="55" t="str">
        <f>IF(DB3="","",DB31/((1+'Caracs du projet'!$E$90)^(DB3)))</f>
        <v/>
      </c>
      <c r="DC30" s="55" t="str">
        <f>IF(DC3="","",DC31/((1+'Caracs du projet'!$E$90)^(DC3)))</f>
        <v/>
      </c>
      <c r="DD30" s="55" t="str">
        <f>IF(DD3="","",DD31/((1+'Caracs du projet'!$E$90)^(DD3)))</f>
        <v/>
      </c>
      <c r="DE30" s="55" t="str">
        <f>IF(DE3="","",DE31/((1+'Caracs du projet'!$E$90)^(DE3)))</f>
        <v/>
      </c>
      <c r="DF30" s="55" t="str">
        <f>IF(DF3="","",DF31/((1+'Caracs du projet'!$E$90)^(DF3)))</f>
        <v/>
      </c>
      <c r="DG30" s="55" t="str">
        <f>IF(DG3="","",DG31/((1+'Caracs du projet'!$E$90)^(DG3)))</f>
        <v/>
      </c>
      <c r="DH30" s="55" t="str">
        <f>IF(DH3="","",DH31/((1+'Caracs du projet'!$E$90)^(DH3)))</f>
        <v/>
      </c>
      <c r="DI30" s="55" t="str">
        <f>IF(DI3="","",DI31/((1+'Caracs du projet'!$E$90)^(DI3)))</f>
        <v/>
      </c>
      <c r="DJ30" s="55" t="str">
        <f>IF(DJ3="","",DJ31/((1+'Caracs du projet'!$E$90)^(DJ3)))</f>
        <v/>
      </c>
      <c r="DK30" s="55" t="str">
        <f>IF(DK3="","",DK31/((1+'Caracs du projet'!$E$90)^(DK3)))</f>
        <v/>
      </c>
      <c r="DL30" s="55" t="str">
        <f>IF(DL3="","",DL31/((1+'Caracs du projet'!$E$90)^(DL3)))</f>
        <v/>
      </c>
      <c r="DM30" s="55" t="str">
        <f>IF(DM3="","",DM31/((1+'Caracs du projet'!$E$90)^(DM3)))</f>
        <v/>
      </c>
      <c r="DN30" s="55" t="str">
        <f>IF(DN3="","",DN31/((1+'Caracs du projet'!$E$90)^(DN3)))</f>
        <v/>
      </c>
      <c r="DO30" s="55" t="str">
        <f>IF(DO3="","",DO31/((1+'Caracs du projet'!$E$90)^(DO3)))</f>
        <v/>
      </c>
      <c r="DP30" s="55" t="str">
        <f>IF(DP3="","",DP31/((1+'Caracs du projet'!$E$90)^(DP3)))</f>
        <v/>
      </c>
      <c r="DQ30" s="55" t="str">
        <f>IF(DQ3="","",DQ31/((1+'Caracs du projet'!$E$90)^(DQ3)))</f>
        <v/>
      </c>
      <c r="DR30" s="55" t="str">
        <f>IF(DR3="","",DR31/((1+'Caracs du projet'!$E$90)^(DR3)))</f>
        <v/>
      </c>
      <c r="DS30" s="55" t="str">
        <f>IF(DS3="","",DS31/((1+'Caracs du projet'!$E$90)^(DS3)))</f>
        <v/>
      </c>
      <c r="DT30" s="55" t="str">
        <f>IF(DT3="","",DT31/((1+'Caracs du projet'!$E$90)^(DT3)))</f>
        <v/>
      </c>
      <c r="DU30" s="55" t="str">
        <f>IF(DU3="","",DU31/((1+'Caracs du projet'!$E$90)^(DU3)))</f>
        <v/>
      </c>
      <c r="DV30" s="55" t="str">
        <f>IF(DV3="","",DV31/((1+'Caracs du projet'!$E$90)^(DV3)))</f>
        <v/>
      </c>
      <c r="DW30" s="55" t="str">
        <f>IF(DW3="","",DW31/((1+'Caracs du projet'!$E$90)^(DW3)))</f>
        <v/>
      </c>
      <c r="DX30" s="55" t="str">
        <f>IF(DX3="","",DX31/((1+'Caracs du projet'!$E$90)^(DX3)))</f>
        <v/>
      </c>
      <c r="DY30" s="55" t="str">
        <f>IF(DY3="","",DY31/((1+'Caracs du projet'!$E$90)^(DY3)))</f>
        <v/>
      </c>
      <c r="DZ30" s="55" t="str">
        <f>IF(DZ3="","",DZ31/((1+'Caracs du projet'!$E$90)^(DZ3)))</f>
        <v/>
      </c>
      <c r="EA30" s="55" t="str">
        <f>IF(EA3="","",EA31/((1+'Caracs du projet'!$E$90)^(EA3)))</f>
        <v/>
      </c>
      <c r="EB30" s="55" t="str">
        <f>IF(EB3="","",EB31/((1+'Caracs du projet'!$E$90)^(EB3)))</f>
        <v/>
      </c>
      <c r="EC30" s="55" t="str">
        <f>IF(EC3="","",EC31/((1+'Caracs du projet'!$E$90)^(EC3)))</f>
        <v/>
      </c>
      <c r="ED30" s="55" t="str">
        <f>IF(ED3="","",ED31/((1+'Caracs du projet'!$E$90)^(ED3)))</f>
        <v/>
      </c>
      <c r="EE30" s="55" t="str">
        <f>IF(EE3="","",EE31/((1+'Caracs du projet'!$E$90)^(EE3)))</f>
        <v/>
      </c>
      <c r="EF30" s="55" t="str">
        <f>IF(EF3="","",EF31/((1+'Caracs du projet'!$E$90)^(EF3)))</f>
        <v/>
      </c>
      <c r="EG30" s="55" t="str">
        <f>IF(EG3="","",EG31/((1+'Caracs du projet'!$E$90)^(EG3)))</f>
        <v/>
      </c>
      <c r="EH30" s="55" t="str">
        <f>IF(EH3="","",EH31/((1+'Caracs du projet'!$E$90)^(EH3)))</f>
        <v/>
      </c>
      <c r="EI30" s="55" t="str">
        <f>IF(EI3="","",EI31/((1+'Caracs du projet'!$E$90)^(EI3)))</f>
        <v/>
      </c>
      <c r="EJ30" s="55" t="str">
        <f>IF(EJ3="","",EJ31/((1+'Caracs du projet'!$E$90)^(EJ3)))</f>
        <v/>
      </c>
      <c r="EK30" s="55" t="str">
        <f>IF(EK3="","",EK31/((1+'Caracs du projet'!$E$90)^(EK3)))</f>
        <v/>
      </c>
      <c r="EL30" s="55" t="str">
        <f>IF(EL3="","",EL31/((1+'Caracs du projet'!$E$90)^(EL3)))</f>
        <v/>
      </c>
      <c r="EM30" s="55" t="str">
        <f>IF(EM3="","",EM31/((1+'Caracs du projet'!$E$90)^(EM3)))</f>
        <v/>
      </c>
      <c r="EN30" s="55" t="str">
        <f>IF(EN3="","",EN31/((1+'Caracs du projet'!$E$90)^(EN3)))</f>
        <v/>
      </c>
      <c r="EO30" s="55" t="str">
        <f>IF(EO3="","",EO31/((1+'Caracs du projet'!$E$90)^(EO3)))</f>
        <v/>
      </c>
      <c r="EP30" s="55" t="str">
        <f>IF(EP3="","",EP31/((1+'Caracs du projet'!$E$90)^(EP3)))</f>
        <v/>
      </c>
      <c r="EQ30" s="55" t="str">
        <f>IF(EQ3="","",EQ31/((1+'Caracs du projet'!$E$90)^(EQ3)))</f>
        <v/>
      </c>
      <c r="ER30" s="55" t="str">
        <f>IF(ER3="","",ER31/((1+'Caracs du projet'!$E$90)^(ER3)))</f>
        <v/>
      </c>
      <c r="ES30" s="55" t="str">
        <f>IF(ES3="","",ES31/((1+'Caracs du projet'!$E$90)^(ES3)))</f>
        <v/>
      </c>
      <c r="ET30" s="55" t="str">
        <f>IF(ET3="","",ET31/((1+'Caracs du projet'!$E$90)^(ET3)))</f>
        <v/>
      </c>
      <c r="EU30" s="55" t="str">
        <f>IF(EU3="","",EU31/((1+'Caracs du projet'!$E$90)^(EU3)))</f>
        <v/>
      </c>
    </row>
    <row r="31" spans="1:152" ht="23.25">
      <c r="A31" s="115" t="s">
        <v>99</v>
      </c>
      <c r="B31" s="67">
        <f>-'Caracs du projet'!E101</f>
        <v>-8000</v>
      </c>
      <c r="C31" s="67">
        <f ca="1">IF(C3="","",C11+C10+C23-C16-C27)</f>
        <v>363.1409787786979</v>
      </c>
      <c r="D31" s="67">
        <f t="shared" ref="D31:BO31" ca="1" si="7">IF(D3="","",D11+D10+D23-D16-D27)</f>
        <v>373.21715422487614</v>
      </c>
      <c r="E31" s="67">
        <f t="shared" ca="1" si="7"/>
        <v>383.17988747702748</v>
      </c>
      <c r="F31" s="67">
        <f t="shared" ca="1" si="7"/>
        <v>393.0302787026817</v>
      </c>
      <c r="G31" s="67">
        <f t="shared" ca="1" si="7"/>
        <v>402.76941713786618</v>
      </c>
      <c r="H31" s="67">
        <f t="shared" ca="1" si="7"/>
        <v>412.39838119528031</v>
      </c>
      <c r="I31" s="67">
        <f t="shared" ca="1" si="7"/>
        <v>421.9182385713857</v>
      </c>
      <c r="J31" s="67">
        <f t="shared" ca="1" si="7"/>
        <v>431.33004635244879</v>
      </c>
      <c r="K31" s="67">
        <f t="shared" ca="1" si="7"/>
        <v>440.63485111952014</v>
      </c>
      <c r="L31" s="67">
        <f t="shared" ca="1" si="7"/>
        <v>449.83368905238376</v>
      </c>
      <c r="M31" s="67">
        <f t="shared" ca="1" si="7"/>
        <v>458.92758603247648</v>
      </c>
      <c r="N31" s="67">
        <f t="shared" ca="1" si="7"/>
        <v>467.91755774478179</v>
      </c>
      <c r="O31" s="67">
        <f t="shared" ca="1" si="7"/>
        <v>476.80460977871962</v>
      </c>
      <c r="P31" s="67">
        <f t="shared" ca="1" si="7"/>
        <v>485.58973772804075</v>
      </c>
      <c r="Q31" s="67">
        <f t="shared" ca="1" si="7"/>
        <v>494.27392728971881</v>
      </c>
      <c r="R31" s="67">
        <f t="shared" ca="1" si="7"/>
        <v>2800.2805260688338</v>
      </c>
      <c r="S31" s="67">
        <f t="shared" ca="1" si="7"/>
        <v>2794.3529961077561</v>
      </c>
      <c r="T31" s="67">
        <f t="shared" ca="1" si="7"/>
        <v>2788.4841545621348</v>
      </c>
      <c r="U31" s="67">
        <f t="shared" ca="1" si="7"/>
        <v>2782.6734203585493</v>
      </c>
      <c r="V31" s="67">
        <f t="shared" ca="1" si="7"/>
        <v>45547.795218176783</v>
      </c>
      <c r="W31" s="67" t="str">
        <f t="shared" si="7"/>
        <v/>
      </c>
      <c r="X31" s="67" t="str">
        <f t="shared" si="7"/>
        <v/>
      </c>
      <c r="Y31" s="67" t="str">
        <f t="shared" si="7"/>
        <v/>
      </c>
      <c r="Z31" s="67" t="str">
        <f t="shared" si="7"/>
        <v/>
      </c>
      <c r="AA31" s="67" t="str">
        <f t="shared" si="7"/>
        <v/>
      </c>
      <c r="AB31" s="67" t="str">
        <f t="shared" si="7"/>
        <v/>
      </c>
      <c r="AC31" s="67" t="str">
        <f t="shared" si="7"/>
        <v/>
      </c>
      <c r="AD31" s="67" t="str">
        <f t="shared" si="7"/>
        <v/>
      </c>
      <c r="AE31" s="67" t="str">
        <f t="shared" si="7"/>
        <v/>
      </c>
      <c r="AF31" s="67" t="str">
        <f t="shared" si="7"/>
        <v/>
      </c>
      <c r="AG31" s="67" t="str">
        <f t="shared" si="7"/>
        <v/>
      </c>
      <c r="AH31" s="67" t="str">
        <f t="shared" si="7"/>
        <v/>
      </c>
      <c r="AI31" s="67" t="str">
        <f t="shared" si="7"/>
        <v/>
      </c>
      <c r="AJ31" s="67" t="str">
        <f t="shared" si="7"/>
        <v/>
      </c>
      <c r="AK31" s="67" t="str">
        <f t="shared" si="7"/>
        <v/>
      </c>
      <c r="AL31" s="67" t="str">
        <f t="shared" si="7"/>
        <v/>
      </c>
      <c r="AM31" s="67" t="str">
        <f t="shared" si="7"/>
        <v/>
      </c>
      <c r="AN31" s="67" t="str">
        <f t="shared" si="7"/>
        <v/>
      </c>
      <c r="AO31" s="67" t="str">
        <f t="shared" si="7"/>
        <v/>
      </c>
      <c r="AP31" s="67" t="str">
        <f t="shared" si="7"/>
        <v/>
      </c>
      <c r="AQ31" s="67" t="str">
        <f t="shared" si="7"/>
        <v/>
      </c>
      <c r="AR31" s="67" t="str">
        <f t="shared" si="7"/>
        <v/>
      </c>
      <c r="AS31" s="67" t="str">
        <f t="shared" si="7"/>
        <v/>
      </c>
      <c r="AT31" s="67" t="str">
        <f t="shared" si="7"/>
        <v/>
      </c>
      <c r="AU31" s="67" t="str">
        <f t="shared" si="7"/>
        <v/>
      </c>
      <c r="AV31" s="67" t="str">
        <f t="shared" si="7"/>
        <v/>
      </c>
      <c r="AW31" s="67" t="str">
        <f t="shared" si="7"/>
        <v/>
      </c>
      <c r="AX31" s="67" t="str">
        <f t="shared" si="7"/>
        <v/>
      </c>
      <c r="AY31" s="67" t="str">
        <f t="shared" si="7"/>
        <v/>
      </c>
      <c r="AZ31" s="67" t="str">
        <f t="shared" si="7"/>
        <v/>
      </c>
      <c r="BA31" s="67" t="str">
        <f t="shared" si="7"/>
        <v/>
      </c>
      <c r="BB31" s="67" t="str">
        <f t="shared" si="7"/>
        <v/>
      </c>
      <c r="BC31" s="67" t="str">
        <f t="shared" si="7"/>
        <v/>
      </c>
      <c r="BD31" s="67" t="str">
        <f t="shared" si="7"/>
        <v/>
      </c>
      <c r="BE31" s="67" t="str">
        <f t="shared" si="7"/>
        <v/>
      </c>
      <c r="BF31" s="67" t="str">
        <f t="shared" si="7"/>
        <v/>
      </c>
      <c r="BG31" s="67" t="str">
        <f t="shared" si="7"/>
        <v/>
      </c>
      <c r="BH31" s="67" t="str">
        <f t="shared" si="7"/>
        <v/>
      </c>
      <c r="BI31" s="67" t="str">
        <f t="shared" si="7"/>
        <v/>
      </c>
      <c r="BJ31" s="67" t="str">
        <f t="shared" si="7"/>
        <v/>
      </c>
      <c r="BK31" s="67" t="str">
        <f t="shared" si="7"/>
        <v/>
      </c>
      <c r="BL31" s="67" t="str">
        <f t="shared" si="7"/>
        <v/>
      </c>
      <c r="BM31" s="67" t="str">
        <f t="shared" si="7"/>
        <v/>
      </c>
      <c r="BN31" s="67" t="str">
        <f t="shared" si="7"/>
        <v/>
      </c>
      <c r="BO31" s="67" t="str">
        <f t="shared" si="7"/>
        <v/>
      </c>
      <c r="BP31" s="67" t="str">
        <f t="shared" ref="BP31:EA31" si="8">IF(BP3="","",BP11+BP10+BP23-BP16-BP27)</f>
        <v/>
      </c>
      <c r="BQ31" s="67" t="str">
        <f t="shared" si="8"/>
        <v/>
      </c>
      <c r="BR31" s="67" t="str">
        <f t="shared" si="8"/>
        <v/>
      </c>
      <c r="BS31" s="67" t="str">
        <f t="shared" si="8"/>
        <v/>
      </c>
      <c r="BT31" s="67" t="str">
        <f t="shared" si="8"/>
        <v/>
      </c>
      <c r="BU31" s="67" t="str">
        <f t="shared" si="8"/>
        <v/>
      </c>
      <c r="BV31" s="67" t="str">
        <f t="shared" si="8"/>
        <v/>
      </c>
      <c r="BW31" s="67" t="str">
        <f t="shared" si="8"/>
        <v/>
      </c>
      <c r="BX31" s="67" t="str">
        <f t="shared" si="8"/>
        <v/>
      </c>
      <c r="BY31" s="67" t="str">
        <f t="shared" si="8"/>
        <v/>
      </c>
      <c r="BZ31" s="67" t="str">
        <f t="shared" si="8"/>
        <v/>
      </c>
      <c r="CA31" s="67" t="str">
        <f t="shared" si="8"/>
        <v/>
      </c>
      <c r="CB31" s="67" t="str">
        <f t="shared" si="8"/>
        <v/>
      </c>
      <c r="CC31" s="67" t="str">
        <f t="shared" si="8"/>
        <v/>
      </c>
      <c r="CD31" s="67" t="str">
        <f t="shared" si="8"/>
        <v/>
      </c>
      <c r="CE31" s="67" t="str">
        <f t="shared" si="8"/>
        <v/>
      </c>
      <c r="CF31" s="67" t="str">
        <f t="shared" si="8"/>
        <v/>
      </c>
      <c r="CG31" s="67" t="str">
        <f t="shared" si="8"/>
        <v/>
      </c>
      <c r="CH31" s="67" t="str">
        <f t="shared" si="8"/>
        <v/>
      </c>
      <c r="CI31" s="67" t="str">
        <f t="shared" si="8"/>
        <v/>
      </c>
      <c r="CJ31" s="67" t="str">
        <f t="shared" si="8"/>
        <v/>
      </c>
      <c r="CK31" s="67" t="str">
        <f t="shared" si="8"/>
        <v/>
      </c>
      <c r="CL31" s="67" t="str">
        <f t="shared" si="8"/>
        <v/>
      </c>
      <c r="CM31" s="67" t="str">
        <f t="shared" si="8"/>
        <v/>
      </c>
      <c r="CN31" s="67" t="str">
        <f t="shared" si="8"/>
        <v/>
      </c>
      <c r="CO31" s="67" t="str">
        <f t="shared" si="8"/>
        <v/>
      </c>
      <c r="CP31" s="67" t="str">
        <f t="shared" si="8"/>
        <v/>
      </c>
      <c r="CQ31" s="67" t="str">
        <f t="shared" si="8"/>
        <v/>
      </c>
      <c r="CR31" s="67" t="str">
        <f t="shared" si="8"/>
        <v/>
      </c>
      <c r="CS31" s="67" t="str">
        <f t="shared" si="8"/>
        <v/>
      </c>
      <c r="CT31" s="67" t="str">
        <f t="shared" si="8"/>
        <v/>
      </c>
      <c r="CU31" s="67" t="str">
        <f t="shared" si="8"/>
        <v/>
      </c>
      <c r="CV31" s="67" t="str">
        <f t="shared" si="8"/>
        <v/>
      </c>
      <c r="CW31" s="67" t="str">
        <f t="shared" si="8"/>
        <v/>
      </c>
      <c r="CX31" s="67" t="str">
        <f t="shared" si="8"/>
        <v/>
      </c>
      <c r="CY31" s="67" t="str">
        <f t="shared" si="8"/>
        <v/>
      </c>
      <c r="CZ31" s="67" t="str">
        <f t="shared" si="8"/>
        <v/>
      </c>
      <c r="DA31" s="67" t="str">
        <f t="shared" si="8"/>
        <v/>
      </c>
      <c r="DB31" s="67" t="str">
        <f t="shared" si="8"/>
        <v/>
      </c>
      <c r="DC31" s="67" t="str">
        <f t="shared" si="8"/>
        <v/>
      </c>
      <c r="DD31" s="67" t="str">
        <f t="shared" si="8"/>
        <v/>
      </c>
      <c r="DE31" s="67" t="str">
        <f t="shared" si="8"/>
        <v/>
      </c>
      <c r="DF31" s="67" t="str">
        <f t="shared" si="8"/>
        <v/>
      </c>
      <c r="DG31" s="67" t="str">
        <f t="shared" si="8"/>
        <v/>
      </c>
      <c r="DH31" s="67" t="str">
        <f t="shared" si="8"/>
        <v/>
      </c>
      <c r="DI31" s="67" t="str">
        <f t="shared" si="8"/>
        <v/>
      </c>
      <c r="DJ31" s="67" t="str">
        <f t="shared" si="8"/>
        <v/>
      </c>
      <c r="DK31" s="67" t="str">
        <f t="shared" si="8"/>
        <v/>
      </c>
      <c r="DL31" s="67" t="str">
        <f t="shared" si="8"/>
        <v/>
      </c>
      <c r="DM31" s="67" t="str">
        <f t="shared" si="8"/>
        <v/>
      </c>
      <c r="DN31" s="67" t="str">
        <f t="shared" si="8"/>
        <v/>
      </c>
      <c r="DO31" s="67" t="str">
        <f t="shared" si="8"/>
        <v/>
      </c>
      <c r="DP31" s="67" t="str">
        <f t="shared" si="8"/>
        <v/>
      </c>
      <c r="DQ31" s="67" t="str">
        <f t="shared" si="8"/>
        <v/>
      </c>
      <c r="DR31" s="67" t="str">
        <f t="shared" si="8"/>
        <v/>
      </c>
      <c r="DS31" s="67" t="str">
        <f t="shared" si="8"/>
        <v/>
      </c>
      <c r="DT31" s="67" t="str">
        <f t="shared" si="8"/>
        <v/>
      </c>
      <c r="DU31" s="67" t="str">
        <f t="shared" si="8"/>
        <v/>
      </c>
      <c r="DV31" s="67" t="str">
        <f t="shared" si="8"/>
        <v/>
      </c>
      <c r="DW31" s="67" t="str">
        <f t="shared" si="8"/>
        <v/>
      </c>
      <c r="DX31" s="67" t="str">
        <f t="shared" si="8"/>
        <v/>
      </c>
      <c r="DY31" s="67" t="str">
        <f t="shared" si="8"/>
        <v/>
      </c>
      <c r="DZ31" s="67" t="str">
        <f t="shared" si="8"/>
        <v/>
      </c>
      <c r="EA31" s="67" t="str">
        <f t="shared" si="8"/>
        <v/>
      </c>
      <c r="EB31" s="67" t="str">
        <f t="shared" ref="EB31" si="9">IF(EB3="","",EB11+EB10+EB23-EB16-EB27)</f>
        <v/>
      </c>
      <c r="EC31" s="67" t="str">
        <f>IF(EC3="","",#REF!+EC28-#REF!)</f>
        <v/>
      </c>
      <c r="ED31" s="67" t="str">
        <f>IF(ED3="","",#REF!+ED28-#REF!)</f>
        <v/>
      </c>
      <c r="EE31" s="67" t="str">
        <f>IF(EE3="","",#REF!+EE28-#REF!)</f>
        <v/>
      </c>
      <c r="EF31" s="67" t="str">
        <f>IF(EF3="","",#REF!+EF28-#REF!)</f>
        <v/>
      </c>
      <c r="EG31" s="67" t="str">
        <f>IF(EG3="","",#REF!+EG28-#REF!)</f>
        <v/>
      </c>
      <c r="EH31" s="67" t="str">
        <f>IF(EH3="","",#REF!+EH28-#REF!)</f>
        <v/>
      </c>
      <c r="EI31" s="67" t="str">
        <f>IF(EI3="","",#REF!+EI28-#REF!)</f>
        <v/>
      </c>
      <c r="EJ31" s="67" t="str">
        <f>IF(EJ3="","",#REF!+EJ28-#REF!)</f>
        <v/>
      </c>
      <c r="EK31" s="67" t="str">
        <f>IF(EK3="","",#REF!+EK28-#REF!)</f>
        <v/>
      </c>
      <c r="EL31" s="67" t="str">
        <f>IF(EL3="","",#REF!+EL28-#REF!)</f>
        <v/>
      </c>
      <c r="EM31" s="67" t="str">
        <f>IF(EM3="","",#REF!+EM28-#REF!)</f>
        <v/>
      </c>
      <c r="EN31" s="67" t="str">
        <f>IF(EN3="","",#REF!+EN28-#REF!)</f>
        <v/>
      </c>
      <c r="EO31" s="67" t="str">
        <f>IF(EO3="","",#REF!+EO28-#REF!)</f>
        <v/>
      </c>
      <c r="EP31" s="67" t="str">
        <f>IF(EP3="","",#REF!+EP28-#REF!)</f>
        <v/>
      </c>
      <c r="EQ31" s="67" t="str">
        <f>IF(EQ3="","",#REF!+EQ28-#REF!)</f>
        <v/>
      </c>
      <c r="ER31" s="67" t="str">
        <f>IF(ER3="","",#REF!+ER28-#REF!)</f>
        <v/>
      </c>
      <c r="ES31" s="67" t="str">
        <f>IF(ES3="","",#REF!+ES28-#REF!)</f>
        <v/>
      </c>
      <c r="ET31" s="67" t="str">
        <f>IF(ET3="","",#REF!+ET28)</f>
        <v/>
      </c>
      <c r="EU31" s="67" t="str">
        <f>IF(EU3="","",#REF!+EU28)</f>
        <v/>
      </c>
    </row>
    <row r="32" spans="1:152">
      <c r="A32" s="4"/>
      <c r="B32" s="4"/>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row>
    <row r="33" spans="1:152">
      <c r="A33" s="4"/>
      <c r="B33" s="4"/>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row>
    <row r="34" spans="1:152">
      <c r="A34" s="4" t="s">
        <v>122</v>
      </c>
      <c r="B34" s="55">
        <f>IF(B3="","",B31)</f>
        <v>-8000</v>
      </c>
      <c r="C34" s="55">
        <f t="shared" ref="C34:AH34" ca="1" si="10">IF(C3="","",B34+C31)</f>
        <v>-7636.8590212213021</v>
      </c>
      <c r="D34" s="55">
        <f t="shared" ca="1" si="10"/>
        <v>-7263.641866996426</v>
      </c>
      <c r="E34" s="55">
        <f t="shared" ca="1" si="10"/>
        <v>-6880.4619795193985</v>
      </c>
      <c r="F34" s="55">
        <f t="shared" ca="1" si="10"/>
        <v>-6487.4317008167163</v>
      </c>
      <c r="G34" s="55">
        <f t="shared" ca="1" si="10"/>
        <v>-6084.6622836788501</v>
      </c>
      <c r="H34" s="55">
        <f t="shared" ca="1" si="10"/>
        <v>-5672.2639024835698</v>
      </c>
      <c r="I34" s="55">
        <f t="shared" ca="1" si="10"/>
        <v>-5250.3456639121841</v>
      </c>
      <c r="J34" s="55">
        <f t="shared" ca="1" si="10"/>
        <v>-4819.0156175597349</v>
      </c>
      <c r="K34" s="55">
        <f t="shared" ca="1" si="10"/>
        <v>-4378.3807664402148</v>
      </c>
      <c r="L34" s="55">
        <f t="shared" ca="1" si="10"/>
        <v>-3928.547077387831</v>
      </c>
      <c r="M34" s="55">
        <f t="shared" ca="1" si="10"/>
        <v>-3469.6194913553545</v>
      </c>
      <c r="N34" s="55">
        <f t="shared" ca="1" si="10"/>
        <v>-3001.7019336105727</v>
      </c>
      <c r="O34" s="55">
        <f t="shared" ca="1" si="10"/>
        <v>-2524.8973238318531</v>
      </c>
      <c r="P34" s="55">
        <f t="shared" ca="1" si="10"/>
        <v>-2039.3075861038124</v>
      </c>
      <c r="Q34" s="55">
        <f t="shared" ca="1" si="10"/>
        <v>-1545.0336588140935</v>
      </c>
      <c r="R34" s="55">
        <f t="shared" ca="1" si="10"/>
        <v>1255.2468672547402</v>
      </c>
      <c r="S34" s="55">
        <f t="shared" ca="1" si="10"/>
        <v>4049.5998633624963</v>
      </c>
      <c r="T34" s="55">
        <f t="shared" ca="1" si="10"/>
        <v>6838.0840179246316</v>
      </c>
      <c r="U34" s="55">
        <f t="shared" ca="1" si="10"/>
        <v>9620.7574382831808</v>
      </c>
      <c r="V34" s="55">
        <f t="shared" ca="1" si="10"/>
        <v>55168.552656459964</v>
      </c>
      <c r="W34" s="55" t="str">
        <f t="shared" si="10"/>
        <v/>
      </c>
      <c r="X34" s="55" t="str">
        <f t="shared" si="10"/>
        <v/>
      </c>
      <c r="Y34" s="55" t="str">
        <f t="shared" si="10"/>
        <v/>
      </c>
      <c r="Z34" s="55" t="str">
        <f t="shared" si="10"/>
        <v/>
      </c>
      <c r="AA34" s="55" t="str">
        <f t="shared" si="10"/>
        <v/>
      </c>
      <c r="AB34" s="55" t="str">
        <f t="shared" si="10"/>
        <v/>
      </c>
      <c r="AC34" s="55" t="str">
        <f t="shared" si="10"/>
        <v/>
      </c>
      <c r="AD34" s="55" t="str">
        <f t="shared" si="10"/>
        <v/>
      </c>
      <c r="AE34" s="55" t="str">
        <f t="shared" si="10"/>
        <v/>
      </c>
      <c r="AF34" s="55" t="str">
        <f t="shared" si="10"/>
        <v/>
      </c>
      <c r="AG34" s="55" t="str">
        <f t="shared" si="10"/>
        <v/>
      </c>
      <c r="AH34" s="55" t="str">
        <f t="shared" si="10"/>
        <v/>
      </c>
      <c r="AI34" s="55" t="str">
        <f t="shared" ref="AI34:BN34" si="11">IF(AI3="","",AH34+AI31)</f>
        <v/>
      </c>
      <c r="AJ34" s="55" t="str">
        <f t="shared" si="11"/>
        <v/>
      </c>
      <c r="AK34" s="55" t="str">
        <f t="shared" si="11"/>
        <v/>
      </c>
      <c r="AL34" s="55" t="str">
        <f t="shared" si="11"/>
        <v/>
      </c>
      <c r="AM34" s="55" t="str">
        <f t="shared" si="11"/>
        <v/>
      </c>
      <c r="AN34" s="55" t="str">
        <f t="shared" si="11"/>
        <v/>
      </c>
      <c r="AO34" s="55" t="str">
        <f t="shared" si="11"/>
        <v/>
      </c>
      <c r="AP34" s="55" t="str">
        <f t="shared" si="11"/>
        <v/>
      </c>
      <c r="AQ34" s="55" t="str">
        <f t="shared" si="11"/>
        <v/>
      </c>
      <c r="AR34" s="55" t="str">
        <f t="shared" si="11"/>
        <v/>
      </c>
      <c r="AS34" s="55" t="str">
        <f t="shared" si="11"/>
        <v/>
      </c>
      <c r="AT34" s="55" t="str">
        <f t="shared" si="11"/>
        <v/>
      </c>
      <c r="AU34" s="55" t="str">
        <f t="shared" si="11"/>
        <v/>
      </c>
      <c r="AV34" s="55" t="str">
        <f t="shared" si="11"/>
        <v/>
      </c>
      <c r="AW34" s="55" t="str">
        <f t="shared" si="11"/>
        <v/>
      </c>
      <c r="AX34" s="55" t="str">
        <f t="shared" si="11"/>
        <v/>
      </c>
      <c r="AY34" s="55" t="str">
        <f t="shared" si="11"/>
        <v/>
      </c>
      <c r="AZ34" s="55" t="str">
        <f t="shared" si="11"/>
        <v/>
      </c>
      <c r="BA34" s="55" t="str">
        <f t="shared" si="11"/>
        <v/>
      </c>
      <c r="BB34" s="55" t="str">
        <f t="shared" si="11"/>
        <v/>
      </c>
      <c r="BC34" s="55" t="str">
        <f t="shared" si="11"/>
        <v/>
      </c>
      <c r="BD34" s="55" t="str">
        <f t="shared" si="11"/>
        <v/>
      </c>
      <c r="BE34" s="55" t="str">
        <f t="shared" si="11"/>
        <v/>
      </c>
      <c r="BF34" s="55" t="str">
        <f t="shared" si="11"/>
        <v/>
      </c>
      <c r="BG34" s="55" t="str">
        <f t="shared" si="11"/>
        <v/>
      </c>
      <c r="BH34" s="55" t="str">
        <f t="shared" si="11"/>
        <v/>
      </c>
      <c r="BI34" s="55" t="str">
        <f t="shared" si="11"/>
        <v/>
      </c>
      <c r="BJ34" s="55" t="str">
        <f t="shared" si="11"/>
        <v/>
      </c>
      <c r="BK34" s="55" t="str">
        <f t="shared" si="11"/>
        <v/>
      </c>
      <c r="BL34" s="55" t="str">
        <f t="shared" si="11"/>
        <v/>
      </c>
      <c r="BM34" s="55" t="str">
        <f t="shared" si="11"/>
        <v/>
      </c>
      <c r="BN34" s="55" t="str">
        <f t="shared" si="11"/>
        <v/>
      </c>
      <c r="BO34" s="55" t="str">
        <f t="shared" ref="BO34:CT34" si="12">IF(BO3="","",BN34+BO31)</f>
        <v/>
      </c>
      <c r="BP34" s="55" t="str">
        <f t="shared" si="12"/>
        <v/>
      </c>
      <c r="BQ34" s="55" t="str">
        <f t="shared" si="12"/>
        <v/>
      </c>
      <c r="BR34" s="55" t="str">
        <f t="shared" si="12"/>
        <v/>
      </c>
      <c r="BS34" s="55" t="str">
        <f t="shared" si="12"/>
        <v/>
      </c>
      <c r="BT34" s="55" t="str">
        <f t="shared" si="12"/>
        <v/>
      </c>
      <c r="BU34" s="55" t="str">
        <f t="shared" si="12"/>
        <v/>
      </c>
      <c r="BV34" s="55" t="str">
        <f t="shared" si="12"/>
        <v/>
      </c>
      <c r="BW34" s="55" t="str">
        <f t="shared" si="12"/>
        <v/>
      </c>
      <c r="BX34" s="55" t="str">
        <f t="shared" si="12"/>
        <v/>
      </c>
      <c r="BY34" s="55" t="str">
        <f t="shared" si="12"/>
        <v/>
      </c>
      <c r="BZ34" s="55" t="str">
        <f t="shared" si="12"/>
        <v/>
      </c>
      <c r="CA34" s="55" t="str">
        <f t="shared" si="12"/>
        <v/>
      </c>
      <c r="CB34" s="55" t="str">
        <f t="shared" si="12"/>
        <v/>
      </c>
      <c r="CC34" s="55" t="str">
        <f t="shared" si="12"/>
        <v/>
      </c>
      <c r="CD34" s="55" t="str">
        <f t="shared" si="12"/>
        <v/>
      </c>
      <c r="CE34" s="55" t="str">
        <f t="shared" si="12"/>
        <v/>
      </c>
      <c r="CF34" s="55" t="str">
        <f t="shared" si="12"/>
        <v/>
      </c>
      <c r="CG34" s="55" t="str">
        <f t="shared" si="12"/>
        <v/>
      </c>
      <c r="CH34" s="55" t="str">
        <f t="shared" si="12"/>
        <v/>
      </c>
      <c r="CI34" s="55" t="str">
        <f t="shared" si="12"/>
        <v/>
      </c>
      <c r="CJ34" s="55" t="str">
        <f t="shared" si="12"/>
        <v/>
      </c>
      <c r="CK34" s="55" t="str">
        <f t="shared" si="12"/>
        <v/>
      </c>
      <c r="CL34" s="55" t="str">
        <f t="shared" si="12"/>
        <v/>
      </c>
      <c r="CM34" s="55" t="str">
        <f t="shared" si="12"/>
        <v/>
      </c>
      <c r="CN34" s="55" t="str">
        <f t="shared" si="12"/>
        <v/>
      </c>
      <c r="CO34" s="55" t="str">
        <f t="shared" si="12"/>
        <v/>
      </c>
      <c r="CP34" s="55" t="str">
        <f t="shared" si="12"/>
        <v/>
      </c>
      <c r="CQ34" s="55" t="str">
        <f t="shared" si="12"/>
        <v/>
      </c>
      <c r="CR34" s="55" t="str">
        <f t="shared" si="12"/>
        <v/>
      </c>
      <c r="CS34" s="55" t="str">
        <f t="shared" si="12"/>
        <v/>
      </c>
      <c r="CT34" s="55" t="str">
        <f t="shared" si="12"/>
        <v/>
      </c>
      <c r="CU34" s="55" t="str">
        <f t="shared" ref="CU34:DZ34" si="13">IF(CU3="","",CT34+CU31)</f>
        <v/>
      </c>
      <c r="CV34" s="55" t="str">
        <f t="shared" si="13"/>
        <v/>
      </c>
      <c r="CW34" s="55" t="str">
        <f t="shared" si="13"/>
        <v/>
      </c>
      <c r="CX34" s="55" t="str">
        <f t="shared" si="13"/>
        <v/>
      </c>
      <c r="CY34" s="55" t="str">
        <f t="shared" si="13"/>
        <v/>
      </c>
      <c r="CZ34" s="55" t="str">
        <f t="shared" si="13"/>
        <v/>
      </c>
      <c r="DA34" s="55" t="str">
        <f t="shared" si="13"/>
        <v/>
      </c>
      <c r="DB34" s="55" t="str">
        <f t="shared" si="13"/>
        <v/>
      </c>
      <c r="DC34" s="55" t="str">
        <f t="shared" si="13"/>
        <v/>
      </c>
      <c r="DD34" s="55" t="str">
        <f t="shared" si="13"/>
        <v/>
      </c>
      <c r="DE34" s="55" t="str">
        <f t="shared" si="13"/>
        <v/>
      </c>
      <c r="DF34" s="55" t="str">
        <f t="shared" si="13"/>
        <v/>
      </c>
      <c r="DG34" s="55" t="str">
        <f t="shared" si="13"/>
        <v/>
      </c>
      <c r="DH34" s="55" t="str">
        <f t="shared" si="13"/>
        <v/>
      </c>
      <c r="DI34" s="55" t="str">
        <f t="shared" si="13"/>
        <v/>
      </c>
      <c r="DJ34" s="55" t="str">
        <f t="shared" si="13"/>
        <v/>
      </c>
      <c r="DK34" s="55" t="str">
        <f t="shared" si="13"/>
        <v/>
      </c>
      <c r="DL34" s="55" t="str">
        <f t="shared" si="13"/>
        <v/>
      </c>
      <c r="DM34" s="55" t="str">
        <f t="shared" si="13"/>
        <v/>
      </c>
      <c r="DN34" s="55" t="str">
        <f t="shared" si="13"/>
        <v/>
      </c>
      <c r="DO34" s="55" t="str">
        <f t="shared" si="13"/>
        <v/>
      </c>
      <c r="DP34" s="55" t="str">
        <f t="shared" si="13"/>
        <v/>
      </c>
      <c r="DQ34" s="55" t="str">
        <f t="shared" si="13"/>
        <v/>
      </c>
      <c r="DR34" s="55" t="str">
        <f t="shared" si="13"/>
        <v/>
      </c>
      <c r="DS34" s="55" t="str">
        <f t="shared" si="13"/>
        <v/>
      </c>
      <c r="DT34" s="55" t="str">
        <f t="shared" si="13"/>
        <v/>
      </c>
      <c r="DU34" s="55" t="str">
        <f t="shared" si="13"/>
        <v/>
      </c>
      <c r="DV34" s="55" t="str">
        <f t="shared" si="13"/>
        <v/>
      </c>
      <c r="DW34" s="55" t="str">
        <f t="shared" si="13"/>
        <v/>
      </c>
      <c r="DX34" s="55" t="str">
        <f t="shared" si="13"/>
        <v/>
      </c>
      <c r="DY34" s="55" t="str">
        <f t="shared" si="13"/>
        <v/>
      </c>
      <c r="DZ34" s="55" t="str">
        <f t="shared" si="13"/>
        <v/>
      </c>
      <c r="EA34" s="55" t="str">
        <f t="shared" ref="EA34:EV34" si="14">IF(EA3="","",DZ34+EA31)</f>
        <v/>
      </c>
      <c r="EB34" s="55" t="str">
        <f t="shared" si="14"/>
        <v/>
      </c>
      <c r="EC34" s="55" t="str">
        <f t="shared" si="14"/>
        <v/>
      </c>
      <c r="ED34" s="55" t="str">
        <f t="shared" si="14"/>
        <v/>
      </c>
      <c r="EE34" s="55" t="str">
        <f t="shared" si="14"/>
        <v/>
      </c>
      <c r="EF34" s="55" t="str">
        <f t="shared" si="14"/>
        <v/>
      </c>
      <c r="EG34" s="55" t="str">
        <f t="shared" si="14"/>
        <v/>
      </c>
      <c r="EH34" s="55" t="str">
        <f t="shared" si="14"/>
        <v/>
      </c>
      <c r="EI34" s="55" t="str">
        <f t="shared" si="14"/>
        <v/>
      </c>
      <c r="EJ34" s="55" t="str">
        <f t="shared" si="14"/>
        <v/>
      </c>
      <c r="EK34" s="55" t="str">
        <f t="shared" si="14"/>
        <v/>
      </c>
      <c r="EL34" s="55" t="str">
        <f t="shared" si="14"/>
        <v/>
      </c>
      <c r="EM34" s="55" t="str">
        <f t="shared" si="14"/>
        <v/>
      </c>
      <c r="EN34" s="55" t="str">
        <f t="shared" si="14"/>
        <v/>
      </c>
      <c r="EO34" s="55" t="str">
        <f t="shared" si="14"/>
        <v/>
      </c>
      <c r="EP34" s="55" t="str">
        <f t="shared" si="14"/>
        <v/>
      </c>
      <c r="EQ34" s="55" t="str">
        <f t="shared" si="14"/>
        <v/>
      </c>
      <c r="ER34" s="55" t="str">
        <f t="shared" si="14"/>
        <v/>
      </c>
      <c r="ES34" s="55" t="str">
        <f t="shared" si="14"/>
        <v/>
      </c>
      <c r="ET34" s="55" t="str">
        <f t="shared" si="14"/>
        <v/>
      </c>
      <c r="EU34" s="55" t="str">
        <f t="shared" si="14"/>
        <v/>
      </c>
      <c r="EV34" s="55" t="str">
        <f t="shared" si="14"/>
        <v/>
      </c>
    </row>
    <row r="35" spans="1:152">
      <c r="A35" s="4" t="s">
        <v>121</v>
      </c>
      <c r="B35" s="55">
        <f>IF(B3="","",B30)</f>
        <v>-8000</v>
      </c>
      <c r="C35" s="55">
        <f t="shared" ref="C35:AH35" ca="1" si="15">IF(C3="","",B35+C30)</f>
        <v>-7638.6656927575141</v>
      </c>
      <c r="D35" s="55">
        <f t="shared" ca="1" si="15"/>
        <v>-7269.1529042375505</v>
      </c>
      <c r="E35" s="55">
        <f t="shared" ca="1" si="15"/>
        <v>-6891.6637134970842</v>
      </c>
      <c r="F35" s="55">
        <f t="shared" ca="1" si="15"/>
        <v>-6506.3967568452081</v>
      </c>
      <c r="G35" s="55">
        <f t="shared" ca="1" si="15"/>
        <v>-6113.5472812566786</v>
      </c>
      <c r="H35" s="55">
        <f t="shared" ca="1" si="15"/>
        <v>-5713.3071969812363</v>
      </c>
      <c r="I35" s="55">
        <f t="shared" ca="1" si="15"/>
        <v>-5305.8651293606936</v>
      </c>
      <c r="J35" s="55">
        <f t="shared" ca="1" si="15"/>
        <v>-4891.4064698655893</v>
      </c>
      <c r="K35" s="55">
        <f t="shared" ca="1" si="15"/>
        <v>-4470.1134263630574</v>
      </c>
      <c r="L35" s="55">
        <f t="shared" ca="1" si="15"/>
        <v>-4042.1650726273556</v>
      </c>
      <c r="M35" s="55">
        <f t="shared" ca="1" si="15"/>
        <v>-3607.7373971043553</v>
      </c>
      <c r="N35" s="55">
        <f t="shared" ca="1" si="15"/>
        <v>-3167.0033509411091</v>
      </c>
      <c r="O35" s="55">
        <f t="shared" ca="1" si="15"/>
        <v>-2720.1328952914564</v>
      </c>
      <c r="P35" s="55">
        <f t="shared" ca="1" si="15"/>
        <v>-2267.2930479084557</v>
      </c>
      <c r="Q35" s="55">
        <f t="shared" ca="1" si="15"/>
        <v>-1808.6479290342927</v>
      </c>
      <c r="R35" s="55">
        <f t="shared" ca="1" si="15"/>
        <v>776.8521304675055</v>
      </c>
      <c r="S35" s="55">
        <f t="shared" ca="1" si="15"/>
        <v>3344.0433432700875</v>
      </c>
      <c r="T35" s="55">
        <f t="shared" ca="1" si="15"/>
        <v>5893.097540213118</v>
      </c>
      <c r="U35" s="55">
        <f t="shared" ca="1" si="15"/>
        <v>8424.1845001057263</v>
      </c>
      <c r="V35" s="55">
        <f t="shared" ca="1" si="15"/>
        <v>49647.804323211603</v>
      </c>
      <c r="W35" s="55" t="str">
        <f t="shared" si="15"/>
        <v/>
      </c>
      <c r="X35" s="55" t="str">
        <f t="shared" si="15"/>
        <v/>
      </c>
      <c r="Y35" s="55" t="str">
        <f t="shared" si="15"/>
        <v/>
      </c>
      <c r="Z35" s="55" t="str">
        <f t="shared" si="15"/>
        <v/>
      </c>
      <c r="AA35" s="55" t="str">
        <f t="shared" si="15"/>
        <v/>
      </c>
      <c r="AB35" s="55" t="str">
        <f t="shared" si="15"/>
        <v/>
      </c>
      <c r="AC35" s="55" t="str">
        <f t="shared" si="15"/>
        <v/>
      </c>
      <c r="AD35" s="55" t="str">
        <f t="shared" si="15"/>
        <v/>
      </c>
      <c r="AE35" s="55" t="str">
        <f t="shared" si="15"/>
        <v/>
      </c>
      <c r="AF35" s="55" t="str">
        <f t="shared" si="15"/>
        <v/>
      </c>
      <c r="AG35" s="55" t="str">
        <f t="shared" si="15"/>
        <v/>
      </c>
      <c r="AH35" s="55" t="str">
        <f t="shared" si="15"/>
        <v/>
      </c>
      <c r="AI35" s="55" t="str">
        <f t="shared" ref="AI35:BN35" si="16">IF(AI3="","",AH35+AI30)</f>
        <v/>
      </c>
      <c r="AJ35" s="55" t="str">
        <f t="shared" si="16"/>
        <v/>
      </c>
      <c r="AK35" s="55" t="str">
        <f t="shared" si="16"/>
        <v/>
      </c>
      <c r="AL35" s="55" t="str">
        <f t="shared" si="16"/>
        <v/>
      </c>
      <c r="AM35" s="55" t="str">
        <f t="shared" si="16"/>
        <v/>
      </c>
      <c r="AN35" s="55" t="str">
        <f t="shared" si="16"/>
        <v/>
      </c>
      <c r="AO35" s="55" t="str">
        <f t="shared" si="16"/>
        <v/>
      </c>
      <c r="AP35" s="55" t="str">
        <f t="shared" si="16"/>
        <v/>
      </c>
      <c r="AQ35" s="55" t="str">
        <f t="shared" si="16"/>
        <v/>
      </c>
      <c r="AR35" s="55" t="str">
        <f t="shared" si="16"/>
        <v/>
      </c>
      <c r="AS35" s="55" t="str">
        <f t="shared" si="16"/>
        <v/>
      </c>
      <c r="AT35" s="55" t="str">
        <f t="shared" si="16"/>
        <v/>
      </c>
      <c r="AU35" s="55" t="str">
        <f t="shared" si="16"/>
        <v/>
      </c>
      <c r="AV35" s="55" t="str">
        <f t="shared" si="16"/>
        <v/>
      </c>
      <c r="AW35" s="55" t="str">
        <f t="shared" si="16"/>
        <v/>
      </c>
      <c r="AX35" s="55" t="str">
        <f t="shared" si="16"/>
        <v/>
      </c>
      <c r="AY35" s="55" t="str">
        <f t="shared" si="16"/>
        <v/>
      </c>
      <c r="AZ35" s="55" t="str">
        <f t="shared" si="16"/>
        <v/>
      </c>
      <c r="BA35" s="55" t="str">
        <f t="shared" si="16"/>
        <v/>
      </c>
      <c r="BB35" s="55" t="str">
        <f t="shared" si="16"/>
        <v/>
      </c>
      <c r="BC35" s="55" t="str">
        <f t="shared" si="16"/>
        <v/>
      </c>
      <c r="BD35" s="55" t="str">
        <f t="shared" si="16"/>
        <v/>
      </c>
      <c r="BE35" s="55" t="str">
        <f t="shared" si="16"/>
        <v/>
      </c>
      <c r="BF35" s="55" t="str">
        <f t="shared" si="16"/>
        <v/>
      </c>
      <c r="BG35" s="55" t="str">
        <f t="shared" si="16"/>
        <v/>
      </c>
      <c r="BH35" s="55" t="str">
        <f t="shared" si="16"/>
        <v/>
      </c>
      <c r="BI35" s="55" t="str">
        <f t="shared" si="16"/>
        <v/>
      </c>
      <c r="BJ35" s="55" t="str">
        <f t="shared" si="16"/>
        <v/>
      </c>
      <c r="BK35" s="55" t="str">
        <f t="shared" si="16"/>
        <v/>
      </c>
      <c r="BL35" s="55" t="str">
        <f t="shared" si="16"/>
        <v/>
      </c>
      <c r="BM35" s="55" t="str">
        <f t="shared" si="16"/>
        <v/>
      </c>
      <c r="BN35" s="55" t="str">
        <f t="shared" si="16"/>
        <v/>
      </c>
      <c r="BO35" s="55" t="str">
        <f t="shared" ref="BO35:CT35" si="17">IF(BO3="","",BN35+BO30)</f>
        <v/>
      </c>
      <c r="BP35" s="55" t="str">
        <f t="shared" si="17"/>
        <v/>
      </c>
      <c r="BQ35" s="55" t="str">
        <f t="shared" si="17"/>
        <v/>
      </c>
      <c r="BR35" s="55" t="str">
        <f t="shared" si="17"/>
        <v/>
      </c>
      <c r="BS35" s="55" t="str">
        <f t="shared" si="17"/>
        <v/>
      </c>
      <c r="BT35" s="55" t="str">
        <f t="shared" si="17"/>
        <v/>
      </c>
      <c r="BU35" s="55" t="str">
        <f t="shared" si="17"/>
        <v/>
      </c>
      <c r="BV35" s="55" t="str">
        <f t="shared" si="17"/>
        <v/>
      </c>
      <c r="BW35" s="55" t="str">
        <f t="shared" si="17"/>
        <v/>
      </c>
      <c r="BX35" s="55" t="str">
        <f t="shared" si="17"/>
        <v/>
      </c>
      <c r="BY35" s="55" t="str">
        <f t="shared" si="17"/>
        <v/>
      </c>
      <c r="BZ35" s="55" t="str">
        <f t="shared" si="17"/>
        <v/>
      </c>
      <c r="CA35" s="55" t="str">
        <f t="shared" si="17"/>
        <v/>
      </c>
      <c r="CB35" s="55" t="str">
        <f t="shared" si="17"/>
        <v/>
      </c>
      <c r="CC35" s="55" t="str">
        <f t="shared" si="17"/>
        <v/>
      </c>
      <c r="CD35" s="55" t="str">
        <f t="shared" si="17"/>
        <v/>
      </c>
      <c r="CE35" s="55" t="str">
        <f t="shared" si="17"/>
        <v/>
      </c>
      <c r="CF35" s="55" t="str">
        <f t="shared" si="17"/>
        <v/>
      </c>
      <c r="CG35" s="55" t="str">
        <f t="shared" si="17"/>
        <v/>
      </c>
      <c r="CH35" s="55" t="str">
        <f t="shared" si="17"/>
        <v/>
      </c>
      <c r="CI35" s="55" t="str">
        <f t="shared" si="17"/>
        <v/>
      </c>
      <c r="CJ35" s="55" t="str">
        <f t="shared" si="17"/>
        <v/>
      </c>
      <c r="CK35" s="55" t="str">
        <f t="shared" si="17"/>
        <v/>
      </c>
      <c r="CL35" s="55" t="str">
        <f t="shared" si="17"/>
        <v/>
      </c>
      <c r="CM35" s="55" t="str">
        <f t="shared" si="17"/>
        <v/>
      </c>
      <c r="CN35" s="55" t="str">
        <f t="shared" si="17"/>
        <v/>
      </c>
      <c r="CO35" s="55" t="str">
        <f t="shared" si="17"/>
        <v/>
      </c>
      <c r="CP35" s="55" t="str">
        <f t="shared" si="17"/>
        <v/>
      </c>
      <c r="CQ35" s="55" t="str">
        <f t="shared" si="17"/>
        <v/>
      </c>
      <c r="CR35" s="55" t="str">
        <f t="shared" si="17"/>
        <v/>
      </c>
      <c r="CS35" s="55" t="str">
        <f t="shared" si="17"/>
        <v/>
      </c>
      <c r="CT35" s="55" t="str">
        <f t="shared" si="17"/>
        <v/>
      </c>
      <c r="CU35" s="55" t="str">
        <f t="shared" ref="CU35:DZ35" si="18">IF(CU3="","",CT35+CU30)</f>
        <v/>
      </c>
      <c r="CV35" s="55" t="str">
        <f t="shared" si="18"/>
        <v/>
      </c>
      <c r="CW35" s="55" t="str">
        <f t="shared" si="18"/>
        <v/>
      </c>
      <c r="CX35" s="55" t="str">
        <f t="shared" si="18"/>
        <v/>
      </c>
      <c r="CY35" s="55" t="str">
        <f t="shared" si="18"/>
        <v/>
      </c>
      <c r="CZ35" s="55" t="str">
        <f t="shared" si="18"/>
        <v/>
      </c>
      <c r="DA35" s="55" t="str">
        <f t="shared" si="18"/>
        <v/>
      </c>
      <c r="DB35" s="55" t="str">
        <f t="shared" si="18"/>
        <v/>
      </c>
      <c r="DC35" s="55" t="str">
        <f t="shared" si="18"/>
        <v/>
      </c>
      <c r="DD35" s="55" t="str">
        <f t="shared" si="18"/>
        <v/>
      </c>
      <c r="DE35" s="55" t="str">
        <f t="shared" si="18"/>
        <v/>
      </c>
      <c r="DF35" s="55" t="str">
        <f t="shared" si="18"/>
        <v/>
      </c>
      <c r="DG35" s="55" t="str">
        <f t="shared" si="18"/>
        <v/>
      </c>
      <c r="DH35" s="55" t="str">
        <f t="shared" si="18"/>
        <v/>
      </c>
      <c r="DI35" s="55" t="str">
        <f t="shared" si="18"/>
        <v/>
      </c>
      <c r="DJ35" s="55" t="str">
        <f t="shared" si="18"/>
        <v/>
      </c>
      <c r="DK35" s="55" t="str">
        <f t="shared" si="18"/>
        <v/>
      </c>
      <c r="DL35" s="55" t="str">
        <f t="shared" si="18"/>
        <v/>
      </c>
      <c r="DM35" s="55" t="str">
        <f t="shared" si="18"/>
        <v/>
      </c>
      <c r="DN35" s="55" t="str">
        <f t="shared" si="18"/>
        <v/>
      </c>
      <c r="DO35" s="55" t="str">
        <f t="shared" si="18"/>
        <v/>
      </c>
      <c r="DP35" s="55" t="str">
        <f t="shared" si="18"/>
        <v/>
      </c>
      <c r="DQ35" s="55" t="str">
        <f t="shared" si="18"/>
        <v/>
      </c>
      <c r="DR35" s="55" t="str">
        <f t="shared" si="18"/>
        <v/>
      </c>
      <c r="DS35" s="55" t="str">
        <f t="shared" si="18"/>
        <v/>
      </c>
      <c r="DT35" s="55" t="str">
        <f t="shared" si="18"/>
        <v/>
      </c>
      <c r="DU35" s="55" t="str">
        <f t="shared" si="18"/>
        <v/>
      </c>
      <c r="DV35" s="55" t="str">
        <f t="shared" si="18"/>
        <v/>
      </c>
      <c r="DW35" s="55" t="str">
        <f t="shared" si="18"/>
        <v/>
      </c>
      <c r="DX35" s="55" t="str">
        <f t="shared" si="18"/>
        <v/>
      </c>
      <c r="DY35" s="55" t="str">
        <f t="shared" si="18"/>
        <v/>
      </c>
      <c r="DZ35" s="55" t="str">
        <f t="shared" si="18"/>
        <v/>
      </c>
      <c r="EA35" s="55" t="str">
        <f t="shared" ref="EA35:ET35" si="19">IF(EA3="","",DZ35+EA30)</f>
        <v/>
      </c>
      <c r="EB35" s="55" t="str">
        <f t="shared" si="19"/>
        <v/>
      </c>
      <c r="EC35" s="55" t="str">
        <f t="shared" si="19"/>
        <v/>
      </c>
      <c r="ED35" s="55" t="str">
        <f t="shared" si="19"/>
        <v/>
      </c>
      <c r="EE35" s="55" t="str">
        <f t="shared" si="19"/>
        <v/>
      </c>
      <c r="EF35" s="55" t="str">
        <f t="shared" si="19"/>
        <v/>
      </c>
      <c r="EG35" s="55" t="str">
        <f t="shared" si="19"/>
        <v/>
      </c>
      <c r="EH35" s="55" t="str">
        <f t="shared" si="19"/>
        <v/>
      </c>
      <c r="EI35" s="55" t="str">
        <f t="shared" si="19"/>
        <v/>
      </c>
      <c r="EJ35" s="55" t="str">
        <f t="shared" si="19"/>
        <v/>
      </c>
      <c r="EK35" s="55" t="str">
        <f t="shared" si="19"/>
        <v/>
      </c>
      <c r="EL35" s="55" t="str">
        <f t="shared" si="19"/>
        <v/>
      </c>
      <c r="EM35" s="55" t="str">
        <f t="shared" si="19"/>
        <v/>
      </c>
      <c r="EN35" s="55" t="str">
        <f t="shared" si="19"/>
        <v/>
      </c>
      <c r="EO35" s="55" t="str">
        <f t="shared" si="19"/>
        <v/>
      </c>
      <c r="EP35" s="55" t="str">
        <f t="shared" si="19"/>
        <v/>
      </c>
      <c r="EQ35" s="55" t="str">
        <f t="shared" si="19"/>
        <v/>
      </c>
      <c r="ER35" s="55" t="str">
        <f t="shared" si="19"/>
        <v/>
      </c>
      <c r="ES35" s="55" t="str">
        <f t="shared" si="19"/>
        <v/>
      </c>
      <c r="ET35" s="55" t="str">
        <f t="shared" si="19"/>
        <v/>
      </c>
    </row>
    <row r="36" spans="1:152">
      <c r="A36" s="4"/>
      <c r="B36" s="4"/>
      <c r="C36" s="55"/>
      <c r="D36" s="55"/>
      <c r="E36" s="55"/>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row>
    <row r="37" spans="1:152">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row>
    <row r="38" spans="1:152" ht="23.25">
      <c r="C38" s="12"/>
      <c r="D38" s="4"/>
      <c r="E38" s="4"/>
      <c r="F38" s="4"/>
      <c r="G38" s="4"/>
      <c r="H38" s="4"/>
      <c r="I38" s="4"/>
      <c r="J38" s="4"/>
      <c r="K38" s="4"/>
      <c r="L38" s="4"/>
      <c r="M38" s="117" t="s">
        <v>64</v>
      </c>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row>
    <row r="40" spans="1:152" ht="21">
      <c r="M40" s="118" t="s">
        <v>39</v>
      </c>
      <c r="N40" s="110">
        <f ca="1">B31+NPV('Caracs du projet'!E90,OFFSET(C31,0,0,1,COUNT(31:31)-1))</f>
        <v>49647.804323211552</v>
      </c>
    </row>
    <row r="41" spans="1:152" ht="15" customHeight="1">
      <c r="M41" s="119"/>
      <c r="N41" s="74"/>
    </row>
    <row r="42" spans="1:152" ht="42">
      <c r="M42" s="120" t="s">
        <v>126</v>
      </c>
      <c r="N42" s="76">
        <f ca="1">B31+NPV('Caracs du projet'!E90,OFFSET(C31,0,0,1,COUNT(31:31)-2))</f>
        <v>8424.1845001057154</v>
      </c>
    </row>
    <row r="44" spans="1:152" ht="63">
      <c r="M44" s="120" t="s">
        <v>65</v>
      </c>
      <c r="N44" s="121">
        <f ca="1">-NPV('Caracs du projet'!E88,OFFSET(B31,0,0,1,COUNTIF(31:31,"&lt;=0")))*(1+'Caracs du projet'!E88)</f>
        <v>8000</v>
      </c>
      <c r="O44" s="72"/>
    </row>
    <row r="45" spans="1:152" ht="21">
      <c r="M45" s="120"/>
      <c r="N45" s="75"/>
      <c r="O45" s="72"/>
    </row>
    <row r="46" spans="1:152" ht="42">
      <c r="M46" s="120" t="s">
        <v>116</v>
      </c>
      <c r="N46" s="126">
        <f ca="1">IF(AND(B34&gt;=0,C34&gt;=0),0,MATCH(SMALL(OFFSET(C34,0,0,1,COUNT(34:34)-1),1+COUNTIF(C34:EU34,"&lt;0")),B34:ER34)-1)</f>
        <v>16</v>
      </c>
      <c r="O46" s="122" t="s">
        <v>117</v>
      </c>
    </row>
    <row r="49" spans="2:14" ht="23.25">
      <c r="M49" s="117" t="s">
        <v>66</v>
      </c>
    </row>
    <row r="50" spans="2:14" ht="15" customHeight="1"/>
    <row r="51" spans="2:14" ht="21">
      <c r="M51" s="121" t="s">
        <v>68</v>
      </c>
      <c r="N51" s="121">
        <f ca="1">HLOOKUP('Caracs du projet'!E21,'Tableau LMNP'!A3:EV37,28)</f>
        <v>41223.619823105873</v>
      </c>
    </row>
    <row r="52" spans="2:14" ht="15" customHeight="1">
      <c r="M52" s="121"/>
      <c r="N52" s="75"/>
    </row>
    <row r="56" spans="2:14">
      <c r="B56" s="113"/>
    </row>
    <row r="57" spans="2:14">
      <c r="B57" s="113"/>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V68"/>
  <sheetViews>
    <sheetView topLeftCell="A15" zoomScale="70" zoomScaleNormal="70" workbookViewId="0">
      <selection activeCell="M48" sqref="M48"/>
    </sheetView>
  </sheetViews>
  <sheetFormatPr baseColWidth="10" defaultColWidth="10.7109375" defaultRowHeight="15"/>
  <cols>
    <col min="1" max="1" width="60.42578125" customWidth="1"/>
    <col min="2" max="2" width="14.5703125" bestFit="1" customWidth="1"/>
    <col min="3" max="3" width="13.85546875" bestFit="1" customWidth="1"/>
    <col min="4" max="5" width="12.5703125" bestFit="1" customWidth="1"/>
    <col min="6" max="6" width="13" bestFit="1" customWidth="1"/>
    <col min="7" max="7" width="12.5703125" bestFit="1" customWidth="1"/>
    <col min="8" max="9" width="13" bestFit="1" customWidth="1"/>
    <col min="10" max="10" width="12.5703125" bestFit="1" customWidth="1"/>
    <col min="11" max="12" width="12.85546875" bestFit="1" customWidth="1"/>
    <col min="13" max="13" width="15.140625" customWidth="1"/>
    <col min="14" max="14" width="16.5703125" bestFit="1" customWidth="1"/>
    <col min="15" max="15" width="14.28515625" bestFit="1" customWidth="1"/>
    <col min="16" max="20" width="13.5703125" bestFit="1" customWidth="1"/>
    <col min="21" max="21" width="14.5703125" bestFit="1" customWidth="1"/>
    <col min="22" max="22" width="14.7109375" bestFit="1" customWidth="1"/>
  </cols>
  <sheetData>
    <row r="3" spans="1:151" s="81" customFormat="1" ht="23.25">
      <c r="A3" s="115" t="s">
        <v>57</v>
      </c>
      <c r="B3" s="80">
        <f>0</f>
        <v>0</v>
      </c>
      <c r="C3" s="80">
        <f>1</f>
        <v>1</v>
      </c>
      <c r="D3" s="80">
        <f>IF(OR(C3='Caracs du projet'!$E$21,C3=""),"",C3+1)</f>
        <v>2</v>
      </c>
      <c r="E3" s="80">
        <f>IF(OR(D3='Caracs du projet'!$E$21,D3=""),"",D3+1)</f>
        <v>3</v>
      </c>
      <c r="F3" s="80">
        <f>IF(OR(E3='Caracs du projet'!$E$21,E3=""),"",E3+1)</f>
        <v>4</v>
      </c>
      <c r="G3" s="80">
        <f>IF(OR(F3='Caracs du projet'!$E$21,F3=""),"",F3+1)</f>
        <v>5</v>
      </c>
      <c r="H3" s="80">
        <f>IF(OR(G3='Caracs du projet'!$E$21,G3=""),"",G3+1)</f>
        <v>6</v>
      </c>
      <c r="I3" s="80">
        <f>IF(OR(H3='Caracs du projet'!$E$21,H3=""),"",H3+1)</f>
        <v>7</v>
      </c>
      <c r="J3" s="80">
        <f>IF(OR(I3='Caracs du projet'!$E$21,I3=""),"",I3+1)</f>
        <v>8</v>
      </c>
      <c r="K3" s="80">
        <f>IF(OR(J3='Caracs du projet'!$E$21,J3=""),"",J3+1)</f>
        <v>9</v>
      </c>
      <c r="L3" s="80">
        <f>IF(OR(K3='Caracs du projet'!$E$21,K3=""),"",K3+1)</f>
        <v>10</v>
      </c>
      <c r="M3" s="80">
        <f>IF(OR(L3='Caracs du projet'!$E$21,L3=""),"",L3+1)</f>
        <v>11</v>
      </c>
      <c r="N3" s="80">
        <f>IF(OR(M3='Caracs du projet'!$E$21,M3=""),"",M3+1)</f>
        <v>12</v>
      </c>
      <c r="O3" s="80">
        <f>IF(OR(N3='Caracs du projet'!$E$21,N3=""),"",N3+1)</f>
        <v>13</v>
      </c>
      <c r="P3" s="80">
        <f>IF(OR(O3='Caracs du projet'!$E$21,O3=""),"",O3+1)</f>
        <v>14</v>
      </c>
      <c r="Q3" s="80">
        <f>IF(OR(P3='Caracs du projet'!$E$21,P3=""),"",P3+1)</f>
        <v>15</v>
      </c>
      <c r="R3" s="80">
        <f>IF(OR(Q3='Caracs du projet'!$E$21,Q3=""),"",Q3+1)</f>
        <v>16</v>
      </c>
      <c r="S3" s="80">
        <f>IF(OR(R3='Caracs du projet'!$E$21,R3=""),"",R3+1)</f>
        <v>17</v>
      </c>
      <c r="T3" s="80">
        <f>IF(OR(S3='Caracs du projet'!$E$21,S3=""),"",S3+1)</f>
        <v>18</v>
      </c>
      <c r="U3" s="80">
        <f>IF(OR(T3='Caracs du projet'!$E$21,T3=""),"",T3+1)</f>
        <v>19</v>
      </c>
      <c r="V3" s="80">
        <f>IF(OR(U3='Caracs du projet'!$E$21,U3=""),"",U3+1)</f>
        <v>20</v>
      </c>
      <c r="W3" s="80" t="str">
        <f>IF(OR(V3='Caracs du projet'!$E$21,V3=""),"",V3+1)</f>
        <v/>
      </c>
      <c r="X3" s="80" t="str">
        <f>IF(OR(W3='Caracs du projet'!$E$21,W3=""),"",W3+1)</f>
        <v/>
      </c>
      <c r="Y3" s="80" t="str">
        <f>IF(OR(X3='Caracs du projet'!$E$21,X3=""),"",X3+1)</f>
        <v/>
      </c>
      <c r="Z3" s="80" t="str">
        <f>IF(OR(Y3='Caracs du projet'!$E$21,Y3=""),"",Y3+1)</f>
        <v/>
      </c>
      <c r="AA3" s="80" t="str">
        <f>IF(OR(Z3='Caracs du projet'!$E$21,Z3=""),"",Z3+1)</f>
        <v/>
      </c>
      <c r="AB3" s="80" t="str">
        <f>IF(OR(AA3='Caracs du projet'!$E$21,AA3=""),"",AA3+1)</f>
        <v/>
      </c>
      <c r="AC3" s="80" t="str">
        <f>IF(OR(AB3='Caracs du projet'!$E$21,AB3=""),"",AB3+1)</f>
        <v/>
      </c>
      <c r="AD3" s="80" t="str">
        <f>IF(OR(AC3='Caracs du projet'!$E$21,AC3=""),"",AC3+1)</f>
        <v/>
      </c>
      <c r="AE3" s="80" t="str">
        <f>IF(OR(AD3='Caracs du projet'!$E$21,AD3=""),"",AD3+1)</f>
        <v/>
      </c>
      <c r="AF3" s="80" t="str">
        <f>IF(OR(AE3='Caracs du projet'!$E$21,AE3=""),"",AE3+1)</f>
        <v/>
      </c>
      <c r="AG3" s="80" t="str">
        <f>IF(OR(AF3='Caracs du projet'!$E$21,AF3=""),"",AF3+1)</f>
        <v/>
      </c>
      <c r="AH3" s="80" t="str">
        <f>IF(OR(AG3='Caracs du projet'!$E$21,AG3=""),"",AG3+1)</f>
        <v/>
      </c>
      <c r="AI3" s="80" t="str">
        <f>IF(OR(AH3='Caracs du projet'!$E$21,AH3=""),"",AH3+1)</f>
        <v/>
      </c>
      <c r="AJ3" s="80" t="str">
        <f>IF(OR(AI3='Caracs du projet'!$E$21,AI3=""),"",AI3+1)</f>
        <v/>
      </c>
      <c r="AK3" s="80" t="str">
        <f>IF(OR(AJ3='Caracs du projet'!$E$21,AJ3=""),"",AJ3+1)</f>
        <v/>
      </c>
      <c r="AL3" s="80" t="str">
        <f>IF(OR(AK3='Caracs du projet'!$E$21,AK3=""),"",AK3+1)</f>
        <v/>
      </c>
      <c r="AM3" s="80" t="str">
        <f>IF(OR(AL3='Caracs du projet'!$E$21,AL3=""),"",AL3+1)</f>
        <v/>
      </c>
      <c r="AN3" s="80" t="str">
        <f>IF(OR(AM3='Caracs du projet'!$E$21,AM3=""),"",AM3+1)</f>
        <v/>
      </c>
      <c r="AO3" s="80" t="str">
        <f>IF(OR(AN3='Caracs du projet'!$E$21,AN3=""),"",AN3+1)</f>
        <v/>
      </c>
      <c r="AP3" s="80" t="str">
        <f>IF(OR(AO3='Caracs du projet'!$E$21,AO3=""),"",AO3+1)</f>
        <v/>
      </c>
      <c r="AQ3" s="80" t="str">
        <f>IF(OR(AP3='Caracs du projet'!$E$21,AP3=""),"",AP3+1)</f>
        <v/>
      </c>
      <c r="AR3" s="80" t="str">
        <f>IF(OR(AQ3='Caracs du projet'!$E$21,AQ3=""),"",AQ3+1)</f>
        <v/>
      </c>
      <c r="AS3" s="80" t="str">
        <f>IF(OR(AR3='Caracs du projet'!$E$21,AR3=""),"",AR3+1)</f>
        <v/>
      </c>
      <c r="AT3" s="80" t="str">
        <f>IF(OR(AS3='Caracs du projet'!$E$21,AS3=""),"",AS3+1)</f>
        <v/>
      </c>
      <c r="AU3" s="80" t="str">
        <f>IF(OR(AT3='Caracs du projet'!$E$21,AT3=""),"",AT3+1)</f>
        <v/>
      </c>
      <c r="AV3" s="80" t="str">
        <f>IF(OR(AU3='Caracs du projet'!$E$21,AU3=""),"",AU3+1)</f>
        <v/>
      </c>
      <c r="AW3" s="80" t="str">
        <f>IF(OR(AV3='Caracs du projet'!$E$21,AV3=""),"",AV3+1)</f>
        <v/>
      </c>
      <c r="AX3" s="80" t="str">
        <f>IF(OR(AW3='Caracs du projet'!$E$21,AW3=""),"",AW3+1)</f>
        <v/>
      </c>
      <c r="AY3" s="80" t="str">
        <f>IF(OR(AX3='Caracs du projet'!$E$21,AX3=""),"",AX3+1)</f>
        <v/>
      </c>
      <c r="AZ3" s="80" t="str">
        <f>IF(OR(AY3='Caracs du projet'!$E$21,AY3=""),"",AY3+1)</f>
        <v/>
      </c>
      <c r="BA3" s="80" t="str">
        <f>IF(OR(AZ3='Caracs du projet'!$E$21,AZ3=""),"",AZ3+1)</f>
        <v/>
      </c>
      <c r="BB3" s="80" t="str">
        <f>IF(OR(BA3='Caracs du projet'!$E$21,BA3=""),"",BA3+1)</f>
        <v/>
      </c>
      <c r="BC3" s="80" t="str">
        <f>IF(OR(BB3='Caracs du projet'!$E$21,BB3=""),"",BB3+1)</f>
        <v/>
      </c>
      <c r="BD3" s="80" t="str">
        <f>IF(OR(BC3='Caracs du projet'!$E$21,BC3=""),"",BC3+1)</f>
        <v/>
      </c>
      <c r="BE3" s="80" t="str">
        <f>IF(OR(BD3='Caracs du projet'!$E$21,BD3=""),"",BD3+1)</f>
        <v/>
      </c>
      <c r="BF3" s="80" t="str">
        <f>IF(OR(BE3='Caracs du projet'!$E$21,BE3=""),"",BE3+1)</f>
        <v/>
      </c>
      <c r="BG3" s="80" t="str">
        <f>IF(OR(BF3='Caracs du projet'!$E$21,BF3=""),"",BF3+1)</f>
        <v/>
      </c>
      <c r="BH3" s="80" t="str">
        <f>IF(OR(BG3='Caracs du projet'!$E$21,BG3=""),"",BG3+1)</f>
        <v/>
      </c>
      <c r="BI3" s="80" t="str">
        <f>IF(OR(BH3='Caracs du projet'!$E$21,BH3=""),"",BH3+1)</f>
        <v/>
      </c>
      <c r="BJ3" s="80" t="str">
        <f>IF(OR(BI3='Caracs du projet'!$E$21,BI3=""),"",BI3+1)</f>
        <v/>
      </c>
      <c r="BK3" s="80" t="str">
        <f>IF(OR(BJ3='Caracs du projet'!$E$21,BJ3=""),"",BJ3+1)</f>
        <v/>
      </c>
      <c r="BL3" s="80" t="str">
        <f>IF(OR(BK3='Caracs du projet'!$E$21,BK3=""),"",BK3+1)</f>
        <v/>
      </c>
      <c r="BM3" s="80" t="str">
        <f>IF(OR(BL3='Caracs du projet'!$E$21,BL3=""),"",BL3+1)</f>
        <v/>
      </c>
      <c r="BN3" s="80" t="str">
        <f>IF(OR(BM3='Caracs du projet'!$E$21,BM3=""),"",BM3+1)</f>
        <v/>
      </c>
      <c r="BO3" s="80" t="str">
        <f>IF(OR(BN3='Caracs du projet'!$E$21,BN3=""),"",BN3+1)</f>
        <v/>
      </c>
      <c r="BP3" s="80" t="str">
        <f>IF(OR(BO3='Caracs du projet'!$E$21,BO3=""),"",BO3+1)</f>
        <v/>
      </c>
      <c r="BQ3" s="80" t="str">
        <f>IF(OR(BP3='Caracs du projet'!$E$21,BP3=""),"",BP3+1)</f>
        <v/>
      </c>
      <c r="BR3" s="80" t="str">
        <f>IF(OR(BQ3='Caracs du projet'!$E$21,BQ3=""),"",BQ3+1)</f>
        <v/>
      </c>
      <c r="BS3" s="80" t="str">
        <f>IF(OR(BR3='Caracs du projet'!$E$21,BR3=""),"",BR3+1)</f>
        <v/>
      </c>
      <c r="BT3" s="80" t="str">
        <f>IF(OR(BS3='Caracs du projet'!$E$21,BS3=""),"",BS3+1)</f>
        <v/>
      </c>
      <c r="BU3" s="80" t="str">
        <f>IF(OR(BT3='Caracs du projet'!$E$21,BT3=""),"",BT3+1)</f>
        <v/>
      </c>
      <c r="BV3" s="80" t="str">
        <f>IF(OR(BU3='Caracs du projet'!$E$21,BU3=""),"",BU3+1)</f>
        <v/>
      </c>
      <c r="BW3" s="80" t="str">
        <f>IF(OR(BV3='Caracs du projet'!$E$21,BV3=""),"",BV3+1)</f>
        <v/>
      </c>
      <c r="BX3" s="80" t="str">
        <f>IF(OR(BW3='Caracs du projet'!$E$21,BW3=""),"",BW3+1)</f>
        <v/>
      </c>
      <c r="BY3" s="80" t="str">
        <f>IF(OR(BX3='Caracs du projet'!$E$21,BX3=""),"",BX3+1)</f>
        <v/>
      </c>
      <c r="BZ3" s="80" t="str">
        <f>IF(OR(BY3='Caracs du projet'!$E$21,BY3=""),"",BY3+1)</f>
        <v/>
      </c>
      <c r="CA3" s="80" t="str">
        <f>IF(OR(BZ3='Caracs du projet'!$E$21,BZ3=""),"",BZ3+1)</f>
        <v/>
      </c>
      <c r="CB3" s="80" t="str">
        <f>IF(OR(CA3='Caracs du projet'!$E$21,CA3=""),"",CA3+1)</f>
        <v/>
      </c>
      <c r="CC3" s="80" t="str">
        <f>IF(OR(CB3='Caracs du projet'!$E$21,CB3=""),"",CB3+1)</f>
        <v/>
      </c>
      <c r="CD3" s="80" t="str">
        <f>IF(OR(CC3='Caracs du projet'!$E$21,CC3=""),"",CC3+1)</f>
        <v/>
      </c>
      <c r="CE3" s="80" t="str">
        <f>IF(OR(CD3='Caracs du projet'!$E$21,CD3=""),"",CD3+1)</f>
        <v/>
      </c>
      <c r="CF3" s="80" t="str">
        <f>IF(OR(CE3='Caracs du projet'!$E$21,CE3=""),"",CE3+1)</f>
        <v/>
      </c>
      <c r="CG3" s="80" t="str">
        <f>IF(OR(CF3='Caracs du projet'!$E$21,CF3=""),"",CF3+1)</f>
        <v/>
      </c>
      <c r="CH3" s="80" t="str">
        <f>IF(OR(CG3='Caracs du projet'!$E$21,CG3=""),"",CG3+1)</f>
        <v/>
      </c>
      <c r="CI3" s="80" t="str">
        <f>IF(OR(CH3='Caracs du projet'!$E$21,CH3=""),"",CH3+1)</f>
        <v/>
      </c>
      <c r="CJ3" s="80" t="str">
        <f>IF(OR(CI3='Caracs du projet'!$E$21,CI3=""),"",CI3+1)</f>
        <v/>
      </c>
      <c r="CK3" s="80" t="str">
        <f>IF(OR(CJ3='Caracs du projet'!$E$21,CJ3=""),"",CJ3+1)</f>
        <v/>
      </c>
      <c r="CL3" s="80" t="str">
        <f>IF(OR(CK3='Caracs du projet'!$E$21,CK3=""),"",CK3+1)</f>
        <v/>
      </c>
      <c r="CM3" s="80" t="str">
        <f>IF(OR(CL3='Caracs du projet'!$E$21,CL3=""),"",CL3+1)</f>
        <v/>
      </c>
      <c r="CN3" s="80" t="str">
        <f>IF(OR(CM3='Caracs du projet'!$E$21,CM3=""),"",CM3+1)</f>
        <v/>
      </c>
      <c r="CO3" s="80" t="str">
        <f>IF(OR(CN3='Caracs du projet'!$E$21,CN3=""),"",CN3+1)</f>
        <v/>
      </c>
      <c r="CP3" s="80" t="str">
        <f>IF(OR(CO3='Caracs du projet'!$E$21,CO3=""),"",CO3+1)</f>
        <v/>
      </c>
      <c r="CQ3" s="80" t="str">
        <f>IF(OR(CP3='Caracs du projet'!$E$21,CP3=""),"",CP3+1)</f>
        <v/>
      </c>
      <c r="CR3" s="80" t="str">
        <f>IF(OR(CQ3='Caracs du projet'!$E$21,CQ3=""),"",CQ3+1)</f>
        <v/>
      </c>
      <c r="CS3" s="80" t="str">
        <f>IF(OR(CR3='Caracs du projet'!$E$21,CR3=""),"",CR3+1)</f>
        <v/>
      </c>
      <c r="CT3" s="80" t="str">
        <f>IF(OR(CS3='Caracs du projet'!$E$21,CS3=""),"",CS3+1)</f>
        <v/>
      </c>
      <c r="CU3" s="80" t="str">
        <f>IF(OR(CT3='Caracs du projet'!$E$21,CT3=""),"",CT3+1)</f>
        <v/>
      </c>
      <c r="CV3" s="80" t="str">
        <f>IF(OR(CU3='Caracs du projet'!$E$21,CU3=""),"",CU3+1)</f>
        <v/>
      </c>
      <c r="CW3" s="80"/>
      <c r="CX3" s="80"/>
      <c r="CY3" s="80"/>
      <c r="CZ3" s="80"/>
      <c r="DA3" s="80"/>
      <c r="DB3" s="80"/>
      <c r="DC3" s="80"/>
      <c r="DD3" s="80"/>
      <c r="DE3" s="80"/>
      <c r="DF3" s="80"/>
      <c r="DG3" s="80"/>
      <c r="DH3" s="80"/>
      <c r="DI3" s="80"/>
      <c r="DJ3" s="80"/>
      <c r="DK3" s="80"/>
      <c r="DL3" s="80"/>
      <c r="DM3" s="80"/>
      <c r="DN3" s="80"/>
      <c r="DO3" s="80"/>
      <c r="DP3" s="80"/>
      <c r="DQ3" s="80"/>
      <c r="DR3" s="80"/>
      <c r="DS3" s="80"/>
      <c r="DT3" s="80"/>
      <c r="DU3" s="80"/>
      <c r="DV3" s="80"/>
      <c r="DW3" s="80"/>
      <c r="DX3" s="80"/>
      <c r="DY3" s="80"/>
      <c r="DZ3" s="80"/>
      <c r="EA3" s="80"/>
      <c r="EB3" s="80"/>
      <c r="EC3" s="80"/>
      <c r="ED3" s="80"/>
      <c r="EE3" s="80"/>
      <c r="EF3" s="80"/>
      <c r="EG3" s="80"/>
      <c r="EH3" s="80"/>
    </row>
    <row r="4" spans="1:151" ht="18.75">
      <c r="A4" s="54"/>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row>
    <row r="5" spans="1:151">
      <c r="A5" s="4" t="s">
        <v>41</v>
      </c>
      <c r="B5" s="55">
        <v>0</v>
      </c>
      <c r="C5" s="55">
        <f>IF(C3="","",'Caracs du projet'!$E$30)</f>
        <v>4600</v>
      </c>
      <c r="D5" s="55">
        <f>IF(D3="","",'Caracs du projet'!$E$30)</f>
        <v>4600</v>
      </c>
      <c r="E5" s="55">
        <f>IF(E3="","",'Caracs du projet'!$E$30)</f>
        <v>4600</v>
      </c>
      <c r="F5" s="55">
        <f>IF(F3="","",'Caracs du projet'!$E$30)</f>
        <v>4600</v>
      </c>
      <c r="G5" s="55">
        <f>IF(G3="","",'Caracs du projet'!$E$30)</f>
        <v>4600</v>
      </c>
      <c r="H5" s="55">
        <f>IF(H3="","",'Caracs du projet'!$E$30)</f>
        <v>4600</v>
      </c>
      <c r="I5" s="55">
        <f>IF(I3="","",'Caracs du projet'!$E$30)</f>
        <v>4600</v>
      </c>
      <c r="J5" s="55">
        <f>IF(J3="","",'Caracs du projet'!$E$30)</f>
        <v>4600</v>
      </c>
      <c r="K5" s="55">
        <f>IF(K3="","",'Caracs du projet'!$E$30)</f>
        <v>4600</v>
      </c>
      <c r="L5" s="55">
        <f>IF(L3="","",'Caracs du projet'!$E$30)</f>
        <v>4600</v>
      </c>
      <c r="M5" s="55">
        <f>IF(M3="","",'Caracs du projet'!$E$30)</f>
        <v>4600</v>
      </c>
      <c r="N5" s="55">
        <f>IF(N3="","",'Caracs du projet'!$E$30)</f>
        <v>4600</v>
      </c>
      <c r="O5" s="55">
        <f>IF(O3="","",'Caracs du projet'!$E$30)</f>
        <v>4600</v>
      </c>
      <c r="P5" s="55">
        <f>IF(P3="","",'Caracs du projet'!$E$30)</f>
        <v>4600</v>
      </c>
      <c r="Q5" s="55">
        <f>IF(Q3="","",'Caracs du projet'!$E$30)</f>
        <v>4600</v>
      </c>
      <c r="R5" s="55">
        <f>IF(R3="","",'Caracs du projet'!$E$30)</f>
        <v>4600</v>
      </c>
      <c r="S5" s="55">
        <f>IF(S3="","",'Caracs du projet'!$E$30)</f>
        <v>4600</v>
      </c>
      <c r="T5" s="55">
        <f>IF(T3="","",'Caracs du projet'!$E$30)</f>
        <v>4600</v>
      </c>
      <c r="U5" s="55">
        <f>IF(U3="","",'Caracs du projet'!$E$30)</f>
        <v>4600</v>
      </c>
      <c r="V5" s="55">
        <f>IF(V3="","",'Caracs du projet'!$E$30)</f>
        <v>4600</v>
      </c>
      <c r="W5" s="55" t="str">
        <f>IF(W3="","",'Caracs du projet'!$E$30)</f>
        <v/>
      </c>
      <c r="X5" s="55" t="str">
        <f>IF(X3="","",'Caracs du projet'!$E$30)</f>
        <v/>
      </c>
      <c r="Y5" s="55" t="str">
        <f>IF(Y3="","",'Caracs du projet'!$E$30)</f>
        <v/>
      </c>
      <c r="Z5" s="55" t="str">
        <f>IF(Z3="","",'Caracs du projet'!$E$30)</f>
        <v/>
      </c>
      <c r="AA5" s="55" t="str">
        <f>IF(AA3="","",'Caracs du projet'!$E$30)</f>
        <v/>
      </c>
      <c r="AB5" s="55" t="str">
        <f>IF(AB3="","",'Caracs du projet'!$E$30)</f>
        <v/>
      </c>
      <c r="AC5" s="55" t="str">
        <f>IF(AC3="","",'Caracs du projet'!$E$30)</f>
        <v/>
      </c>
      <c r="AD5" s="55" t="str">
        <f>IF(AD3="","",'Caracs du projet'!$E$30)</f>
        <v/>
      </c>
      <c r="AE5" s="55" t="str">
        <f>IF(AE3="","",'Caracs du projet'!$E$30)</f>
        <v/>
      </c>
      <c r="AF5" s="55" t="str">
        <f>IF(AF3="","",'Caracs du projet'!$E$30)</f>
        <v/>
      </c>
      <c r="AG5" s="55" t="str">
        <f>IF(AG3="","",'Caracs du projet'!$E$30)</f>
        <v/>
      </c>
      <c r="AH5" s="55" t="str">
        <f>IF(AH3="","",'Caracs du projet'!$E$30)</f>
        <v/>
      </c>
      <c r="AI5" s="55" t="str">
        <f>IF(AI3="","",'Caracs du projet'!$E$30)</f>
        <v/>
      </c>
      <c r="AJ5" s="55" t="str">
        <f>IF(AJ3="","",'Caracs du projet'!$E$30)</f>
        <v/>
      </c>
      <c r="AK5" s="55" t="str">
        <f>IF(AK3="","",'Caracs du projet'!$E$30)</f>
        <v/>
      </c>
      <c r="AL5" s="55" t="str">
        <f>IF(AL3="","",'Caracs du projet'!$E$30)</f>
        <v/>
      </c>
      <c r="AM5" s="55" t="str">
        <f>IF(AM3="","",'Caracs du projet'!$E$30)</f>
        <v/>
      </c>
      <c r="AN5" s="55" t="str">
        <f>IF(AN3="","",'Caracs du projet'!$E$30)</f>
        <v/>
      </c>
      <c r="AO5" s="55" t="str">
        <f>IF(AO3="","",'Caracs du projet'!$E$30)</f>
        <v/>
      </c>
      <c r="AP5" s="55" t="str">
        <f>IF(AP3="","",'Caracs du projet'!$E$30)</f>
        <v/>
      </c>
      <c r="AQ5" s="55" t="str">
        <f>IF(AQ3="","",'Caracs du projet'!$E$30)</f>
        <v/>
      </c>
      <c r="AR5" s="55" t="str">
        <f>IF(AR3="","",'Caracs du projet'!$E$30)</f>
        <v/>
      </c>
      <c r="AS5" s="55" t="str">
        <f>IF(AS3="","",'Caracs du projet'!$E$30)</f>
        <v/>
      </c>
      <c r="AT5" s="55" t="str">
        <f>IF(AT3="","",'Caracs du projet'!$E$30)</f>
        <v/>
      </c>
      <c r="AU5" s="55" t="str">
        <f>IF(AU3="","",'Caracs du projet'!$E$30)</f>
        <v/>
      </c>
      <c r="AV5" s="55" t="str">
        <f>IF(AV3="","",'Caracs du projet'!$E$30)</f>
        <v/>
      </c>
      <c r="AW5" s="55" t="str">
        <f>IF(AW3="","",'Caracs du projet'!$E$30)</f>
        <v/>
      </c>
      <c r="AX5" s="55" t="str">
        <f>IF(AX3="","",'Caracs du projet'!$E$30)</f>
        <v/>
      </c>
      <c r="AY5" s="55" t="str">
        <f>IF(AY3="","",'Caracs du projet'!$E$30)</f>
        <v/>
      </c>
      <c r="AZ5" s="55" t="str">
        <f>IF(AZ3="","",'Caracs du projet'!$E$30)</f>
        <v/>
      </c>
      <c r="BA5" s="55" t="str">
        <f>IF(BA3="","",'Caracs du projet'!$E$30)</f>
        <v/>
      </c>
      <c r="BB5" s="55" t="str">
        <f>IF(BB3="","",'Caracs du projet'!$E$30)</f>
        <v/>
      </c>
      <c r="BC5" s="55" t="str">
        <f>IF(BC3="","",'Caracs du projet'!$E$30)</f>
        <v/>
      </c>
      <c r="BD5" s="55" t="str">
        <f>IF(BD3="","",'Caracs du projet'!$E$30)</f>
        <v/>
      </c>
      <c r="BE5" s="55" t="str">
        <f>IF(BE3="","",'Caracs du projet'!$E$30)</f>
        <v/>
      </c>
      <c r="BF5" s="55" t="str">
        <f>IF(BF3="","",'Caracs du projet'!$E$30)</f>
        <v/>
      </c>
      <c r="BG5" s="55" t="str">
        <f>IF(BG3="","",'Caracs du projet'!$E$30)</f>
        <v/>
      </c>
      <c r="BH5" s="55" t="str">
        <f>IF(BH3="","",'Caracs du projet'!$E$30)</f>
        <v/>
      </c>
      <c r="BI5" s="55" t="str">
        <f>IF(BI3="","",'Caracs du projet'!$E$30)</f>
        <v/>
      </c>
      <c r="BJ5" s="55" t="str">
        <f>IF(BJ3="","",'Caracs du projet'!$E$30)</f>
        <v/>
      </c>
      <c r="BK5" s="55" t="str">
        <f>IF(BK3="","",'Caracs du projet'!$E$30)</f>
        <v/>
      </c>
      <c r="BL5" s="55" t="str">
        <f>IF(BL3="","",'Caracs du projet'!$E$30)</f>
        <v/>
      </c>
      <c r="BM5" s="55" t="str">
        <f>IF(BM3="","",'Caracs du projet'!$E$30)</f>
        <v/>
      </c>
      <c r="BN5" s="55" t="str">
        <f>IF(BN3="","",'Caracs du projet'!$E$30)</f>
        <v/>
      </c>
      <c r="BO5" s="55" t="str">
        <f>IF(BO3="","",'Caracs du projet'!$E$30)</f>
        <v/>
      </c>
      <c r="BP5" s="55" t="str">
        <f>IF(BP3="","",'Caracs du projet'!$E$30)</f>
        <v/>
      </c>
      <c r="BQ5" s="55" t="str">
        <f>IF(BQ3="","",'Caracs du projet'!$E$30)</f>
        <v/>
      </c>
      <c r="BR5" s="55" t="str">
        <f>IF(BR3="","",'Caracs du projet'!$E$30)</f>
        <v/>
      </c>
      <c r="BS5" s="55" t="str">
        <f>IF(BS3="","",'Caracs du projet'!$E$30)</f>
        <v/>
      </c>
      <c r="BT5" s="55" t="str">
        <f>IF(BT3="","",'Caracs du projet'!$E$30)</f>
        <v/>
      </c>
      <c r="BU5" s="55" t="str">
        <f>IF(BU3="","",'Caracs du projet'!$E$30)</f>
        <v/>
      </c>
      <c r="BV5" s="55" t="str">
        <f>IF(BV3="","",'Caracs du projet'!$E$30)</f>
        <v/>
      </c>
      <c r="BW5" s="55" t="str">
        <f>IF(BW3="","",'Caracs du projet'!$E$30)</f>
        <v/>
      </c>
      <c r="BX5" s="55" t="str">
        <f>IF(BX3="","",'Caracs du projet'!$E$30)</f>
        <v/>
      </c>
      <c r="BY5" s="55" t="str">
        <f>IF(BY3="","",'Caracs du projet'!$E$30)</f>
        <v/>
      </c>
      <c r="BZ5" s="55" t="str">
        <f>IF(BZ3="","",'Caracs du projet'!$E$30)</f>
        <v/>
      </c>
      <c r="CA5" s="55" t="str">
        <f>IF(CA3="","",'Caracs du projet'!$E$30)</f>
        <v/>
      </c>
      <c r="CB5" s="55" t="str">
        <f>IF(CB3="","",'Caracs du projet'!$E$30)</f>
        <v/>
      </c>
      <c r="CC5" s="55" t="str">
        <f>IF(CC3="","",'Caracs du projet'!$E$30)</f>
        <v/>
      </c>
      <c r="CD5" s="55" t="str">
        <f>IF(CD3="","",'Caracs du projet'!$E$30)</f>
        <v/>
      </c>
      <c r="CE5" s="55" t="str">
        <f>IF(CE3="","",'Caracs du projet'!$E$30)</f>
        <v/>
      </c>
      <c r="CF5" s="55" t="str">
        <f>IF(CF3="","",'Caracs du projet'!$E$30)</f>
        <v/>
      </c>
      <c r="CG5" s="55" t="str">
        <f>IF(CG3="","",'Caracs du projet'!$E$30)</f>
        <v/>
      </c>
      <c r="CH5" s="55" t="str">
        <f>IF(CH3="","",'Caracs du projet'!$E$30)</f>
        <v/>
      </c>
      <c r="CI5" s="55" t="str">
        <f>IF(CI3="","",'Caracs du projet'!$E$30)</f>
        <v/>
      </c>
      <c r="CJ5" s="55" t="str">
        <f>IF(CJ3="","",'Caracs du projet'!$E$30)</f>
        <v/>
      </c>
      <c r="CK5" s="55" t="str">
        <f>IF(CK3="","",'Caracs du projet'!$E$30)</f>
        <v/>
      </c>
      <c r="CL5" s="55" t="str">
        <f>IF(CL3="","",'Caracs du projet'!$E$30)</f>
        <v/>
      </c>
      <c r="CM5" s="55" t="str">
        <f>IF(CM3="","",'Caracs du projet'!$E$30)</f>
        <v/>
      </c>
      <c r="CN5" s="55" t="str">
        <f>IF(CN3="","",'Caracs du projet'!$E$30)</f>
        <v/>
      </c>
      <c r="CO5" s="55" t="str">
        <f>IF(CO3="","",'Caracs du projet'!$E$30)</f>
        <v/>
      </c>
      <c r="CP5" s="55" t="str">
        <f>IF(CP3="","",'Caracs du projet'!$E$30)</f>
        <v/>
      </c>
      <c r="CQ5" s="55" t="str">
        <f>IF(CQ3="","",'Caracs du projet'!$E$30)</f>
        <v/>
      </c>
      <c r="CR5" s="55" t="str">
        <f>IF(CR3="","",'Caracs du projet'!$E$30)</f>
        <v/>
      </c>
      <c r="CS5" s="55" t="str">
        <f>IF(CS3="","",'Caracs du projet'!$E$30)</f>
        <v/>
      </c>
      <c r="CT5" s="55" t="str">
        <f>IF(CT3="","",'Caracs du projet'!$E$30)</f>
        <v/>
      </c>
      <c r="CU5" s="55" t="str">
        <f>IF(CU3="","",'Caracs du projet'!$E$30)</f>
        <v/>
      </c>
      <c r="CV5" s="55" t="str">
        <f>IF(CV3="","",'Caracs du projet'!$E$30)</f>
        <v/>
      </c>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46"/>
      <c r="EK5" s="46"/>
      <c r="EL5" s="46"/>
      <c r="EM5" s="46"/>
      <c r="EN5" s="46"/>
      <c r="EO5" s="46"/>
      <c r="EP5" s="46"/>
      <c r="EQ5" s="46"/>
      <c r="ER5" s="46"/>
      <c r="ES5" s="46"/>
      <c r="ET5" s="46"/>
      <c r="EU5" s="46"/>
    </row>
    <row r="6" spans="1:151">
      <c r="A6" s="56" t="s">
        <v>43</v>
      </c>
      <c r="B6" s="55">
        <v>0</v>
      </c>
      <c r="C6" s="55">
        <f>IF(C3="","",'Caracs du projet'!$E$44)</f>
        <v>1400</v>
      </c>
      <c r="D6" s="55">
        <f>IF(D3="","",'Caracs du projet'!$E$44)</f>
        <v>1400</v>
      </c>
      <c r="E6" s="55">
        <f>IF(E3="","",'Caracs du projet'!$E$44)</f>
        <v>1400</v>
      </c>
      <c r="F6" s="55">
        <f>IF(F3="","",'Caracs du projet'!$E$44)</f>
        <v>1400</v>
      </c>
      <c r="G6" s="55">
        <f>IF(G3="","",'Caracs du projet'!$E$44)</f>
        <v>1400</v>
      </c>
      <c r="H6" s="55">
        <f>IF(H3="","",'Caracs du projet'!$E$44)</f>
        <v>1400</v>
      </c>
      <c r="I6" s="55">
        <f>IF(I3="","",'Caracs du projet'!$E$44)</f>
        <v>1400</v>
      </c>
      <c r="J6" s="55">
        <f>IF(J3="","",'Caracs du projet'!$E$44)</f>
        <v>1400</v>
      </c>
      <c r="K6" s="55">
        <f>IF(K3="","",'Caracs du projet'!$E$44)</f>
        <v>1400</v>
      </c>
      <c r="L6" s="55">
        <f>IF(L3="","",'Caracs du projet'!$E$44)</f>
        <v>1400</v>
      </c>
      <c r="M6" s="55">
        <f>IF(M3="","",'Caracs du projet'!$E$44)</f>
        <v>1400</v>
      </c>
      <c r="N6" s="55">
        <f>IF(N3="","",'Caracs du projet'!$E$44)</f>
        <v>1400</v>
      </c>
      <c r="O6" s="55">
        <f>IF(O3="","",'Caracs du projet'!$E$44)</f>
        <v>1400</v>
      </c>
      <c r="P6" s="55">
        <f>IF(P3="","",'Caracs du projet'!$E$44)</f>
        <v>1400</v>
      </c>
      <c r="Q6" s="55">
        <f>IF(Q3="","",'Caracs du projet'!$E$44)</f>
        <v>1400</v>
      </c>
      <c r="R6" s="55">
        <f>IF(R3="","",'Caracs du projet'!$E$44)</f>
        <v>1400</v>
      </c>
      <c r="S6" s="55">
        <f>IF(S3="","",'Caracs du projet'!$E$44)</f>
        <v>1400</v>
      </c>
      <c r="T6" s="55">
        <f>IF(T3="","",'Caracs du projet'!$E$44)</f>
        <v>1400</v>
      </c>
      <c r="U6" s="55">
        <f>IF(U3="","",'Caracs du projet'!$E$44)</f>
        <v>1400</v>
      </c>
      <c r="V6" s="55">
        <f>IF(V3="","",'Caracs du projet'!$E$44)</f>
        <v>1400</v>
      </c>
      <c r="W6" s="55" t="str">
        <f>IF(W3="","",'Caracs du projet'!$E$44)</f>
        <v/>
      </c>
      <c r="X6" s="55" t="str">
        <f>IF(X3="","",'Caracs du projet'!$E$44)</f>
        <v/>
      </c>
      <c r="Y6" s="55" t="str">
        <f>IF(Y3="","",'Caracs du projet'!$E$44)</f>
        <v/>
      </c>
      <c r="Z6" s="55" t="str">
        <f>IF(Z3="","",'Caracs du projet'!$E$44)</f>
        <v/>
      </c>
      <c r="AA6" s="55" t="str">
        <f>IF(AA3="","",'Caracs du projet'!$E$44)</f>
        <v/>
      </c>
      <c r="AB6" s="55" t="str">
        <f>IF(AB3="","",'Caracs du projet'!$E$44)</f>
        <v/>
      </c>
      <c r="AC6" s="55" t="str">
        <f>IF(AC3="","",'Caracs du projet'!$E$44)</f>
        <v/>
      </c>
      <c r="AD6" s="55" t="str">
        <f>IF(AD3="","",'Caracs du projet'!$E$44)</f>
        <v/>
      </c>
      <c r="AE6" s="55" t="str">
        <f>IF(AE3="","",'Caracs du projet'!$E$44)</f>
        <v/>
      </c>
      <c r="AF6" s="55" t="str">
        <f>IF(AF3="","",'Caracs du projet'!$E$44)</f>
        <v/>
      </c>
      <c r="AG6" s="55" t="str">
        <f>IF(AG3="","",'Caracs du projet'!$E$44)</f>
        <v/>
      </c>
      <c r="AH6" s="55" t="str">
        <f>IF(AH3="","",'Caracs du projet'!$E$44)</f>
        <v/>
      </c>
      <c r="AI6" s="55" t="str">
        <f>IF(AI3="","",'Caracs du projet'!$E$44)</f>
        <v/>
      </c>
      <c r="AJ6" s="55" t="str">
        <f>IF(AJ3="","",'Caracs du projet'!$E$44)</f>
        <v/>
      </c>
      <c r="AK6" s="55" t="str">
        <f>IF(AK3="","",'Caracs du projet'!$E$44)</f>
        <v/>
      </c>
      <c r="AL6" s="55" t="str">
        <f>IF(AL3="","",'Caracs du projet'!$E$44)</f>
        <v/>
      </c>
      <c r="AM6" s="55" t="str">
        <f>IF(AM3="","",'Caracs du projet'!$E$44)</f>
        <v/>
      </c>
      <c r="AN6" s="55" t="str">
        <f>IF(AN3="","",'Caracs du projet'!$E$44)</f>
        <v/>
      </c>
      <c r="AO6" s="55" t="str">
        <f>IF(AO3="","",'Caracs du projet'!$E$44)</f>
        <v/>
      </c>
      <c r="AP6" s="55" t="str">
        <f>IF(AP3="","",'Caracs du projet'!$E$44)</f>
        <v/>
      </c>
      <c r="AQ6" s="55" t="str">
        <f>IF(AQ3="","",'Caracs du projet'!$E$44)</f>
        <v/>
      </c>
      <c r="AR6" s="55" t="str">
        <f>IF(AR3="","",'Caracs du projet'!$E$44)</f>
        <v/>
      </c>
      <c r="AS6" s="55" t="str">
        <f>IF(AS3="","",'Caracs du projet'!$E$44)</f>
        <v/>
      </c>
      <c r="AT6" s="55" t="str">
        <f>IF(AT3="","",'Caracs du projet'!$E$44)</f>
        <v/>
      </c>
      <c r="AU6" s="55" t="str">
        <f>IF(AU3="","",'Caracs du projet'!$E$44)</f>
        <v/>
      </c>
      <c r="AV6" s="55" t="str">
        <f>IF(AV3="","",'Caracs du projet'!$E$44)</f>
        <v/>
      </c>
      <c r="AW6" s="55" t="str">
        <f>IF(AW3="","",'Caracs du projet'!$E$44)</f>
        <v/>
      </c>
      <c r="AX6" s="55" t="str">
        <f>IF(AX3="","",'Caracs du projet'!$E$44)</f>
        <v/>
      </c>
      <c r="AY6" s="55" t="str">
        <f>IF(AY3="","",'Caracs du projet'!$E$44)</f>
        <v/>
      </c>
      <c r="AZ6" s="55" t="str">
        <f>IF(AZ3="","",'Caracs du projet'!$E$44)</f>
        <v/>
      </c>
      <c r="BA6" s="55" t="str">
        <f>IF(BA3="","",'Caracs du projet'!$E$44)</f>
        <v/>
      </c>
      <c r="BB6" s="55" t="str">
        <f>IF(BB3="","",'Caracs du projet'!$E$44)</f>
        <v/>
      </c>
      <c r="BC6" s="55" t="str">
        <f>IF(BC3="","",'Caracs du projet'!$E$44)</f>
        <v/>
      </c>
      <c r="BD6" s="55" t="str">
        <f>IF(BD3="","",'Caracs du projet'!$E$44)</f>
        <v/>
      </c>
      <c r="BE6" s="55" t="str">
        <f>IF(BE3="","",'Caracs du projet'!$E$44)</f>
        <v/>
      </c>
      <c r="BF6" s="55" t="str">
        <f>IF(BF3="","",'Caracs du projet'!$E$44)</f>
        <v/>
      </c>
      <c r="BG6" s="55" t="str">
        <f>IF(BG3="","",'Caracs du projet'!$E$44)</f>
        <v/>
      </c>
      <c r="BH6" s="55" t="str">
        <f>IF(BH3="","",'Caracs du projet'!$E$44)</f>
        <v/>
      </c>
      <c r="BI6" s="55" t="str">
        <f>IF(BI3="","",'Caracs du projet'!$E$44)</f>
        <v/>
      </c>
      <c r="BJ6" s="55" t="str">
        <f>IF(BJ3="","",'Caracs du projet'!$E$44)</f>
        <v/>
      </c>
      <c r="BK6" s="55" t="str">
        <f>IF(BK3="","",'Caracs du projet'!$E$44)</f>
        <v/>
      </c>
      <c r="BL6" s="55" t="str">
        <f>IF(BL3="","",'Caracs du projet'!$E$44)</f>
        <v/>
      </c>
      <c r="BM6" s="55" t="str">
        <f>IF(BM3="","",'Caracs du projet'!$E$44)</f>
        <v/>
      </c>
      <c r="BN6" s="55" t="str">
        <f>IF(BN3="","",'Caracs du projet'!$E$44)</f>
        <v/>
      </c>
      <c r="BO6" s="55" t="str">
        <f>IF(BO3="","",'Caracs du projet'!$E$44)</f>
        <v/>
      </c>
      <c r="BP6" s="55" t="str">
        <f>IF(BP3="","",'Caracs du projet'!$E$44)</f>
        <v/>
      </c>
      <c r="BQ6" s="55" t="str">
        <f>IF(BQ3="","",'Caracs du projet'!$E$44)</f>
        <v/>
      </c>
      <c r="BR6" s="55" t="str">
        <f>IF(BR3="","",'Caracs du projet'!$E$44)</f>
        <v/>
      </c>
      <c r="BS6" s="55" t="str">
        <f>IF(BS3="","",'Caracs du projet'!$E$44)</f>
        <v/>
      </c>
      <c r="BT6" s="55" t="str">
        <f>IF(BT3="","",'Caracs du projet'!$E$44)</f>
        <v/>
      </c>
      <c r="BU6" s="55" t="str">
        <f>IF(BU3="","",'Caracs du projet'!$E$44)</f>
        <v/>
      </c>
      <c r="BV6" s="55" t="str">
        <f>IF(BV3="","",'Caracs du projet'!$E$44)</f>
        <v/>
      </c>
      <c r="BW6" s="55" t="str">
        <f>IF(BW3="","",'Caracs du projet'!$E$44)</f>
        <v/>
      </c>
      <c r="BX6" s="55" t="str">
        <f>IF(BX3="","",'Caracs du projet'!$E$44)</f>
        <v/>
      </c>
      <c r="BY6" s="55" t="str">
        <f>IF(BY3="","",'Caracs du projet'!$E$44)</f>
        <v/>
      </c>
      <c r="BZ6" s="55" t="str">
        <f>IF(BZ3="","",'Caracs du projet'!$E$44)</f>
        <v/>
      </c>
      <c r="CA6" s="55" t="str">
        <f>IF(CA3="","",'Caracs du projet'!$E$44)</f>
        <v/>
      </c>
      <c r="CB6" s="55" t="str">
        <f>IF(CB3="","",'Caracs du projet'!$E$44)</f>
        <v/>
      </c>
      <c r="CC6" s="55" t="str">
        <f>IF(CC3="","",'Caracs du projet'!$E$44)</f>
        <v/>
      </c>
      <c r="CD6" s="55" t="str">
        <f>IF(CD3="","",'Caracs du projet'!$E$44)</f>
        <v/>
      </c>
      <c r="CE6" s="55" t="str">
        <f>IF(CE3="","",'Caracs du projet'!$E$44)</f>
        <v/>
      </c>
      <c r="CF6" s="55" t="str">
        <f>IF(CF3="","",'Caracs du projet'!$E$44)</f>
        <v/>
      </c>
      <c r="CG6" s="55" t="str">
        <f>IF(CG3="","",'Caracs du projet'!$E$44)</f>
        <v/>
      </c>
      <c r="CH6" s="55" t="str">
        <f>IF(CH3="","",'Caracs du projet'!$E$44)</f>
        <v/>
      </c>
      <c r="CI6" s="55" t="str">
        <f>IF(CI3="","",'Caracs du projet'!$E$44)</f>
        <v/>
      </c>
      <c r="CJ6" s="55" t="str">
        <f>IF(CJ3="","",'Caracs du projet'!$E$44)</f>
        <v/>
      </c>
      <c r="CK6" s="55" t="str">
        <f>IF(CK3="","",'Caracs du projet'!$E$44)</f>
        <v/>
      </c>
      <c r="CL6" s="55" t="str">
        <f>IF(CL3="","",'Caracs du projet'!$E$44)</f>
        <v/>
      </c>
      <c r="CM6" s="55" t="str">
        <f>IF(CM3="","",'Caracs du projet'!$E$44)</f>
        <v/>
      </c>
      <c r="CN6" s="55" t="str">
        <f>IF(CN3="","",'Caracs du projet'!$E$44)</f>
        <v/>
      </c>
      <c r="CO6" s="55" t="str">
        <f>IF(CO3="","",'Caracs du projet'!$E$44)</f>
        <v/>
      </c>
      <c r="CP6" s="55" t="str">
        <f>IF(CP3="","",'Caracs du projet'!$E$44)</f>
        <v/>
      </c>
      <c r="CQ6" s="55" t="str">
        <f>IF(CQ3="","",'Caracs du projet'!$E$44)</f>
        <v/>
      </c>
      <c r="CR6" s="55" t="str">
        <f>IF(CR3="","",'Caracs du projet'!$E$44)</f>
        <v/>
      </c>
      <c r="CS6" s="55" t="str">
        <f>IF(CS3="","",'Caracs du projet'!$E$44)</f>
        <v/>
      </c>
      <c r="CT6" s="55" t="str">
        <f>IF(CT3="","",'Caracs du projet'!$E$44)</f>
        <v/>
      </c>
      <c r="CU6" s="55" t="str">
        <f>IF(CU3="","",'Caracs du projet'!$E$44)</f>
        <v/>
      </c>
      <c r="CV6" s="55" t="str">
        <f>IF(CV3="","",'Caracs du projet'!$E$44)</f>
        <v/>
      </c>
      <c r="CW6" s="55"/>
      <c r="CX6" s="55"/>
      <c r="CY6" s="55"/>
      <c r="CZ6" s="55"/>
      <c r="DA6" s="55"/>
      <c r="DB6" s="55"/>
      <c r="DC6" s="55"/>
      <c r="DD6" s="55"/>
      <c r="DE6" s="55"/>
      <c r="DF6" s="55"/>
      <c r="DG6" s="55"/>
      <c r="DH6" s="55"/>
      <c r="DI6" s="55"/>
      <c r="DJ6" s="55"/>
      <c r="DK6" s="55"/>
      <c r="DL6" s="55"/>
      <c r="DM6" s="55"/>
      <c r="DN6" s="55"/>
      <c r="DO6" s="55"/>
      <c r="DP6" s="55"/>
      <c r="DQ6" s="55"/>
      <c r="DR6" s="55"/>
      <c r="DS6" s="55"/>
      <c r="DT6" s="55"/>
      <c r="DU6" s="55"/>
      <c r="DV6" s="55"/>
      <c r="DW6" s="55"/>
      <c r="DX6" s="55"/>
      <c r="DY6" s="55"/>
      <c r="DZ6" s="55"/>
      <c r="EA6" s="55"/>
      <c r="EB6" s="55"/>
      <c r="EC6" s="55"/>
      <c r="ED6" s="55"/>
      <c r="EE6" s="55"/>
      <c r="EF6" s="55"/>
      <c r="EG6" s="55"/>
      <c r="EH6" s="55"/>
      <c r="EI6" s="55"/>
      <c r="EJ6" s="46"/>
      <c r="EK6" s="46"/>
      <c r="EL6" s="46"/>
      <c r="EM6" s="46"/>
      <c r="EN6" s="46"/>
      <c r="EO6" s="46"/>
      <c r="EP6" s="46"/>
      <c r="EQ6" s="46"/>
      <c r="ER6" s="46"/>
      <c r="ES6" s="46"/>
      <c r="ET6" s="46"/>
      <c r="EU6" s="46"/>
    </row>
    <row r="7" spans="1:151">
      <c r="A7" s="63" t="s">
        <v>42</v>
      </c>
      <c r="B7" s="64">
        <v>0</v>
      </c>
      <c r="C7" s="64">
        <f ca="1">IF(C3="","",IF(OFFSET('Tableau d''emprunt'!$I$4,0,12*(C3-1))="",0,SUM(OFFSET(OFFSET('Tableau d''emprunt'!$I$4,0,12*(C3-1)),0,0,1,12))))</f>
        <v>418.50828448904667</v>
      </c>
      <c r="D7" s="64">
        <f ca="1">IF(D3="","",IF(OFFSET('Tableau d''emprunt'!$I$4,0,12*(D3-1))="",0,SUM(OFFSET(OFFSET('Tableau d''emprunt'!$I$4,0,12*(D3-1)),0,0,1,12))))</f>
        <v>391.9386385220954</v>
      </c>
      <c r="E7" s="64">
        <f ca="1">IF(E3="","",IF(OFFSET('Tableau d''emprunt'!$I$4,0,12*(E3-1))="",0,SUM(OFFSET(OFFSET('Tableau d''emprunt'!$I$4,0,12*(E3-1)),0,0,1,12))))</f>
        <v>365.05812769733069</v>
      </c>
      <c r="F7" s="64">
        <f ca="1">IF(F3="","",IF(OFFSET('Tableau d''emprunt'!$I$4,0,12*(F3-1))="",0,SUM(OFFSET(OFFSET('Tableau d''emprunt'!$I$4,0,12*(F3-1)),0,0,1,12))))</f>
        <v>337.86311489591634</v>
      </c>
      <c r="G7" s="64">
        <f ca="1">IF(G3="","",IF(OFFSET('Tableau d''emprunt'!$I$4,0,12*(G3-1))="",0,SUM(OFFSET(OFFSET('Tableau d''emprunt'!$I$4,0,12*(G3-1)),0,0,1,12))))</f>
        <v>310.34992044472546</v>
      </c>
      <c r="H7" s="64">
        <f ca="1">IF(H3="","",IF(OFFSET('Tableau d''emprunt'!$I$4,0,12*(H3-1))="",0,SUM(OFFSET(OFFSET('Tableau d''emprunt'!$I$4,0,12*(H3-1)),0,0,1,12))))</f>
        <v>282.51482161845558</v>
      </c>
      <c r="I7" s="64">
        <f ca="1">IF(I3="","",IF(OFFSET('Tableau d''emprunt'!$I$4,0,12*(I3-1))="",0,SUM(OFFSET(OFFSET('Tableau d''emprunt'!$I$4,0,12*(I3-1)),0,0,1,12))))</f>
        <v>254.35405213591835</v>
      </c>
      <c r="J7" s="64">
        <f ca="1">IF(J3="","",IF(OFFSET('Tableau d''emprunt'!$I$4,0,12*(J3-1))="",0,SUM(OFFSET(OFFSET('Tableau d''emprunt'!$I$4,0,12*(J3-1)),0,0,1,12))))</f>
        <v>225.86380165043539</v>
      </c>
      <c r="K7" s="64">
        <f ca="1">IF(K3="","",IF(OFFSET('Tableau d''emprunt'!$I$4,0,12*(K3-1))="",0,SUM(OFFSET(OFFSET('Tableau d''emprunt'!$I$4,0,12*(K3-1)),0,0,1,12))))</f>
        <v>197.04021523427227</v>
      </c>
      <c r="L7" s="64">
        <f ca="1">IF(L3="","",IF(OFFSET('Tableau d''emprunt'!$I$4,0,12*(L3-1))="",0,SUM(OFFSET(OFFSET('Tableau d''emprunt'!$I$4,0,12*(L3-1)),0,0,1,12))))</f>
        <v>167.87939285703999</v>
      </c>
      <c r="M7" s="64">
        <f ca="1">IF(M3="","",IF(OFFSET('Tableau d''emprunt'!$I$4,0,12*(M3-1))="",0,SUM(OFFSET(OFFSET('Tableau d''emprunt'!$I$4,0,12*(M3-1)),0,0,1,12))))</f>
        <v>138.37738885799405</v>
      </c>
      <c r="N7" s="64">
        <f ca="1">IF(N3="","",IF(OFFSET('Tableau d''emprunt'!$I$4,0,12*(N3-1))="",0,SUM(OFFSET(OFFSET('Tableau d''emprunt'!$I$4,0,12*(N3-1)),0,0,1,12))))</f>
        <v>108.53021141215923</v>
      </c>
      <c r="O7" s="64">
        <f ca="1">IF(O3="","",IF(OFFSET('Tableau d''emprunt'!$I$4,0,12*(O3-1))="",0,SUM(OFFSET(OFFSET('Tableau d''emprunt'!$I$4,0,12*(O3-1)),0,0,1,12))))</f>
        <v>78.333821990208122</v>
      </c>
      <c r="P7" s="64">
        <f ca="1">IF(P3="","",IF(OFFSET('Tableau d''emprunt'!$I$4,0,12*(P3-1))="",0,SUM(OFFSET(OFFSET('Tableau d''emprunt'!$I$4,0,12*(P3-1)),0,0,1,12))))</f>
        <v>47.784134812020191</v>
      </c>
      <c r="Q7" s="64">
        <f ca="1">IF(Q3="","",IF(OFFSET('Tableau d''emprunt'!$I$4,0,12*(Q3-1))="",0,SUM(OFFSET(OFFSET('Tableau d''emprunt'!$I$4,0,12*(Q3-1)),0,0,1,12))))</f>
        <v>16.877016293847404</v>
      </c>
      <c r="R7" s="64">
        <f ca="1">IF(R3="","",IF(OFFSET('Tableau d''emprunt'!$I$4,0,12*(R3-1))="",0,SUM(OFFSET(OFFSET('Tableau d''emprunt'!$I$4,0,12*(R3-1)),0,0,1,12))))</f>
        <v>0</v>
      </c>
      <c r="S7" s="64">
        <f ca="1">IF(S3="","",IF(OFFSET('Tableau d''emprunt'!$I$4,0,12*(S3-1))="",0,SUM(OFFSET(OFFSET('Tableau d''emprunt'!$I$4,0,12*(S3-1)),0,0,1,12))))</f>
        <v>0</v>
      </c>
      <c r="T7" s="64">
        <f ca="1">IF(T3="","",IF(OFFSET('Tableau d''emprunt'!$I$4,0,12*(T3-1))="",0,SUM(OFFSET(OFFSET('Tableau d''emprunt'!$I$4,0,12*(T3-1)),0,0,1,12))))</f>
        <v>0</v>
      </c>
      <c r="U7" s="64">
        <f ca="1">IF(U3="","",IF(OFFSET('Tableau d''emprunt'!$I$4,0,12*(U3-1))="",0,SUM(OFFSET(OFFSET('Tableau d''emprunt'!$I$4,0,12*(U3-1)),0,0,1,12))))</f>
        <v>0</v>
      </c>
      <c r="V7" s="64">
        <f ca="1">IF(V3="","",IF(OFFSET('Tableau d''emprunt'!$I$4,0,12*(V3-1))="",0,SUM(OFFSET(OFFSET('Tableau d''emprunt'!$I$4,0,12*(V3-1)),0,0,1,12))))</f>
        <v>0</v>
      </c>
      <c r="W7" s="64" t="str">
        <f ca="1">IF(W3="","",IF(OFFSET('Tableau d''emprunt'!$I$4,0,12*(W3-1))="",0,SUM(OFFSET(OFFSET('Tableau d''emprunt'!$I$4,0,12*(W3-1)),0,0,1,12))))</f>
        <v/>
      </c>
      <c r="X7" s="64" t="str">
        <f ca="1">IF(X3="","",IF(OFFSET('Tableau d''emprunt'!$I$4,0,12*(X3-1))="",0,SUM(OFFSET(OFFSET('Tableau d''emprunt'!$I$4,0,12*(X3-1)),0,0,1,12))))</f>
        <v/>
      </c>
      <c r="Y7" s="64" t="str">
        <f ca="1">IF(Y3="","",IF(OFFSET('Tableau d''emprunt'!$I$4,0,12*(Y3-1))="",0,SUM(OFFSET(OFFSET('Tableau d''emprunt'!$I$4,0,12*(Y3-1)),0,0,1,12))))</f>
        <v/>
      </c>
      <c r="Z7" s="64" t="str">
        <f ca="1">IF(Z3="","",IF(OFFSET('Tableau d''emprunt'!$I$4,0,12*(Z3-1))="",0,SUM(OFFSET(OFFSET('Tableau d''emprunt'!$I$4,0,12*(Z3-1)),0,0,1,12))))</f>
        <v/>
      </c>
      <c r="AA7" s="64" t="str">
        <f ca="1">IF(AA3="","",IF(OFFSET('Tableau d''emprunt'!$I$4,0,12*(AA3-1))="",0,SUM(OFFSET(OFFSET('Tableau d''emprunt'!$I$4,0,12*(AA3-1)),0,0,1,12))))</f>
        <v/>
      </c>
      <c r="AB7" s="64" t="str">
        <f ca="1">IF(AB3="","",IF(OFFSET('Tableau d''emprunt'!$I$4,0,12*(AB3-1))="",0,SUM(OFFSET(OFFSET('Tableau d''emprunt'!$I$4,0,12*(AB3-1)),0,0,1,12))))</f>
        <v/>
      </c>
      <c r="AC7" s="64" t="str">
        <f ca="1">IF(AC3="","",IF(OFFSET('Tableau d''emprunt'!$I$4,0,12*(AC3-1))="",0,SUM(OFFSET(OFFSET('Tableau d''emprunt'!$I$4,0,12*(AC3-1)),0,0,1,12))))</f>
        <v/>
      </c>
      <c r="AD7" s="64" t="str">
        <f ca="1">IF(AD3="","",IF(OFFSET('Tableau d''emprunt'!$I$4,0,12*(AD3-1))="",0,SUM(OFFSET(OFFSET('Tableau d''emprunt'!$I$4,0,12*(AD3-1)),0,0,1,12))))</f>
        <v/>
      </c>
      <c r="AE7" s="64" t="str">
        <f ca="1">IF(AE3="","",IF(OFFSET('Tableau d''emprunt'!$I$4,0,12*(AE3-1))="",0,SUM(OFFSET(OFFSET('Tableau d''emprunt'!$I$4,0,12*(AE3-1)),0,0,1,12))))</f>
        <v/>
      </c>
      <c r="AF7" s="64" t="str">
        <f ca="1">IF(AF3="","",IF(OFFSET('Tableau d''emprunt'!$I$4,0,12*(AF3-1))="",0,SUM(OFFSET(OFFSET('Tableau d''emprunt'!$I$4,0,12*(AF3-1)),0,0,1,12))))</f>
        <v/>
      </c>
      <c r="AG7" s="64" t="str">
        <f ca="1">IF(AG3="","",IF(OFFSET('Tableau d''emprunt'!$I$4,0,12*(AG3-1))="",0,SUM(OFFSET(OFFSET('Tableau d''emprunt'!$I$4,0,12*(AG3-1)),0,0,1,12))))</f>
        <v/>
      </c>
      <c r="AH7" s="64" t="str">
        <f ca="1">IF(AH3="","",IF(OFFSET('Tableau d''emprunt'!$I$4,0,12*(AH3-1))="",0,SUM(OFFSET(OFFSET('Tableau d''emprunt'!$I$4,0,12*(AH3-1)),0,0,1,12))))</f>
        <v/>
      </c>
      <c r="AI7" s="64" t="str">
        <f ca="1">IF(AI3="","",IF(OFFSET('Tableau d''emprunt'!$I$4,0,12*(AI3-1))="",0,SUM(OFFSET(OFFSET('Tableau d''emprunt'!$I$4,0,12*(AI3-1)),0,0,1,12))))</f>
        <v/>
      </c>
      <c r="AJ7" s="64" t="str">
        <f ca="1">IF(AJ3="","",IF(OFFSET('Tableau d''emprunt'!$I$4,0,12*(AJ3-1))="",0,SUM(OFFSET(OFFSET('Tableau d''emprunt'!$I$4,0,12*(AJ3-1)),0,0,1,12))))</f>
        <v/>
      </c>
      <c r="AK7" s="64" t="str">
        <f ca="1">IF(AK3="","",IF(OFFSET('Tableau d''emprunt'!$I$4,0,12*(AK3-1))="",0,SUM(OFFSET(OFFSET('Tableau d''emprunt'!$I$4,0,12*(AK3-1)),0,0,1,12))))</f>
        <v/>
      </c>
      <c r="AL7" s="64" t="str">
        <f ca="1">IF(AL3="","",IF(OFFSET('Tableau d''emprunt'!$I$4,0,12*(AL3-1))="",0,SUM(OFFSET(OFFSET('Tableau d''emprunt'!$I$4,0,12*(AL3-1)),0,0,1,12))))</f>
        <v/>
      </c>
      <c r="AM7" s="64" t="str">
        <f ca="1">IF(AM3="","",IF(OFFSET('Tableau d''emprunt'!$I$4,0,12*(AM3-1))="",0,SUM(OFFSET(OFFSET('Tableau d''emprunt'!$I$4,0,12*(AM3-1)),0,0,1,12))))</f>
        <v/>
      </c>
      <c r="AN7" s="64" t="str">
        <f ca="1">IF(AN3="","",IF(OFFSET('Tableau d''emprunt'!$I$4,0,12*(AN3-1))="",0,SUM(OFFSET(OFFSET('Tableau d''emprunt'!$I$4,0,12*(AN3-1)),0,0,1,12))))</f>
        <v/>
      </c>
      <c r="AO7" s="64" t="str">
        <f ca="1">IF(AO3="","",IF(OFFSET('Tableau d''emprunt'!$I$4,0,12*(AO3-1))="",0,SUM(OFFSET(OFFSET('Tableau d''emprunt'!$I$4,0,12*(AO3-1)),0,0,1,12))))</f>
        <v/>
      </c>
      <c r="AP7" s="64" t="str">
        <f ca="1">IF(AP3="","",IF(OFFSET('Tableau d''emprunt'!$I$4,0,12*(AP3-1))="",0,SUM(OFFSET(OFFSET('Tableau d''emprunt'!$I$4,0,12*(AP3-1)),0,0,1,12))))</f>
        <v/>
      </c>
      <c r="AQ7" s="64" t="str">
        <f ca="1">IF(AQ3="","",IF(OFFSET('Tableau d''emprunt'!$I$4,0,12*(AQ3-1))="",0,SUM(OFFSET(OFFSET('Tableau d''emprunt'!$I$4,0,12*(AQ3-1)),0,0,1,12))))</f>
        <v/>
      </c>
      <c r="AR7" s="64" t="str">
        <f ca="1">IF(AR3="","",IF(OFFSET('Tableau d''emprunt'!$I$4,0,12*(AR3-1))="",0,SUM(OFFSET(OFFSET('Tableau d''emprunt'!$I$4,0,12*(AR3-1)),0,0,1,12))))</f>
        <v/>
      </c>
      <c r="AS7" s="64" t="str">
        <f ca="1">IF(AS3="","",IF(OFFSET('Tableau d''emprunt'!$I$4,0,12*(AS3-1))="",0,SUM(OFFSET(OFFSET('Tableau d''emprunt'!$I$4,0,12*(AS3-1)),0,0,1,12))))</f>
        <v/>
      </c>
      <c r="AT7" s="64" t="str">
        <f ca="1">IF(AT3="","",IF(OFFSET('Tableau d''emprunt'!$I$4,0,12*(AT3-1))="",0,SUM(OFFSET(OFFSET('Tableau d''emprunt'!$I$4,0,12*(AT3-1)),0,0,1,12))))</f>
        <v/>
      </c>
      <c r="AU7" s="64" t="str">
        <f ca="1">IF(AU3="","",IF(OFFSET('Tableau d''emprunt'!$I$4,0,12*(AU3-1))="",0,SUM(OFFSET(OFFSET('Tableau d''emprunt'!$I$4,0,12*(AU3-1)),0,0,1,12))))</f>
        <v/>
      </c>
      <c r="AV7" s="64" t="str">
        <f ca="1">IF(AV3="","",IF(OFFSET('Tableau d''emprunt'!$I$4,0,12*(AV3-1))="",0,SUM(OFFSET(OFFSET('Tableau d''emprunt'!$I$4,0,12*(AV3-1)),0,0,1,12))))</f>
        <v/>
      </c>
      <c r="AW7" s="64" t="str">
        <f ca="1">IF(AW3="","",IF(OFFSET('Tableau d''emprunt'!$I$4,0,12*(AW3-1))="",0,SUM(OFFSET(OFFSET('Tableau d''emprunt'!$I$4,0,12*(AW3-1)),0,0,1,12))))</f>
        <v/>
      </c>
      <c r="AX7" s="64" t="str">
        <f ca="1">IF(AX3="","",IF(OFFSET('Tableau d''emprunt'!$I$4,0,12*(AX3-1))="",0,SUM(OFFSET(OFFSET('Tableau d''emprunt'!$I$4,0,12*(AX3-1)),0,0,1,12))))</f>
        <v/>
      </c>
      <c r="AY7" s="64" t="str">
        <f ca="1">IF(AY3="","",IF(OFFSET('Tableau d''emprunt'!$I$4,0,12*(AY3-1))="",0,SUM(OFFSET(OFFSET('Tableau d''emprunt'!$I$4,0,12*(AY3-1)),0,0,1,12))))</f>
        <v/>
      </c>
      <c r="AZ7" s="64" t="str">
        <f ca="1">IF(AZ3="","",IF(OFFSET('Tableau d''emprunt'!$I$4,0,12*(AZ3-1))="",0,SUM(OFFSET(OFFSET('Tableau d''emprunt'!$I$4,0,12*(AZ3-1)),0,0,1,12))))</f>
        <v/>
      </c>
      <c r="BA7" s="64" t="str">
        <f ca="1">IF(BA3="","",IF(OFFSET('Tableau d''emprunt'!$I$4,0,12*(BA3-1))="",0,SUM(OFFSET(OFFSET('Tableau d''emprunt'!$I$4,0,12*(BA3-1)),0,0,1,12))))</f>
        <v/>
      </c>
      <c r="BB7" s="64" t="str">
        <f ca="1">IF(BB3="","",IF(OFFSET('Tableau d''emprunt'!$I$4,0,12*(BB3-1))="",0,SUM(OFFSET(OFFSET('Tableau d''emprunt'!$I$4,0,12*(BB3-1)),0,0,1,12))))</f>
        <v/>
      </c>
      <c r="BC7" s="64" t="str">
        <f ca="1">IF(BC3="","",IF(OFFSET('Tableau d''emprunt'!$I$4,0,12*(BC3-1))="",0,SUM(OFFSET(OFFSET('Tableau d''emprunt'!$I$4,0,12*(BC3-1)),0,0,1,12))))</f>
        <v/>
      </c>
      <c r="BD7" s="64" t="str">
        <f ca="1">IF(BD3="","",IF(OFFSET('Tableau d''emprunt'!$I$4,0,12*(BD3-1))="",0,SUM(OFFSET(OFFSET('Tableau d''emprunt'!$I$4,0,12*(BD3-1)),0,0,1,12))))</f>
        <v/>
      </c>
      <c r="BE7" s="64" t="str">
        <f ca="1">IF(BE3="","",IF(OFFSET('Tableau d''emprunt'!$I$4,0,12*(BE3-1))="",0,SUM(OFFSET(OFFSET('Tableau d''emprunt'!$I$4,0,12*(BE3-1)),0,0,1,12))))</f>
        <v/>
      </c>
      <c r="BF7" s="64" t="str">
        <f ca="1">IF(BF3="","",IF(OFFSET('Tableau d''emprunt'!$I$4,0,12*(BF3-1))="",0,SUM(OFFSET(OFFSET('Tableau d''emprunt'!$I$4,0,12*(BF3-1)),0,0,1,12))))</f>
        <v/>
      </c>
      <c r="BG7" s="64" t="str">
        <f ca="1">IF(BG3="","",IF(OFFSET('Tableau d''emprunt'!$I$4,0,12*(BG3-1))="",0,SUM(OFFSET(OFFSET('Tableau d''emprunt'!$I$4,0,12*(BG3-1)),0,0,1,12))))</f>
        <v/>
      </c>
      <c r="BH7" s="64" t="str">
        <f ca="1">IF(BH3="","",IF(OFFSET('Tableau d''emprunt'!$I$4,0,12*(BH3-1))="",0,SUM(OFFSET(OFFSET('Tableau d''emprunt'!$I$4,0,12*(BH3-1)),0,0,1,12))))</f>
        <v/>
      </c>
      <c r="BI7" s="64" t="str">
        <f ca="1">IF(BI3="","",IF(OFFSET('Tableau d''emprunt'!$I$4,0,12*(BI3-1))="",0,SUM(OFFSET(OFFSET('Tableau d''emprunt'!$I$4,0,12*(BI3-1)),0,0,1,12))))</f>
        <v/>
      </c>
      <c r="BJ7" s="64" t="str">
        <f ca="1">IF(BJ3="","",IF(OFFSET('Tableau d''emprunt'!$I$4,0,12*(BJ3-1))="",0,SUM(OFFSET(OFFSET('Tableau d''emprunt'!$I$4,0,12*(BJ3-1)),0,0,1,12))))</f>
        <v/>
      </c>
      <c r="BK7" s="64" t="str">
        <f ca="1">IF(BK3="","",IF(OFFSET('Tableau d''emprunt'!$I$4,0,12*(BK3-1))="",0,SUM(OFFSET(OFFSET('Tableau d''emprunt'!$I$4,0,12*(BK3-1)),0,0,1,12))))</f>
        <v/>
      </c>
      <c r="BL7" s="64" t="str">
        <f ca="1">IF(BL3="","",IF(OFFSET('Tableau d''emprunt'!$I$4,0,12*(BL3-1))="",0,SUM(OFFSET(OFFSET('Tableau d''emprunt'!$I$4,0,12*(BL3-1)),0,0,1,12))))</f>
        <v/>
      </c>
      <c r="BM7" s="64" t="str">
        <f ca="1">IF(BM3="","",IF(OFFSET('Tableau d''emprunt'!$I$4,0,12*(BM3-1))="",0,SUM(OFFSET(OFFSET('Tableau d''emprunt'!$I$4,0,12*(BM3-1)),0,0,1,12))))</f>
        <v/>
      </c>
      <c r="BN7" s="64" t="str">
        <f ca="1">IF(BN3="","",IF(OFFSET('Tableau d''emprunt'!$I$4,0,12*(BN3-1))="",0,SUM(OFFSET(OFFSET('Tableau d''emprunt'!$I$4,0,12*(BN3-1)),0,0,1,12))))</f>
        <v/>
      </c>
      <c r="BO7" s="64" t="str">
        <f ca="1">IF(BO3="","",IF(OFFSET('Tableau d''emprunt'!$I$4,0,12*(BO3-1))="",0,SUM(OFFSET(OFFSET('Tableau d''emprunt'!$I$4,0,12*(BO3-1)),0,0,1,12))))</f>
        <v/>
      </c>
      <c r="BP7" s="64" t="str">
        <f ca="1">IF(BP3="","",IF(OFFSET('Tableau d''emprunt'!$I$4,0,12*(BP3-1))="",0,SUM(OFFSET(OFFSET('Tableau d''emprunt'!$I$4,0,12*(BP3-1)),0,0,1,12))))</f>
        <v/>
      </c>
      <c r="BQ7" s="64" t="str">
        <f ca="1">IF(BQ3="","",IF(OFFSET('Tableau d''emprunt'!$I$4,0,12*(BQ3-1))="",0,SUM(OFFSET(OFFSET('Tableau d''emprunt'!$I$4,0,12*(BQ3-1)),0,0,1,12))))</f>
        <v/>
      </c>
      <c r="BR7" s="64" t="str">
        <f ca="1">IF(BR3="","",IF(OFFSET('Tableau d''emprunt'!$I$4,0,12*(BR3-1))="",0,SUM(OFFSET(OFFSET('Tableau d''emprunt'!$I$4,0,12*(BR3-1)),0,0,1,12))))</f>
        <v/>
      </c>
      <c r="BS7" s="64" t="str">
        <f ca="1">IF(BS3="","",IF(OFFSET('Tableau d''emprunt'!$I$4,0,12*(BS3-1))="",0,SUM(OFFSET(OFFSET('Tableau d''emprunt'!$I$4,0,12*(BS3-1)),0,0,1,12))))</f>
        <v/>
      </c>
      <c r="BT7" s="64" t="str">
        <f ca="1">IF(BT3="","",IF(OFFSET('Tableau d''emprunt'!$I$4,0,12*(BT3-1))="",0,SUM(OFFSET(OFFSET('Tableau d''emprunt'!$I$4,0,12*(BT3-1)),0,0,1,12))))</f>
        <v/>
      </c>
      <c r="BU7" s="64" t="str">
        <f ca="1">IF(BU3="","",IF(OFFSET('Tableau d''emprunt'!$I$4,0,12*(BU3-1))="",0,SUM(OFFSET(OFFSET('Tableau d''emprunt'!$I$4,0,12*(BU3-1)),0,0,1,12))))</f>
        <v/>
      </c>
      <c r="BV7" s="64" t="str">
        <f ca="1">IF(BV3="","",IF(OFFSET('Tableau d''emprunt'!$I$4,0,12*(BV3-1))="",0,SUM(OFFSET(OFFSET('Tableau d''emprunt'!$I$4,0,12*(BV3-1)),0,0,1,12))))</f>
        <v/>
      </c>
      <c r="BW7" s="64" t="str">
        <f ca="1">IF(BW3="","",IF(OFFSET('Tableau d''emprunt'!$I$4,0,12*(BW3-1))="",0,SUM(OFFSET(OFFSET('Tableau d''emprunt'!$I$4,0,12*(BW3-1)),0,0,1,12))))</f>
        <v/>
      </c>
      <c r="BX7" s="64" t="str">
        <f ca="1">IF(BX3="","",IF(OFFSET('Tableau d''emprunt'!$I$4,0,12*(BX3-1))="",0,SUM(OFFSET(OFFSET('Tableau d''emprunt'!$I$4,0,12*(BX3-1)),0,0,1,12))))</f>
        <v/>
      </c>
      <c r="BY7" s="64" t="str">
        <f ca="1">IF(BY3="","",IF(OFFSET('Tableau d''emprunt'!$I$4,0,12*(BY3-1))="",0,SUM(OFFSET(OFFSET('Tableau d''emprunt'!$I$4,0,12*(BY3-1)),0,0,1,12))))</f>
        <v/>
      </c>
      <c r="BZ7" s="64" t="str">
        <f ca="1">IF(BZ3="","",IF(OFFSET('Tableau d''emprunt'!$I$4,0,12*(BZ3-1))="",0,SUM(OFFSET(OFFSET('Tableau d''emprunt'!$I$4,0,12*(BZ3-1)),0,0,1,12))))</f>
        <v/>
      </c>
      <c r="CA7" s="64" t="str">
        <f ca="1">IF(CA3="","",IF(OFFSET('Tableau d''emprunt'!$I$4,0,12*(CA3-1))="",0,SUM(OFFSET(OFFSET('Tableau d''emprunt'!$I$4,0,12*(CA3-1)),0,0,1,12))))</f>
        <v/>
      </c>
      <c r="CB7" s="64" t="str">
        <f ca="1">IF(CB3="","",IF(OFFSET('Tableau d''emprunt'!$I$4,0,12*(CB3-1))="",0,SUM(OFFSET(OFFSET('Tableau d''emprunt'!$I$4,0,12*(CB3-1)),0,0,1,12))))</f>
        <v/>
      </c>
      <c r="CC7" s="64" t="str">
        <f ca="1">IF(CC3="","",IF(OFFSET('Tableau d''emprunt'!$I$4,0,12*(CC3-1))="",0,SUM(OFFSET(OFFSET('Tableau d''emprunt'!$I$4,0,12*(CC3-1)),0,0,1,12))))</f>
        <v/>
      </c>
      <c r="CD7" s="64" t="str">
        <f ca="1">IF(CD3="","",IF(OFFSET('Tableau d''emprunt'!$I$4,0,12*(CD3-1))="",0,SUM(OFFSET(OFFSET('Tableau d''emprunt'!$I$4,0,12*(CD3-1)),0,0,1,12))))</f>
        <v/>
      </c>
      <c r="CE7" s="64" t="str">
        <f ca="1">IF(CE3="","",IF(OFFSET('Tableau d''emprunt'!$I$4,0,12*(CE3-1))="",0,SUM(OFFSET(OFFSET('Tableau d''emprunt'!$I$4,0,12*(CE3-1)),0,0,1,12))))</f>
        <v/>
      </c>
      <c r="CF7" s="64" t="str">
        <f ca="1">IF(CF3="","",IF(OFFSET('Tableau d''emprunt'!$I$4,0,12*(CF3-1))="",0,SUM(OFFSET(OFFSET('Tableau d''emprunt'!$I$4,0,12*(CF3-1)),0,0,1,12))))</f>
        <v/>
      </c>
      <c r="CG7" s="64" t="str">
        <f ca="1">IF(CG3="","",IF(OFFSET('Tableau d''emprunt'!$I$4,0,12*(CG3-1))="",0,SUM(OFFSET(OFFSET('Tableau d''emprunt'!$I$4,0,12*(CG3-1)),0,0,1,12))))</f>
        <v/>
      </c>
      <c r="CH7" s="64" t="str">
        <f ca="1">IF(CH3="","",IF(OFFSET('Tableau d''emprunt'!$I$4,0,12*(CH3-1))="",0,SUM(OFFSET(OFFSET('Tableau d''emprunt'!$I$4,0,12*(CH3-1)),0,0,1,12))))</f>
        <v/>
      </c>
      <c r="CI7" s="64" t="str">
        <f ca="1">IF(CI3="","",IF(OFFSET('Tableau d''emprunt'!$I$4,0,12*(CI3-1))="",0,SUM(OFFSET(OFFSET('Tableau d''emprunt'!$I$4,0,12*(CI3-1)),0,0,1,12))))</f>
        <v/>
      </c>
      <c r="CJ7" s="64" t="str">
        <f ca="1">IF(CJ3="","",IF(OFFSET('Tableau d''emprunt'!$I$4,0,12*(CJ3-1))="",0,SUM(OFFSET(OFFSET('Tableau d''emprunt'!$I$4,0,12*(CJ3-1)),0,0,1,12))))</f>
        <v/>
      </c>
      <c r="CK7" s="64" t="str">
        <f ca="1">IF(CK3="","",IF(OFFSET('Tableau d''emprunt'!$I$4,0,12*(CK3-1))="",0,SUM(OFFSET(OFFSET('Tableau d''emprunt'!$I$4,0,12*(CK3-1)),0,0,1,12))))</f>
        <v/>
      </c>
      <c r="CL7" s="64" t="str">
        <f ca="1">IF(CL3="","",IF(OFFSET('Tableau d''emprunt'!$I$4,0,12*(CL3-1))="",0,SUM(OFFSET(OFFSET('Tableau d''emprunt'!$I$4,0,12*(CL3-1)),0,0,1,12))))</f>
        <v/>
      </c>
      <c r="CM7" s="64" t="str">
        <f ca="1">IF(CM3="","",IF(OFFSET('Tableau d''emprunt'!$I$4,0,12*(CM3-1))="",0,SUM(OFFSET(OFFSET('Tableau d''emprunt'!$I$4,0,12*(CM3-1)),0,0,1,12))))</f>
        <v/>
      </c>
      <c r="CN7" s="64" t="str">
        <f ca="1">IF(CN3="","",IF(OFFSET('Tableau d''emprunt'!$I$4,0,12*(CN3-1))="",0,SUM(OFFSET(OFFSET('Tableau d''emprunt'!$I$4,0,12*(CN3-1)),0,0,1,12))))</f>
        <v/>
      </c>
      <c r="CO7" s="64" t="str">
        <f ca="1">IF(CO3="","",IF(OFFSET('Tableau d''emprunt'!$I$4,0,12*(CO3-1))="",0,SUM(OFFSET(OFFSET('Tableau d''emprunt'!$I$4,0,12*(CO3-1)),0,0,1,12))))</f>
        <v/>
      </c>
      <c r="CP7" s="64" t="str">
        <f ca="1">IF(CP3="","",IF(OFFSET('Tableau d''emprunt'!$I$4,0,12*(CP3-1))="",0,SUM(OFFSET(OFFSET('Tableau d''emprunt'!$I$4,0,12*(CP3-1)),0,0,1,12))))</f>
        <v/>
      </c>
      <c r="CQ7" s="64" t="str">
        <f ca="1">IF(CQ3="","",IF(OFFSET('Tableau d''emprunt'!$I$4,0,12*(CQ3-1))="",0,SUM(OFFSET(OFFSET('Tableau d''emprunt'!$I$4,0,12*(CQ3-1)),0,0,1,12))))</f>
        <v/>
      </c>
      <c r="CR7" s="64" t="str">
        <f ca="1">IF(CR3="","",IF(OFFSET('Tableau d''emprunt'!$I$4,0,12*(CR3-1))="",0,SUM(OFFSET(OFFSET('Tableau d''emprunt'!$I$4,0,12*(CR3-1)),0,0,1,12))))</f>
        <v/>
      </c>
      <c r="CS7" s="64" t="str">
        <f ca="1">IF(CS3="","",IF(OFFSET('Tableau d''emprunt'!$I$4,0,12*(CS3-1))="",0,SUM(OFFSET(OFFSET('Tableau d''emprunt'!$I$4,0,12*(CS3-1)),0,0,1,12))))</f>
        <v/>
      </c>
      <c r="CT7" s="64" t="str">
        <f ca="1">IF(CT3="","",IF(OFFSET('Tableau d''emprunt'!$I$4,0,12*(CT3-1))="",0,SUM(OFFSET(OFFSET('Tableau d''emprunt'!$I$4,0,12*(CT3-1)),0,0,1,12))))</f>
        <v/>
      </c>
      <c r="CU7" s="64" t="str">
        <f ca="1">IF(CU3="","",IF(OFFSET('Tableau d''emprunt'!$I$4,0,12*(CU3-1))="",0,SUM(OFFSET(OFFSET('Tableau d''emprunt'!$I$4,0,12*(CU3-1)),0,0,1,12))))</f>
        <v/>
      </c>
      <c r="CV7" s="64" t="str">
        <f ca="1">IF(CV3="","",IF(OFFSET('Tableau d''emprunt'!$I$4,0,12*(CV3-1))="",0,SUM(OFFSET(OFFSET('Tableau d''emprunt'!$I$4,0,12*(CV3-1)),0,0,1,12))))</f>
        <v/>
      </c>
      <c r="CW7" s="64" t="str">
        <f ca="1">IF(CW3="","",IF(OFFSET('Tableau d''emprunt'!$I$4,0,12*(CW3-1))="",0,SUM(OFFSET(OFFSET('Tableau d''emprunt'!$I$4,0,12*(CW3-1)),0,0,1,12))))</f>
        <v/>
      </c>
      <c r="CX7" s="64" t="str">
        <f ca="1">IF(CX3="","",IF(OFFSET('Tableau d''emprunt'!$I$4,0,12*(CX3-1))="",0,SUM(OFFSET(OFFSET('Tableau d''emprunt'!$I$4,0,12*(CX3-1)),0,0,1,12))))</f>
        <v/>
      </c>
      <c r="CY7" s="64" t="str">
        <f ca="1">IF(CY3="","",IF(OFFSET('Tableau d''emprunt'!$I$4,0,12*(CY3-1))="",0,SUM(OFFSET(OFFSET('Tableau d''emprunt'!$I$4,0,12*(CY3-1)),0,0,1,12))))</f>
        <v/>
      </c>
      <c r="CZ7" s="64" t="str">
        <f ca="1">IF(CZ3="","",IF(OFFSET('Tableau d''emprunt'!$I$4,0,12*(CZ3-1))="",0,SUM(OFFSET(OFFSET('Tableau d''emprunt'!$I$4,0,12*(CZ3-1)),0,0,1,12))))</f>
        <v/>
      </c>
      <c r="DA7" s="64" t="str">
        <f ca="1">IF(DA3="","",IF(OFFSET('Tableau d''emprunt'!$I$4,0,12*(DA3-1))="",0,SUM(OFFSET(OFFSET('Tableau d''emprunt'!$I$4,0,12*(DA3-1)),0,0,1,12))))</f>
        <v/>
      </c>
      <c r="DB7" s="64" t="str">
        <f ca="1">IF(DB3="","",IF(OFFSET('Tableau d''emprunt'!$I$4,0,12*(DB3-1))="",0,SUM(OFFSET(OFFSET('Tableau d''emprunt'!$I$4,0,12*(DB3-1)),0,0,1,12))))</f>
        <v/>
      </c>
      <c r="DC7" s="64" t="str">
        <f ca="1">IF(DC3="","",IF(OFFSET('Tableau d''emprunt'!$I$4,0,12*(DC3-1))="",0,SUM(OFFSET(OFFSET('Tableau d''emprunt'!$I$4,0,12*(DC3-1)),0,0,1,12))))</f>
        <v/>
      </c>
      <c r="DD7" s="64" t="str">
        <f ca="1">IF(DD3="","",IF(OFFSET('Tableau d''emprunt'!$I$4,0,12*(DD3-1))="",0,SUM(OFFSET(OFFSET('Tableau d''emprunt'!$I$4,0,12*(DD3-1)),0,0,1,12))))</f>
        <v/>
      </c>
      <c r="DE7" s="64" t="str">
        <f ca="1">IF(DE3="","",IF(OFFSET('Tableau d''emprunt'!$I$4,0,12*(DE3-1))="",0,SUM(OFFSET(OFFSET('Tableau d''emprunt'!$I$4,0,12*(DE3-1)),0,0,1,12))))</f>
        <v/>
      </c>
      <c r="DF7" s="64" t="str">
        <f ca="1">IF(DF3="","",IF(OFFSET('Tableau d''emprunt'!$I$4,0,12*(DF3-1))="",0,SUM(OFFSET(OFFSET('Tableau d''emprunt'!$I$4,0,12*(DF3-1)),0,0,1,12))))</f>
        <v/>
      </c>
      <c r="DG7" s="64" t="str">
        <f ca="1">IF(DG3="","",IF(OFFSET('Tableau d''emprunt'!$I$4,0,12*(DG3-1))="",0,SUM(OFFSET(OFFSET('Tableau d''emprunt'!$I$4,0,12*(DG3-1)),0,0,1,12))))</f>
        <v/>
      </c>
      <c r="DH7" s="64" t="str">
        <f ca="1">IF(DH3="","",IF(OFFSET('Tableau d''emprunt'!$I$4,0,12*(DH3-1))="",0,SUM(OFFSET(OFFSET('Tableau d''emprunt'!$I$4,0,12*(DH3-1)),0,0,1,12))))</f>
        <v/>
      </c>
      <c r="DI7" s="64" t="str">
        <f ca="1">IF(DI3="","",IF(OFFSET('Tableau d''emprunt'!$I$4,0,12*(DI3-1))="",0,SUM(OFFSET(OFFSET('Tableau d''emprunt'!$I$4,0,12*(DI3-1)),0,0,1,12))))</f>
        <v/>
      </c>
      <c r="DJ7" s="64" t="str">
        <f ca="1">IF(DJ3="","",IF(OFFSET('Tableau d''emprunt'!$I$4,0,12*(DJ3-1))="",0,SUM(OFFSET(OFFSET('Tableau d''emprunt'!$I$4,0,12*(DJ3-1)),0,0,1,12))))</f>
        <v/>
      </c>
      <c r="DK7" s="64" t="str">
        <f ca="1">IF(DK3="","",IF(OFFSET('Tableau d''emprunt'!$I$4,0,12*(DK3-1))="",0,SUM(OFFSET(OFFSET('Tableau d''emprunt'!$I$4,0,12*(DK3-1)),0,0,1,12))))</f>
        <v/>
      </c>
      <c r="DL7" s="64" t="str">
        <f ca="1">IF(DL3="","",IF(OFFSET('Tableau d''emprunt'!$I$4,0,12*(DL3-1))="",0,SUM(OFFSET(OFFSET('Tableau d''emprunt'!$I$4,0,12*(DL3-1)),0,0,1,12))))</f>
        <v/>
      </c>
      <c r="DM7" s="64" t="str">
        <f ca="1">IF(DM3="","",IF(OFFSET('Tableau d''emprunt'!$I$4,0,12*(DM3-1))="",0,SUM(OFFSET(OFFSET('Tableau d''emprunt'!$I$4,0,12*(DM3-1)),0,0,1,12))))</f>
        <v/>
      </c>
      <c r="DN7" s="64" t="str">
        <f ca="1">IF(DN3="","",IF(OFFSET('Tableau d''emprunt'!$I$4,0,12*(DN3-1))="",0,SUM(OFFSET(OFFSET('Tableau d''emprunt'!$I$4,0,12*(DN3-1)),0,0,1,12))))</f>
        <v/>
      </c>
      <c r="DO7" s="64" t="str">
        <f ca="1">IF(DO3="","",IF(OFFSET('Tableau d''emprunt'!$I$4,0,12*(DO3-1))="",0,SUM(OFFSET(OFFSET('Tableau d''emprunt'!$I$4,0,12*(DO3-1)),0,0,1,12))))</f>
        <v/>
      </c>
      <c r="DP7" s="64" t="str">
        <f ca="1">IF(DP3="","",IF(OFFSET('Tableau d''emprunt'!$I$4,0,12*(DP3-1))="",0,SUM(OFFSET(OFFSET('Tableau d''emprunt'!$I$4,0,12*(DP3-1)),0,0,1,12))))</f>
        <v/>
      </c>
      <c r="DQ7" s="64" t="str">
        <f ca="1">IF(DQ3="","",IF(OFFSET('Tableau d''emprunt'!$I$4,0,12*(DQ3-1))="",0,SUM(OFFSET(OFFSET('Tableau d''emprunt'!$I$4,0,12*(DQ3-1)),0,0,1,12))))</f>
        <v/>
      </c>
      <c r="DR7" s="64" t="str">
        <f ca="1">IF(DR3="","",IF(OFFSET('Tableau d''emprunt'!$I$4,0,12*(DR3-1))="",0,SUM(OFFSET(OFFSET('Tableau d''emprunt'!$I$4,0,12*(DR3-1)),0,0,1,12))))</f>
        <v/>
      </c>
      <c r="DS7" s="64" t="str">
        <f ca="1">IF(DS3="","",IF(OFFSET('Tableau d''emprunt'!$I$4,0,12*(DS3-1))="",0,SUM(OFFSET(OFFSET('Tableau d''emprunt'!$I$4,0,12*(DS3-1)),0,0,1,12))))</f>
        <v/>
      </c>
      <c r="DT7" s="64" t="str">
        <f ca="1">IF(DT3="","",IF(OFFSET('Tableau d''emprunt'!$I$4,0,12*(DT3-1))="",0,SUM(OFFSET(OFFSET('Tableau d''emprunt'!$I$4,0,12*(DT3-1)),0,0,1,12))))</f>
        <v/>
      </c>
      <c r="DU7" s="64" t="str">
        <f ca="1">IF(DU3="","",IF(OFFSET('Tableau d''emprunt'!$I$4,0,12*(DU3-1))="",0,SUM(OFFSET(OFFSET('Tableau d''emprunt'!$I$4,0,12*(DU3-1)),0,0,1,12))))</f>
        <v/>
      </c>
      <c r="DV7" s="64" t="str">
        <f ca="1">IF(DV3="","",IF(OFFSET('Tableau d''emprunt'!$I$4,0,12*(DV3-1))="",0,SUM(OFFSET(OFFSET('Tableau d''emprunt'!$I$4,0,12*(DV3-1)),0,0,1,12))))</f>
        <v/>
      </c>
      <c r="DW7" s="64" t="str">
        <f ca="1">IF(DW3="","",IF(OFFSET('Tableau d''emprunt'!$I$4,0,12*(DW3-1))="",0,SUM(OFFSET(OFFSET('Tableau d''emprunt'!$I$4,0,12*(DW3-1)),0,0,1,12))))</f>
        <v/>
      </c>
      <c r="DX7" s="64" t="str">
        <f ca="1">IF(DX3="","",IF(OFFSET('Tableau d''emprunt'!$I$4,0,12*(DX3-1))="",0,SUM(OFFSET(OFFSET('Tableau d''emprunt'!$I$4,0,12*(DX3-1)),0,0,1,12))))</f>
        <v/>
      </c>
      <c r="DY7" s="64" t="str">
        <f ca="1">IF(DY3="","",IF(OFFSET('Tableau d''emprunt'!$I$4,0,12*(DY3-1))="",0,SUM(OFFSET(OFFSET('Tableau d''emprunt'!$I$4,0,12*(DY3-1)),0,0,1,12))))</f>
        <v/>
      </c>
      <c r="DZ7" s="64" t="str">
        <f ca="1">IF(DZ3="","",IF(OFFSET('Tableau d''emprunt'!$I$4,0,12*(DZ3-1))="",0,SUM(OFFSET(OFFSET('Tableau d''emprunt'!$I$4,0,12*(DZ3-1)),0,0,1,12))))</f>
        <v/>
      </c>
      <c r="EA7" s="64" t="str">
        <f ca="1">IF(EA3="","",IF(OFFSET('Tableau d''emprunt'!$I$4,0,12*(EA3-1))="",0,SUM(OFFSET(OFFSET('Tableau d''emprunt'!$I$4,0,12*(EA3-1)),0,0,1,12))))</f>
        <v/>
      </c>
      <c r="EB7" s="64" t="str">
        <f ca="1">IF(EB3="","",IF(OFFSET('Tableau d''emprunt'!$I$4,0,12*(EB3-1))="",0,SUM(OFFSET(OFFSET('Tableau d''emprunt'!$I$4,0,12*(EB3-1)),0,0,1,12))))</f>
        <v/>
      </c>
      <c r="EC7" s="64" t="str">
        <f ca="1">IF(EC3="","",IF(OFFSET('Tableau d''emprunt'!$I$4,0,12*(EC3-1))="",0,SUM(OFFSET(OFFSET('Tableau d''emprunt'!$I$4,0,12*(EC3-1)),0,0,1,12))))</f>
        <v/>
      </c>
      <c r="ED7" s="64" t="str">
        <f ca="1">IF(ED3="","",IF(OFFSET('Tableau d''emprunt'!$I$4,0,12*(ED3-1))="",0,SUM(OFFSET(OFFSET('Tableau d''emprunt'!$I$4,0,12*(ED3-1)),0,0,1,12))))</f>
        <v/>
      </c>
      <c r="EE7" s="64" t="str">
        <f ca="1">IF(EE3="","",IF(OFFSET('Tableau d''emprunt'!$I$4,0,12*(EE3-1))="",0,SUM(OFFSET(OFFSET('Tableau d''emprunt'!$I$4,0,12*(EE3-1)),0,0,1,12))))</f>
        <v/>
      </c>
      <c r="EF7" s="64" t="str">
        <f ca="1">IF(EF3="","",IF(OFFSET('Tableau d''emprunt'!$I$4,0,12*(EF3-1))="",0,SUM(OFFSET(OFFSET('Tableau d''emprunt'!$I$4,0,12*(EF3-1)),0,0,1,12))))</f>
        <v/>
      </c>
      <c r="EG7" s="64" t="str">
        <f ca="1">IF(EG3="","",IF(OFFSET('Tableau d''emprunt'!$I$4,0,12*(EG3-1))="",0,SUM(OFFSET(OFFSET('Tableau d''emprunt'!$I$4,0,12*(EG3-1)),0,0,1,12))))</f>
        <v/>
      </c>
      <c r="EH7" s="64" t="str">
        <f ca="1">IF(EH3="","",IF(OFFSET('Tableau d''emprunt'!$I$4,0,12*(EH3-1))="",0,SUM(OFFSET(OFFSET('Tableau d''emprunt'!$I$4,0,12*(EH3-1)),0,0,1,12))))</f>
        <v/>
      </c>
      <c r="EI7" s="64" t="str">
        <f ca="1">IF(EI3="","",IF(OFFSET('Tableau d''emprunt'!$I$4,0,12*(EI3-1))="",0,SUM(OFFSET(OFFSET('Tableau d''emprunt'!$I$4,0,12*(EI3-1)),0,0,1,12))))</f>
        <v/>
      </c>
      <c r="EJ7" s="64" t="str">
        <f ca="1">IF(EJ3="","",IF(OFFSET('Tableau d''emprunt'!$I$4,0,12*(EJ3-1))="",0,SUM(OFFSET(OFFSET('Tableau d''emprunt'!$I$4,0,12*(EJ3-1)),0,0,1,12))))</f>
        <v/>
      </c>
      <c r="EK7" s="64" t="str">
        <f ca="1">IF(EK3="","",IF(OFFSET('Tableau d''emprunt'!$I$4,0,12*(EK3-1))="",0,SUM(OFFSET(OFFSET('Tableau d''emprunt'!$I$4,0,12*(EK3-1)),0,0,1,12))))</f>
        <v/>
      </c>
      <c r="EL7" s="64" t="str">
        <f ca="1">IF(EL3="","",IF(OFFSET('Tableau d''emprunt'!$I$4,0,12*(EL3-1))="",0,SUM(OFFSET(OFFSET('Tableau d''emprunt'!$I$4,0,12*(EL3-1)),0,0,1,12))))</f>
        <v/>
      </c>
      <c r="EM7" s="64" t="str">
        <f ca="1">IF(EM3="","",IF(OFFSET('Tableau d''emprunt'!$I$4,0,12*(EM3-1))="",0,SUM(OFFSET(OFFSET('Tableau d''emprunt'!$I$4,0,12*(EM3-1)),0,0,1,12))))</f>
        <v/>
      </c>
      <c r="EN7" s="64" t="str">
        <f ca="1">IF(EN3="","",IF(OFFSET('Tableau d''emprunt'!$I$4,0,12*(EN3-1))="",0,SUM(OFFSET(OFFSET('Tableau d''emprunt'!$I$4,0,12*(EN3-1)),0,0,1,12))))</f>
        <v/>
      </c>
      <c r="EO7" s="64" t="str">
        <f ca="1">IF(EO3="","",IF(OFFSET('Tableau d''emprunt'!$I$4,0,12*(EO3-1))="",0,SUM(OFFSET(OFFSET('Tableau d''emprunt'!$I$4,0,12*(EO3-1)),0,0,1,12))))</f>
        <v/>
      </c>
      <c r="EP7" s="64" t="str">
        <f ca="1">IF(EP3="","",IF(OFFSET('Tableau d''emprunt'!$I$4,0,12*(EP3-1))="",0,SUM(OFFSET(OFFSET('Tableau d''emprunt'!$I$4,0,12*(EP3-1)),0,0,1,12))))</f>
        <v/>
      </c>
      <c r="EQ7" s="64" t="str">
        <f ca="1">IF(EQ3="","",IF(OFFSET('Tableau d''emprunt'!$I$4,0,12*(EQ3-1))="",0,SUM(OFFSET(OFFSET('Tableau d''emprunt'!$I$4,0,12*(EQ3-1)),0,0,1,12))))</f>
        <v/>
      </c>
      <c r="ER7" s="64" t="str">
        <f ca="1">IF(ER3="","",IF(OFFSET('Tableau d''emprunt'!$I$4,0,12*(ER3-1))="",0,SUM(OFFSET(OFFSET('Tableau d''emprunt'!$I$4,0,12*(ER3-1)),0,0,1,12))))</f>
        <v/>
      </c>
    </row>
    <row r="8" spans="1:151">
      <c r="A8" s="56" t="s">
        <v>52</v>
      </c>
      <c r="B8" s="55">
        <f>IF(B3="","",B7/POWER(1+'Caracs du projet'!$E$93,B3-1))</f>
        <v>0</v>
      </c>
      <c r="C8" s="55">
        <f ca="1">IF(C3="","",C7/POWER(1+'Caracs du projet'!$E$93,C3))</f>
        <v>414.36463810796698</v>
      </c>
      <c r="D8" s="55">
        <f ca="1">IF(D3="","",D7/POWER(1+'Caracs du projet'!$E$93,D3))</f>
        <v>384.21589895313735</v>
      </c>
      <c r="E8" s="55">
        <f ca="1">IF(E3="","",E7/POWER(1+'Caracs du projet'!$E$93,E3))</f>
        <v>354.32182216394114</v>
      </c>
      <c r="F8" s="55">
        <f ca="1">IF(F3="","",F7/POWER(1+'Caracs du projet'!$E$93,F3))</f>
        <v>324.67981254071503</v>
      </c>
      <c r="G8" s="55">
        <f ca="1">IF(G3="","",G7/POWER(1+'Caracs du projet'!$E$93,G3))</f>
        <v>295.2873004546405</v>
      </c>
      <c r="H8" s="55">
        <f ca="1">IF(H3="","",H7/POWER(1+'Caracs du projet'!$E$93,H3))</f>
        <v>266.14174159435822</v>
      </c>
      <c r="I8" s="55">
        <f ca="1">IF(I3="","",I7/POWER(1+'Caracs du projet'!$E$93,I3))</f>
        <v>237.24061671509111</v>
      </c>
      <c r="J8" s="55">
        <f ca="1">IF(J3="","",J7/POWER(1+'Caracs du projet'!$E$93,J3))</f>
        <v>208.58143139024983</v>
      </c>
      <c r="K8" s="55">
        <f ca="1">IF(K3="","",K7/POWER(1+'Caracs du projet'!$E$93,K3))</f>
        <v>180.16171576549911</v>
      </c>
      <c r="L8" s="55">
        <f ca="1">IF(L3="","",L7/POWER(1+'Caracs du projet'!$E$93,L3))</f>
        <v>151.97902431525668</v>
      </c>
      <c r="M8" s="55">
        <f ca="1">IF(M3="","",M7/POWER(1+'Caracs du projet'!$E$93,M3))</f>
        <v>124.03093560160414</v>
      </c>
      <c r="N8" s="55">
        <f ca="1">IF(N3="","",N7/POWER(1+'Caracs du projet'!$E$93,N3))</f>
        <v>96.315052035584046</v>
      </c>
      <c r="O8" s="55">
        <f ca="1">IF(O3="","",O7/POWER(1+'Caracs du projet'!$E$93,O3))</f>
        <v>68.828999640860047</v>
      </c>
      <c r="P8" s="55">
        <f ca="1">IF(P3="","",P7/POWER(1+'Caracs du projet'!$E$93,P3))</f>
        <v>41.570427819716663</v>
      </c>
      <c r="Q8" s="55">
        <f ca="1">IF(Q3="","",Q7/POWER(1+'Caracs du projet'!$E$93,Q3))</f>
        <v>14.537009121375458</v>
      </c>
      <c r="R8" s="55">
        <f ca="1">IF(R3="","",R7/POWER(1+'Caracs du projet'!$E$93,R3))</f>
        <v>0</v>
      </c>
      <c r="S8" s="55">
        <f ca="1">IF(S3="","",S7/POWER(1+'Caracs du projet'!$E$93,S3))</f>
        <v>0</v>
      </c>
      <c r="T8" s="55">
        <f ca="1">IF(T3="","",T7/POWER(1+'Caracs du projet'!$E$93,T3))</f>
        <v>0</v>
      </c>
      <c r="U8" s="55">
        <f ca="1">IF(U3="","",U7/POWER(1+'Caracs du projet'!$E$93,U3))</f>
        <v>0</v>
      </c>
      <c r="V8" s="55">
        <f ca="1">IF(V3="","",V7/POWER(1+'Caracs du projet'!$E$93,V3))</f>
        <v>0</v>
      </c>
      <c r="W8" s="55" t="str">
        <f>IF(W3="","",W7/POWER(1+'Caracs du projet'!$E$93,W3))</f>
        <v/>
      </c>
      <c r="X8" s="55" t="str">
        <f>IF(X3="","",X7/POWER(1+'Caracs du projet'!$E$93,X3))</f>
        <v/>
      </c>
      <c r="Y8" s="55" t="str">
        <f>IF(Y3="","",Y7/POWER(1+'Caracs du projet'!$E$93,Y3))</f>
        <v/>
      </c>
      <c r="Z8" s="55" t="str">
        <f>IF(Z3="","",Z7/POWER(1+'Caracs du projet'!$E$93,Z3))</f>
        <v/>
      </c>
      <c r="AA8" s="55" t="str">
        <f>IF(AA3="","",AA7/POWER(1+'Caracs du projet'!$E$93,AA3))</f>
        <v/>
      </c>
      <c r="AB8" s="55" t="str">
        <f>IF(AB3="","",AB7/POWER(1+'Caracs du projet'!$E$93,AB3))</f>
        <v/>
      </c>
      <c r="AC8" s="55" t="str">
        <f>IF(AC3="","",AC7/POWER(1+'Caracs du projet'!$E$93,AC3))</f>
        <v/>
      </c>
      <c r="AD8" s="55" t="str">
        <f>IF(AD3="","",AD7/POWER(1+'Caracs du projet'!$E$93,AD3))</f>
        <v/>
      </c>
      <c r="AE8" s="55" t="str">
        <f>IF(AE3="","",AE7/POWER(1+'Caracs du projet'!$E$93,AE3))</f>
        <v/>
      </c>
      <c r="AF8" s="55" t="str">
        <f>IF(AF3="","",AF7/POWER(1+'Caracs du projet'!$E$93,AF3))</f>
        <v/>
      </c>
      <c r="AG8" s="55" t="str">
        <f>IF(AG3="","",AG7/POWER(1+'Caracs du projet'!$E$93,AG3))</f>
        <v/>
      </c>
      <c r="AH8" s="55" t="str">
        <f>IF(AH3="","",AH7/POWER(1+'Caracs du projet'!$E$93,AH3))</f>
        <v/>
      </c>
      <c r="AI8" s="55" t="str">
        <f>IF(AI3="","",AI7/POWER(1+'Caracs du projet'!$E$93,AI3))</f>
        <v/>
      </c>
      <c r="AJ8" s="55" t="str">
        <f>IF(AJ3="","",AJ7/POWER(1+'Caracs du projet'!$E$93,AJ3))</f>
        <v/>
      </c>
      <c r="AK8" s="55" t="str">
        <f>IF(AK3="","",AK7/POWER(1+'Caracs du projet'!$E$93,AK3))</f>
        <v/>
      </c>
      <c r="AL8" s="55" t="str">
        <f>IF(AL3="","",AL7/POWER(1+'Caracs du projet'!$E$93,AL3))</f>
        <v/>
      </c>
      <c r="AM8" s="55" t="str">
        <f>IF(AM3="","",AM7/POWER(1+'Caracs du projet'!$E$93,AM3))</f>
        <v/>
      </c>
      <c r="AN8" s="55" t="str">
        <f>IF(AN3="","",AN7/POWER(1+'Caracs du projet'!$E$93,AN3))</f>
        <v/>
      </c>
      <c r="AO8" s="55" t="str">
        <f>IF(AO3="","",AO7/POWER(1+'Caracs du projet'!$E$93,AO3))</f>
        <v/>
      </c>
      <c r="AP8" s="55" t="str">
        <f>IF(AP3="","",AP7/POWER(1+'Caracs du projet'!$E$93,AP3))</f>
        <v/>
      </c>
      <c r="AQ8" s="55" t="str">
        <f>IF(AQ3="","",AQ7/POWER(1+'Caracs du projet'!$E$93,AQ3))</f>
        <v/>
      </c>
      <c r="AR8" s="55" t="str">
        <f>IF(AR3="","",AR7/POWER(1+'Caracs du projet'!$E$93,AR3))</f>
        <v/>
      </c>
      <c r="AS8" s="55" t="str">
        <f>IF(AS3="","",AS7/POWER(1+'Caracs du projet'!$E$93,AS3))</f>
        <v/>
      </c>
      <c r="AT8" s="55" t="str">
        <f>IF(AT3="","",AT7/POWER(1+'Caracs du projet'!$E$93,AT3))</f>
        <v/>
      </c>
      <c r="AU8" s="55" t="str">
        <f>IF(AU3="","",AU7/POWER(1+'Caracs du projet'!$E$93,AU3))</f>
        <v/>
      </c>
      <c r="AV8" s="55" t="str">
        <f>IF(AV3="","",AV7/POWER(1+'Caracs du projet'!$E$93,AV3))</f>
        <v/>
      </c>
      <c r="AW8" s="55" t="str">
        <f>IF(AW3="","",AW7/POWER(1+'Caracs du projet'!$E$93,AW3))</f>
        <v/>
      </c>
      <c r="AX8" s="55" t="str">
        <f>IF(AX3="","",AX7/POWER(1+'Caracs du projet'!$E$93,AX3))</f>
        <v/>
      </c>
      <c r="AY8" s="55" t="str">
        <f>IF(AY3="","",AY7/POWER(1+'Caracs du projet'!$E$93,AY3))</f>
        <v/>
      </c>
      <c r="AZ8" s="55" t="str">
        <f>IF(AZ3="","",AZ7/POWER(1+'Caracs du projet'!$E$93,AZ3))</f>
        <v/>
      </c>
      <c r="BA8" s="55" t="str">
        <f>IF(BA3="","",BA7/POWER(1+'Caracs du projet'!$E$93,BA3))</f>
        <v/>
      </c>
      <c r="BB8" s="55" t="str">
        <f>IF(BB3="","",BB7/POWER(1+'Caracs du projet'!$E$93,BB3))</f>
        <v/>
      </c>
      <c r="BC8" s="55" t="str">
        <f>IF(BC3="","",BC7/POWER(1+'Caracs du projet'!$E$93,BC3))</f>
        <v/>
      </c>
      <c r="BD8" s="55" t="str">
        <f>IF(BD3="","",BD7/POWER(1+'Caracs du projet'!$E$93,BD3))</f>
        <v/>
      </c>
      <c r="BE8" s="55" t="str">
        <f>IF(BE3="","",BE7/POWER(1+'Caracs du projet'!$E$93,BE3))</f>
        <v/>
      </c>
      <c r="BF8" s="55" t="str">
        <f>IF(BF3="","",BF7/POWER(1+'Caracs du projet'!$E$93,BF3))</f>
        <v/>
      </c>
      <c r="BG8" s="55" t="str">
        <f>IF(BG3="","",BG7/POWER(1+'Caracs du projet'!$E$93,BG3))</f>
        <v/>
      </c>
      <c r="BH8" s="55" t="str">
        <f>IF(BH3="","",BH7/POWER(1+'Caracs du projet'!$E$93,BH3))</f>
        <v/>
      </c>
      <c r="BI8" s="55" t="str">
        <f>IF(BI3="","",BI7/POWER(1+'Caracs du projet'!$E$93,BI3))</f>
        <v/>
      </c>
      <c r="BJ8" s="55" t="str">
        <f>IF(BJ3="","",BJ7/POWER(1+'Caracs du projet'!$E$93,BJ3))</f>
        <v/>
      </c>
      <c r="BK8" s="55" t="str">
        <f>IF(BK3="","",BK7/POWER(1+'Caracs du projet'!$E$93,BK3))</f>
        <v/>
      </c>
      <c r="BL8" s="55" t="str">
        <f>IF(BL3="","",BL7/POWER(1+'Caracs du projet'!$E$93,BL3))</f>
        <v/>
      </c>
      <c r="BM8" s="55" t="str">
        <f>IF(BM3="","",BM7/POWER(1+'Caracs du projet'!$E$93,BM3))</f>
        <v/>
      </c>
      <c r="BN8" s="55" t="str">
        <f>IF(BN3="","",BN7/POWER(1+'Caracs du projet'!$E$93,BN3))</f>
        <v/>
      </c>
      <c r="BO8" s="55" t="str">
        <f>IF(BO3="","",BO7/POWER(1+'Caracs du projet'!$E$93,BO3))</f>
        <v/>
      </c>
      <c r="BP8" s="55" t="str">
        <f>IF(BP3="","",BP7/POWER(1+'Caracs du projet'!$E$93,BP3))</f>
        <v/>
      </c>
      <c r="BQ8" s="55" t="str">
        <f>IF(BQ3="","",BQ7/POWER(1+'Caracs du projet'!$E$93,BQ3))</f>
        <v/>
      </c>
      <c r="BR8" s="55" t="str">
        <f>IF(BR3="","",BR7/POWER(1+'Caracs du projet'!$E$93,BR3))</f>
        <v/>
      </c>
      <c r="BS8" s="55" t="str">
        <f>IF(BS3="","",BS7/POWER(1+'Caracs du projet'!$E$93,BS3))</f>
        <v/>
      </c>
      <c r="BT8" s="55" t="str">
        <f>IF(BT3="","",BT7/POWER(1+'Caracs du projet'!$E$93,BT3))</f>
        <v/>
      </c>
      <c r="BU8" s="55" t="str">
        <f>IF(BU3="","",BU7/POWER(1+'Caracs du projet'!$E$93,BU3))</f>
        <v/>
      </c>
      <c r="BV8" s="55" t="str">
        <f>IF(BV3="","",BV7/POWER(1+'Caracs du projet'!$E$93,BV3))</f>
        <v/>
      </c>
      <c r="BW8" s="55" t="str">
        <f>IF(BW3="","",BW7/POWER(1+'Caracs du projet'!$E$93,BW3))</f>
        <v/>
      </c>
      <c r="BX8" s="55" t="str">
        <f>IF(BX3="","",BX7/POWER(1+'Caracs du projet'!$E$93,BX3))</f>
        <v/>
      </c>
      <c r="BY8" s="55" t="str">
        <f>IF(BY3="","",BY7/POWER(1+'Caracs du projet'!$E$93,BY3))</f>
        <v/>
      </c>
      <c r="BZ8" s="55" t="str">
        <f>IF(BZ3="","",BZ7/POWER(1+'Caracs du projet'!$E$93,BZ3))</f>
        <v/>
      </c>
      <c r="CA8" s="55" t="str">
        <f>IF(CA3="","",CA7/POWER(1+'Caracs du projet'!$E$93,CA3))</f>
        <v/>
      </c>
      <c r="CB8" s="55" t="str">
        <f>IF(CB3="","",CB7/POWER(1+'Caracs du projet'!$E$93,CB3))</f>
        <v/>
      </c>
      <c r="CC8" s="55" t="str">
        <f>IF(CC3="","",CC7/POWER(1+'Caracs du projet'!$E$93,CC3))</f>
        <v/>
      </c>
      <c r="CD8" s="55" t="str">
        <f>IF(CD3="","",CD7/POWER(1+'Caracs du projet'!$E$93,CD3))</f>
        <v/>
      </c>
      <c r="CE8" s="55" t="str">
        <f>IF(CE3="","",CE7/POWER(1+'Caracs du projet'!$E$93,CE3))</f>
        <v/>
      </c>
      <c r="CF8" s="55" t="str">
        <f>IF(CF3="","",CF7/POWER(1+'Caracs du projet'!$E$93,CF3))</f>
        <v/>
      </c>
      <c r="CG8" s="55" t="str">
        <f>IF(CG3="","",CG7/POWER(1+'Caracs du projet'!$E$93,CG3))</f>
        <v/>
      </c>
      <c r="CH8" s="55" t="str">
        <f>IF(CH3="","",CH7/POWER(1+'Caracs du projet'!$E$93,CH3))</f>
        <v/>
      </c>
      <c r="CI8" s="55" t="str">
        <f>IF(CI3="","",CI7/POWER(1+'Caracs du projet'!$E$93,CI3))</f>
        <v/>
      </c>
      <c r="CJ8" s="55" t="str">
        <f>IF(CJ3="","",CJ7/POWER(1+'Caracs du projet'!$E$93,CJ3))</f>
        <v/>
      </c>
      <c r="CK8" s="55" t="str">
        <f>IF(CK3="","",CK7/POWER(1+'Caracs du projet'!$E$93,CK3))</f>
        <v/>
      </c>
      <c r="CL8" s="55" t="str">
        <f>IF(CL3="","",CL7/POWER(1+'Caracs du projet'!$E$93,CL3))</f>
        <v/>
      </c>
      <c r="CM8" s="55" t="str">
        <f>IF(CM3="","",CM7/POWER(1+'Caracs du projet'!$E$93,CM3))</f>
        <v/>
      </c>
      <c r="CN8" s="55" t="str">
        <f>IF(CN3="","",CN7/POWER(1+'Caracs du projet'!$E$93,CN3))</f>
        <v/>
      </c>
      <c r="CO8" s="55" t="str">
        <f>IF(CO3="","",CO7/POWER(1+'Caracs du projet'!$E$93,CO3))</f>
        <v/>
      </c>
      <c r="CP8" s="55" t="str">
        <f>IF(CP3="","",CP7/POWER(1+'Caracs du projet'!$E$93,CP3))</f>
        <v/>
      </c>
      <c r="CQ8" s="55" t="str">
        <f>IF(CQ3="","",CQ7/POWER(1+'Caracs du projet'!$E$93,CQ3))</f>
        <v/>
      </c>
      <c r="CR8" s="55" t="str">
        <f>IF(CR3="","",CR7/POWER(1+'Caracs du projet'!$E$93,CR3))</f>
        <v/>
      </c>
      <c r="CS8" s="55" t="str">
        <f>IF(CS3="","",CS7/POWER(1+'Caracs du projet'!$E$93,CS3))</f>
        <v/>
      </c>
      <c r="CT8" s="55" t="str">
        <f>IF(CT3="","",CT7/POWER(1+'Caracs du projet'!$E$93,CT3))</f>
        <v/>
      </c>
      <c r="CU8" s="55" t="str">
        <f>IF(CU3="","",CU7/POWER(1+'Caracs du projet'!$E$93,CU3))</f>
        <v/>
      </c>
      <c r="CV8" s="55" t="str">
        <f>IF(CV3="","",CV7/POWER(1+'Caracs du projet'!$E$93,CV3))</f>
        <v/>
      </c>
      <c r="CW8" s="55" t="str">
        <f>IF(CW3="","",CW7/POWER(1+'Caracs du projet'!$E$93,CW3))</f>
        <v/>
      </c>
      <c r="CX8" s="55" t="str">
        <f>IF(CX3="","",CX7/POWER(1+'Caracs du projet'!$E$93,CX3))</f>
        <v/>
      </c>
      <c r="CY8" s="55" t="str">
        <f>IF(CY3="","",CY7/POWER(1+'Caracs du projet'!$E$93,CY3))</f>
        <v/>
      </c>
      <c r="CZ8" s="55" t="str">
        <f>IF(CZ3="","",CZ7/POWER(1+'Caracs du projet'!$E$93,CZ3))</f>
        <v/>
      </c>
      <c r="DA8" s="55" t="str">
        <f>IF(DA3="","",DA7/POWER(1+'Caracs du projet'!$E$93,DA3))</f>
        <v/>
      </c>
      <c r="DB8" s="55" t="str">
        <f>IF(DB3="","",DB7/POWER(1+'Caracs du projet'!$E$93,DB3))</f>
        <v/>
      </c>
      <c r="DC8" s="55" t="str">
        <f>IF(DC3="","",DC7/POWER(1+'Caracs du projet'!$E$93,DC3))</f>
        <v/>
      </c>
      <c r="DD8" s="55" t="str">
        <f>IF(DD3="","",DD7/POWER(1+'Caracs du projet'!$E$93,DD3))</f>
        <v/>
      </c>
      <c r="DE8" s="55" t="str">
        <f>IF(DE3="","",DE7/POWER(1+'Caracs du projet'!$E$93,DE3))</f>
        <v/>
      </c>
      <c r="DF8" s="55" t="str">
        <f>IF(DF3="","",DF7/POWER(1+'Caracs du projet'!$E$93,DF3))</f>
        <v/>
      </c>
      <c r="DG8" s="55" t="str">
        <f>IF(DG3="","",DG7/POWER(1+'Caracs du projet'!$E$93,DG3))</f>
        <v/>
      </c>
      <c r="DH8" s="55" t="str">
        <f>IF(DH3="","",DH7/POWER(1+'Caracs du projet'!$E$93,DH3))</f>
        <v/>
      </c>
      <c r="DI8" s="55" t="str">
        <f>IF(DI3="","",DI7/POWER(1+'Caracs du projet'!$E$93,DI3))</f>
        <v/>
      </c>
      <c r="DJ8" s="55" t="str">
        <f>IF(DJ3="","",DJ7/POWER(1+'Caracs du projet'!$E$93,DJ3))</f>
        <v/>
      </c>
      <c r="DK8" s="55" t="str">
        <f>IF(DK3="","",DK7/POWER(1+'Caracs du projet'!$E$93,DK3))</f>
        <v/>
      </c>
      <c r="DL8" s="55" t="str">
        <f>IF(DL3="","",DL7/POWER(1+'Caracs du projet'!$E$93,DL3))</f>
        <v/>
      </c>
      <c r="DM8" s="55" t="str">
        <f>IF(DM3="","",DM7/POWER(1+'Caracs du projet'!$E$93,DM3))</f>
        <v/>
      </c>
      <c r="DN8" s="55" t="str">
        <f>IF(DN3="","",DN7/POWER(1+'Caracs du projet'!$E$93,DN3))</f>
        <v/>
      </c>
      <c r="DO8" s="55" t="str">
        <f>IF(DO3="","",DO7/POWER(1+'Caracs du projet'!$E$93,DO3))</f>
        <v/>
      </c>
      <c r="DP8" s="55" t="str">
        <f>IF(DP3="","",DP7/POWER(1+'Caracs du projet'!$E$93,DP3))</f>
        <v/>
      </c>
      <c r="DQ8" s="55" t="str">
        <f>IF(DQ3="","",DQ7/POWER(1+'Caracs du projet'!$E$93,DQ3))</f>
        <v/>
      </c>
      <c r="DR8" s="55" t="str">
        <f>IF(DR3="","",DR7/POWER(1+'Caracs du projet'!$E$93,DR3))</f>
        <v/>
      </c>
      <c r="DS8" s="55" t="str">
        <f>IF(DS3="","",DS7/POWER(1+'Caracs du projet'!$E$93,DS3))</f>
        <v/>
      </c>
      <c r="DT8" s="55" t="str">
        <f>IF(DT3="","",DT7/POWER(1+'Caracs du projet'!$E$93,DT3))</f>
        <v/>
      </c>
      <c r="DU8" s="55" t="str">
        <f>IF(DU3="","",DU7/POWER(1+'Caracs du projet'!$E$93,DU3))</f>
        <v/>
      </c>
      <c r="DV8" s="55" t="str">
        <f>IF(DV3="","",DV7/POWER(1+'Caracs du projet'!$E$93,DV3))</f>
        <v/>
      </c>
      <c r="DW8" s="55" t="str">
        <f>IF(DW3="","",DW7/POWER(1+'Caracs du projet'!$E$93,DW3))</f>
        <v/>
      </c>
      <c r="DX8" s="55" t="str">
        <f>IF(DX3="","",DX7/POWER(1+'Caracs du projet'!$E$93,DX3))</f>
        <v/>
      </c>
      <c r="DY8" s="55" t="str">
        <f>IF(DY3="","",DY7/POWER(1+'Caracs du projet'!$E$93,DY3))</f>
        <v/>
      </c>
      <c r="DZ8" s="55" t="str">
        <f>IF(DZ3="","",DZ7/POWER(1+'Caracs du projet'!$E$93,DZ3))</f>
        <v/>
      </c>
      <c r="EA8" s="55" t="str">
        <f>IF(EA3="","",EA7/POWER(1+'Caracs du projet'!$E$93,EA3))</f>
        <v/>
      </c>
      <c r="EB8" s="55" t="str">
        <f>IF(EB3="","",EB7/POWER(1+'Caracs du projet'!$E$93,EB3))</f>
        <v/>
      </c>
      <c r="EC8" s="55" t="str">
        <f>IF(EC3="","",EC7/POWER(1+'Caracs du projet'!$E$93,EC3))</f>
        <v/>
      </c>
      <c r="ED8" s="55" t="str">
        <f>IF(ED3="","",ED7/POWER(1+'Caracs du projet'!$E$93,ED3))</f>
        <v/>
      </c>
      <c r="EE8" s="55" t="str">
        <f>IF(EE3="","",EE7/POWER(1+'Caracs du projet'!$E$93,EE3))</f>
        <v/>
      </c>
      <c r="EF8" s="55" t="str">
        <f>IF(EF3="","",EF7/POWER(1+'Caracs du projet'!$E$93,EF3))</f>
        <v/>
      </c>
      <c r="EG8" s="55" t="str">
        <f>IF(EG3="","",EG7/POWER(1+'Caracs du projet'!$E$93,EG3))</f>
        <v/>
      </c>
      <c r="EH8" s="55" t="str">
        <f>IF(EH3="","",EH7/POWER(1+'Caracs du projet'!$E$93,EH3))</f>
        <v/>
      </c>
      <c r="EI8" s="55" t="str">
        <f>IF(EI3="","",EI7/POWER(1+'Caracs du projet'!$E$93,EI3))</f>
        <v/>
      </c>
      <c r="EJ8" s="55" t="str">
        <f>IF(EJ3="","",EJ7/POWER(1+'Caracs du projet'!$E$93,EJ3))</f>
        <v/>
      </c>
      <c r="EK8" s="55" t="str">
        <f>IF(EK3="","",EK7/POWER(1+'Caracs du projet'!$E$93,EK3))</f>
        <v/>
      </c>
      <c r="EL8" s="55" t="str">
        <f>IF(EL3="","",EL7/POWER(1+'Caracs du projet'!$E$93,EL3))</f>
        <v/>
      </c>
      <c r="EM8" s="55" t="str">
        <f>IF(EM3="","",EM7/POWER(1+'Caracs du projet'!$E$93,EM3))</f>
        <v/>
      </c>
      <c r="EN8" s="55" t="str">
        <f>IF(EN3="","",EN7/POWER(1+'Caracs du projet'!$E$93,EN3))</f>
        <v/>
      </c>
      <c r="EO8" s="55" t="str">
        <f>IF(EO3="","",EO7/POWER(1+'Caracs du projet'!$E$93,EO3))</f>
        <v/>
      </c>
      <c r="EP8" s="55" t="str">
        <f>IF(EP3="","",EP7/POWER(1+'Caracs du projet'!$E$93,EP3))</f>
        <v/>
      </c>
      <c r="EQ8" s="55" t="str">
        <f>IF(EQ3="","",EQ7/POWER(1+'Caracs du projet'!$E$93,EQ3))</f>
        <v/>
      </c>
      <c r="ER8" s="55" t="str">
        <f>IF(ER3="","",ER7/POWER(1+'Caracs du projet'!$E$93,ER3))</f>
        <v/>
      </c>
    </row>
    <row r="9" spans="1:151">
      <c r="A9" s="63" t="s">
        <v>44</v>
      </c>
      <c r="B9" s="64">
        <v>0</v>
      </c>
      <c r="C9" s="64">
        <f>IF(C3="","",IF(C3&gt;'Caracs du projet'!$C$46,0,'Caracs du projet'!$E$46))</f>
        <v>2250</v>
      </c>
      <c r="D9" s="64">
        <f>IF(D3="","",IF(D3&gt;'Caracs du projet'!$C$46,0,'Caracs du projet'!$E$46))</f>
        <v>2250</v>
      </c>
      <c r="E9" s="64">
        <f>IF(E3="","",IF(E3&gt;'Caracs du projet'!$C$46,0,'Caracs du projet'!$E$46))</f>
        <v>2250</v>
      </c>
      <c r="F9" s="64">
        <f>IF(F3="","",IF(F3&gt;'Caracs du projet'!$C$46,0,'Caracs du projet'!$E$46))</f>
        <v>2250</v>
      </c>
      <c r="G9" s="64">
        <f>IF(G3="","",IF(G3&gt;'Caracs du projet'!$C$46,0,'Caracs du projet'!$E$46))</f>
        <v>2250</v>
      </c>
      <c r="H9" s="64">
        <f>IF(H3="","",IF(H3&gt;'Caracs du projet'!$C$46,0,'Caracs du projet'!$E$46))</f>
        <v>2250</v>
      </c>
      <c r="I9" s="64">
        <f>IF(I3="","",IF(I3&gt;'Caracs du projet'!$C$46,0,'Caracs du projet'!$E$46))</f>
        <v>2250</v>
      </c>
      <c r="J9" s="64">
        <f>IF(J3="","",IF(J3&gt;'Caracs du projet'!$C$46,0,'Caracs du projet'!$E$46))</f>
        <v>2250</v>
      </c>
      <c r="K9" s="64">
        <f>IF(K3="","",IF(K3&gt;'Caracs du projet'!$C$46,0,'Caracs du projet'!$E$46))</f>
        <v>2250</v>
      </c>
      <c r="L9" s="64">
        <f>IF(L3="","",IF(L3&gt;'Caracs du projet'!$C$46,0,'Caracs du projet'!$E$46))</f>
        <v>2250</v>
      </c>
      <c r="M9" s="64">
        <f>IF(M3="","",IF(M3&gt;'Caracs du projet'!$C$46,0,'Caracs du projet'!$E$46))</f>
        <v>2250</v>
      </c>
      <c r="N9" s="64">
        <f>IF(N3="","",IF(N3&gt;'Caracs du projet'!$C$46,0,'Caracs du projet'!$E$46))</f>
        <v>2250</v>
      </c>
      <c r="O9" s="64">
        <f>IF(O3="","",IF(O3&gt;'Caracs du projet'!$C$46,0,'Caracs du projet'!$E$46))</f>
        <v>2250</v>
      </c>
      <c r="P9" s="64">
        <f>IF(P3="","",IF(P3&gt;'Caracs du projet'!$C$46,0,'Caracs du projet'!$E$46))</f>
        <v>2250</v>
      </c>
      <c r="Q9" s="64">
        <f>IF(Q3="","",IF(Q3&gt;'Caracs du projet'!$C$46,0,'Caracs du projet'!$E$46))</f>
        <v>2250</v>
      </c>
      <c r="R9" s="64">
        <f>IF(R3="","",IF(R3&gt;'Caracs du projet'!$C$46,0,'Caracs du projet'!$E$46))</f>
        <v>2250</v>
      </c>
      <c r="S9" s="64">
        <f>IF(S3="","",IF(S3&gt;'Caracs du projet'!$C$46,0,'Caracs du projet'!$E$46))</f>
        <v>2250</v>
      </c>
      <c r="T9" s="64">
        <f>IF(T3="","",IF(T3&gt;'Caracs du projet'!$C$46,0,'Caracs du projet'!$E$46))</f>
        <v>2250</v>
      </c>
      <c r="U9" s="64">
        <f>IF(U3="","",IF(U3&gt;'Caracs du projet'!$C$46,0,'Caracs du projet'!$E$46))</f>
        <v>2250</v>
      </c>
      <c r="V9" s="64">
        <f>IF(V3="","",IF(V3&gt;'Caracs du projet'!$C$46,0,'Caracs du projet'!$E$46))</f>
        <v>2250</v>
      </c>
      <c r="W9" s="64" t="str">
        <f>IF(W3="","",IF(W3&gt;'Caracs du projet'!$C$46,0,'Caracs du projet'!$E$46))</f>
        <v/>
      </c>
      <c r="X9" s="64" t="str">
        <f>IF(X3="","",IF(X3&gt;'Caracs du projet'!$C$46,0,'Caracs du projet'!$E$46))</f>
        <v/>
      </c>
      <c r="Y9" s="64" t="str">
        <f>IF(Y3="","",IF(Y3&gt;'Caracs du projet'!$C$46,0,'Caracs du projet'!$E$46))</f>
        <v/>
      </c>
      <c r="Z9" s="64" t="str">
        <f>IF(Z3="","",IF(Z3&gt;'Caracs du projet'!$C$46,0,'Caracs du projet'!$E$46))</f>
        <v/>
      </c>
      <c r="AA9" s="64" t="str">
        <f>IF(AA3="","",IF(AA3&gt;'Caracs du projet'!$C$46,0,'Caracs du projet'!$E$46))</f>
        <v/>
      </c>
      <c r="AB9" s="64" t="str">
        <f>IF(AB3="","",IF(AB3&gt;'Caracs du projet'!$C$46,0,'Caracs du projet'!$E$46))</f>
        <v/>
      </c>
      <c r="AC9" s="64" t="str">
        <f>IF(AC3="","",IF(AC3&gt;'Caracs du projet'!$C$46,0,'Caracs du projet'!$E$46))</f>
        <v/>
      </c>
      <c r="AD9" s="64" t="str">
        <f>IF(AD3="","",IF(AD3&gt;'Caracs du projet'!$C$46,0,'Caracs du projet'!$E$46))</f>
        <v/>
      </c>
      <c r="AE9" s="64" t="str">
        <f>IF(AE3="","",IF(AE3&gt;'Caracs du projet'!$C$46,0,'Caracs du projet'!$E$46))</f>
        <v/>
      </c>
      <c r="AF9" s="64" t="str">
        <f>IF(AF3="","",IF(AF3&gt;'Caracs du projet'!$C$46,0,'Caracs du projet'!$E$46))</f>
        <v/>
      </c>
      <c r="AG9" s="64" t="str">
        <f>IF(AG3="","",IF(AG3&gt;'Caracs du projet'!$C$46,0,'Caracs du projet'!$E$46))</f>
        <v/>
      </c>
      <c r="AH9" s="64" t="str">
        <f>IF(AH3="","",IF(AH3&gt;'Caracs du projet'!$C$46,0,'Caracs du projet'!$E$46))</f>
        <v/>
      </c>
      <c r="AI9" s="64" t="str">
        <f>IF(AI3="","",IF(AI3&gt;'Caracs du projet'!$C$46,0,'Caracs du projet'!$E$46))</f>
        <v/>
      </c>
      <c r="AJ9" s="64" t="str">
        <f>IF(AJ3="","",IF(AJ3&gt;'Caracs du projet'!$C$46,0,'Caracs du projet'!$E$46))</f>
        <v/>
      </c>
      <c r="AK9" s="64" t="str">
        <f>IF(AK3="","",IF(AK3&gt;'Caracs du projet'!$C$46,0,'Caracs du projet'!$E$46))</f>
        <v/>
      </c>
      <c r="AL9" s="64" t="str">
        <f>IF(AL3="","",IF(AL3&gt;'Caracs du projet'!$C$46,0,'Caracs du projet'!$E$46))</f>
        <v/>
      </c>
      <c r="AM9" s="64" t="str">
        <f>IF(AM3="","",IF(AM3&gt;'Caracs du projet'!$C$46,0,'Caracs du projet'!$E$46))</f>
        <v/>
      </c>
      <c r="AN9" s="64" t="str">
        <f>IF(AN3="","",IF(AN3&gt;'Caracs du projet'!$C$46,0,'Caracs du projet'!$E$46))</f>
        <v/>
      </c>
      <c r="AO9" s="64" t="str">
        <f>IF(AO3="","",IF(AO3&gt;'Caracs du projet'!$C$46,0,'Caracs du projet'!$E$46))</f>
        <v/>
      </c>
      <c r="AP9" s="64" t="str">
        <f>IF(AP3="","",IF(AP3&gt;'Caracs du projet'!$C$46,0,'Caracs du projet'!$E$46))</f>
        <v/>
      </c>
      <c r="AQ9" s="64" t="str">
        <f>IF(AQ3="","",IF(AQ3&gt;'Caracs du projet'!$C$46,0,'Caracs du projet'!$E$46))</f>
        <v/>
      </c>
      <c r="AR9" s="64" t="str">
        <f>IF(AR3="","",IF(AR3&gt;'Caracs du projet'!$C$46,0,'Caracs du projet'!$E$46))</f>
        <v/>
      </c>
      <c r="AS9" s="64" t="str">
        <f>IF(AS3="","",IF(AS3&gt;'Caracs du projet'!$C$46,0,'Caracs du projet'!$E$46))</f>
        <v/>
      </c>
      <c r="AT9" s="64" t="str">
        <f>IF(AT3="","",IF(AT3&gt;'Caracs du projet'!$C$46,0,'Caracs du projet'!$E$46))</f>
        <v/>
      </c>
      <c r="AU9" s="64" t="str">
        <f>IF(AU3="","",IF(AU3&gt;'Caracs du projet'!$C$46,0,'Caracs du projet'!$E$46))</f>
        <v/>
      </c>
      <c r="AV9" s="64" t="str">
        <f>IF(AV3="","",IF(AV3&gt;'Caracs du projet'!$C$46,0,'Caracs du projet'!$E$46))</f>
        <v/>
      </c>
      <c r="AW9" s="64" t="str">
        <f>IF(AW3="","",IF(AW3&gt;'Caracs du projet'!$C$46,0,'Caracs du projet'!$E$46))</f>
        <v/>
      </c>
      <c r="AX9" s="64" t="str">
        <f>IF(AX3="","",IF(AX3&gt;'Caracs du projet'!$C$46,0,'Caracs du projet'!$E$46))</f>
        <v/>
      </c>
      <c r="AY9" s="64" t="str">
        <f>IF(AY3="","",IF(AY3&gt;'Caracs du projet'!$C$46,0,'Caracs du projet'!$E$46))</f>
        <v/>
      </c>
      <c r="AZ9" s="64" t="str">
        <f>IF(AZ3="","",IF(AZ3&gt;'Caracs du projet'!$C$46,0,'Caracs du projet'!$E$46))</f>
        <v/>
      </c>
      <c r="BA9" s="64" t="str">
        <f>IF(BA3="","",IF(BA3&gt;'Caracs du projet'!$C$46,0,'Caracs du projet'!$E$46))</f>
        <v/>
      </c>
      <c r="BB9" s="64" t="str">
        <f>IF(BB3="","",IF(BB3&gt;'Caracs du projet'!$C$46,0,'Caracs du projet'!$E$46))</f>
        <v/>
      </c>
      <c r="BC9" s="64" t="str">
        <f>IF(BC3="","",IF(BC3&gt;'Caracs du projet'!$C$46,0,'Caracs du projet'!$E$46))</f>
        <v/>
      </c>
      <c r="BD9" s="64" t="str">
        <f>IF(BD3="","",IF(BD3&gt;'Caracs du projet'!$C$46,0,'Caracs du projet'!$E$46))</f>
        <v/>
      </c>
      <c r="BE9" s="64" t="str">
        <f>IF(BE3="","",IF(BE3&gt;'Caracs du projet'!$C$46,0,'Caracs du projet'!$E$46))</f>
        <v/>
      </c>
      <c r="BF9" s="64" t="str">
        <f>IF(BF3="","",IF(BF3&gt;'Caracs du projet'!$C$46,0,'Caracs du projet'!$E$46))</f>
        <v/>
      </c>
      <c r="BG9" s="64" t="str">
        <f>IF(BG3="","",IF(BG3&gt;'Caracs du projet'!$C$46,0,'Caracs du projet'!$E$46))</f>
        <v/>
      </c>
      <c r="BH9" s="64" t="str">
        <f>IF(BH3="","",IF(BH3&gt;'Caracs du projet'!$C$46,0,'Caracs du projet'!$E$46))</f>
        <v/>
      </c>
      <c r="BI9" s="64" t="str">
        <f>IF(BI3="","",IF(BI3&gt;'Caracs du projet'!$C$46,0,'Caracs du projet'!$E$46))</f>
        <v/>
      </c>
      <c r="BJ9" s="64" t="str">
        <f>IF(BJ3="","",IF(BJ3&gt;'Caracs du projet'!$C$46,0,'Caracs du projet'!$E$46))</f>
        <v/>
      </c>
      <c r="BK9" s="64" t="str">
        <f>IF(BK3="","",IF(BK3&gt;'Caracs du projet'!$C$46,0,'Caracs du projet'!$E$46))</f>
        <v/>
      </c>
      <c r="BL9" s="64" t="str">
        <f>IF(BL3="","",IF(BL3&gt;'Caracs du projet'!$C$46,0,'Caracs du projet'!$E$46))</f>
        <v/>
      </c>
      <c r="BM9" s="64" t="str">
        <f>IF(BM3="","",IF(BM3&gt;'Caracs du projet'!$C$46,0,'Caracs du projet'!$E$46))</f>
        <v/>
      </c>
      <c r="BN9" s="64" t="str">
        <f>IF(BN3="","",IF(BN3&gt;'Caracs du projet'!$C$46,0,'Caracs du projet'!$E$46))</f>
        <v/>
      </c>
      <c r="BO9" s="64" t="str">
        <f>IF(BO3="","",IF(BO3&gt;'Caracs du projet'!$C$46,0,'Caracs du projet'!$E$46))</f>
        <v/>
      </c>
      <c r="BP9" s="64" t="str">
        <f>IF(BP3="","",IF(BP3&gt;'Caracs du projet'!$C$46,0,'Caracs du projet'!$E$46))</f>
        <v/>
      </c>
      <c r="BQ9" s="64" t="str">
        <f>IF(BQ3="","",IF(BQ3&gt;'Caracs du projet'!$C$46,0,'Caracs du projet'!$E$46))</f>
        <v/>
      </c>
      <c r="BR9" s="64" t="str">
        <f>IF(BR3="","",IF(BR3&gt;'Caracs du projet'!$C$46,0,'Caracs du projet'!$E$46))</f>
        <v/>
      </c>
      <c r="BS9" s="64" t="str">
        <f>IF(BS3="","",IF(BS3&gt;'Caracs du projet'!$C$46,0,'Caracs du projet'!$E$46))</f>
        <v/>
      </c>
      <c r="BT9" s="64" t="str">
        <f>IF(BT3="","",IF(BT3&gt;'Caracs du projet'!$C$46,0,'Caracs du projet'!$E$46))</f>
        <v/>
      </c>
      <c r="BU9" s="64" t="str">
        <f>IF(BU3="","",IF(BU3&gt;'Caracs du projet'!$C$46,0,'Caracs du projet'!$E$46))</f>
        <v/>
      </c>
      <c r="BV9" s="64" t="str">
        <f>IF(BV3="","",IF(BV3&gt;'Caracs du projet'!$C$46,0,'Caracs du projet'!$E$46))</f>
        <v/>
      </c>
      <c r="BW9" s="64" t="str">
        <f>IF(BW3="","",IF(BW3&gt;'Caracs du projet'!$C$46,0,'Caracs du projet'!$E$46))</f>
        <v/>
      </c>
      <c r="BX9" s="64" t="str">
        <f>IF(BX3="","",IF(BX3&gt;'Caracs du projet'!$C$46,0,'Caracs du projet'!$E$46))</f>
        <v/>
      </c>
      <c r="BY9" s="64" t="str">
        <f>IF(BY3="","",IF(BY3&gt;'Caracs du projet'!$C$46,0,'Caracs du projet'!$E$46))</f>
        <v/>
      </c>
      <c r="BZ9" s="64" t="str">
        <f>IF(BZ3="","",IF(BZ3&gt;'Caracs du projet'!$C$46,0,'Caracs du projet'!$E$46))</f>
        <v/>
      </c>
      <c r="CA9" s="64" t="str">
        <f>IF(CA3="","",IF(CA3&gt;'Caracs du projet'!$C$46,0,'Caracs du projet'!$E$46))</f>
        <v/>
      </c>
      <c r="CB9" s="64" t="str">
        <f>IF(CB3="","",IF(CB3&gt;'Caracs du projet'!$C$46,0,'Caracs du projet'!$E$46))</f>
        <v/>
      </c>
      <c r="CC9" s="64" t="str">
        <f>IF(CC3="","",IF(CC3&gt;'Caracs du projet'!$C$46,0,'Caracs du projet'!$E$46))</f>
        <v/>
      </c>
      <c r="CD9" s="64" t="str">
        <f>IF(CD3="","",IF(CD3&gt;'Caracs du projet'!$C$46,0,'Caracs du projet'!$E$46))</f>
        <v/>
      </c>
      <c r="CE9" s="64" t="str">
        <f>IF(CE3="","",IF(CE3&gt;'Caracs du projet'!$C$46,0,'Caracs du projet'!$E$46))</f>
        <v/>
      </c>
      <c r="CF9" s="64" t="str">
        <f>IF(CF3="","",IF(CF3&gt;'Caracs du projet'!$C$46,0,'Caracs du projet'!$E$46))</f>
        <v/>
      </c>
      <c r="CG9" s="64" t="str">
        <f>IF(CG3="","",IF(CG3&gt;'Caracs du projet'!$C$46,0,'Caracs du projet'!$E$46))</f>
        <v/>
      </c>
      <c r="CH9" s="64" t="str">
        <f>IF(CH3="","",IF(CH3&gt;'Caracs du projet'!$C$46,0,'Caracs du projet'!$E$46))</f>
        <v/>
      </c>
      <c r="CI9" s="64" t="str">
        <f>IF(CI3="","",IF(CI3&gt;'Caracs du projet'!$C$46,0,'Caracs du projet'!$E$46))</f>
        <v/>
      </c>
      <c r="CJ9" s="64" t="str">
        <f>IF(CJ3="","",IF(CJ3&gt;'Caracs du projet'!$C$46,0,'Caracs du projet'!$E$46))</f>
        <v/>
      </c>
      <c r="CK9" s="64" t="str">
        <f>IF(CK3="","",IF(CK3&gt;'Caracs du projet'!$C$46,0,'Caracs du projet'!$E$46))</f>
        <v/>
      </c>
      <c r="CL9" s="64" t="str">
        <f>IF(CL3="","",IF(CL3&gt;'Caracs du projet'!$C$46,0,'Caracs du projet'!$E$46))</f>
        <v/>
      </c>
      <c r="CM9" s="64" t="str">
        <f>IF(CM3="","",IF(CM3&gt;'Caracs du projet'!$C$46,0,'Caracs du projet'!$E$46))</f>
        <v/>
      </c>
      <c r="CN9" s="64" t="str">
        <f>IF(CN3="","",IF(CN3&gt;'Caracs du projet'!$C$46,0,'Caracs du projet'!$E$46))</f>
        <v/>
      </c>
      <c r="CO9" s="64" t="str">
        <f>IF(CO3="","",IF(CO3&gt;'Caracs du projet'!$C$46,0,'Caracs du projet'!$E$46))</f>
        <v/>
      </c>
      <c r="CP9" s="64" t="str">
        <f>IF(CP3="","",IF(CP3&gt;'Caracs du projet'!$C$46,0,'Caracs du projet'!$E$46))</f>
        <v/>
      </c>
      <c r="CQ9" s="64" t="str">
        <f>IF(CQ3="","",IF(CQ3&gt;'Caracs du projet'!$C$46,0,'Caracs du projet'!$E$46))</f>
        <v/>
      </c>
      <c r="CR9" s="64" t="str">
        <f>IF(CR3="","",IF(CR3&gt;'Caracs du projet'!$C$46,0,'Caracs du projet'!$E$46))</f>
        <v/>
      </c>
      <c r="CS9" s="64" t="str">
        <f>IF(CS3="","",IF(CS3&gt;'Caracs du projet'!$C$46,0,'Caracs du projet'!$E$46))</f>
        <v/>
      </c>
      <c r="CT9" s="64" t="str">
        <f>IF(CT3="","",IF(CT3&gt;'Caracs du projet'!$C$46,0,'Caracs du projet'!$E$46))</f>
        <v/>
      </c>
      <c r="CU9" s="64" t="str">
        <f>IF(CU3="","",IF(CU3&gt;'Caracs du projet'!$C$46,0,'Caracs du projet'!$E$46))</f>
        <v/>
      </c>
      <c r="CV9" s="64" t="str">
        <f>IF(CV3="","",IF(CV3&gt;'Caracs du projet'!$C$46,0,'Caracs du projet'!$E$46))</f>
        <v/>
      </c>
      <c r="CW9" s="64" t="str">
        <f>IF(CW3="","",IF(CW3&gt;'Caracs du projet'!$C$46,0,'Caracs du projet'!$E$46))</f>
        <v/>
      </c>
      <c r="CX9" s="64" t="str">
        <f>IF(CX3="","",IF(CX3&gt;'Caracs du projet'!$C$46,0,'Caracs du projet'!$E$46))</f>
        <v/>
      </c>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77"/>
      <c r="EK9" s="77"/>
      <c r="EL9" s="77"/>
      <c r="EM9" s="77"/>
      <c r="EN9" s="77"/>
      <c r="EO9" s="77"/>
      <c r="EP9" s="35"/>
      <c r="EQ9" s="35"/>
    </row>
    <row r="10" spans="1:151">
      <c r="A10" s="56" t="s">
        <v>73</v>
      </c>
      <c r="B10" s="55">
        <f>0</f>
        <v>0</v>
      </c>
      <c r="C10" s="55">
        <f>IF(C3="","",C9/POWER(1+'Caracs du projet'!$E$93,C3))</f>
        <v>2227.7227722772277</v>
      </c>
      <c r="D10" s="55">
        <f>IF(D3="","",D9/POWER(1+'Caracs du projet'!$E$93,D3))</f>
        <v>2205.6661111655721</v>
      </c>
      <c r="E10" s="55">
        <f>IF(E3="","",E9/POWER(1+'Caracs du projet'!$E$93,E3))</f>
        <v>2183.8278328372003</v>
      </c>
      <c r="F10" s="55">
        <f>IF(F3="","",F9/POWER(1+'Caracs du projet'!$E$93,F3))</f>
        <v>2162.2057750863364</v>
      </c>
      <c r="G10" s="55">
        <f>IF(G3="","",G9/POWER(1+'Caracs du projet'!$E$93,G3))</f>
        <v>2140.7977971151849</v>
      </c>
      <c r="H10" s="55">
        <f>IF(H3="","",H9/POWER(1+'Caracs du projet'!$E$93,H3))</f>
        <v>2119.6017793219648</v>
      </c>
      <c r="I10" s="55">
        <f>IF(I3="","",I9/POWER(1+'Caracs du projet'!$E$93,I3))</f>
        <v>2098.6156230910551</v>
      </c>
      <c r="J10" s="55">
        <f>IF(J3="","",J9/POWER(1+'Caracs du projet'!$E$93,J3))</f>
        <v>2077.8372505852021</v>
      </c>
      <c r="K10" s="55">
        <f>IF(K3="","",K9/POWER(1+'Caracs du projet'!$E$93,K3))</f>
        <v>2057.2646045398042</v>
      </c>
      <c r="L10" s="55">
        <f>IF(L3="","",L9/POWER(1+'Caracs du projet'!$E$93,L3))</f>
        <v>2036.8956480592119</v>
      </c>
      <c r="M10" s="55">
        <f>IF(M3="","",M9/POWER(1+'Caracs du projet'!$E$93,M3))</f>
        <v>2016.7283644150618</v>
      </c>
      <c r="N10" s="55">
        <f>IF(N3="","",N9/POWER(1+'Caracs du projet'!$E$93,N3))</f>
        <v>1996.7607568465958</v>
      </c>
      <c r="O10" s="55">
        <f>IF(O3="","",O9/POWER(1+'Caracs du projet'!$E$93,O3))</f>
        <v>1976.9908483629661</v>
      </c>
      <c r="P10" s="55">
        <f>IF(P3="","",P9/POWER(1+'Caracs du projet'!$E$93,P3))</f>
        <v>1957.4166815474907</v>
      </c>
      <c r="Q10" s="55">
        <f>IF(Q3="","",Q9/POWER(1+'Caracs du projet'!$E$93,Q3))</f>
        <v>1938.0363183638528</v>
      </c>
      <c r="R10" s="55">
        <f>IF(R3="","",R9/POWER(1+'Caracs du projet'!$E$93,R3))</f>
        <v>1918.8478399642102</v>
      </c>
      <c r="S10" s="55">
        <f>IF(S3="","",S9/POWER(1+'Caracs du projet'!$E$93,S3))</f>
        <v>1899.849346499218</v>
      </c>
      <c r="T10" s="55">
        <f>IF(T3="","",T9/POWER(1+'Caracs du projet'!$E$93,T3))</f>
        <v>1881.0389569299186</v>
      </c>
      <c r="U10" s="55">
        <f>IF(U3="","",U9/POWER(1+'Caracs du projet'!$E$93,U3))</f>
        <v>1862.4148088415041</v>
      </c>
      <c r="V10" s="55">
        <f>IF(V3="","",V9/POWER(1+'Caracs du projet'!$E$93,V3))</f>
        <v>1843.9750582589147</v>
      </c>
      <c r="W10" s="55" t="str">
        <f>IF(W3="","",W9/POWER(1+'Caracs du projet'!$E$93,W3))</f>
        <v/>
      </c>
      <c r="X10" s="55" t="str">
        <f>IF(X3="","",X9/POWER(1+'Caracs du projet'!$E$93,X3))</f>
        <v/>
      </c>
      <c r="Y10" s="55" t="str">
        <f>IF(Y3="","",Y9/POWER(1+'Caracs du projet'!$E$93,Y3))</f>
        <v/>
      </c>
      <c r="Z10" s="55" t="str">
        <f>IF(Z3="","",Z9/POWER(1+'Caracs du projet'!$E$93,Z3))</f>
        <v/>
      </c>
      <c r="AA10" s="55" t="str">
        <f>IF(AA3="","",AA9/POWER(1+'Caracs du projet'!$E$93,AA3))</f>
        <v/>
      </c>
      <c r="AB10" s="55" t="str">
        <f>IF(AB3="","",AB9/POWER(1+'Caracs du projet'!$E$93,AB3))</f>
        <v/>
      </c>
      <c r="AC10" s="55" t="str">
        <f>IF(AC3="","",AC9/POWER(1+'Caracs du projet'!$E$93,AC3))</f>
        <v/>
      </c>
      <c r="AD10" s="55" t="str">
        <f>IF(AD3="","",AD9/POWER(1+'Caracs du projet'!$E$93,AD3))</f>
        <v/>
      </c>
      <c r="AE10" s="55" t="str">
        <f>IF(AE3="","",AE9/POWER(1+'Caracs du projet'!$E$93,AE3))</f>
        <v/>
      </c>
      <c r="AF10" s="55" t="str">
        <f>IF(AF3="","",AF9/POWER(1+'Caracs du projet'!$E$93,AF3))</f>
        <v/>
      </c>
      <c r="AG10" s="55" t="str">
        <f>IF(AG3="","",AG9/POWER(1+'Caracs du projet'!$E$93,AG3))</f>
        <v/>
      </c>
      <c r="AH10" s="55" t="str">
        <f>IF(AH3="","",AH9/POWER(1+'Caracs du projet'!$E$93,AH3))</f>
        <v/>
      </c>
      <c r="AI10" s="55" t="str">
        <f>IF(AI3="","",AI9/POWER(1+'Caracs du projet'!$E$93,AI3))</f>
        <v/>
      </c>
      <c r="AJ10" s="55" t="str">
        <f>IF(AJ3="","",AJ9/POWER(1+'Caracs du projet'!$E$93,AJ3))</f>
        <v/>
      </c>
      <c r="AK10" s="55" t="str">
        <f>IF(AK3="","",AK9/POWER(1+'Caracs du projet'!$E$93,AK3))</f>
        <v/>
      </c>
      <c r="AL10" s="55" t="str">
        <f>IF(AL3="","",AL9/POWER(1+'Caracs du projet'!$E$93,AL3))</f>
        <v/>
      </c>
      <c r="AM10" s="55" t="str">
        <f>IF(AM3="","",AM9/POWER(1+'Caracs du projet'!$E$93,AM3))</f>
        <v/>
      </c>
      <c r="AN10" s="55" t="str">
        <f>IF(AN3="","",AN9/POWER(1+'Caracs du projet'!$E$93,AN3))</f>
        <v/>
      </c>
      <c r="AO10" s="55" t="str">
        <f>IF(AO3="","",AO9/POWER(1+'Caracs du projet'!$E$93,AO3))</f>
        <v/>
      </c>
      <c r="AP10" s="55" t="str">
        <f>IF(AP3="","",AP9/POWER(1+'Caracs du projet'!$E$93,AP3))</f>
        <v/>
      </c>
      <c r="AQ10" s="55" t="str">
        <f>IF(AQ3="","",AQ9/POWER(1+'Caracs du projet'!$E$93,AQ3))</f>
        <v/>
      </c>
      <c r="AR10" s="55" t="str">
        <f>IF(AR3="","",AR9/POWER(1+'Caracs du projet'!$E$93,AR3))</f>
        <v/>
      </c>
      <c r="AS10" s="55" t="str">
        <f>IF(AS3="","",AS9/POWER(1+'Caracs du projet'!$E$93,AS3))</f>
        <v/>
      </c>
      <c r="AT10" s="55" t="str">
        <f>IF(AT3="","",AT9/POWER(1+'Caracs du projet'!$E$93,AT3))</f>
        <v/>
      </c>
      <c r="AU10" s="55" t="str">
        <f>IF(AU3="","",AU9/POWER(1+'Caracs du projet'!$E$93,AU3))</f>
        <v/>
      </c>
      <c r="AV10" s="55" t="str">
        <f>IF(AV3="","",AV9/POWER(1+'Caracs du projet'!$E$93,AV3))</f>
        <v/>
      </c>
      <c r="AW10" s="55" t="str">
        <f>IF(AW3="","",AW9/POWER(1+'Caracs du projet'!$E$93,AW3))</f>
        <v/>
      </c>
      <c r="AX10" s="55" t="str">
        <f>IF(AX3="","",AX9/POWER(1+'Caracs du projet'!$E$93,AX3))</f>
        <v/>
      </c>
      <c r="AY10" s="55" t="str">
        <f>IF(AY3="","",AY9/POWER(1+'Caracs du projet'!$E$93,AY3))</f>
        <v/>
      </c>
      <c r="AZ10" s="55" t="str">
        <f>IF(AZ3="","",AZ9/POWER(1+'Caracs du projet'!$E$93,AZ3))</f>
        <v/>
      </c>
      <c r="BA10" s="55" t="str">
        <f>IF(BA3="","",BA9/POWER(1+'Caracs du projet'!$E$93,BA3))</f>
        <v/>
      </c>
      <c r="BB10" s="55" t="str">
        <f>IF(BB3="","",BB9/POWER(1+'Caracs du projet'!$E$93,BB3))</f>
        <v/>
      </c>
      <c r="BC10" s="55" t="str">
        <f>IF(BC3="","",BC9/POWER(1+'Caracs du projet'!$E$93,BC3))</f>
        <v/>
      </c>
      <c r="BD10" s="55" t="str">
        <f>IF(BD3="","",BD9/POWER(1+'Caracs du projet'!$E$93,BD3))</f>
        <v/>
      </c>
      <c r="BE10" s="55" t="str">
        <f>IF(BE3="","",BE9/POWER(1+'Caracs du projet'!$E$93,BE3))</f>
        <v/>
      </c>
      <c r="BF10" s="55" t="str">
        <f>IF(BF3="","",BF9/POWER(1+'Caracs du projet'!$E$93,BF3))</f>
        <v/>
      </c>
      <c r="BG10" s="55" t="str">
        <f>IF(BG3="","",BG9/POWER(1+'Caracs du projet'!$E$93,BG3))</f>
        <v/>
      </c>
      <c r="BH10" s="55" t="str">
        <f>IF(BH3="","",BH9/POWER(1+'Caracs du projet'!$E$93,BH3))</f>
        <v/>
      </c>
      <c r="BI10" s="55" t="str">
        <f>IF(BI3="","",BI9/POWER(1+'Caracs du projet'!$E$93,BI3))</f>
        <v/>
      </c>
      <c r="BJ10" s="55" t="str">
        <f>IF(BJ3="","",BJ9/POWER(1+'Caracs du projet'!$E$93,BJ3))</f>
        <v/>
      </c>
      <c r="BK10" s="55" t="str">
        <f>IF(BK3="","",BK9/POWER(1+'Caracs du projet'!$E$93,BK3))</f>
        <v/>
      </c>
      <c r="BL10" s="55" t="str">
        <f>IF(BL3="","",BL9/POWER(1+'Caracs du projet'!$E$93,BL3))</f>
        <v/>
      </c>
      <c r="BM10" s="55" t="str">
        <f>IF(BM3="","",BM9/POWER(1+'Caracs du projet'!$E$93,BM3))</f>
        <v/>
      </c>
      <c r="BN10" s="55" t="str">
        <f>IF(BN3="","",BN9/POWER(1+'Caracs du projet'!$E$93,BN3))</f>
        <v/>
      </c>
      <c r="BO10" s="55" t="str">
        <f>IF(BO3="","",BO9/POWER(1+'Caracs du projet'!$E$93,BO3))</f>
        <v/>
      </c>
      <c r="BP10" s="55" t="str">
        <f>IF(BP3="","",BP9/POWER(1+'Caracs du projet'!$E$93,BP3))</f>
        <v/>
      </c>
      <c r="BQ10" s="55" t="str">
        <f>IF(BQ3="","",BQ9/POWER(1+'Caracs du projet'!$E$93,BQ3))</f>
        <v/>
      </c>
      <c r="BR10" s="55" t="str">
        <f>IF(BR3="","",BR9/POWER(1+'Caracs du projet'!$E$93,BR3))</f>
        <v/>
      </c>
      <c r="BS10" s="55" t="str">
        <f>IF(BS3="","",BS9/POWER(1+'Caracs du projet'!$E$93,BS3))</f>
        <v/>
      </c>
      <c r="BT10" s="55" t="str">
        <f>IF(BT3="","",BT9/POWER(1+'Caracs du projet'!$E$93,BT3))</f>
        <v/>
      </c>
      <c r="BU10" s="55" t="str">
        <f>IF(BU3="","",BU9/POWER(1+'Caracs du projet'!$E$93,BU3))</f>
        <v/>
      </c>
      <c r="BV10" s="55" t="str">
        <f>IF(BV3="","",BV9/POWER(1+'Caracs du projet'!$E$93,BV3))</f>
        <v/>
      </c>
      <c r="BW10" s="55" t="str">
        <f>IF(BW3="","",BW9/POWER(1+'Caracs du projet'!$E$93,BW3))</f>
        <v/>
      </c>
      <c r="BX10" s="55" t="str">
        <f>IF(BX3="","",BX9/POWER(1+'Caracs du projet'!$E$93,BX3))</f>
        <v/>
      </c>
      <c r="BY10" s="55" t="str">
        <f>IF(BY3="","",BY9/POWER(1+'Caracs du projet'!$E$93,BY3))</f>
        <v/>
      </c>
      <c r="BZ10" s="55" t="str">
        <f>IF(BZ3="","",BZ9/POWER(1+'Caracs du projet'!$E$93,BZ3))</f>
        <v/>
      </c>
      <c r="CA10" s="55" t="str">
        <f>IF(CA3="","",CA9/POWER(1+'Caracs du projet'!$E$93,CA3))</f>
        <v/>
      </c>
      <c r="CB10" s="55" t="str">
        <f>IF(CB3="","",CB9/POWER(1+'Caracs du projet'!$E$93,CB3))</f>
        <v/>
      </c>
      <c r="CC10" s="55" t="str">
        <f>IF(CC3="","",CC9/POWER(1+'Caracs du projet'!$E$93,CC3))</f>
        <v/>
      </c>
      <c r="CD10" s="55" t="str">
        <f>IF(CD3="","",CD9/POWER(1+'Caracs du projet'!$E$93,CD3))</f>
        <v/>
      </c>
      <c r="CE10" s="55" t="str">
        <f>IF(CE3="","",CE9/POWER(1+'Caracs du projet'!$E$93,CE3))</f>
        <v/>
      </c>
      <c r="CF10" s="55" t="str">
        <f>IF(CF3="","",CF9/POWER(1+'Caracs du projet'!$E$93,CF3))</f>
        <v/>
      </c>
      <c r="CG10" s="55" t="str">
        <f>IF(CG3="","",CG9/POWER(1+'Caracs du projet'!$E$93,CG3))</f>
        <v/>
      </c>
      <c r="CH10" s="55" t="str">
        <f>IF(CH3="","",CH9/POWER(1+'Caracs du projet'!$E$93,CH3))</f>
        <v/>
      </c>
      <c r="CI10" s="55" t="str">
        <f>IF(CI3="","",CI9/POWER(1+'Caracs du projet'!$E$93,CI3))</f>
        <v/>
      </c>
      <c r="CJ10" s="55" t="str">
        <f>IF(CJ3="","",CJ9/POWER(1+'Caracs du projet'!$E$93,CJ3))</f>
        <v/>
      </c>
      <c r="CK10" s="55" t="str">
        <f>IF(CK3="","",CK9/POWER(1+'Caracs du projet'!$E$93,CK3))</f>
        <v/>
      </c>
      <c r="CL10" s="55" t="str">
        <f>IF(CL3="","",CL9/POWER(1+'Caracs du projet'!$E$93,CL3))</f>
        <v/>
      </c>
      <c r="CM10" s="55" t="str">
        <f>IF(CM3="","",CM9/POWER(1+'Caracs du projet'!$E$93,CM3))</f>
        <v/>
      </c>
      <c r="CN10" s="55" t="str">
        <f>IF(CN3="","",CN9/POWER(1+'Caracs du projet'!$E$93,CN3))</f>
        <v/>
      </c>
      <c r="CO10" s="55" t="str">
        <f>IF(CO3="","",CO9/POWER(1+'Caracs du projet'!$E$93,CO3))</f>
        <v/>
      </c>
      <c r="CP10" s="55" t="str">
        <f>IF(CP3="","",CP9/POWER(1+'Caracs du projet'!$E$93,CP3))</f>
        <v/>
      </c>
      <c r="CQ10" s="55" t="str">
        <f>IF(CQ3="","",CQ9/POWER(1+'Caracs du projet'!$E$93,CQ3))</f>
        <v/>
      </c>
      <c r="CR10" s="55" t="str">
        <f>IF(CR3="","",CR9/POWER(1+'Caracs du projet'!$E$93,CR3))</f>
        <v/>
      </c>
      <c r="CS10" s="55" t="str">
        <f>IF(CS3="","",CS9/POWER(1+'Caracs du projet'!$E$93,CS3))</f>
        <v/>
      </c>
      <c r="CT10" s="55" t="str">
        <f>IF(CT3="","",CT9/POWER(1+'Caracs du projet'!$E$93,CT3))</f>
        <v/>
      </c>
      <c r="CU10" s="55" t="str">
        <f>IF(CU3="","",CU9/POWER(1+'Caracs du projet'!$E$93,CU3))</f>
        <v/>
      </c>
      <c r="CV10" s="55" t="str">
        <f>IF(CV3="","",CV9/POWER(1+'Caracs du projet'!$E$93,CV3))</f>
        <v/>
      </c>
      <c r="CW10" s="55" t="str">
        <f>IF(CW3="","",CW9/POWER(1+'Caracs du projet'!$E$93,CW3))</f>
        <v/>
      </c>
      <c r="CX10" s="55" t="str">
        <f>IF(CX3="","",CX9/POWER(1+'Caracs du projet'!$E$93,CX3))</f>
        <v/>
      </c>
      <c r="CY10" s="55" t="str">
        <f>IF(CY3="","",CY9/POWER(1+'Caracs du projet'!$E$93,CY3))</f>
        <v/>
      </c>
      <c r="CZ10" s="55" t="str">
        <f>IF(CZ3="","",CZ9/POWER(1+'Caracs du projet'!$E$93,CZ3))</f>
        <v/>
      </c>
      <c r="DA10" s="55" t="str">
        <f>IF(DA3="","",DA9/POWER(1+'Caracs du projet'!$E$93,DA3))</f>
        <v/>
      </c>
      <c r="DB10" s="55" t="str">
        <f>IF(DB3="","",DB9/POWER(1+'Caracs du projet'!$E$93,DB3))</f>
        <v/>
      </c>
      <c r="DC10" s="55" t="str">
        <f>IF(DC3="","",DC9/POWER(1+'Caracs du projet'!$E$93,DC3))</f>
        <v/>
      </c>
      <c r="DD10" s="55" t="str">
        <f>IF(DD3="","",DD9/POWER(1+'Caracs du projet'!$E$93,DD3))</f>
        <v/>
      </c>
      <c r="DE10" s="55" t="str">
        <f>IF(DE3="","",DE9/POWER(1+'Caracs du projet'!$E$93,DE3))</f>
        <v/>
      </c>
      <c r="DF10" s="55" t="str">
        <f>IF(DF3="","",DF9/POWER(1+'Caracs du projet'!$E$93,DF3))</f>
        <v/>
      </c>
      <c r="DG10" s="55" t="str">
        <f>IF(DG3="","",DG9/POWER(1+'Caracs du projet'!$E$93,DG3))</f>
        <v/>
      </c>
      <c r="DH10" s="55" t="str">
        <f>IF(DH3="","",DH9/POWER(1+'Caracs du projet'!$E$93,DH3))</f>
        <v/>
      </c>
      <c r="DI10" s="55" t="str">
        <f>IF(DI3="","",DI9/POWER(1+'Caracs du projet'!$E$93,DI3))</f>
        <v/>
      </c>
      <c r="DJ10" s="55" t="str">
        <f>IF(DJ3="","",DJ9/POWER(1+'Caracs du projet'!$E$93,DJ3))</f>
        <v/>
      </c>
      <c r="DK10" s="55" t="str">
        <f>IF(DK3="","",DK9/POWER(1+'Caracs du projet'!$E$93,DK3))</f>
        <v/>
      </c>
      <c r="DL10" s="55" t="str">
        <f>IF(DL3="","",DL9/POWER(1+'Caracs du projet'!$E$93,DL3))</f>
        <v/>
      </c>
      <c r="DM10" s="55" t="str">
        <f>IF(DM3="","",DM9/POWER(1+'Caracs du projet'!$E$93,DM3))</f>
        <v/>
      </c>
      <c r="DN10" s="55" t="str">
        <f>IF(DN3="","",DN9/POWER(1+'Caracs du projet'!$E$93,DN3))</f>
        <v/>
      </c>
      <c r="DO10" s="55" t="str">
        <f>IF(DO3="","",DO9/POWER(1+'Caracs du projet'!$E$93,DO3))</f>
        <v/>
      </c>
      <c r="DP10" s="55" t="str">
        <f>IF(DP3="","",DP9/POWER(1+'Caracs du projet'!$E$93,DP3))</f>
        <v/>
      </c>
      <c r="DQ10" s="55" t="str">
        <f>IF(DQ3="","",DQ9/POWER(1+'Caracs du projet'!$E$93,DQ3))</f>
        <v/>
      </c>
      <c r="DR10" s="55" t="str">
        <f>IF(DR3="","",DR9/POWER(1+'Caracs du projet'!$E$93,DR3))</f>
        <v/>
      </c>
      <c r="DS10" s="55" t="str">
        <f>IF(DS3="","",DS9/POWER(1+'Caracs du projet'!$E$93,DS3))</f>
        <v/>
      </c>
      <c r="DT10" s="55" t="str">
        <f>IF(DT3="","",DT9/POWER(1+'Caracs du projet'!$E$93,DT3))</f>
        <v/>
      </c>
      <c r="DU10" s="55" t="str">
        <f>IF(DU3="","",DU9/POWER(1+'Caracs du projet'!$E$93,DU3))</f>
        <v/>
      </c>
      <c r="DV10" s="55" t="str">
        <f>IF(DV3="","",DV9/POWER(1+'Caracs du projet'!$E$93,DV3))</f>
        <v/>
      </c>
      <c r="DW10" s="55" t="str">
        <f>IF(DW3="","",DW9/POWER(1+'Caracs du projet'!$E$93,DW3))</f>
        <v/>
      </c>
      <c r="DX10" s="55" t="str">
        <f>IF(DX3="","",DX9/POWER(1+'Caracs du projet'!$E$93,DX3))</f>
        <v/>
      </c>
      <c r="DY10" s="55" t="str">
        <f>IF(DY3="","",DY9/POWER(1+'Caracs du projet'!$E$93,DY3))</f>
        <v/>
      </c>
      <c r="DZ10" s="55" t="str">
        <f>IF(DZ3="","",DZ9/POWER(1+'Caracs du projet'!$E$93,DZ3))</f>
        <v/>
      </c>
      <c r="EA10" s="55" t="str">
        <f>IF(EA3="","",EA9/POWER(1+'Caracs du projet'!$E$93,EA3))</f>
        <v/>
      </c>
      <c r="EB10" s="55" t="str">
        <f>IF(EB3="","",EB9/POWER(1+'Caracs du projet'!$E$93,EB3))</f>
        <v/>
      </c>
      <c r="EC10" s="55" t="str">
        <f>IF(EC3="","",EC9/POWER(1+'Caracs du projet'!$E$93,EC3))</f>
        <v/>
      </c>
      <c r="ED10" s="55" t="str">
        <f>IF(ED3="","",ED9/POWER(1+'Caracs du projet'!$E$93,ED3))</f>
        <v/>
      </c>
      <c r="EE10" s="55" t="str">
        <f>IF(EE3="","",EE9/POWER(1+'Caracs du projet'!$E$93,EE3))</f>
        <v/>
      </c>
      <c r="EF10" s="55" t="str">
        <f>IF(EF3="","",EF9/POWER(1+'Caracs du projet'!$E$93,EF3))</f>
        <v/>
      </c>
      <c r="EG10" s="55" t="str">
        <f>IF(EG3="","",EG9/POWER(1+'Caracs du projet'!$E$93,EG3))</f>
        <v/>
      </c>
      <c r="EH10" s="55" t="str">
        <f>IF(EH3="","",EH9/POWER(1+'Caracs du projet'!$E$93,EH3))</f>
        <v/>
      </c>
      <c r="EI10" s="55" t="str">
        <f>IF(EI3="","",EI9/POWER(1+'Caracs du projet'!$E$93,EI3))</f>
        <v/>
      </c>
      <c r="EJ10" s="55" t="str">
        <f>IF(EJ3="","",EJ9/POWER(1+'Caracs du projet'!$E$93,EJ3))</f>
        <v/>
      </c>
      <c r="EK10" s="55" t="str">
        <f>IF(EK3="","",EK9/POWER(1+'Caracs du projet'!$E$93,EK3))</f>
        <v/>
      </c>
      <c r="EL10" s="55" t="str">
        <f>IF(EL3="","",EL9/POWER(1+'Caracs du projet'!$E$93,EL3))</f>
        <v/>
      </c>
      <c r="EM10" s="55" t="str">
        <f>IF(EM3="","",EM9/POWER(1+'Caracs du projet'!$E$93,EM3))</f>
        <v/>
      </c>
      <c r="EN10" s="55" t="str">
        <f>IF(EN3="","",EN9/POWER(1+'Caracs du projet'!$E$93,EN3))</f>
        <v/>
      </c>
      <c r="EO10" s="55" t="str">
        <f>IF(EO3="","",EO9/POWER(1+'Caracs du projet'!$E$93,EO3))</f>
        <v/>
      </c>
      <c r="EP10" s="55" t="str">
        <f>IF(EP3="","",EP9/POWER(1+'Caracs du projet'!$E$93,EP3))</f>
        <v/>
      </c>
      <c r="EQ10" s="55" t="str">
        <f>IF(EQ3="","",EQ9/POWER(1+'Caracs du projet'!$E$93,EQ3))</f>
        <v/>
      </c>
    </row>
    <row r="11" spans="1:151">
      <c r="A11" s="56" t="s">
        <v>62</v>
      </c>
      <c r="B11" s="55">
        <f>0</f>
        <v>0</v>
      </c>
      <c r="C11" s="55">
        <f>IF(C3="","",IF(C3='Caracs du projet'!$E$21,'Caracs du projet'!$E$22,0))</f>
        <v>0</v>
      </c>
      <c r="D11" s="55">
        <f>IF(D3="","",IF(D3='Caracs du projet'!$E$21,'Caracs du projet'!$E$22,0))</f>
        <v>0</v>
      </c>
      <c r="E11" s="55">
        <f>IF(E3="","",IF(E3='Caracs du projet'!$E$21,'Caracs du projet'!$E$22,0))</f>
        <v>0</v>
      </c>
      <c r="F11" s="55">
        <f>IF(F3="","",IF(F3='Caracs du projet'!$E$21,'Caracs du projet'!$E$22,0))</f>
        <v>0</v>
      </c>
      <c r="G11" s="55">
        <f>IF(G3="","",IF(G3='Caracs du projet'!$E$21,'Caracs du projet'!$E$22,0))</f>
        <v>0</v>
      </c>
      <c r="H11" s="55">
        <f>IF(H3="","",IF(H3='Caracs du projet'!$E$21,'Caracs du projet'!$E$22,0))</f>
        <v>0</v>
      </c>
      <c r="I11" s="55">
        <f>IF(I3="","",IF(I3='Caracs du projet'!$E$21,'Caracs du projet'!$E$22,0))</f>
        <v>0</v>
      </c>
      <c r="J11" s="55">
        <f>IF(J3="","",IF(J3='Caracs du projet'!$E$21,'Caracs du projet'!$E$22,0))</f>
        <v>0</v>
      </c>
      <c r="K11" s="55">
        <f>IF(K3="","",IF(K3='Caracs du projet'!$E$21,'Caracs du projet'!$E$22,0))</f>
        <v>0</v>
      </c>
      <c r="L11" s="55">
        <f>IF(L3="","",IF(L3='Caracs du projet'!$E$21,'Caracs du projet'!$E$22,0))</f>
        <v>0</v>
      </c>
      <c r="M11" s="55">
        <f>IF(M3="","",IF(M3='Caracs du projet'!$E$21,'Caracs du projet'!$E$22,0))</f>
        <v>0</v>
      </c>
      <c r="N11" s="55">
        <f>IF(N3="","",IF(N3='Caracs du projet'!$E$21,'Caracs du projet'!$E$22,0))</f>
        <v>0</v>
      </c>
      <c r="O11" s="55">
        <f>IF(O3="","",IF(O3='Caracs du projet'!$E$21,'Caracs du projet'!$E$22,0))</f>
        <v>0</v>
      </c>
      <c r="P11" s="55">
        <f>IF(P3="","",IF(P3='Caracs du projet'!$E$21,'Caracs du projet'!$E$22,0))</f>
        <v>0</v>
      </c>
      <c r="Q11" s="55">
        <f>IF(Q3="","",IF(Q3='Caracs du projet'!$E$21,'Caracs du projet'!$E$22,0))</f>
        <v>0</v>
      </c>
      <c r="R11" s="55">
        <f>IF(R3="","",IF(R3='Caracs du projet'!$E$21,'Caracs du projet'!$E$22,0))</f>
        <v>0</v>
      </c>
      <c r="S11" s="55">
        <f>IF(S3="","",IF(S3='Caracs du projet'!$E$21,'Caracs du projet'!$E$22,0))</f>
        <v>0</v>
      </c>
      <c r="T11" s="55">
        <f>IF(T3="","",IF(T3='Caracs du projet'!$E$21,'Caracs du projet'!$E$22,0))</f>
        <v>0</v>
      </c>
      <c r="U11" s="55">
        <f>IF(U3="","",IF(U3='Caracs du projet'!$E$21,'Caracs du projet'!$E$22,0))</f>
        <v>0</v>
      </c>
      <c r="V11" s="55">
        <f>IF(V3="","",IF(V3='Caracs du projet'!$E$21,'Caracs du projet'!$E$22,0))</f>
        <v>50000</v>
      </c>
      <c r="W11" s="55" t="str">
        <f>IF(W3="","",IF(W3='Caracs du projet'!$E$21,'Caracs du projet'!$E$22,0))</f>
        <v/>
      </c>
      <c r="X11" s="55" t="str">
        <f>IF(X3="","",IF(X3='Caracs du projet'!$E$21,'Caracs du projet'!$E$22,0))</f>
        <v/>
      </c>
      <c r="Y11" s="55" t="str">
        <f>IF(Y3="","",IF(Y3='Caracs du projet'!$E$21,'Caracs du projet'!$E$22,0))</f>
        <v/>
      </c>
      <c r="Z11" s="55" t="str">
        <f>IF(Z3="","",IF(Z3='Caracs du projet'!$E$21,'Caracs du projet'!$E$22,0))</f>
        <v/>
      </c>
      <c r="AA11" s="55" t="str">
        <f>IF(AA3="","",IF(AA3='Caracs du projet'!$E$21,'Caracs du projet'!$E$22,0))</f>
        <v/>
      </c>
      <c r="AB11" s="55" t="str">
        <f>IF(AB3="","",IF(AB3='Caracs du projet'!$E$21,'Caracs du projet'!$E$22,0))</f>
        <v/>
      </c>
      <c r="AC11" s="55" t="str">
        <f>IF(AC3="","",IF(AC3='Caracs du projet'!$E$21,'Caracs du projet'!$E$22,0))</f>
        <v/>
      </c>
      <c r="AD11" s="55" t="str">
        <f>IF(AD3="","",IF(AD3='Caracs du projet'!$E$21,'Caracs du projet'!$E$22,0))</f>
        <v/>
      </c>
      <c r="AE11" s="55" t="str">
        <f>IF(AE3="","",IF(AE3='Caracs du projet'!$E$21,'Caracs du projet'!$E$22,0))</f>
        <v/>
      </c>
      <c r="AF11" s="55" t="str">
        <f>IF(AF3="","",IF(AF3='Caracs du projet'!$E$21,'Caracs du projet'!$E$22,0))</f>
        <v/>
      </c>
      <c r="AG11" s="55" t="str">
        <f>IF(AG3="","",IF(AG3='Caracs du projet'!$E$21,'Caracs du projet'!$E$22,0))</f>
        <v/>
      </c>
      <c r="AH11" s="55" t="str">
        <f>IF(AH3="","",IF(AH3='Caracs du projet'!$E$21,'Caracs du projet'!$E$22,0))</f>
        <v/>
      </c>
      <c r="AI11" s="55" t="str">
        <f>IF(AI3="","",IF(AI3='Caracs du projet'!$E$21,'Caracs du projet'!$E$22,0))</f>
        <v/>
      </c>
      <c r="AJ11" s="55" t="str">
        <f>IF(AJ3="","",IF(AJ3='Caracs du projet'!$E$21,'Caracs du projet'!$E$22,0))</f>
        <v/>
      </c>
      <c r="AK11" s="55" t="str">
        <f>IF(AK3="","",IF(AK3='Caracs du projet'!$E$21,'Caracs du projet'!$E$22,0))</f>
        <v/>
      </c>
      <c r="AL11" s="55" t="str">
        <f>IF(AL3="","",IF(AL3='Caracs du projet'!$E$21,'Caracs du projet'!$E$22,0))</f>
        <v/>
      </c>
      <c r="AM11" s="55" t="str">
        <f>IF(AM3="","",IF(AM3='Caracs du projet'!$E$21,'Caracs du projet'!$E$22,0))</f>
        <v/>
      </c>
      <c r="AN11" s="55" t="str">
        <f>IF(AN3="","",IF(AN3='Caracs du projet'!$E$21,'Caracs du projet'!$E$22,0))</f>
        <v/>
      </c>
      <c r="AO11" s="55" t="str">
        <f>IF(AO3="","",IF(AO3='Caracs du projet'!$E$21,'Caracs du projet'!$E$22,0))</f>
        <v/>
      </c>
      <c r="AP11" s="55" t="str">
        <f>IF(AP3="","",IF(AP3='Caracs du projet'!$E$21,'Caracs du projet'!$E$22,0))</f>
        <v/>
      </c>
      <c r="AQ11" s="55" t="str">
        <f>IF(AQ3="","",IF(AQ3='Caracs du projet'!$E$21,'Caracs du projet'!$E$22,0))</f>
        <v/>
      </c>
      <c r="AR11" s="55" t="str">
        <f>IF(AR3="","",IF(AR3='Caracs du projet'!$E$21,'Caracs du projet'!$E$22,0))</f>
        <v/>
      </c>
      <c r="AS11" s="55" t="str">
        <f>IF(AS3="","",IF(AS3='Caracs du projet'!$E$21,'Caracs du projet'!$E$22,0))</f>
        <v/>
      </c>
      <c r="AT11" s="55" t="str">
        <f>IF(AT3="","",IF(AT3='Caracs du projet'!$E$21,'Caracs du projet'!$E$22,0))</f>
        <v/>
      </c>
      <c r="AU11" s="55" t="str">
        <f>IF(AU3="","",IF(AU3='Caracs du projet'!$E$21,'Caracs du projet'!$E$22,0))</f>
        <v/>
      </c>
      <c r="AV11" s="55" t="str">
        <f>IF(AV3="","",IF(AV3='Caracs du projet'!$E$21,'Caracs du projet'!$E$22,0))</f>
        <v/>
      </c>
      <c r="AW11" s="55" t="str">
        <f>IF(AW3="","",IF(AW3='Caracs du projet'!$E$21,'Caracs du projet'!$E$22,0))</f>
        <v/>
      </c>
      <c r="AX11" s="55" t="str">
        <f>IF(AX3="","",IF(AX3='Caracs du projet'!$E$21,'Caracs du projet'!$E$22,0))</f>
        <v/>
      </c>
      <c r="AY11" s="55" t="str">
        <f>IF(AY3="","",IF(AY3='Caracs du projet'!$E$21,'Caracs du projet'!$E$22,0))</f>
        <v/>
      </c>
      <c r="AZ11" s="55" t="str">
        <f>IF(AZ3="","",IF(AZ3='Caracs du projet'!$E$21,'Caracs du projet'!$E$22,0))</f>
        <v/>
      </c>
      <c r="BA11" s="55" t="str">
        <f>IF(BA3="","",IF(BA3='Caracs du projet'!$E$21,'Caracs du projet'!$E$22,0))</f>
        <v/>
      </c>
      <c r="BB11" s="55" t="str">
        <f>IF(BB3="","",IF(BB3='Caracs du projet'!$E$21,'Caracs du projet'!$E$22,0))</f>
        <v/>
      </c>
      <c r="BC11" s="55" t="str">
        <f>IF(BC3="","",IF(BC3='Caracs du projet'!$E$21,'Caracs du projet'!$E$22,0))</f>
        <v/>
      </c>
      <c r="BD11" s="55" t="str">
        <f>IF(BD3="","",IF(BD3='Caracs du projet'!$E$21,'Caracs du projet'!$E$22,0))</f>
        <v/>
      </c>
      <c r="BE11" s="55" t="str">
        <f>IF(BE3="","",IF(BE3='Caracs du projet'!$E$21,'Caracs du projet'!$E$22,0))</f>
        <v/>
      </c>
      <c r="BF11" s="55" t="str">
        <f>IF(BF3="","",IF(BF3='Caracs du projet'!$E$21,'Caracs du projet'!$E$22,0))</f>
        <v/>
      </c>
      <c r="BG11" s="55" t="str">
        <f>IF(BG3="","",IF(BG3='Caracs du projet'!$E$21,'Caracs du projet'!$E$22,0))</f>
        <v/>
      </c>
      <c r="BH11" s="55" t="str">
        <f>IF(BH3="","",IF(BH3='Caracs du projet'!$E$21,'Caracs du projet'!$E$22,0))</f>
        <v/>
      </c>
      <c r="BI11" s="55" t="str">
        <f>IF(BI3="","",IF(BI3='Caracs du projet'!$E$21,'Caracs du projet'!$E$22,0))</f>
        <v/>
      </c>
      <c r="BJ11" s="55" t="str">
        <f>IF(BJ3="","",IF(BJ3='Caracs du projet'!$E$21,'Caracs du projet'!$E$22,0))</f>
        <v/>
      </c>
      <c r="BK11" s="55" t="str">
        <f>IF(BK3="","",IF(BK3='Caracs du projet'!$E$21,'Caracs du projet'!$E$22,0))</f>
        <v/>
      </c>
      <c r="BL11" s="55" t="str">
        <f>IF(BL3="","",IF(BL3='Caracs du projet'!$E$21,'Caracs du projet'!$E$22,0))</f>
        <v/>
      </c>
      <c r="BM11" s="55" t="str">
        <f>IF(BM3="","",IF(BM3='Caracs du projet'!$E$21,'Caracs du projet'!$E$22,0))</f>
        <v/>
      </c>
      <c r="BN11" s="55" t="str">
        <f>IF(BN3="","",IF(BN3='Caracs du projet'!$E$21,'Caracs du projet'!$E$22,0))</f>
        <v/>
      </c>
      <c r="BO11" s="55" t="str">
        <f>IF(BO3="","",IF(BO3='Caracs du projet'!$E$21,'Caracs du projet'!$E$22,0))</f>
        <v/>
      </c>
      <c r="BP11" s="55" t="str">
        <f>IF(BP3="","",IF(BP3='Caracs du projet'!$E$21,'Caracs du projet'!$E$22,0))</f>
        <v/>
      </c>
      <c r="BQ11" s="55" t="str">
        <f>IF(BQ3="","",IF(BQ3='Caracs du projet'!$E$21,'Caracs du projet'!$E$22,0))</f>
        <v/>
      </c>
      <c r="BR11" s="55" t="str">
        <f>IF(BR3="","",IF(BR3='Caracs du projet'!$E$21,'Caracs du projet'!$E$22,0))</f>
        <v/>
      </c>
      <c r="BS11" s="55" t="str">
        <f>IF(BS3="","",IF(BS3='Caracs du projet'!$E$21,'Caracs du projet'!$E$22,0))</f>
        <v/>
      </c>
      <c r="BT11" s="55" t="str">
        <f>IF(BT3="","",IF(BT3='Caracs du projet'!$E$21,'Caracs du projet'!$E$22,0))</f>
        <v/>
      </c>
      <c r="BU11" s="55" t="str">
        <f>IF(BU3="","",IF(BU3='Caracs du projet'!$E$21,'Caracs du projet'!$E$22,0))</f>
        <v/>
      </c>
      <c r="BV11" s="55" t="str">
        <f>IF(BV3="","",IF(BV3='Caracs du projet'!$E$21,'Caracs du projet'!$E$22,0))</f>
        <v/>
      </c>
      <c r="BW11" s="55" t="str">
        <f>IF(BW3="","",IF(BW3='Caracs du projet'!$E$21,'Caracs du projet'!$E$22,0))</f>
        <v/>
      </c>
      <c r="BX11" s="55" t="str">
        <f>IF(BX3="","",IF(BX3='Caracs du projet'!$E$21,'Caracs du projet'!$E$22,0))</f>
        <v/>
      </c>
      <c r="BY11" s="55" t="str">
        <f>IF(BY3="","",IF(BY3='Caracs du projet'!$E$21,'Caracs du projet'!$E$22,0))</f>
        <v/>
      </c>
      <c r="BZ11" s="55" t="str">
        <f>IF(BZ3="","",IF(BZ3='Caracs du projet'!$E$21,'Caracs du projet'!$E$22,0))</f>
        <v/>
      </c>
      <c r="CA11" s="55" t="str">
        <f>IF(CA3="","",IF(CA3='Caracs du projet'!$E$21,'Caracs du projet'!$E$22,0))</f>
        <v/>
      </c>
      <c r="CB11" s="55" t="str">
        <f>IF(CB3="","",IF(CB3='Caracs du projet'!$E$21,'Caracs du projet'!$E$22,0))</f>
        <v/>
      </c>
      <c r="CC11" s="55" t="str">
        <f>IF(CC3="","",IF(CC3='Caracs du projet'!$E$21,'Caracs du projet'!$E$22,0))</f>
        <v/>
      </c>
      <c r="CD11" s="55" t="str">
        <f>IF(CD3="","",IF(CD3='Caracs du projet'!$E$21,'Caracs du projet'!$E$22,0))</f>
        <v/>
      </c>
      <c r="CE11" s="55" t="str">
        <f>IF(CE3="","",IF(CE3='Caracs du projet'!$E$21,'Caracs du projet'!$E$22,0))</f>
        <v/>
      </c>
      <c r="CF11" s="55" t="str">
        <f>IF(CF3="","",IF(CF3='Caracs du projet'!$E$21,'Caracs du projet'!$E$22,0))</f>
        <v/>
      </c>
      <c r="CG11" s="55" t="str">
        <f>IF(CG3="","",IF(CG3='Caracs du projet'!$E$21,'Caracs du projet'!$E$22,0))</f>
        <v/>
      </c>
      <c r="CH11" s="55" t="str">
        <f>IF(CH3="","",IF(CH3='Caracs du projet'!$E$21,'Caracs du projet'!$E$22,0))</f>
        <v/>
      </c>
      <c r="CI11" s="55" t="str">
        <f>IF(CI3="","",IF(CI3='Caracs du projet'!$E$21,'Caracs du projet'!$E$22,0))</f>
        <v/>
      </c>
      <c r="CJ11" s="55" t="str">
        <f>IF(CJ3="","",IF(CJ3='Caracs du projet'!$E$21,'Caracs du projet'!$E$22,0))</f>
        <v/>
      </c>
      <c r="CK11" s="55" t="str">
        <f>IF(CK3="","",IF(CK3='Caracs du projet'!$E$21,'Caracs du projet'!$E$22,0))</f>
        <v/>
      </c>
      <c r="CL11" s="55" t="str">
        <f>IF(CL3="","",IF(CL3='Caracs du projet'!$E$21,'Caracs du projet'!$E$22,0))</f>
        <v/>
      </c>
      <c r="CM11" s="55" t="str">
        <f>IF(CM3="","",IF(CM3='Caracs du projet'!$E$21,'Caracs du projet'!$E$22,0))</f>
        <v/>
      </c>
      <c r="CN11" s="55" t="str">
        <f>IF(CN3="","",IF(CN3='Caracs du projet'!$E$21,'Caracs du projet'!$E$22,0))</f>
        <v/>
      </c>
      <c r="CO11" s="55" t="str">
        <f>IF(CO3="","",IF(CO3='Caracs du projet'!$E$21,'Caracs du projet'!$E$22,0))</f>
        <v/>
      </c>
      <c r="CP11" s="55" t="str">
        <f>IF(CP3="","",IF(CP3='Caracs du projet'!$E$21,'Caracs du projet'!$E$22,0))</f>
        <v/>
      </c>
      <c r="CQ11" s="55" t="str">
        <f>IF(CQ3="","",IF(CQ3='Caracs du projet'!$E$21,'Caracs du projet'!$E$22,0))</f>
        <v/>
      </c>
      <c r="CR11" s="55" t="str">
        <f>IF(CR3="","",IF(CR3='Caracs du projet'!$E$21,'Caracs du projet'!$E$22,0))</f>
        <v/>
      </c>
      <c r="CS11" s="55" t="str">
        <f>IF(CS3="","",IF(CS3='Caracs du projet'!$E$21,'Caracs du projet'!$E$22,0))</f>
        <v/>
      </c>
      <c r="CT11" s="55" t="str">
        <f>IF(CT3="","",IF(CT3='Caracs du projet'!$E$21,'Caracs du projet'!$E$22,0))</f>
        <v/>
      </c>
      <c r="CU11" s="55" t="str">
        <f>IF(CU3="","",IF(CU3='Caracs du projet'!$E$21,'Caracs du projet'!$E$22,0))</f>
        <v/>
      </c>
      <c r="CV11" s="55" t="str">
        <f>IF(CV3="","",IF(CV3='Caracs du projet'!$E$21,'Caracs du projet'!$E$22,0))</f>
        <v/>
      </c>
      <c r="CW11" s="55" t="str">
        <f>IF(CW3="","",IF(CW3='Caracs du projet'!$E$21,'Caracs du projet'!$E$22,0))</f>
        <v/>
      </c>
      <c r="CX11" s="55" t="str">
        <f>IF(CX3="","",IF(CX3='Caracs du projet'!$E$21,'Caracs du projet'!$E$22,0))</f>
        <v/>
      </c>
      <c r="CY11" s="55" t="str">
        <f>IF(CY3="","",IF(CY3='Caracs du projet'!$E$21,'Caracs du projet'!$E$22,0))</f>
        <v/>
      </c>
      <c r="CZ11" s="55" t="str">
        <f>IF(CZ3="","",IF(CZ3='Caracs du projet'!$E$21,'Caracs du projet'!$E$22,0))</f>
        <v/>
      </c>
      <c r="DA11" s="55" t="str">
        <f>IF(DA3="","",IF(DA3='Caracs du projet'!$E$21,'Caracs du projet'!$E$22,0))</f>
        <v/>
      </c>
      <c r="DB11" s="55" t="str">
        <f>IF(DB3="","",IF(DB3='Caracs du projet'!$E$21,'Caracs du projet'!$E$22,0))</f>
        <v/>
      </c>
      <c r="DC11" s="55" t="str">
        <f>IF(DC3="","",IF(DC3='Caracs du projet'!$E$21,'Caracs du projet'!$E$22,0))</f>
        <v/>
      </c>
      <c r="DD11" s="55" t="str">
        <f>IF(DD3="","",IF(DD3='Caracs du projet'!$E$21,'Caracs du projet'!$E$22,0))</f>
        <v/>
      </c>
      <c r="DE11" s="55" t="str">
        <f>IF(DE3="","",IF(DE3='Caracs du projet'!$E$21,'Caracs du projet'!$E$22,0))</f>
        <v/>
      </c>
      <c r="DF11" s="55" t="str">
        <f>IF(DF3="","",IF(DF3='Caracs du projet'!$E$21,'Caracs du projet'!$E$22,0))</f>
        <v/>
      </c>
      <c r="DG11" s="55" t="str">
        <f>IF(DG3="","",IF(DG3='Caracs du projet'!$E$21,'Caracs du projet'!$E$22,0))</f>
        <v/>
      </c>
      <c r="DH11" s="55" t="str">
        <f>IF(DH3="","",IF(DH3='Caracs du projet'!$E$21,'Caracs du projet'!$E$22,0))</f>
        <v/>
      </c>
      <c r="DI11" s="55" t="str">
        <f>IF(DI3="","",IF(DI3='Caracs du projet'!$E$21,'Caracs du projet'!$E$22,0))</f>
        <v/>
      </c>
      <c r="DJ11" s="55" t="str">
        <f>IF(DJ3="","",IF(DJ3='Caracs du projet'!$E$21,'Caracs du projet'!$E$22,0))</f>
        <v/>
      </c>
      <c r="DK11" s="55" t="str">
        <f>IF(DK3="","",IF(DK3='Caracs du projet'!$E$21,'Caracs du projet'!$E$22,0))</f>
        <v/>
      </c>
      <c r="DL11" s="55" t="str">
        <f>IF(DL3="","",IF(DL3='Caracs du projet'!$E$21,'Caracs du projet'!$E$22,0))</f>
        <v/>
      </c>
      <c r="DM11" s="55" t="str">
        <f>IF(DM3="","",IF(DM3='Caracs du projet'!$E$21,'Caracs du projet'!$E$22,0))</f>
        <v/>
      </c>
      <c r="DN11" s="55" t="str">
        <f>IF(DN3="","",IF(DN3='Caracs du projet'!$E$21,'Caracs du projet'!$E$22,0))</f>
        <v/>
      </c>
      <c r="DO11" s="55" t="str">
        <f>IF(DO3="","",IF(DO3='Caracs du projet'!$E$21,'Caracs du projet'!$E$22,0))</f>
        <v/>
      </c>
      <c r="DP11" s="55" t="str">
        <f>IF(DP3="","",IF(DP3='Caracs du projet'!$E$21,'Caracs du projet'!$E$22,0))</f>
        <v/>
      </c>
      <c r="DQ11" s="55" t="str">
        <f>IF(DQ3="","",IF(DQ3='Caracs du projet'!$E$21,'Caracs du projet'!$E$22,0))</f>
        <v/>
      </c>
      <c r="DR11" s="55" t="str">
        <f>IF(DR3="","",IF(DR3='Caracs du projet'!$E$21,'Caracs du projet'!$E$22,0))</f>
        <v/>
      </c>
      <c r="DS11" s="55" t="str">
        <f>IF(DS3="","",IF(DS3='Caracs du projet'!$E$21,'Caracs du projet'!$E$22,0))</f>
        <v/>
      </c>
      <c r="DT11" s="55" t="str">
        <f>IF(DT3="","",IF(DT3='Caracs du projet'!$E$21,'Caracs du projet'!$E$22,0))</f>
        <v/>
      </c>
      <c r="DU11" s="55" t="str">
        <f>IF(DU3="","",IF(DU3='Caracs du projet'!$E$21,'Caracs du projet'!$E$22,0))</f>
        <v/>
      </c>
      <c r="DV11" s="55" t="str">
        <f>IF(DV3="","",IF(DV3='Caracs du projet'!$E$21,'Caracs du projet'!$E$22,0))</f>
        <v/>
      </c>
      <c r="DW11" s="55" t="str">
        <f>IF(DW3="","",IF(DW3='Caracs du projet'!$E$21,'Caracs du projet'!$E$22,0))</f>
        <v/>
      </c>
      <c r="DX11" s="55" t="str">
        <f>IF(DX3="","",IF(DX3='Caracs du projet'!$E$21,'Caracs du projet'!$E$22,0))</f>
        <v/>
      </c>
      <c r="DY11" s="55" t="str">
        <f>IF(DY3="","",IF(DY3='Caracs du projet'!$E$21,'Caracs du projet'!$E$22,0))</f>
        <v/>
      </c>
      <c r="DZ11" s="55" t="str">
        <f>IF(DZ3="","",IF(DZ3='Caracs du projet'!$E$21,'Caracs du projet'!$E$22,0))</f>
        <v/>
      </c>
      <c r="EA11" s="55" t="str">
        <f>IF(EA3="","",IF(EA3='Caracs du projet'!$E$21,'Caracs du projet'!$E$22,0))</f>
        <v/>
      </c>
      <c r="EB11" s="55" t="str">
        <f>IF(EB3="","",IF(EB3='Caracs du projet'!$E$21,'Caracs du projet'!$E$22,0))</f>
        <v/>
      </c>
      <c r="EC11" s="55" t="str">
        <f>IF(EC3="","",IF(EC3='Caracs du projet'!$E$21,'Caracs du projet'!$E$22,0))</f>
        <v/>
      </c>
      <c r="ED11" s="55" t="str">
        <f>IF(ED3="","",IF(ED3='Caracs du projet'!$E$21,'Caracs du projet'!$E$22,0))</f>
        <v/>
      </c>
      <c r="EE11" s="55" t="str">
        <f>IF(EE3="","",IF(EE3='Caracs du projet'!$E$21,'Caracs du projet'!$E$22,0))</f>
        <v/>
      </c>
      <c r="EF11" s="55" t="str">
        <f>IF(EF3="","",IF(EF3='Caracs du projet'!$E$21,'Caracs du projet'!$E$22,0))</f>
        <v/>
      </c>
      <c r="EG11" s="55" t="str">
        <f>IF(EG3="","",IF(EG3='Caracs du projet'!$E$21,'Caracs du projet'!$E$22,0))</f>
        <v/>
      </c>
      <c r="EH11" s="55" t="str">
        <f>IF(EH3="","",IF(EH3='Caracs du projet'!$E$21,'Caracs du projet'!$E$22,0))</f>
        <v/>
      </c>
      <c r="EI11" s="55" t="str">
        <f>IF(EI3="","",IF(EI3='Caracs du projet'!$E$21,'Caracs du projet'!$E$22,0))</f>
        <v/>
      </c>
      <c r="EJ11" s="55" t="str">
        <f>IF(EJ3="","",IF(EJ3='Caracs du projet'!$E$21,'Caracs du projet'!$E$22,0))</f>
        <v/>
      </c>
      <c r="EK11" s="55" t="str">
        <f>IF(EK3="","",IF(EK3='Caracs du projet'!$E$21,'Caracs du projet'!$E$22,0))</f>
        <v/>
      </c>
      <c r="EL11" s="55" t="str">
        <f>IF(EL3="","",IF(EL3='Caracs du projet'!$E$21,'Caracs du projet'!$E$22,0))</f>
        <v/>
      </c>
      <c r="EM11" s="55" t="str">
        <f>IF(EM3="","",IF(EM3='Caracs du projet'!$E$21,'Caracs du projet'!$E$22,0))</f>
        <v/>
      </c>
      <c r="EN11" s="55" t="str">
        <f>IF(EN3="","",IF(EN3='Caracs du projet'!$E$21,'Caracs du projet'!$E$22,0))</f>
        <v/>
      </c>
      <c r="EO11" s="55" t="str">
        <f>IF(EO3="","",IF(EO3='Caracs du projet'!$E$21,'Caracs du projet'!$E$22,0))</f>
        <v/>
      </c>
    </row>
    <row r="12" spans="1:151">
      <c r="A12" s="56" t="s">
        <v>63</v>
      </c>
      <c r="B12" s="55">
        <f>0</f>
        <v>0</v>
      </c>
      <c r="C12" s="55">
        <f>IF(C3="","",IF(C3='Caracs du projet'!$E$21,IF('Caracs du projet'!$E$21&gt;'Caracs du projet'!$C$46,0,'Caracs du projet'!$E$20-'Caracs du projet'!$E$21*'Caracs du projet'!$E$46),0))</f>
        <v>0</v>
      </c>
      <c r="D12" s="55">
        <f>IF(D3="","",IF(D3='Caracs du projet'!$E$21,IF('Caracs du projet'!$E$21&gt;'Caracs du projet'!$C$46,0,'Caracs du projet'!$E$20-'Caracs du projet'!$E$21*'Caracs du projet'!$E$46),0))</f>
        <v>0</v>
      </c>
      <c r="E12" s="55">
        <f>IF(E3="","",IF(E3='Caracs du projet'!$E$21,IF('Caracs du projet'!$E$21&gt;'Caracs du projet'!$C$46,0,'Caracs du projet'!$E$20-'Caracs du projet'!$E$21*'Caracs du projet'!$E$46),0))</f>
        <v>0</v>
      </c>
      <c r="F12" s="55">
        <f>IF(F3="","",IF(F3='Caracs du projet'!$E$21,IF('Caracs du projet'!$E$21&gt;'Caracs du projet'!$C$46,0,'Caracs du projet'!$E$20-'Caracs du projet'!$E$21*'Caracs du projet'!$E$46),0))</f>
        <v>0</v>
      </c>
      <c r="G12" s="55">
        <f>IF(G3="","",IF(G3='Caracs du projet'!$E$21,IF('Caracs du projet'!$E$21&gt;'Caracs du projet'!$C$46,0,'Caracs du projet'!$E$20-'Caracs du projet'!$E$21*'Caracs du projet'!$E$46),0))</f>
        <v>0</v>
      </c>
      <c r="H12" s="55">
        <f>IF(H3="","",IF(H3='Caracs du projet'!$E$21,IF('Caracs du projet'!$E$21&gt;'Caracs du projet'!$C$46,0,'Caracs du projet'!$E$20-'Caracs du projet'!$E$21*'Caracs du projet'!$E$46),0))</f>
        <v>0</v>
      </c>
      <c r="I12" s="55">
        <f>IF(I3="","",IF(I3='Caracs du projet'!$E$21,IF('Caracs du projet'!$E$21&gt;'Caracs du projet'!$C$46,0,'Caracs du projet'!$E$20-'Caracs du projet'!$E$21*'Caracs du projet'!$E$46),0))</f>
        <v>0</v>
      </c>
      <c r="J12" s="55">
        <f>IF(J3="","",IF(J3='Caracs du projet'!$E$21,IF('Caracs du projet'!$E$21&gt;'Caracs du projet'!$C$46,0,'Caracs du projet'!$E$20-'Caracs du projet'!$E$21*'Caracs du projet'!$E$46),0))</f>
        <v>0</v>
      </c>
      <c r="K12" s="55">
        <f>IF(K3="","",IF(K3='Caracs du projet'!$E$21,IF('Caracs du projet'!$E$21&gt;'Caracs du projet'!$C$46,0,'Caracs du projet'!$E$20-'Caracs du projet'!$E$21*'Caracs du projet'!$E$46),0))</f>
        <v>0</v>
      </c>
      <c r="L12" s="55">
        <f>IF(L3="","",IF(L3='Caracs du projet'!$E$21,IF('Caracs du projet'!$E$21&gt;'Caracs du projet'!$C$46,0,'Caracs du projet'!$E$20-'Caracs du projet'!$E$21*'Caracs du projet'!$E$46),0))</f>
        <v>0</v>
      </c>
      <c r="M12" s="55">
        <f>IF(M3="","",IF(M3='Caracs du projet'!$E$21,IF('Caracs du projet'!$E$21&gt;'Caracs du projet'!$C$46,0,'Caracs du projet'!$E$20-'Caracs du projet'!$E$21*'Caracs du projet'!$E$46),0))</f>
        <v>0</v>
      </c>
      <c r="N12" s="55">
        <f>IF(N3="","",IF(N3='Caracs du projet'!$E$21,IF('Caracs du projet'!$E$21&gt;'Caracs du projet'!$C$46,0,'Caracs du projet'!$E$20-'Caracs du projet'!$E$21*'Caracs du projet'!$E$46),0))</f>
        <v>0</v>
      </c>
      <c r="O12" s="55">
        <f>IF(O3="","",IF(O3='Caracs du projet'!$E$21,IF('Caracs du projet'!$E$21&gt;'Caracs du projet'!$C$46,0,'Caracs du projet'!$E$20-'Caracs du projet'!$E$21*'Caracs du projet'!$E$46),0))</f>
        <v>0</v>
      </c>
      <c r="P12" s="55">
        <f>IF(P3="","",IF(P3='Caracs du projet'!$E$21,IF('Caracs du projet'!$E$21&gt;'Caracs du projet'!$C$46,0,'Caracs du projet'!$E$20-'Caracs du projet'!$E$21*'Caracs du projet'!$E$46),0))</f>
        <v>0</v>
      </c>
      <c r="Q12" s="55">
        <f>IF(Q3="","",IF(Q3='Caracs du projet'!$E$21,IF('Caracs du projet'!$E$21&gt;'Caracs du projet'!$C$46,0,'Caracs du projet'!$E$20-'Caracs du projet'!$E$21*'Caracs du projet'!$E$46),0))</f>
        <v>0</v>
      </c>
      <c r="R12" s="55">
        <f>IF(R3="","",IF(R3='Caracs du projet'!$E$21,IF('Caracs du projet'!$E$21&gt;'Caracs du projet'!$C$46,0,'Caracs du projet'!$E$20-'Caracs du projet'!$E$21*'Caracs du projet'!$E$46),0))</f>
        <v>0</v>
      </c>
      <c r="S12" s="55">
        <f>IF(S3="","",IF(S3='Caracs du projet'!$E$21,IF('Caracs du projet'!$E$21&gt;'Caracs du projet'!$C$46,0,'Caracs du projet'!$E$20-'Caracs du projet'!$E$21*'Caracs du projet'!$E$46),0))</f>
        <v>0</v>
      </c>
      <c r="T12" s="55">
        <f>IF(T3="","",IF(T3='Caracs du projet'!$E$21,IF('Caracs du projet'!$E$21&gt;'Caracs du projet'!$C$46,0,'Caracs du projet'!$E$20-'Caracs du projet'!$E$21*'Caracs du projet'!$E$46),0))</f>
        <v>0</v>
      </c>
      <c r="U12" s="55">
        <f>IF(U3="","",IF(U3='Caracs du projet'!$E$21,IF('Caracs du projet'!$E$21&gt;'Caracs du projet'!$C$46,0,'Caracs du projet'!$E$20-'Caracs du projet'!$E$21*'Caracs du projet'!$E$46),0))</f>
        <v>0</v>
      </c>
      <c r="V12" s="55">
        <f>IF(V3="","",IF(V3='Caracs du projet'!$E$21,IF('Caracs du projet'!$E$21&gt;'Caracs du projet'!$C$46,0,'Caracs du projet'!$E$20-'Caracs du projet'!$E$21*'Caracs du projet'!$E$46),0))</f>
        <v>0</v>
      </c>
      <c r="W12" s="55" t="str">
        <f>IF(W3="","",IF(W3='Caracs du projet'!$E$21,IF('Caracs du projet'!$E$21&gt;'Caracs du projet'!$C$46,0,'Caracs du projet'!$E$20-'Caracs du projet'!$E$21*'Caracs du projet'!$E$46),0))</f>
        <v/>
      </c>
      <c r="X12" s="55" t="str">
        <f>IF(X3="","",IF(X3='Caracs du projet'!$E$21,IF('Caracs du projet'!$E$21&gt;'Caracs du projet'!$C$46,0,'Caracs du projet'!$E$20-'Caracs du projet'!$E$21*'Caracs du projet'!$E$46),0))</f>
        <v/>
      </c>
      <c r="Y12" s="55" t="str">
        <f>IF(Y3="","",IF(Y3='Caracs du projet'!$E$21,IF('Caracs du projet'!$E$21&gt;'Caracs du projet'!$C$46,0,'Caracs du projet'!$E$20-'Caracs du projet'!$E$21*'Caracs du projet'!$E$46),0))</f>
        <v/>
      </c>
      <c r="Z12" s="55" t="str">
        <f>IF(Z3="","",IF(Z3='Caracs du projet'!$E$21,IF('Caracs du projet'!$E$21&gt;'Caracs du projet'!$C$46,0,'Caracs du projet'!$E$20-'Caracs du projet'!$E$21*'Caracs du projet'!$E$46),0))</f>
        <v/>
      </c>
      <c r="AA12" s="55" t="str">
        <f>IF(AA3="","",IF(AA3='Caracs du projet'!$E$21,IF('Caracs du projet'!$E$21&gt;'Caracs du projet'!$C$46,0,'Caracs du projet'!$E$20-'Caracs du projet'!$E$21*'Caracs du projet'!$E$46),0))</f>
        <v/>
      </c>
      <c r="AB12" s="55" t="str">
        <f>IF(AB3="","",IF(AB3='Caracs du projet'!$E$21,IF('Caracs du projet'!$E$21&gt;'Caracs du projet'!$C$46,0,'Caracs du projet'!$E$20-'Caracs du projet'!$E$21*'Caracs du projet'!$E$46),0))</f>
        <v/>
      </c>
      <c r="AC12" s="55" t="str">
        <f>IF(AC3="","",IF(AC3='Caracs du projet'!$E$21,IF('Caracs du projet'!$E$21&gt;'Caracs du projet'!$C$46,0,'Caracs du projet'!$E$20-'Caracs du projet'!$E$21*'Caracs du projet'!$E$46),0))</f>
        <v/>
      </c>
      <c r="AD12" s="55" t="str">
        <f>IF(AD3="","",IF(AD3='Caracs du projet'!$E$21,IF('Caracs du projet'!$E$21&gt;'Caracs du projet'!$C$46,0,'Caracs du projet'!$E$20-'Caracs du projet'!$E$21*'Caracs du projet'!$E$46),0))</f>
        <v/>
      </c>
      <c r="AE12" s="55" t="str">
        <f>IF(AE3="","",IF(AE3='Caracs du projet'!$E$21,IF('Caracs du projet'!$E$21&gt;'Caracs du projet'!$C$46,0,'Caracs du projet'!$E$20-'Caracs du projet'!$E$21*'Caracs du projet'!$E$46),0))</f>
        <v/>
      </c>
      <c r="AF12" s="55" t="str">
        <f>IF(AF3="","",IF(AF3='Caracs du projet'!$E$21,IF('Caracs du projet'!$E$21&gt;'Caracs du projet'!$C$46,0,'Caracs du projet'!$E$20-'Caracs du projet'!$E$21*'Caracs du projet'!$E$46),0))</f>
        <v/>
      </c>
      <c r="AG12" s="55" t="str">
        <f>IF(AG3="","",IF(AG3='Caracs du projet'!$E$21,IF('Caracs du projet'!$E$21&gt;'Caracs du projet'!$C$46,0,'Caracs du projet'!$E$20-'Caracs du projet'!$E$21*'Caracs du projet'!$E$46),0))</f>
        <v/>
      </c>
      <c r="AH12" s="55" t="str">
        <f>IF(AH3="","",IF(AH3='Caracs du projet'!$E$21,IF('Caracs du projet'!$E$21&gt;'Caracs du projet'!$C$46,0,'Caracs du projet'!$E$20-'Caracs du projet'!$E$21*'Caracs du projet'!$E$46),0))</f>
        <v/>
      </c>
      <c r="AI12" s="55" t="str">
        <f>IF(AI3="","",IF(AI3='Caracs du projet'!$E$21,IF('Caracs du projet'!$E$21&gt;'Caracs du projet'!$C$46,0,'Caracs du projet'!$E$20-'Caracs du projet'!$E$21*'Caracs du projet'!$E$46),0))</f>
        <v/>
      </c>
      <c r="AJ12" s="55" t="str">
        <f>IF(AJ3="","",IF(AJ3='Caracs du projet'!$E$21,IF('Caracs du projet'!$E$21&gt;'Caracs du projet'!$C$46,0,'Caracs du projet'!$E$20-'Caracs du projet'!$E$21*'Caracs du projet'!$E$46),0))</f>
        <v/>
      </c>
      <c r="AK12" s="55" t="str">
        <f>IF(AK3="","",IF(AK3='Caracs du projet'!$E$21,IF('Caracs du projet'!$E$21&gt;'Caracs du projet'!$C$46,0,'Caracs du projet'!$E$20-'Caracs du projet'!$E$21*'Caracs du projet'!$E$46),0))</f>
        <v/>
      </c>
      <c r="AL12" s="55" t="str">
        <f>IF(AL3="","",IF(AL3='Caracs du projet'!$E$21,IF('Caracs du projet'!$E$21&gt;'Caracs du projet'!$C$46,0,'Caracs du projet'!$E$20-'Caracs du projet'!$E$21*'Caracs du projet'!$E$46),0))</f>
        <v/>
      </c>
      <c r="AM12" s="55" t="str">
        <f>IF(AM3="","",IF(AM3='Caracs du projet'!$E$21,IF('Caracs du projet'!$E$21&gt;'Caracs du projet'!$C$46,0,'Caracs du projet'!$E$20-'Caracs du projet'!$E$21*'Caracs du projet'!$E$46),0))</f>
        <v/>
      </c>
      <c r="AN12" s="55" t="str">
        <f>IF(AN3="","",IF(AN3='Caracs du projet'!$E$21,IF('Caracs du projet'!$E$21&gt;'Caracs du projet'!$C$46,0,'Caracs du projet'!$E$20-'Caracs du projet'!$E$21*'Caracs du projet'!$E$46),0))</f>
        <v/>
      </c>
      <c r="AO12" s="55" t="str">
        <f>IF(AO3="","",IF(AO3='Caracs du projet'!$E$21,IF('Caracs du projet'!$E$21&gt;'Caracs du projet'!$C$46,0,'Caracs du projet'!$E$20-'Caracs du projet'!$E$21*'Caracs du projet'!$E$46),0))</f>
        <v/>
      </c>
      <c r="AP12" s="55" t="str">
        <f>IF(AP3="","",IF(AP3='Caracs du projet'!$E$21,IF('Caracs du projet'!$E$21&gt;'Caracs du projet'!$C$46,0,'Caracs du projet'!$E$20-'Caracs du projet'!$E$21*'Caracs du projet'!$E$46),0))</f>
        <v/>
      </c>
      <c r="AQ12" s="55" t="str">
        <f>IF(AQ3="","",IF(AQ3='Caracs du projet'!$E$21,IF('Caracs du projet'!$E$21&gt;'Caracs du projet'!$C$46,0,'Caracs du projet'!$E$20-'Caracs du projet'!$E$21*'Caracs du projet'!$E$46),0))</f>
        <v/>
      </c>
      <c r="AR12" s="55" t="str">
        <f>IF(AR3="","",IF(AR3='Caracs du projet'!$E$21,IF('Caracs du projet'!$E$21&gt;'Caracs du projet'!$C$46,0,'Caracs du projet'!$E$20-'Caracs du projet'!$E$21*'Caracs du projet'!$E$46),0))</f>
        <v/>
      </c>
      <c r="AS12" s="55" t="str">
        <f>IF(AS3="","",IF(AS3='Caracs du projet'!$E$21,IF('Caracs du projet'!$E$21&gt;'Caracs du projet'!$C$46,0,'Caracs du projet'!$E$20-'Caracs du projet'!$E$21*'Caracs du projet'!$E$46),0))</f>
        <v/>
      </c>
      <c r="AT12" s="55" t="str">
        <f>IF(AT3="","",IF(AT3='Caracs du projet'!$E$21,IF('Caracs du projet'!$E$21&gt;'Caracs du projet'!$C$46,0,'Caracs du projet'!$E$20-'Caracs du projet'!$E$21*'Caracs du projet'!$E$46),0))</f>
        <v/>
      </c>
      <c r="AU12" s="55" t="str">
        <f>IF(AU3="","",IF(AU3='Caracs du projet'!$E$21,IF('Caracs du projet'!$E$21&gt;'Caracs du projet'!$C$46,0,'Caracs du projet'!$E$20-'Caracs du projet'!$E$21*'Caracs du projet'!$E$46),0))</f>
        <v/>
      </c>
      <c r="AV12" s="55" t="str">
        <f>IF(AV3="","",IF(AV3='Caracs du projet'!$E$21,IF('Caracs du projet'!$E$21&gt;'Caracs du projet'!$C$46,0,'Caracs du projet'!$E$20-'Caracs du projet'!$E$21*'Caracs du projet'!$E$46),0))</f>
        <v/>
      </c>
      <c r="AW12" s="55" t="str">
        <f>IF(AW3="","",IF(AW3='Caracs du projet'!$E$21,IF('Caracs du projet'!$E$21&gt;'Caracs du projet'!$C$46,0,'Caracs du projet'!$E$20-'Caracs du projet'!$E$21*'Caracs du projet'!$E$46),0))</f>
        <v/>
      </c>
      <c r="AX12" s="55" t="str">
        <f>IF(AX3="","",IF(AX3='Caracs du projet'!$E$21,IF('Caracs du projet'!$E$21&gt;'Caracs du projet'!$C$46,0,'Caracs du projet'!$E$20-'Caracs du projet'!$E$21*'Caracs du projet'!$E$46),0))</f>
        <v/>
      </c>
      <c r="AY12" s="55" t="str">
        <f>IF(AY3="","",IF(AY3='Caracs du projet'!$E$21,IF('Caracs du projet'!$E$21&gt;'Caracs du projet'!$C$46,0,'Caracs du projet'!$E$20-'Caracs du projet'!$E$21*'Caracs du projet'!$E$46),0))</f>
        <v/>
      </c>
      <c r="AZ12" s="55" t="str">
        <f>IF(AZ3="","",IF(AZ3='Caracs du projet'!$E$21,IF('Caracs du projet'!$E$21&gt;'Caracs du projet'!$C$46,0,'Caracs du projet'!$E$20-'Caracs du projet'!$E$21*'Caracs du projet'!$E$46),0))</f>
        <v/>
      </c>
      <c r="BA12" s="55" t="str">
        <f>IF(BA3="","",IF(BA3='Caracs du projet'!$E$21,IF('Caracs du projet'!$E$21&gt;'Caracs du projet'!$C$46,0,'Caracs du projet'!$E$20-'Caracs du projet'!$E$21*'Caracs du projet'!$E$46),0))</f>
        <v/>
      </c>
      <c r="BB12" s="55" t="str">
        <f>IF(BB3="","",IF(BB3='Caracs du projet'!$E$21,IF('Caracs du projet'!$E$21&gt;'Caracs du projet'!$C$46,0,'Caracs du projet'!$E$20-'Caracs du projet'!$E$21*'Caracs du projet'!$E$46),0))</f>
        <v/>
      </c>
      <c r="BC12" s="55" t="str">
        <f>IF(BC3="","",IF(BC3='Caracs du projet'!$E$21,IF('Caracs du projet'!$E$21&gt;'Caracs du projet'!$C$46,0,'Caracs du projet'!$E$20-'Caracs du projet'!$E$21*'Caracs du projet'!$E$46),0))</f>
        <v/>
      </c>
      <c r="BD12" s="55" t="str">
        <f>IF(BD3="","",IF(BD3='Caracs du projet'!$E$21,IF('Caracs du projet'!$E$21&gt;'Caracs du projet'!$C$46,0,'Caracs du projet'!$E$20-'Caracs du projet'!$E$21*'Caracs du projet'!$E$46),0))</f>
        <v/>
      </c>
      <c r="BE12" s="55" t="str">
        <f>IF(BE3="","",IF(BE3='Caracs du projet'!$E$21,IF('Caracs du projet'!$E$21&gt;'Caracs du projet'!$C$46,0,'Caracs du projet'!$E$20-'Caracs du projet'!$E$21*'Caracs du projet'!$E$46),0))</f>
        <v/>
      </c>
      <c r="BF12" s="55" t="str">
        <f>IF(BF3="","",IF(BF3='Caracs du projet'!$E$21,IF('Caracs du projet'!$E$21&gt;'Caracs du projet'!$C$46,0,'Caracs du projet'!$E$20-'Caracs du projet'!$E$21*'Caracs du projet'!$E$46),0))</f>
        <v/>
      </c>
      <c r="BG12" s="55" t="str">
        <f>IF(BG3="","",IF(BG3='Caracs du projet'!$E$21,IF('Caracs du projet'!$E$21&gt;'Caracs du projet'!$C$46,0,'Caracs du projet'!$E$20-'Caracs du projet'!$E$21*'Caracs du projet'!$E$46),0))</f>
        <v/>
      </c>
      <c r="BH12" s="55" t="str">
        <f>IF(BH3="","",IF(BH3='Caracs du projet'!$E$21,IF('Caracs du projet'!$E$21&gt;'Caracs du projet'!$C$46,0,'Caracs du projet'!$E$20-'Caracs du projet'!$E$21*'Caracs du projet'!$E$46),0))</f>
        <v/>
      </c>
      <c r="BI12" s="55" t="str">
        <f>IF(BI3="","",IF(BI3='Caracs du projet'!$E$21,IF('Caracs du projet'!$E$21&gt;'Caracs du projet'!$C$46,0,'Caracs du projet'!$E$20-'Caracs du projet'!$E$21*'Caracs du projet'!$E$46),0))</f>
        <v/>
      </c>
      <c r="BJ12" s="55" t="str">
        <f>IF(BJ3="","",IF(BJ3='Caracs du projet'!$E$21,IF('Caracs du projet'!$E$21&gt;'Caracs du projet'!$C$46,0,'Caracs du projet'!$E$20-'Caracs du projet'!$E$21*'Caracs du projet'!$E$46),0))</f>
        <v/>
      </c>
      <c r="BK12" s="55" t="str">
        <f>IF(BK3="","",IF(BK3='Caracs du projet'!$E$21,IF('Caracs du projet'!$E$21&gt;'Caracs du projet'!$C$46,0,'Caracs du projet'!$E$20-'Caracs du projet'!$E$21*'Caracs du projet'!$E$46),0))</f>
        <v/>
      </c>
      <c r="BL12" s="55" t="str">
        <f>IF(BL3="","",IF(BL3='Caracs du projet'!$E$21,IF('Caracs du projet'!$E$21&gt;'Caracs du projet'!$C$46,0,'Caracs du projet'!$E$20-'Caracs du projet'!$E$21*'Caracs du projet'!$E$46),0))</f>
        <v/>
      </c>
      <c r="BM12" s="55" t="str">
        <f>IF(BM3="","",IF(BM3='Caracs du projet'!$E$21,IF('Caracs du projet'!$E$21&gt;'Caracs du projet'!$C$46,0,'Caracs du projet'!$E$20-'Caracs du projet'!$E$21*'Caracs du projet'!$E$46),0))</f>
        <v/>
      </c>
      <c r="BN12" s="55" t="str">
        <f>IF(BN3="","",IF(BN3='Caracs du projet'!$E$21,IF('Caracs du projet'!$E$21&gt;'Caracs du projet'!$C$46,0,'Caracs du projet'!$E$20-'Caracs du projet'!$E$21*'Caracs du projet'!$E$46),0))</f>
        <v/>
      </c>
      <c r="BO12" s="55" t="str">
        <f>IF(BO3="","",IF(BO3='Caracs du projet'!$E$21,IF('Caracs du projet'!$E$21&gt;'Caracs du projet'!$C$46,0,'Caracs du projet'!$E$20-'Caracs du projet'!$E$21*'Caracs du projet'!$E$46),0))</f>
        <v/>
      </c>
      <c r="BP12" s="55" t="str">
        <f>IF(BP3="","",IF(BP3='Caracs du projet'!$E$21,IF('Caracs du projet'!$E$21&gt;'Caracs du projet'!$C$46,0,'Caracs du projet'!$E$20-'Caracs du projet'!$E$21*'Caracs du projet'!$E$46),0))</f>
        <v/>
      </c>
      <c r="BQ12" s="55" t="str">
        <f>IF(BQ3="","",IF(BQ3='Caracs du projet'!$E$21,IF('Caracs du projet'!$E$21&gt;'Caracs du projet'!$C$46,0,'Caracs du projet'!$E$20-'Caracs du projet'!$E$21*'Caracs du projet'!$E$46),0))</f>
        <v/>
      </c>
      <c r="BR12" s="55" t="str">
        <f>IF(BR3="","",IF(BR3='Caracs du projet'!$E$21,IF('Caracs du projet'!$E$21&gt;'Caracs du projet'!$C$46,0,'Caracs du projet'!$E$20-'Caracs du projet'!$E$21*'Caracs du projet'!$E$46),0))</f>
        <v/>
      </c>
      <c r="BS12" s="55" t="str">
        <f>IF(BS3="","",IF(BS3='Caracs du projet'!$E$21,IF('Caracs du projet'!$E$21&gt;'Caracs du projet'!$C$46,0,'Caracs du projet'!$E$20-'Caracs du projet'!$E$21*'Caracs du projet'!$E$46),0))</f>
        <v/>
      </c>
      <c r="BT12" s="55" t="str">
        <f>IF(BT3="","",IF(BT3='Caracs du projet'!$E$21,IF('Caracs du projet'!$E$21&gt;'Caracs du projet'!$C$46,0,'Caracs du projet'!$E$20-'Caracs du projet'!$E$21*'Caracs du projet'!$E$46),0))</f>
        <v/>
      </c>
      <c r="BU12" s="55" t="str">
        <f>IF(BU3="","",IF(BU3='Caracs du projet'!$E$21,IF('Caracs du projet'!$E$21&gt;'Caracs du projet'!$C$46,0,'Caracs du projet'!$E$20-'Caracs du projet'!$E$21*'Caracs du projet'!$E$46),0))</f>
        <v/>
      </c>
      <c r="BV12" s="55" t="str">
        <f>IF(BV3="","",IF(BV3='Caracs du projet'!$E$21,IF('Caracs du projet'!$E$21&gt;'Caracs du projet'!$C$46,0,'Caracs du projet'!$E$20-'Caracs du projet'!$E$21*'Caracs du projet'!$E$46),0))</f>
        <v/>
      </c>
      <c r="BW12" s="55" t="str">
        <f>IF(BW3="","",IF(BW3='Caracs du projet'!$E$21,IF('Caracs du projet'!$E$21&gt;'Caracs du projet'!$C$46,0,'Caracs du projet'!$E$20-'Caracs du projet'!$E$21*'Caracs du projet'!$E$46),0))</f>
        <v/>
      </c>
      <c r="BX12" s="55" t="str">
        <f>IF(BX3="","",IF(BX3='Caracs du projet'!$E$21,IF('Caracs du projet'!$E$21&gt;'Caracs du projet'!$C$46,0,'Caracs du projet'!$E$20-'Caracs du projet'!$E$21*'Caracs du projet'!$E$46),0))</f>
        <v/>
      </c>
      <c r="BY12" s="55" t="str">
        <f>IF(BY3="","",IF(BY3='Caracs du projet'!$E$21,IF('Caracs du projet'!$E$21&gt;'Caracs du projet'!$C$46,0,'Caracs du projet'!$E$20-'Caracs du projet'!$E$21*'Caracs du projet'!$E$46),0))</f>
        <v/>
      </c>
      <c r="BZ12" s="55" t="str">
        <f>IF(BZ3="","",IF(BZ3='Caracs du projet'!$E$21,IF('Caracs du projet'!$E$21&gt;'Caracs du projet'!$C$46,0,'Caracs du projet'!$E$20-'Caracs du projet'!$E$21*'Caracs du projet'!$E$46),0))</f>
        <v/>
      </c>
      <c r="CA12" s="55" t="str">
        <f>IF(CA3="","",IF(CA3='Caracs du projet'!$E$21,IF('Caracs du projet'!$E$21&gt;'Caracs du projet'!$C$46,0,'Caracs du projet'!$E$20-'Caracs du projet'!$E$21*'Caracs du projet'!$E$46),0))</f>
        <v/>
      </c>
      <c r="CB12" s="55" t="str">
        <f>IF(CB3="","",IF(CB3='Caracs du projet'!$E$21,IF('Caracs du projet'!$E$21&gt;'Caracs du projet'!$C$46,0,'Caracs du projet'!$E$20-'Caracs du projet'!$E$21*'Caracs du projet'!$E$46),0))</f>
        <v/>
      </c>
      <c r="CC12" s="55" t="str">
        <f>IF(CC3="","",IF(CC3='Caracs du projet'!$E$21,IF('Caracs du projet'!$E$21&gt;'Caracs du projet'!$C$46,0,'Caracs du projet'!$E$20-'Caracs du projet'!$E$21*'Caracs du projet'!$E$46),0))</f>
        <v/>
      </c>
      <c r="CD12" s="55" t="str">
        <f>IF(CD3="","",IF(CD3='Caracs du projet'!$E$21,IF('Caracs du projet'!$E$21&gt;'Caracs du projet'!$C$46,0,'Caracs du projet'!$E$20-'Caracs du projet'!$E$21*'Caracs du projet'!$E$46),0))</f>
        <v/>
      </c>
      <c r="CE12" s="55" t="str">
        <f>IF(CE3="","",IF(CE3='Caracs du projet'!$E$21,IF('Caracs du projet'!$E$21&gt;'Caracs du projet'!$C$46,0,'Caracs du projet'!$E$20-'Caracs du projet'!$E$21*'Caracs du projet'!$E$46),0))</f>
        <v/>
      </c>
      <c r="CF12" s="55" t="str">
        <f>IF(CF3="","",IF(CF3='Caracs du projet'!$E$21,IF('Caracs du projet'!$E$21&gt;'Caracs du projet'!$C$46,0,'Caracs du projet'!$E$20-'Caracs du projet'!$E$21*'Caracs du projet'!$E$46),0))</f>
        <v/>
      </c>
      <c r="CG12" s="55" t="str">
        <f>IF(CG3="","",IF(CG3='Caracs du projet'!$E$21,IF('Caracs du projet'!$E$21&gt;'Caracs du projet'!$C$46,0,'Caracs du projet'!$E$20-'Caracs du projet'!$E$21*'Caracs du projet'!$E$46),0))</f>
        <v/>
      </c>
      <c r="CH12" s="55" t="str">
        <f>IF(CH3="","",IF(CH3='Caracs du projet'!$E$21,IF('Caracs du projet'!$E$21&gt;'Caracs du projet'!$C$46,0,'Caracs du projet'!$E$20-'Caracs du projet'!$E$21*'Caracs du projet'!$E$46),0))</f>
        <v/>
      </c>
      <c r="CI12" s="55" t="str">
        <f>IF(CI3="","",IF(CI3='Caracs du projet'!$E$21,IF('Caracs du projet'!$E$21&gt;'Caracs du projet'!$C$46,0,'Caracs du projet'!$E$20-'Caracs du projet'!$E$21*'Caracs du projet'!$E$46),0))</f>
        <v/>
      </c>
      <c r="CJ12" s="55" t="str">
        <f>IF(CJ3="","",IF(CJ3='Caracs du projet'!$E$21,IF('Caracs du projet'!$E$21&gt;'Caracs du projet'!$C$46,0,'Caracs du projet'!$E$20-'Caracs du projet'!$E$21*'Caracs du projet'!$E$46),0))</f>
        <v/>
      </c>
      <c r="CK12" s="55" t="str">
        <f>IF(CK3="","",IF(CK3='Caracs du projet'!$E$21,IF('Caracs du projet'!$E$21&gt;'Caracs du projet'!$C$46,0,'Caracs du projet'!$E$20-'Caracs du projet'!$E$21*'Caracs du projet'!$E$46),0))</f>
        <v/>
      </c>
      <c r="CL12" s="55" t="str">
        <f>IF(CL3="","",IF(CL3='Caracs du projet'!$E$21,IF('Caracs du projet'!$E$21&gt;'Caracs du projet'!$C$46,0,'Caracs du projet'!$E$20-'Caracs du projet'!$E$21*'Caracs du projet'!$E$46),0))</f>
        <v/>
      </c>
      <c r="CM12" s="55" t="str">
        <f>IF(CM3="","",IF(CM3='Caracs du projet'!$E$21,IF('Caracs du projet'!$E$21&gt;'Caracs du projet'!$C$46,0,'Caracs du projet'!$E$20-'Caracs du projet'!$E$21*'Caracs du projet'!$E$46),0))</f>
        <v/>
      </c>
      <c r="CN12" s="55" t="str">
        <f>IF(CN3="","",IF(CN3='Caracs du projet'!$E$21,IF('Caracs du projet'!$E$21&gt;'Caracs du projet'!$C$46,0,'Caracs du projet'!$E$20-'Caracs du projet'!$E$21*'Caracs du projet'!$E$46),0))</f>
        <v/>
      </c>
      <c r="CO12" s="55" t="str">
        <f>IF(CO3="","",IF(CO3='Caracs du projet'!$E$21,IF('Caracs du projet'!$E$21&gt;'Caracs du projet'!$C$46,0,'Caracs du projet'!$E$20-'Caracs du projet'!$E$21*'Caracs du projet'!$E$46),0))</f>
        <v/>
      </c>
      <c r="CP12" s="55" t="str">
        <f>IF(CP3="","",IF(CP3='Caracs du projet'!$E$21,IF('Caracs du projet'!$E$21&gt;'Caracs du projet'!$C$46,0,'Caracs du projet'!$E$20-'Caracs du projet'!$E$21*'Caracs du projet'!$E$46),0))</f>
        <v/>
      </c>
      <c r="CQ12" s="55" t="str">
        <f>IF(CQ3="","",IF(CQ3='Caracs du projet'!$E$21,IF('Caracs du projet'!$E$21&gt;'Caracs du projet'!$C$46,0,'Caracs du projet'!$E$20-'Caracs du projet'!$E$21*'Caracs du projet'!$E$46),0))</f>
        <v/>
      </c>
      <c r="CR12" s="55" t="str">
        <f>IF(CR3="","",IF(CR3='Caracs du projet'!$E$21,IF('Caracs du projet'!$E$21&gt;'Caracs du projet'!$C$46,0,'Caracs du projet'!$E$20-'Caracs du projet'!$E$21*'Caracs du projet'!$E$46),0))</f>
        <v/>
      </c>
      <c r="CS12" s="55" t="str">
        <f>IF(CS3="","",IF(CS3='Caracs du projet'!$E$21,IF('Caracs du projet'!$E$21&gt;'Caracs du projet'!$C$46,0,'Caracs du projet'!$E$20-'Caracs du projet'!$E$21*'Caracs du projet'!$E$46),0))</f>
        <v/>
      </c>
      <c r="CT12" s="55" t="str">
        <f>IF(CT3="","",IF(CT3='Caracs du projet'!$E$21,IF('Caracs du projet'!$E$21&gt;'Caracs du projet'!$C$46,0,'Caracs du projet'!$E$20-'Caracs du projet'!$E$21*'Caracs du projet'!$E$46),0))</f>
        <v/>
      </c>
      <c r="CU12" s="55" t="str">
        <f>IF(CU3="","",IF(CU3='Caracs du projet'!$E$21,IF('Caracs du projet'!$E$21&gt;'Caracs du projet'!$C$46,0,'Caracs du projet'!$E$20-'Caracs du projet'!$E$21*'Caracs du projet'!$E$46),0))</f>
        <v/>
      </c>
      <c r="CV12" s="55" t="str">
        <f>IF(CV3="","",IF(CV3='Caracs du projet'!$E$21,IF('Caracs du projet'!$E$21&gt;'Caracs du projet'!$C$46,0,'Caracs du projet'!$E$20-'Caracs du projet'!$E$21*'Caracs du projet'!$E$46),0))</f>
        <v/>
      </c>
      <c r="CW12" s="55" t="str">
        <f>IF(CW3="","",IF(CW3='Caracs du projet'!$E$21,IF('Caracs du projet'!$E$21&gt;'Caracs du projet'!$C$46,0,'Caracs du projet'!$E$20-'Caracs du projet'!$E$21*'Caracs du projet'!$E$46),0))</f>
        <v/>
      </c>
      <c r="CX12" s="55" t="str">
        <f>IF(CX3="","",IF(CX3='Caracs du projet'!$E$21,IF('Caracs du projet'!$E$21&gt;'Caracs du projet'!$C$46,0,'Caracs du projet'!$E$20-'Caracs du projet'!$E$21*'Caracs du projet'!$E$46),0))</f>
        <v/>
      </c>
      <c r="CY12" s="55" t="str">
        <f>IF(CY3="","",IF(CY3='Caracs du projet'!$E$21,IF('Caracs du projet'!$E$21&gt;'Caracs du projet'!$C$46,0,'Caracs du projet'!$E$20-'Caracs du projet'!$E$21*'Caracs du projet'!$E$46),0))</f>
        <v/>
      </c>
      <c r="CZ12" s="55" t="str">
        <f>IF(CZ3="","",IF(CZ3='Caracs du projet'!$E$21,IF('Caracs du projet'!$E$21&gt;'Caracs du projet'!$C$46,0,'Caracs du projet'!$E$20-'Caracs du projet'!$E$21*'Caracs du projet'!$E$46),0))</f>
        <v/>
      </c>
      <c r="DA12" s="55" t="str">
        <f>IF(DA3="","",IF(DA3='Caracs du projet'!$E$21,IF('Caracs du projet'!$E$21&gt;'Caracs du projet'!$C$46,0,'Caracs du projet'!$E$20-'Caracs du projet'!$E$21*'Caracs du projet'!$E$46),0))</f>
        <v/>
      </c>
      <c r="DB12" s="55" t="str">
        <f>IF(DB3="","",IF(DB3='Caracs du projet'!$E$21,IF('Caracs du projet'!$E$21&gt;'Caracs du projet'!$C$46,0,'Caracs du projet'!$E$20-'Caracs du projet'!$E$21*'Caracs du projet'!$E$46),0))</f>
        <v/>
      </c>
      <c r="DC12" s="55" t="str">
        <f>IF(DC3="","",IF(DC3='Caracs du projet'!$E$21,IF('Caracs du projet'!$E$21&gt;'Caracs du projet'!$C$46,0,'Caracs du projet'!$E$20-'Caracs du projet'!$E$21*'Caracs du projet'!$E$46),0))</f>
        <v/>
      </c>
      <c r="DD12" s="55" t="str">
        <f>IF(DD3="","",IF(DD3='Caracs du projet'!$E$21,IF('Caracs du projet'!$E$21&gt;'Caracs du projet'!$C$46,0,'Caracs du projet'!$E$20-'Caracs du projet'!$E$21*'Caracs du projet'!$E$46),0))</f>
        <v/>
      </c>
      <c r="DE12" s="55" t="str">
        <f>IF(DE3="","",IF(DE3='Caracs du projet'!$E$21,IF('Caracs du projet'!$E$21&gt;'Caracs du projet'!$C$46,0,'Caracs du projet'!$E$20-'Caracs du projet'!$E$21*'Caracs du projet'!$E$46),0))</f>
        <v/>
      </c>
      <c r="DF12" s="55" t="str">
        <f>IF(DF3="","",IF(DF3='Caracs du projet'!$E$21,IF('Caracs du projet'!$E$21&gt;'Caracs du projet'!$C$46,0,'Caracs du projet'!$E$20-'Caracs du projet'!$E$21*'Caracs du projet'!$E$46),0))</f>
        <v/>
      </c>
      <c r="DG12" s="55" t="str">
        <f>IF(DG3="","",IF(DG3='Caracs du projet'!$E$21,IF('Caracs du projet'!$E$21&gt;'Caracs du projet'!$C$46,0,'Caracs du projet'!$E$20-'Caracs du projet'!$E$21*'Caracs du projet'!$E$46),0))</f>
        <v/>
      </c>
      <c r="DH12" s="55" t="str">
        <f>IF(DH3="","",IF(DH3='Caracs du projet'!$E$21,IF('Caracs du projet'!$E$21&gt;'Caracs du projet'!$C$46,0,'Caracs du projet'!$E$20-'Caracs du projet'!$E$21*'Caracs du projet'!$E$46),0))</f>
        <v/>
      </c>
      <c r="DI12" s="55" t="str">
        <f>IF(DI3="","",IF(DI3='Caracs du projet'!$E$21,IF('Caracs du projet'!$E$21&gt;'Caracs du projet'!$C$46,0,'Caracs du projet'!$E$20-'Caracs du projet'!$E$21*'Caracs du projet'!$E$46),0))</f>
        <v/>
      </c>
      <c r="DJ12" s="55" t="str">
        <f>IF(DJ3="","",IF(DJ3='Caracs du projet'!$E$21,IF('Caracs du projet'!$E$21&gt;'Caracs du projet'!$C$46,0,'Caracs du projet'!$E$20-'Caracs du projet'!$E$21*'Caracs du projet'!$E$46),0))</f>
        <v/>
      </c>
      <c r="DK12" s="55" t="str">
        <f>IF(DK3="","",IF(DK3='Caracs du projet'!$E$21,IF('Caracs du projet'!$E$21&gt;'Caracs du projet'!$C$46,0,'Caracs du projet'!$E$20-'Caracs du projet'!$E$21*'Caracs du projet'!$E$46),0))</f>
        <v/>
      </c>
      <c r="DL12" s="55" t="str">
        <f>IF(DL3="","",IF(DL3='Caracs du projet'!$E$21,IF('Caracs du projet'!$E$21&gt;'Caracs du projet'!$C$46,0,'Caracs du projet'!$E$20-'Caracs du projet'!$E$21*'Caracs du projet'!$E$46),0))</f>
        <v/>
      </c>
      <c r="DM12" s="55" t="str">
        <f>IF(DM3="","",IF(DM3='Caracs du projet'!$E$21,IF('Caracs du projet'!$E$21&gt;'Caracs du projet'!$C$46,0,'Caracs du projet'!$E$20-'Caracs du projet'!$E$21*'Caracs du projet'!$E$46),0))</f>
        <v/>
      </c>
      <c r="DN12" s="55" t="str">
        <f>IF(DN3="","",IF(DN3='Caracs du projet'!$E$21,IF('Caracs du projet'!$E$21&gt;'Caracs du projet'!$C$46,0,'Caracs du projet'!$E$20-'Caracs du projet'!$E$21*'Caracs du projet'!$E$46),0))</f>
        <v/>
      </c>
      <c r="DO12" s="55" t="str">
        <f>IF(DO3="","",IF(DO3='Caracs du projet'!$E$21,IF('Caracs du projet'!$E$21&gt;'Caracs du projet'!$C$46,0,'Caracs du projet'!$E$20-'Caracs du projet'!$E$21*'Caracs du projet'!$E$46),0))</f>
        <v/>
      </c>
      <c r="DP12" s="55" t="str">
        <f>IF(DP3="","",IF(DP3='Caracs du projet'!$E$21,IF('Caracs du projet'!$E$21&gt;'Caracs du projet'!$C$46,0,'Caracs du projet'!$E$20-'Caracs du projet'!$E$21*'Caracs du projet'!$E$46),0))</f>
        <v/>
      </c>
      <c r="DQ12" s="55" t="str">
        <f>IF(DQ3="","",IF(DQ3='Caracs du projet'!$E$21,IF('Caracs du projet'!$E$21&gt;'Caracs du projet'!$C$46,0,'Caracs du projet'!$E$20-'Caracs du projet'!$E$21*'Caracs du projet'!$E$46),0))</f>
        <v/>
      </c>
      <c r="DR12" s="55" t="str">
        <f>IF(DR3="","",IF(DR3='Caracs du projet'!$E$21,IF('Caracs du projet'!$E$21&gt;'Caracs du projet'!$C$46,0,'Caracs du projet'!$E$20-'Caracs du projet'!$E$21*'Caracs du projet'!$E$46),0))</f>
        <v/>
      </c>
      <c r="DS12" s="55" t="str">
        <f>IF(DS3="","",IF(DS3='Caracs du projet'!$E$21,IF('Caracs du projet'!$E$21&gt;'Caracs du projet'!$C$46,0,'Caracs du projet'!$E$20-'Caracs du projet'!$E$21*'Caracs du projet'!$E$46),0))</f>
        <v/>
      </c>
      <c r="DT12" s="55" t="str">
        <f>IF(DT3="","",IF(DT3='Caracs du projet'!$E$21,IF('Caracs du projet'!$E$21&gt;'Caracs du projet'!$C$46,0,'Caracs du projet'!$E$20-'Caracs du projet'!$E$21*'Caracs du projet'!$E$46),0))</f>
        <v/>
      </c>
      <c r="DU12" s="55" t="str">
        <f>IF(DU3="","",IF(DU3='Caracs du projet'!$E$21,IF('Caracs du projet'!$E$21&gt;'Caracs du projet'!$C$46,0,'Caracs du projet'!$E$20-'Caracs du projet'!$E$21*'Caracs du projet'!$E$46),0))</f>
        <v/>
      </c>
      <c r="DV12" s="55" t="str">
        <f>IF(DV3="","",IF(DV3='Caracs du projet'!$E$21,IF('Caracs du projet'!$E$21&gt;'Caracs du projet'!$C$46,0,'Caracs du projet'!$E$20-'Caracs du projet'!$E$21*'Caracs du projet'!$E$46),0))</f>
        <v/>
      </c>
      <c r="DW12" s="55" t="str">
        <f>IF(DW3="","",IF(DW3='Caracs du projet'!$E$21,IF('Caracs du projet'!$E$21&gt;'Caracs du projet'!$C$46,0,'Caracs du projet'!$E$20-'Caracs du projet'!$E$21*'Caracs du projet'!$E$46),0))</f>
        <v/>
      </c>
      <c r="DX12" s="55" t="str">
        <f>IF(DX3="","",IF(DX3='Caracs du projet'!$E$21,IF('Caracs du projet'!$E$21&gt;'Caracs du projet'!$C$46,0,'Caracs du projet'!$E$20-'Caracs du projet'!$E$21*'Caracs du projet'!$E$46),0))</f>
        <v/>
      </c>
      <c r="DY12" s="55" t="str">
        <f>IF(DY3="","",IF(DY3='Caracs du projet'!$E$21,IF('Caracs du projet'!$E$21&gt;'Caracs du projet'!$C$46,0,'Caracs du projet'!$E$20-'Caracs du projet'!$E$21*'Caracs du projet'!$E$46),0))</f>
        <v/>
      </c>
      <c r="DZ12" s="55" t="str">
        <f>IF(DZ3="","",IF(DZ3='Caracs du projet'!$E$21,IF('Caracs du projet'!$E$21&gt;'Caracs du projet'!$C$46,0,'Caracs du projet'!$E$20-'Caracs du projet'!$E$21*'Caracs du projet'!$E$46),0))</f>
        <v/>
      </c>
      <c r="EA12" s="55" t="str">
        <f>IF(EA3="","",IF(EA3='Caracs du projet'!$E$21,IF('Caracs du projet'!$E$21&gt;'Caracs du projet'!$C$46,0,'Caracs du projet'!$E$20-'Caracs du projet'!$E$21*'Caracs du projet'!$E$46),0))</f>
        <v/>
      </c>
      <c r="EB12" s="55" t="str">
        <f>IF(EB3="","",IF(EB3='Caracs du projet'!$E$21,IF('Caracs du projet'!$E$21&gt;'Caracs du projet'!$C$46,0,'Caracs du projet'!$E$20-'Caracs du projet'!$E$21*'Caracs du projet'!$E$46),0))</f>
        <v/>
      </c>
      <c r="EC12" s="55" t="str">
        <f>IF(EC3="","",IF(EC3='Caracs du projet'!$E$21,IF('Caracs du projet'!$E$21&gt;'Caracs du projet'!$C$46,0,'Caracs du projet'!$E$20-'Caracs du projet'!$E$21*'Caracs du projet'!$E$46),0))</f>
        <v/>
      </c>
      <c r="ED12" s="55" t="str">
        <f>IF(ED3="","",IF(ED3='Caracs du projet'!$E$21,IF('Caracs du projet'!$E$21&gt;'Caracs du projet'!$C$46,0,'Caracs du projet'!$E$20-'Caracs du projet'!$E$21*'Caracs du projet'!$E$46),0))</f>
        <v/>
      </c>
      <c r="EE12" s="55" t="str">
        <f>IF(EE3="","",IF(EE3='Caracs du projet'!$E$21,IF('Caracs du projet'!$E$21&gt;'Caracs du projet'!$C$46,0,'Caracs du projet'!$E$20-'Caracs du projet'!$E$21*'Caracs du projet'!$E$46),0))</f>
        <v/>
      </c>
      <c r="EF12" s="55" t="str">
        <f>IF(EF3="","",IF(EF3='Caracs du projet'!$E$21,IF('Caracs du projet'!$E$21&gt;'Caracs du projet'!$C$46,0,'Caracs du projet'!$E$20-'Caracs du projet'!$E$21*'Caracs du projet'!$E$46),0))</f>
        <v/>
      </c>
      <c r="EG12" s="55" t="str">
        <f>IF(EG3="","",IF(EG3='Caracs du projet'!$E$21,IF('Caracs du projet'!$E$21&gt;'Caracs du projet'!$C$46,0,'Caracs du projet'!$E$20-'Caracs du projet'!$E$21*'Caracs du projet'!$E$46),0))</f>
        <v/>
      </c>
      <c r="EH12" s="55" t="str">
        <f>IF(EH3="","",IF(EH3='Caracs du projet'!$E$21,IF('Caracs du projet'!$E$21&gt;'Caracs du projet'!$C$46,0,'Caracs du projet'!$E$20-'Caracs du projet'!$E$21*'Caracs du projet'!$E$46),0))</f>
        <v/>
      </c>
      <c r="EI12" s="55" t="str">
        <f>IF(EI3="","",IF(EI3='Caracs du projet'!$E$21,IF('Caracs du projet'!$E$21&gt;'Caracs du projet'!$C$46,0,'Caracs du projet'!$E$20-'Caracs du projet'!$E$21*'Caracs du projet'!$E$46),0))</f>
        <v/>
      </c>
      <c r="EJ12" s="55" t="str">
        <f>IF(EJ3="","",IF(EJ3='Caracs du projet'!$E$21,IF('Caracs du projet'!$E$21&gt;'Caracs du projet'!$C$46,0,'Caracs du projet'!$E$20-'Caracs du projet'!$E$21*'Caracs du projet'!$E$46),0))</f>
        <v/>
      </c>
      <c r="EK12" s="55" t="str">
        <f>IF(EK3="","",IF(EK3='Caracs du projet'!$E$21,IF('Caracs du projet'!$E$21&gt;'Caracs du projet'!$C$46,0,'Caracs du projet'!$E$20-'Caracs du projet'!$E$21*'Caracs du projet'!$E$46),0))</f>
        <v/>
      </c>
      <c r="EL12" s="55" t="str">
        <f>IF(EL3="","",IF(EL3='Caracs du projet'!$E$21,IF('Caracs du projet'!$E$21&gt;'Caracs du projet'!$C$46,0,'Caracs du projet'!$E$20-'Caracs du projet'!$E$21*'Caracs du projet'!$E$46),0))</f>
        <v/>
      </c>
      <c r="EM12" s="55" t="str">
        <f>IF(EM3="","",IF(EM3='Caracs du projet'!$E$21,IF('Caracs du projet'!$E$21&gt;'Caracs du projet'!$C$46,0,'Caracs du projet'!$E$20-'Caracs du projet'!$E$21*'Caracs du projet'!$E$46),0))</f>
        <v/>
      </c>
      <c r="EN12" s="55" t="str">
        <f>IF(EN3="","",IF(EN3='Caracs du projet'!$E$21,IF('Caracs du projet'!$E$21&gt;'Caracs du projet'!$C$46,0,'Caracs du projet'!$E$20-'Caracs du projet'!$E$21*'Caracs du projet'!$E$46),0))</f>
        <v/>
      </c>
      <c r="EO12" s="55" t="str">
        <f>IF(EO3="","",IF(EO3='Caracs du projet'!$E$21,IF('Caracs du projet'!$E$21&gt;'Caracs du projet'!$C$46,0,'Caracs du projet'!$E$20-'Caracs du projet'!$E$21*'Caracs du projet'!$E$46),0))</f>
        <v/>
      </c>
    </row>
    <row r="13" spans="1:151">
      <c r="A13" s="56" t="s">
        <v>45</v>
      </c>
      <c r="B13" s="55">
        <v>0</v>
      </c>
      <c r="C13" s="55">
        <f ca="1">IF(C3="","",C5-C6-C8-C10-C12+C11)</f>
        <v>557.91258961480526</v>
      </c>
      <c r="D13" s="55">
        <f t="shared" ref="D13:BO13" ca="1" si="0">IF(D3="","",D5-D6-D8-D10-D12+D11)</f>
        <v>610.11798988129067</v>
      </c>
      <c r="E13" s="55">
        <f t="shared" ca="1" si="0"/>
        <v>661.85034499885842</v>
      </c>
      <c r="F13" s="55">
        <f t="shared" ca="1" si="0"/>
        <v>713.11441237294866</v>
      </c>
      <c r="G13" s="55">
        <f t="shared" ca="1" si="0"/>
        <v>763.91490243017461</v>
      </c>
      <c r="H13" s="55">
        <f t="shared" ca="1" si="0"/>
        <v>814.25647908367682</v>
      </c>
      <c r="I13" s="55">
        <f t="shared" ca="1" si="0"/>
        <v>864.14376019385372</v>
      </c>
      <c r="J13" s="55">
        <f t="shared" ca="1" si="0"/>
        <v>913.58131802454818</v>
      </c>
      <c r="K13" s="55">
        <f t="shared" ca="1" si="0"/>
        <v>962.57367969469669</v>
      </c>
      <c r="L13" s="55">
        <f t="shared" ca="1" si="0"/>
        <v>1011.1253276255316</v>
      </c>
      <c r="M13" s="55">
        <f t="shared" ca="1" si="0"/>
        <v>1059.240699983334</v>
      </c>
      <c r="N13" s="55">
        <f t="shared" ca="1" si="0"/>
        <v>1106.9241911178203</v>
      </c>
      <c r="O13" s="55">
        <f t="shared" ca="1" si="0"/>
        <v>1154.1801519961737</v>
      </c>
      <c r="P13" s="55">
        <f t="shared" ca="1" si="0"/>
        <v>1201.0128906327925</v>
      </c>
      <c r="Q13" s="55">
        <f t="shared" ca="1" si="0"/>
        <v>1247.4266725147718</v>
      </c>
      <c r="R13" s="55">
        <f t="shared" ca="1" si="0"/>
        <v>1281.1521600357898</v>
      </c>
      <c r="S13" s="55">
        <f t="shared" ca="1" si="0"/>
        <v>1300.150653500782</v>
      </c>
      <c r="T13" s="55">
        <f t="shared" ca="1" si="0"/>
        <v>1318.9610430700814</v>
      </c>
      <c r="U13" s="55">
        <f t="shared" ca="1" si="0"/>
        <v>1337.5851911584959</v>
      </c>
      <c r="V13" s="55">
        <f t="shared" ca="1" si="0"/>
        <v>51356.024941741089</v>
      </c>
      <c r="W13" s="55" t="str">
        <f t="shared" si="0"/>
        <v/>
      </c>
      <c r="X13" s="55" t="str">
        <f t="shared" si="0"/>
        <v/>
      </c>
      <c r="Y13" s="55" t="str">
        <f t="shared" si="0"/>
        <v/>
      </c>
      <c r="Z13" s="55" t="str">
        <f t="shared" si="0"/>
        <v/>
      </c>
      <c r="AA13" s="55" t="str">
        <f t="shared" si="0"/>
        <v/>
      </c>
      <c r="AB13" s="55" t="str">
        <f t="shared" si="0"/>
        <v/>
      </c>
      <c r="AC13" s="55" t="str">
        <f t="shared" si="0"/>
        <v/>
      </c>
      <c r="AD13" s="55" t="str">
        <f t="shared" si="0"/>
        <v/>
      </c>
      <c r="AE13" s="55" t="str">
        <f t="shared" si="0"/>
        <v/>
      </c>
      <c r="AF13" s="55" t="str">
        <f t="shared" si="0"/>
        <v/>
      </c>
      <c r="AG13" s="55" t="str">
        <f t="shared" si="0"/>
        <v/>
      </c>
      <c r="AH13" s="55" t="str">
        <f t="shared" si="0"/>
        <v/>
      </c>
      <c r="AI13" s="55" t="str">
        <f t="shared" si="0"/>
        <v/>
      </c>
      <c r="AJ13" s="55" t="str">
        <f t="shared" si="0"/>
        <v/>
      </c>
      <c r="AK13" s="55" t="str">
        <f t="shared" si="0"/>
        <v/>
      </c>
      <c r="AL13" s="55" t="str">
        <f t="shared" si="0"/>
        <v/>
      </c>
      <c r="AM13" s="55" t="str">
        <f t="shared" si="0"/>
        <v/>
      </c>
      <c r="AN13" s="55" t="str">
        <f t="shared" si="0"/>
        <v/>
      </c>
      <c r="AO13" s="55" t="str">
        <f t="shared" si="0"/>
        <v/>
      </c>
      <c r="AP13" s="55" t="str">
        <f t="shared" si="0"/>
        <v/>
      </c>
      <c r="AQ13" s="55" t="str">
        <f t="shared" si="0"/>
        <v/>
      </c>
      <c r="AR13" s="55" t="str">
        <f t="shared" si="0"/>
        <v/>
      </c>
      <c r="AS13" s="55" t="str">
        <f t="shared" si="0"/>
        <v/>
      </c>
      <c r="AT13" s="55" t="str">
        <f t="shared" si="0"/>
        <v/>
      </c>
      <c r="AU13" s="55" t="str">
        <f t="shared" si="0"/>
        <v/>
      </c>
      <c r="AV13" s="55" t="str">
        <f t="shared" si="0"/>
        <v/>
      </c>
      <c r="AW13" s="55" t="str">
        <f t="shared" si="0"/>
        <v/>
      </c>
      <c r="AX13" s="55" t="str">
        <f t="shared" si="0"/>
        <v/>
      </c>
      <c r="AY13" s="55" t="str">
        <f t="shared" si="0"/>
        <v/>
      </c>
      <c r="AZ13" s="55" t="str">
        <f t="shared" si="0"/>
        <v/>
      </c>
      <c r="BA13" s="55" t="str">
        <f t="shared" si="0"/>
        <v/>
      </c>
      <c r="BB13" s="55" t="str">
        <f t="shared" si="0"/>
        <v/>
      </c>
      <c r="BC13" s="55" t="str">
        <f t="shared" si="0"/>
        <v/>
      </c>
      <c r="BD13" s="55" t="str">
        <f t="shared" si="0"/>
        <v/>
      </c>
      <c r="BE13" s="55" t="str">
        <f t="shared" si="0"/>
        <v/>
      </c>
      <c r="BF13" s="55" t="str">
        <f t="shared" si="0"/>
        <v/>
      </c>
      <c r="BG13" s="55" t="str">
        <f t="shared" si="0"/>
        <v/>
      </c>
      <c r="BH13" s="55" t="str">
        <f t="shared" si="0"/>
        <v/>
      </c>
      <c r="BI13" s="55" t="str">
        <f t="shared" si="0"/>
        <v/>
      </c>
      <c r="BJ13" s="55" t="str">
        <f t="shared" si="0"/>
        <v/>
      </c>
      <c r="BK13" s="55" t="str">
        <f t="shared" si="0"/>
        <v/>
      </c>
      <c r="BL13" s="55" t="str">
        <f t="shared" si="0"/>
        <v/>
      </c>
      <c r="BM13" s="55" t="str">
        <f t="shared" si="0"/>
        <v/>
      </c>
      <c r="BN13" s="55" t="str">
        <f t="shared" si="0"/>
        <v/>
      </c>
      <c r="BO13" s="55" t="str">
        <f t="shared" si="0"/>
        <v/>
      </c>
      <c r="BP13" s="55" t="str">
        <f t="shared" ref="BP13:EA13" si="1">IF(BP3="","",BP5-BP6-BP8-BP10-BP12+BP11)</f>
        <v/>
      </c>
      <c r="BQ13" s="55" t="str">
        <f t="shared" si="1"/>
        <v/>
      </c>
      <c r="BR13" s="55" t="str">
        <f t="shared" si="1"/>
        <v/>
      </c>
      <c r="BS13" s="55" t="str">
        <f t="shared" si="1"/>
        <v/>
      </c>
      <c r="BT13" s="55" t="str">
        <f t="shared" si="1"/>
        <v/>
      </c>
      <c r="BU13" s="55" t="str">
        <f t="shared" si="1"/>
        <v/>
      </c>
      <c r="BV13" s="55" t="str">
        <f t="shared" si="1"/>
        <v/>
      </c>
      <c r="BW13" s="55" t="str">
        <f t="shared" si="1"/>
        <v/>
      </c>
      <c r="BX13" s="55" t="str">
        <f t="shared" si="1"/>
        <v/>
      </c>
      <c r="BY13" s="55" t="str">
        <f t="shared" si="1"/>
        <v/>
      </c>
      <c r="BZ13" s="55" t="str">
        <f t="shared" si="1"/>
        <v/>
      </c>
      <c r="CA13" s="55" t="str">
        <f t="shared" si="1"/>
        <v/>
      </c>
      <c r="CB13" s="55" t="str">
        <f t="shared" si="1"/>
        <v/>
      </c>
      <c r="CC13" s="55" t="str">
        <f t="shared" si="1"/>
        <v/>
      </c>
      <c r="CD13" s="55" t="str">
        <f t="shared" si="1"/>
        <v/>
      </c>
      <c r="CE13" s="55" t="str">
        <f t="shared" si="1"/>
        <v/>
      </c>
      <c r="CF13" s="55" t="str">
        <f t="shared" si="1"/>
        <v/>
      </c>
      <c r="CG13" s="55" t="str">
        <f t="shared" si="1"/>
        <v/>
      </c>
      <c r="CH13" s="55" t="str">
        <f t="shared" si="1"/>
        <v/>
      </c>
      <c r="CI13" s="55" t="str">
        <f t="shared" si="1"/>
        <v/>
      </c>
      <c r="CJ13" s="55" t="str">
        <f t="shared" si="1"/>
        <v/>
      </c>
      <c r="CK13" s="55" t="str">
        <f t="shared" si="1"/>
        <v/>
      </c>
      <c r="CL13" s="55" t="str">
        <f t="shared" si="1"/>
        <v/>
      </c>
      <c r="CM13" s="55" t="str">
        <f t="shared" si="1"/>
        <v/>
      </c>
      <c r="CN13" s="55" t="str">
        <f t="shared" si="1"/>
        <v/>
      </c>
      <c r="CO13" s="55" t="str">
        <f t="shared" si="1"/>
        <v/>
      </c>
      <c r="CP13" s="55" t="str">
        <f t="shared" si="1"/>
        <v/>
      </c>
      <c r="CQ13" s="55" t="str">
        <f t="shared" si="1"/>
        <v/>
      </c>
      <c r="CR13" s="55" t="str">
        <f t="shared" si="1"/>
        <v/>
      </c>
      <c r="CS13" s="55" t="str">
        <f t="shared" si="1"/>
        <v/>
      </c>
      <c r="CT13" s="55" t="str">
        <f t="shared" si="1"/>
        <v/>
      </c>
      <c r="CU13" s="55" t="str">
        <f t="shared" si="1"/>
        <v/>
      </c>
      <c r="CV13" s="55" t="str">
        <f t="shared" si="1"/>
        <v/>
      </c>
      <c r="CW13" s="55" t="str">
        <f t="shared" si="1"/>
        <v/>
      </c>
      <c r="CX13" s="55" t="str">
        <f t="shared" si="1"/>
        <v/>
      </c>
      <c r="CY13" s="55" t="str">
        <f t="shared" si="1"/>
        <v/>
      </c>
      <c r="CZ13" s="55" t="str">
        <f t="shared" si="1"/>
        <v/>
      </c>
      <c r="DA13" s="55" t="str">
        <f t="shared" si="1"/>
        <v/>
      </c>
      <c r="DB13" s="55" t="str">
        <f t="shared" si="1"/>
        <v/>
      </c>
      <c r="DC13" s="55" t="str">
        <f t="shared" si="1"/>
        <v/>
      </c>
      <c r="DD13" s="55" t="str">
        <f t="shared" si="1"/>
        <v/>
      </c>
      <c r="DE13" s="55" t="str">
        <f t="shared" si="1"/>
        <v/>
      </c>
      <c r="DF13" s="55" t="str">
        <f t="shared" si="1"/>
        <v/>
      </c>
      <c r="DG13" s="55" t="str">
        <f t="shared" si="1"/>
        <v/>
      </c>
      <c r="DH13" s="55" t="str">
        <f t="shared" si="1"/>
        <v/>
      </c>
      <c r="DI13" s="55" t="str">
        <f t="shared" si="1"/>
        <v/>
      </c>
      <c r="DJ13" s="55" t="str">
        <f t="shared" si="1"/>
        <v/>
      </c>
      <c r="DK13" s="55" t="str">
        <f t="shared" si="1"/>
        <v/>
      </c>
      <c r="DL13" s="55" t="str">
        <f t="shared" si="1"/>
        <v/>
      </c>
      <c r="DM13" s="55" t="str">
        <f t="shared" si="1"/>
        <v/>
      </c>
      <c r="DN13" s="55" t="str">
        <f t="shared" si="1"/>
        <v/>
      </c>
      <c r="DO13" s="55" t="str">
        <f t="shared" si="1"/>
        <v/>
      </c>
      <c r="DP13" s="55" t="str">
        <f t="shared" si="1"/>
        <v/>
      </c>
      <c r="DQ13" s="55" t="str">
        <f t="shared" si="1"/>
        <v/>
      </c>
      <c r="DR13" s="55" t="str">
        <f t="shared" si="1"/>
        <v/>
      </c>
      <c r="DS13" s="55" t="str">
        <f t="shared" si="1"/>
        <v/>
      </c>
      <c r="DT13" s="55" t="str">
        <f t="shared" si="1"/>
        <v/>
      </c>
      <c r="DU13" s="55" t="str">
        <f t="shared" si="1"/>
        <v/>
      </c>
      <c r="DV13" s="55" t="str">
        <f t="shared" si="1"/>
        <v/>
      </c>
      <c r="DW13" s="55" t="str">
        <f t="shared" si="1"/>
        <v/>
      </c>
      <c r="DX13" s="55" t="str">
        <f t="shared" si="1"/>
        <v/>
      </c>
      <c r="DY13" s="55" t="str">
        <f t="shared" si="1"/>
        <v/>
      </c>
      <c r="DZ13" s="55" t="str">
        <f t="shared" si="1"/>
        <v/>
      </c>
      <c r="EA13" s="55" t="str">
        <f t="shared" si="1"/>
        <v/>
      </c>
      <c r="EB13" s="55" t="str">
        <f t="shared" ref="EB13:ER13" si="2">IF(EB3="","",EB5-EB6-EB8-EB10-EB12+EB11)</f>
        <v/>
      </c>
      <c r="EC13" s="55" t="str">
        <f t="shared" si="2"/>
        <v/>
      </c>
      <c r="ED13" s="55" t="str">
        <f t="shared" si="2"/>
        <v/>
      </c>
      <c r="EE13" s="55" t="str">
        <f t="shared" si="2"/>
        <v/>
      </c>
      <c r="EF13" s="55" t="str">
        <f t="shared" si="2"/>
        <v/>
      </c>
      <c r="EG13" s="55" t="str">
        <f t="shared" si="2"/>
        <v/>
      </c>
      <c r="EH13" s="55" t="str">
        <f t="shared" si="2"/>
        <v/>
      </c>
      <c r="EI13" s="55" t="str">
        <f t="shared" si="2"/>
        <v/>
      </c>
      <c r="EJ13" s="55" t="str">
        <f t="shared" si="2"/>
        <v/>
      </c>
      <c r="EK13" s="55" t="str">
        <f t="shared" si="2"/>
        <v/>
      </c>
      <c r="EL13" s="55" t="str">
        <f t="shared" si="2"/>
        <v/>
      </c>
      <c r="EM13" s="55" t="str">
        <f t="shared" si="2"/>
        <v/>
      </c>
      <c r="EN13" s="55" t="str">
        <f t="shared" si="2"/>
        <v/>
      </c>
      <c r="EO13" s="55" t="str">
        <f t="shared" si="2"/>
        <v/>
      </c>
      <c r="EP13" s="55" t="str">
        <f t="shared" si="2"/>
        <v/>
      </c>
      <c r="EQ13" s="55" t="str">
        <f t="shared" si="2"/>
        <v/>
      </c>
      <c r="ER13" s="55" t="str">
        <f t="shared" si="2"/>
        <v/>
      </c>
    </row>
    <row r="14" spans="1:151">
      <c r="A14" s="56" t="s">
        <v>46</v>
      </c>
      <c r="B14" s="55">
        <v>0</v>
      </c>
      <c r="C14" s="55">
        <f ca="1">IF(C3="","",IF(C13&lt;'Caracs du projet'!$E$9,C13*'Caracs du projet'!$E$8,'Caracs du projet'!$E$9*'Caracs du projet'!$E$8+(C13-'Caracs du projet'!$E$9)*'Caracs du projet'!$E$7))</f>
        <v>83.686888442220791</v>
      </c>
      <c r="D14" s="55">
        <f ca="1">IF(D3="","",IF(D13&lt;'Caracs du projet'!$E$9,D13*'Caracs du projet'!$E$8,'Caracs du projet'!$E$9*'Caracs du projet'!$E$8+(D13-'Caracs du projet'!$E$9)*'Caracs du projet'!$E$7))</f>
        <v>91.517698482193595</v>
      </c>
      <c r="E14" s="55">
        <f ca="1">IF(E3="","",IF(E13&lt;'Caracs du projet'!$E$9,E13*'Caracs du projet'!$E$8,'Caracs du projet'!$E$9*'Caracs du projet'!$E$8+(E13-'Caracs du projet'!$E$9)*'Caracs du projet'!$E$7))</f>
        <v>99.27755174982876</v>
      </c>
      <c r="F14" s="55">
        <f ca="1">IF(F3="","",IF(F13&lt;'Caracs du projet'!$E$9,F13*'Caracs du projet'!$E$8,'Caracs du projet'!$E$9*'Caracs du projet'!$E$8+(F13-'Caracs du projet'!$E$9)*'Caracs du projet'!$E$7))</f>
        <v>106.96716185594229</v>
      </c>
      <c r="G14" s="55">
        <f ca="1">IF(G3="","",IF(G13&lt;'Caracs du projet'!$E$9,G13*'Caracs du projet'!$E$8,'Caracs du projet'!$E$9*'Caracs du projet'!$E$8+(G13-'Caracs du projet'!$E$9)*'Caracs du projet'!$E$7))</f>
        <v>114.58723536452619</v>
      </c>
      <c r="H14" s="55">
        <f ca="1">IF(H3="","",IF(H13&lt;'Caracs du projet'!$E$9,H13*'Caracs du projet'!$E$8,'Caracs du projet'!$E$9*'Caracs du projet'!$E$8+(H13-'Caracs du projet'!$E$9)*'Caracs du projet'!$E$7))</f>
        <v>122.13847186255151</v>
      </c>
      <c r="I14" s="55">
        <f ca="1">IF(I3="","",IF(I13&lt;'Caracs du projet'!$E$9,I13*'Caracs du projet'!$E$8,'Caracs du projet'!$E$9*'Caracs du projet'!$E$8+(I13-'Caracs du projet'!$E$9)*'Caracs du projet'!$E$7))</f>
        <v>129.62156402907806</v>
      </c>
      <c r="J14" s="55">
        <f ca="1">IF(J3="","",IF(J13&lt;'Caracs du projet'!$E$9,J13*'Caracs du projet'!$E$8,'Caracs du projet'!$E$9*'Caracs du projet'!$E$8+(J13-'Caracs du projet'!$E$9)*'Caracs du projet'!$E$7))</f>
        <v>137.03719770368221</v>
      </c>
      <c r="K14" s="55">
        <f ca="1">IF(K3="","",IF(K13&lt;'Caracs du projet'!$E$9,K13*'Caracs du projet'!$E$8,'Caracs du projet'!$E$9*'Caracs du projet'!$E$8+(K13-'Caracs du projet'!$E$9)*'Caracs du projet'!$E$7))</f>
        <v>144.3860519542045</v>
      </c>
      <c r="L14" s="55">
        <f ca="1">IF(L3="","",IF(L13&lt;'Caracs du projet'!$E$9,L13*'Caracs du projet'!$E$8,'Caracs du projet'!$E$9*'Caracs du projet'!$E$8+(L13-'Caracs du projet'!$E$9)*'Caracs du projet'!$E$7))</f>
        <v>151.66879914382972</v>
      </c>
      <c r="M14" s="55">
        <f ca="1">IF(M3="","",IF(M13&lt;'Caracs du projet'!$E$9,M13*'Caracs du projet'!$E$8,'Caracs du projet'!$E$9*'Caracs du projet'!$E$8+(M13-'Caracs du projet'!$E$9)*'Caracs du projet'!$E$7))</f>
        <v>158.8861049975001</v>
      </c>
      <c r="N14" s="55">
        <f ca="1">IF(N3="","",IF(N13&lt;'Caracs du projet'!$E$9,N13*'Caracs du projet'!$E$8,'Caracs du projet'!$E$9*'Caracs du projet'!$E$8+(N13-'Caracs du projet'!$E$9)*'Caracs du projet'!$E$7))</f>
        <v>166.03862866767304</v>
      </c>
      <c r="O14" s="55">
        <f ca="1">IF(O3="","",IF(O13&lt;'Caracs du projet'!$E$9,O13*'Caracs du projet'!$E$8,'Caracs du projet'!$E$9*'Caracs du projet'!$E$8+(O13-'Caracs du projet'!$E$9)*'Caracs du projet'!$E$7))</f>
        <v>173.12702279942604</v>
      </c>
      <c r="P14" s="55">
        <f ca="1">IF(P3="","",IF(P13&lt;'Caracs du projet'!$E$9,P13*'Caracs du projet'!$E$8,'Caracs du projet'!$E$9*'Caracs du projet'!$E$8+(P13-'Caracs du projet'!$E$9)*'Caracs du projet'!$E$7))</f>
        <v>180.15193359491886</v>
      </c>
      <c r="Q14" s="55">
        <f ca="1">IF(Q3="","",IF(Q13&lt;'Caracs du projet'!$E$9,Q13*'Caracs du projet'!$E$8,'Caracs du projet'!$E$9*'Caracs du projet'!$E$8+(Q13-'Caracs du projet'!$E$9)*'Caracs du projet'!$E$7))</f>
        <v>187.11400087721577</v>
      </c>
      <c r="R14" s="55">
        <f ca="1">IF(R3="","",IF(R13&lt;'Caracs du projet'!$E$9,R13*'Caracs du projet'!$E$8,'Caracs du projet'!$E$9*'Caracs du projet'!$E$8+(R13-'Caracs du projet'!$E$9)*'Caracs du projet'!$E$7))</f>
        <v>192.17282400536848</v>
      </c>
      <c r="S14" s="55">
        <f ca="1">IF(S3="","",IF(S13&lt;'Caracs du projet'!$E$9,S13*'Caracs du projet'!$E$8,'Caracs du projet'!$E$9*'Caracs du projet'!$E$8+(S13-'Caracs du projet'!$E$9)*'Caracs du projet'!$E$7))</f>
        <v>195.0225980251173</v>
      </c>
      <c r="T14" s="55">
        <f ca="1">IF(T3="","",IF(T13&lt;'Caracs du projet'!$E$9,T13*'Caracs du projet'!$E$8,'Caracs du projet'!$E$9*'Caracs du projet'!$E$8+(T13-'Caracs du projet'!$E$9)*'Caracs du projet'!$E$7))</f>
        <v>197.84415646051221</v>
      </c>
      <c r="U14" s="55">
        <f ca="1">IF(U3="","",IF(U13&lt;'Caracs du projet'!$E$9,U13*'Caracs du projet'!$E$8,'Caracs du projet'!$E$9*'Caracs du projet'!$E$8+(U13-'Caracs du projet'!$E$9)*'Caracs du projet'!$E$7))</f>
        <v>200.63777867377439</v>
      </c>
      <c r="V14" s="55">
        <f ca="1">IF(V3="","",IF(V13&lt;'Caracs du projet'!$E$9,V13*'Caracs du projet'!$E$8,'Caracs du projet'!$E$9*'Caracs du projet'!$E$8+(V13-'Caracs du projet'!$E$9)*'Caracs du projet'!$E$7))</f>
        <v>7703.4037412611633</v>
      </c>
      <c r="W14" s="55" t="str">
        <f>IF(W3="","",IF(W13&lt;'Caracs du projet'!$E$9,W13*'Caracs du projet'!$E$8,'Caracs du projet'!$E$9*'Caracs du projet'!$E$8+(W13-'Caracs du projet'!$E$9)*'Caracs du projet'!$E$7))</f>
        <v/>
      </c>
      <c r="X14" s="55" t="str">
        <f>IF(X3="","",IF(X13&lt;'Caracs du projet'!$E$9,X13*'Caracs du projet'!$E$8,'Caracs du projet'!$E$9*'Caracs du projet'!$E$8+(X13-'Caracs du projet'!$E$9)*'Caracs du projet'!$E$7))</f>
        <v/>
      </c>
      <c r="Y14" s="55" t="str">
        <f>IF(Y3="","",IF(Y13&lt;'Caracs du projet'!$E$9,Y13*'Caracs du projet'!$E$8,'Caracs du projet'!$E$9*'Caracs du projet'!$E$8+(Y13-'Caracs du projet'!$E$9)*'Caracs du projet'!$E$7))</f>
        <v/>
      </c>
      <c r="Z14" s="55" t="str">
        <f>IF(Z3="","",IF(Z13&lt;'Caracs du projet'!$E$9,Z13*'Caracs du projet'!$E$8,'Caracs du projet'!$E$9*'Caracs du projet'!$E$8+(Z13-'Caracs du projet'!$E$9)*'Caracs du projet'!$E$7))</f>
        <v/>
      </c>
      <c r="AA14" s="55" t="str">
        <f>IF(AA3="","",IF(AA13&lt;'Caracs du projet'!$E$9,AA13*'Caracs du projet'!$E$8,'Caracs du projet'!$E$9*'Caracs du projet'!$E$8+(AA13-'Caracs du projet'!$E$9)*'Caracs du projet'!$E$7))</f>
        <v/>
      </c>
      <c r="AB14" s="55" t="str">
        <f>IF(AB3="","",IF(AB13&lt;'Caracs du projet'!$E$9,AB13*'Caracs du projet'!$E$8,'Caracs du projet'!$E$9*'Caracs du projet'!$E$8+(AB13-'Caracs du projet'!$E$9)*'Caracs du projet'!$E$7))</f>
        <v/>
      </c>
      <c r="AC14" s="55" t="str">
        <f>IF(AC3="","",IF(AC13&lt;'Caracs du projet'!$E$9,AC13*'Caracs du projet'!$E$8,'Caracs du projet'!$E$9*'Caracs du projet'!$E$8+(AC13-'Caracs du projet'!$E$9)*'Caracs du projet'!$E$7))</f>
        <v/>
      </c>
      <c r="AD14" s="55" t="str">
        <f>IF(AD3="","",IF(AD13&lt;'Caracs du projet'!$E$9,AD13*'Caracs du projet'!$E$8,'Caracs du projet'!$E$9*'Caracs du projet'!$E$8+(AD13-'Caracs du projet'!$E$9)*'Caracs du projet'!$E$7))</f>
        <v/>
      </c>
      <c r="AE14" s="55" t="str">
        <f>IF(AE3="","",IF(AE13&lt;'Caracs du projet'!$E$9,AE13*'Caracs du projet'!$E$8,'Caracs du projet'!$E$9*'Caracs du projet'!$E$8+(AE13-'Caracs du projet'!$E$9)*'Caracs du projet'!$E$7))</f>
        <v/>
      </c>
      <c r="AF14" s="55" t="str">
        <f>IF(AF3="","",IF(AF13&lt;'Caracs du projet'!$E$9,AF13*'Caracs du projet'!$E$8,'Caracs du projet'!$E$9*'Caracs du projet'!$E$8+(AF13-'Caracs du projet'!$E$9)*'Caracs du projet'!$E$7))</f>
        <v/>
      </c>
      <c r="AG14" s="55" t="str">
        <f>IF(AG3="","",IF(AG13&lt;'Caracs du projet'!$E$9,AG13*'Caracs du projet'!$E$8,'Caracs du projet'!$E$9*'Caracs du projet'!$E$8+(AG13-'Caracs du projet'!$E$9)*'Caracs du projet'!$E$7))</f>
        <v/>
      </c>
      <c r="AH14" s="55" t="str">
        <f>IF(AH3="","",IF(AH13&lt;'Caracs du projet'!$E$9,AH13*'Caracs du projet'!$E$8,'Caracs du projet'!$E$9*'Caracs du projet'!$E$8+(AH13-'Caracs du projet'!$E$9)*'Caracs du projet'!$E$7))</f>
        <v/>
      </c>
      <c r="AI14" s="55" t="str">
        <f>IF(AI3="","",IF(AI13&lt;'Caracs du projet'!$E$9,AI13*'Caracs du projet'!$E$8,'Caracs du projet'!$E$9*'Caracs du projet'!$E$8+(AI13-'Caracs du projet'!$E$9)*'Caracs du projet'!$E$7))</f>
        <v/>
      </c>
      <c r="AJ14" s="55" t="str">
        <f>IF(AJ3="","",IF(AJ13&lt;'Caracs du projet'!$E$9,AJ13*'Caracs du projet'!$E$8,'Caracs du projet'!$E$9*'Caracs du projet'!$E$8+(AJ13-'Caracs du projet'!$E$9)*'Caracs du projet'!$E$7))</f>
        <v/>
      </c>
      <c r="AK14" s="55" t="str">
        <f>IF(AK3="","",IF(AK13&lt;'Caracs du projet'!$E$9,AK13*'Caracs du projet'!$E$8,'Caracs du projet'!$E$9*'Caracs du projet'!$E$8+(AK13-'Caracs du projet'!$E$9)*'Caracs du projet'!$E$7))</f>
        <v/>
      </c>
      <c r="AL14" s="55" t="str">
        <f>IF(AL3="","",IF(AL13&lt;'Caracs du projet'!$E$9,AL13*'Caracs du projet'!$E$8,'Caracs du projet'!$E$9*'Caracs du projet'!$E$8+(AL13-'Caracs du projet'!$E$9)*'Caracs du projet'!$E$7))</f>
        <v/>
      </c>
      <c r="AM14" s="55" t="str">
        <f>IF(AM3="","",IF(AM13&lt;'Caracs du projet'!$E$9,AM13*'Caracs du projet'!$E$8,'Caracs du projet'!$E$9*'Caracs du projet'!$E$8+(AM13-'Caracs du projet'!$E$9)*'Caracs du projet'!$E$7))</f>
        <v/>
      </c>
      <c r="AN14" s="55" t="str">
        <f>IF(AN3="","",IF(AN13&lt;'Caracs du projet'!$E$9,AN13*'Caracs du projet'!$E$8,'Caracs du projet'!$E$9*'Caracs du projet'!$E$8+(AN13-'Caracs du projet'!$E$9)*'Caracs du projet'!$E$7))</f>
        <v/>
      </c>
      <c r="AO14" s="55" t="str">
        <f>IF(AO3="","",IF(AO13&lt;'Caracs du projet'!$E$9,AO13*'Caracs du projet'!$E$8,'Caracs du projet'!$E$9*'Caracs du projet'!$E$8+(AO13-'Caracs du projet'!$E$9)*'Caracs du projet'!$E$7))</f>
        <v/>
      </c>
      <c r="AP14" s="55" t="str">
        <f>IF(AP3="","",IF(AP13&lt;'Caracs du projet'!$E$9,AP13*'Caracs du projet'!$E$8,'Caracs du projet'!$E$9*'Caracs du projet'!$E$8+(AP13-'Caracs du projet'!$E$9)*'Caracs du projet'!$E$7))</f>
        <v/>
      </c>
      <c r="AQ14" s="55" t="str">
        <f>IF(AQ3="","",IF(AQ13&lt;'Caracs du projet'!$E$9,AQ13*'Caracs du projet'!$E$8,'Caracs du projet'!$E$9*'Caracs du projet'!$E$8+(AQ13-'Caracs du projet'!$E$9)*'Caracs du projet'!$E$7))</f>
        <v/>
      </c>
      <c r="AR14" s="55" t="str">
        <f>IF(AR3="","",IF(AR13&lt;'Caracs du projet'!$E$9,AR13*'Caracs du projet'!$E$8,'Caracs du projet'!$E$9*'Caracs du projet'!$E$8+(AR13-'Caracs du projet'!$E$9)*'Caracs du projet'!$E$7))</f>
        <v/>
      </c>
      <c r="AS14" s="55" t="str">
        <f>IF(AS3="","",IF(AS13&lt;'Caracs du projet'!$E$9,AS13*'Caracs du projet'!$E$8,'Caracs du projet'!$E$9*'Caracs du projet'!$E$8+(AS13-'Caracs du projet'!$E$9)*'Caracs du projet'!$E$7))</f>
        <v/>
      </c>
      <c r="AT14" s="55" t="str">
        <f>IF(AT3="","",IF(AT13&lt;'Caracs du projet'!$E$9,AT13*'Caracs du projet'!$E$8,'Caracs du projet'!$E$9*'Caracs du projet'!$E$8+(AT13-'Caracs du projet'!$E$9)*'Caracs du projet'!$E$7))</f>
        <v/>
      </c>
      <c r="AU14" s="55" t="str">
        <f>IF(AU3="","",IF(AU13&lt;'Caracs du projet'!$E$9,AU13*'Caracs du projet'!$E$8,'Caracs du projet'!$E$9*'Caracs du projet'!$E$8+(AU13-'Caracs du projet'!$E$9)*'Caracs du projet'!$E$7))</f>
        <v/>
      </c>
      <c r="AV14" s="55" t="str">
        <f>IF(AV3="","",IF(AV13&lt;'Caracs du projet'!$E$9,AV13*'Caracs du projet'!$E$8,'Caracs du projet'!$E$9*'Caracs du projet'!$E$8+(AV13-'Caracs du projet'!$E$9)*'Caracs du projet'!$E$7))</f>
        <v/>
      </c>
      <c r="AW14" s="55" t="str">
        <f>IF(AW3="","",IF(AW13&lt;'Caracs du projet'!$E$9,AW13*'Caracs du projet'!$E$8,'Caracs du projet'!$E$9*'Caracs du projet'!$E$8+(AW13-'Caracs du projet'!$E$9)*'Caracs du projet'!$E$7))</f>
        <v/>
      </c>
      <c r="AX14" s="55" t="str">
        <f>IF(AX3="","",IF(AX13&lt;'Caracs du projet'!$E$9,AX13*'Caracs du projet'!$E$8,'Caracs du projet'!$E$9*'Caracs du projet'!$E$8+(AX13-'Caracs du projet'!$E$9)*'Caracs du projet'!$E$7))</f>
        <v/>
      </c>
      <c r="AY14" s="55" t="str">
        <f>IF(AY3="","",IF(AY13&lt;'Caracs du projet'!$E$9,AY13*'Caracs du projet'!$E$8,'Caracs du projet'!$E$9*'Caracs du projet'!$E$8+(AY13-'Caracs du projet'!$E$9)*'Caracs du projet'!$E$7))</f>
        <v/>
      </c>
      <c r="AZ14" s="55" t="str">
        <f>IF(AZ3="","",IF(AZ13&lt;'Caracs du projet'!$E$9,AZ13*'Caracs du projet'!$E$8,'Caracs du projet'!$E$9*'Caracs du projet'!$E$8+(AZ13-'Caracs du projet'!$E$9)*'Caracs du projet'!$E$7))</f>
        <v/>
      </c>
      <c r="BA14" s="55" t="str">
        <f>IF(BA3="","",IF(BA13&lt;'Caracs du projet'!$E$9,BA13*'Caracs du projet'!$E$8,'Caracs du projet'!$E$9*'Caracs du projet'!$E$8+(BA13-'Caracs du projet'!$E$9)*'Caracs du projet'!$E$7))</f>
        <v/>
      </c>
      <c r="BB14" s="55" t="str">
        <f>IF(BB3="","",IF(BB13&lt;'Caracs du projet'!$E$9,BB13*'Caracs du projet'!$E$8,'Caracs du projet'!$E$9*'Caracs du projet'!$E$8+(BB13-'Caracs du projet'!$E$9)*'Caracs du projet'!$E$7))</f>
        <v/>
      </c>
      <c r="BC14" s="55" t="str">
        <f>IF(BC3="","",IF(BC13&lt;'Caracs du projet'!$E$9,BC13*'Caracs du projet'!$E$8,'Caracs du projet'!$E$9*'Caracs du projet'!$E$8+(BC13-'Caracs du projet'!$E$9)*'Caracs du projet'!$E$7))</f>
        <v/>
      </c>
      <c r="BD14" s="55" t="str">
        <f>IF(BD3="","",IF(BD13&lt;'Caracs du projet'!$E$9,BD13*'Caracs du projet'!$E$8,'Caracs du projet'!$E$9*'Caracs du projet'!$E$8+(BD13-'Caracs du projet'!$E$9)*'Caracs du projet'!$E$7))</f>
        <v/>
      </c>
      <c r="BE14" s="55" t="str">
        <f>IF(BE3="","",IF(BE13&lt;'Caracs du projet'!$E$9,BE13*'Caracs du projet'!$E$8,'Caracs du projet'!$E$9*'Caracs du projet'!$E$8+(BE13-'Caracs du projet'!$E$9)*'Caracs du projet'!$E$7))</f>
        <v/>
      </c>
      <c r="BF14" s="55" t="str">
        <f>IF(BF3="","",IF(BF13&lt;'Caracs du projet'!$E$9,BF13*'Caracs du projet'!$E$8,'Caracs du projet'!$E$9*'Caracs du projet'!$E$8+(BF13-'Caracs du projet'!$E$9)*'Caracs du projet'!$E$7))</f>
        <v/>
      </c>
      <c r="BG14" s="55" t="str">
        <f>IF(BG3="","",IF(BG13&lt;'Caracs du projet'!$E$9,BG13*'Caracs du projet'!$E$8,'Caracs du projet'!$E$9*'Caracs du projet'!$E$8+(BG13-'Caracs du projet'!$E$9)*'Caracs du projet'!$E$7))</f>
        <v/>
      </c>
      <c r="BH14" s="55" t="str">
        <f>IF(BH3="","",IF(BH13&lt;'Caracs du projet'!$E$9,BH13*'Caracs du projet'!$E$8,'Caracs du projet'!$E$9*'Caracs du projet'!$E$8+(BH13-'Caracs du projet'!$E$9)*'Caracs du projet'!$E$7))</f>
        <v/>
      </c>
      <c r="BI14" s="55" t="str">
        <f>IF(BI3="","",IF(BI13&lt;'Caracs du projet'!$E$9,BI13*'Caracs du projet'!$E$8,'Caracs du projet'!$E$9*'Caracs du projet'!$E$8+(BI13-'Caracs du projet'!$E$9)*'Caracs du projet'!$E$7))</f>
        <v/>
      </c>
      <c r="BJ14" s="55" t="str">
        <f>IF(BJ3="","",IF(BJ13&lt;'Caracs du projet'!$E$9,BJ13*'Caracs du projet'!$E$8,'Caracs du projet'!$E$9*'Caracs du projet'!$E$8+(BJ13-'Caracs du projet'!$E$9)*'Caracs du projet'!$E$7))</f>
        <v/>
      </c>
      <c r="BK14" s="55" t="str">
        <f>IF(BK3="","",IF(BK13&lt;'Caracs du projet'!$E$9,BK13*'Caracs du projet'!$E$8,'Caracs du projet'!$E$9*'Caracs du projet'!$E$8+(BK13-'Caracs du projet'!$E$9)*'Caracs du projet'!$E$7))</f>
        <v/>
      </c>
      <c r="BL14" s="55" t="str">
        <f>IF(BL3="","",IF(BL13&lt;'Caracs du projet'!$E$9,BL13*'Caracs du projet'!$E$8,'Caracs du projet'!$E$9*'Caracs du projet'!$E$8+(BL13-'Caracs du projet'!$E$9)*'Caracs du projet'!$E$7))</f>
        <v/>
      </c>
      <c r="BM14" s="55" t="str">
        <f>IF(BM3="","",IF(BM13&lt;'Caracs du projet'!$E$9,BM13*'Caracs du projet'!$E$8,'Caracs du projet'!$E$9*'Caracs du projet'!$E$8+(BM13-'Caracs du projet'!$E$9)*'Caracs du projet'!$E$7))</f>
        <v/>
      </c>
      <c r="BN14" s="55" t="str">
        <f>IF(BN3="","",IF(BN13&lt;'Caracs du projet'!$E$9,BN13*'Caracs du projet'!$E$8,'Caracs du projet'!$E$9*'Caracs du projet'!$E$8+(BN13-'Caracs du projet'!$E$9)*'Caracs du projet'!$E$7))</f>
        <v/>
      </c>
      <c r="BO14" s="55" t="str">
        <f>IF(BO3="","",IF(BO13&lt;'Caracs du projet'!$E$9,BO13*'Caracs du projet'!$E$8,'Caracs du projet'!$E$9*'Caracs du projet'!$E$8+(BO13-'Caracs du projet'!$E$9)*'Caracs du projet'!$E$7))</f>
        <v/>
      </c>
      <c r="BP14" s="55" t="str">
        <f>IF(BP3="","",IF(BP13&lt;'Caracs du projet'!$E$9,BP13*'Caracs du projet'!$E$8,'Caracs du projet'!$E$9*'Caracs du projet'!$E$8+(BP13-'Caracs du projet'!$E$9)*'Caracs du projet'!$E$7))</f>
        <v/>
      </c>
      <c r="BQ14" s="55" t="str">
        <f>IF(BQ3="","",IF(BQ13&lt;'Caracs du projet'!$E$9,BQ13*'Caracs du projet'!$E$8,'Caracs du projet'!$E$9*'Caracs du projet'!$E$8+(BQ13-'Caracs du projet'!$E$9)*'Caracs du projet'!$E$7))</f>
        <v/>
      </c>
      <c r="BR14" s="55" t="str">
        <f>IF(BR3="","",IF(BR13&lt;'Caracs du projet'!$E$9,BR13*'Caracs du projet'!$E$8,'Caracs du projet'!$E$9*'Caracs du projet'!$E$8+(BR13-'Caracs du projet'!$E$9)*'Caracs du projet'!$E$7))</f>
        <v/>
      </c>
      <c r="BS14" s="55" t="str">
        <f>IF(BS3="","",IF(BS13&lt;'Caracs du projet'!$E$9,BS13*'Caracs du projet'!$E$8,'Caracs du projet'!$E$9*'Caracs du projet'!$E$8+(BS13-'Caracs du projet'!$E$9)*'Caracs du projet'!$E$7))</f>
        <v/>
      </c>
      <c r="BT14" s="55" t="str">
        <f>IF(BT3="","",IF(BT13&lt;'Caracs du projet'!$E$9,BT13*'Caracs du projet'!$E$8,'Caracs du projet'!$E$9*'Caracs du projet'!$E$8+(BT13-'Caracs du projet'!$E$9)*'Caracs du projet'!$E$7))</f>
        <v/>
      </c>
      <c r="BU14" s="55" t="str">
        <f>IF(BU3="","",IF(BU13&lt;'Caracs du projet'!$E$9,BU13*'Caracs du projet'!$E$8,'Caracs du projet'!$E$9*'Caracs du projet'!$E$8+(BU13-'Caracs du projet'!$E$9)*'Caracs du projet'!$E$7))</f>
        <v/>
      </c>
      <c r="BV14" s="55" t="str">
        <f>IF(BV3="","",IF(BV13&lt;'Caracs du projet'!$E$9,BV13*'Caracs du projet'!$E$8,'Caracs du projet'!$E$9*'Caracs du projet'!$E$8+(BV13-'Caracs du projet'!$E$9)*'Caracs du projet'!$E$7))</f>
        <v/>
      </c>
      <c r="BW14" s="55" t="str">
        <f>IF(BW3="","",IF(BW13&lt;'Caracs du projet'!$E$9,BW13*'Caracs du projet'!$E$8,'Caracs du projet'!$E$9*'Caracs du projet'!$E$8+(BW13-'Caracs du projet'!$E$9)*'Caracs du projet'!$E$7))</f>
        <v/>
      </c>
      <c r="BX14" s="55" t="str">
        <f>IF(BX3="","",IF(BX13&lt;'Caracs du projet'!$E$9,BX13*'Caracs du projet'!$E$8,'Caracs du projet'!$E$9*'Caracs du projet'!$E$8+(BX13-'Caracs du projet'!$E$9)*'Caracs du projet'!$E$7))</f>
        <v/>
      </c>
      <c r="BY14" s="55" t="str">
        <f>IF(BY3="","",IF(BY13&lt;'Caracs du projet'!$E$9,BY13*'Caracs du projet'!$E$8,'Caracs du projet'!$E$9*'Caracs du projet'!$E$8+(BY13-'Caracs du projet'!$E$9)*'Caracs du projet'!$E$7))</f>
        <v/>
      </c>
      <c r="BZ14" s="55" t="str">
        <f>IF(BZ3="","",IF(BZ13&lt;'Caracs du projet'!$E$9,BZ13*'Caracs du projet'!$E$8,'Caracs du projet'!$E$9*'Caracs du projet'!$E$8+(BZ13-'Caracs du projet'!$E$9)*'Caracs du projet'!$E$7))</f>
        <v/>
      </c>
      <c r="CA14" s="55" t="str">
        <f>IF(CA3="","",IF(CA13&lt;'Caracs du projet'!$E$9,CA13*'Caracs du projet'!$E$8,'Caracs du projet'!$E$9*'Caracs du projet'!$E$8+(CA13-'Caracs du projet'!$E$9)*'Caracs du projet'!$E$7))</f>
        <v/>
      </c>
      <c r="CB14" s="55" t="str">
        <f>IF(CB3="","",IF(CB13&lt;'Caracs du projet'!$E$9,CB13*'Caracs du projet'!$E$8,'Caracs du projet'!$E$9*'Caracs du projet'!$E$8+(CB13-'Caracs du projet'!$E$9)*'Caracs du projet'!$E$7))</f>
        <v/>
      </c>
      <c r="CC14" s="55" t="str">
        <f>IF(CC3="","",IF(CC13&lt;'Caracs du projet'!$E$9,CC13*'Caracs du projet'!$E$8,'Caracs du projet'!$E$9*'Caracs du projet'!$E$8+(CC13-'Caracs du projet'!$E$9)*'Caracs du projet'!$E$7))</f>
        <v/>
      </c>
      <c r="CD14" s="55" t="str">
        <f>IF(CD3="","",IF(CD13&lt;'Caracs du projet'!$E$9,CD13*'Caracs du projet'!$E$8,'Caracs du projet'!$E$9*'Caracs du projet'!$E$8+(CD13-'Caracs du projet'!$E$9)*'Caracs du projet'!$E$7))</f>
        <v/>
      </c>
      <c r="CE14" s="55" t="str">
        <f>IF(CE3="","",IF(CE13&lt;'Caracs du projet'!$E$9,CE13*'Caracs du projet'!$E$8,'Caracs du projet'!$E$9*'Caracs du projet'!$E$8+(CE13-'Caracs du projet'!$E$9)*'Caracs du projet'!$E$7))</f>
        <v/>
      </c>
      <c r="CF14" s="55" t="str">
        <f>IF(CF3="","",IF(CF13&lt;'Caracs du projet'!$E$9,CF13*'Caracs du projet'!$E$8,'Caracs du projet'!$E$9*'Caracs du projet'!$E$8+(CF13-'Caracs du projet'!$E$9)*'Caracs du projet'!$E$7))</f>
        <v/>
      </c>
      <c r="CG14" s="55" t="str">
        <f>IF(CG3="","",IF(CG13&lt;'Caracs du projet'!$E$9,CG13*'Caracs du projet'!$E$8,'Caracs du projet'!$E$9*'Caracs du projet'!$E$8+(CG13-'Caracs du projet'!$E$9)*'Caracs du projet'!$E$7))</f>
        <v/>
      </c>
      <c r="CH14" s="55" t="str">
        <f>IF(CH3="","",IF(CH13&lt;'Caracs du projet'!$E$9,CH13*'Caracs du projet'!$E$8,'Caracs du projet'!$E$9*'Caracs du projet'!$E$8+(CH13-'Caracs du projet'!$E$9)*'Caracs du projet'!$E$7))</f>
        <v/>
      </c>
      <c r="CI14" s="55" t="str">
        <f>IF(CI3="","",IF(CI13&lt;'Caracs du projet'!$E$9,CI13*'Caracs du projet'!$E$8,'Caracs du projet'!$E$9*'Caracs du projet'!$E$8+(CI13-'Caracs du projet'!$E$9)*'Caracs du projet'!$E$7))</f>
        <v/>
      </c>
      <c r="CJ14" s="55" t="str">
        <f>IF(CJ3="","",IF(CJ13&lt;'Caracs du projet'!$E$9,CJ13*'Caracs du projet'!$E$8,'Caracs du projet'!$E$9*'Caracs du projet'!$E$8+(CJ13-'Caracs du projet'!$E$9)*'Caracs du projet'!$E$7))</f>
        <v/>
      </c>
      <c r="CK14" s="55" t="str">
        <f>IF(CK3="","",IF(CK13&lt;'Caracs du projet'!$E$9,CK13*'Caracs du projet'!$E$8,'Caracs du projet'!$E$9*'Caracs du projet'!$E$8+(CK13-'Caracs du projet'!$E$9)*'Caracs du projet'!$E$7))</f>
        <v/>
      </c>
      <c r="CL14" s="55" t="str">
        <f>IF(CL3="","",IF(CL13&lt;'Caracs du projet'!$E$9,CL13*'Caracs du projet'!$E$8,'Caracs du projet'!$E$9*'Caracs du projet'!$E$8+(CL13-'Caracs du projet'!$E$9)*'Caracs du projet'!$E$7))</f>
        <v/>
      </c>
      <c r="CM14" s="55" t="str">
        <f>IF(CM3="","",IF(CM13&lt;'Caracs du projet'!$E$9,CM13*'Caracs du projet'!$E$8,'Caracs du projet'!$E$9*'Caracs du projet'!$E$8+(CM13-'Caracs du projet'!$E$9)*'Caracs du projet'!$E$7))</f>
        <v/>
      </c>
      <c r="CN14" s="55" t="str">
        <f>IF(CN3="","",IF(CN13&lt;'Caracs du projet'!$E$9,CN13*'Caracs du projet'!$E$8,'Caracs du projet'!$E$9*'Caracs du projet'!$E$8+(CN13-'Caracs du projet'!$E$9)*'Caracs du projet'!$E$7))</f>
        <v/>
      </c>
      <c r="CO14" s="55" t="str">
        <f>IF(CO3="","",IF(CO13&lt;'Caracs du projet'!$E$9,CO13*'Caracs du projet'!$E$8,'Caracs du projet'!$E$9*'Caracs du projet'!$E$8+(CO13-'Caracs du projet'!$E$9)*'Caracs du projet'!$E$7))</f>
        <v/>
      </c>
      <c r="CP14" s="55" t="str">
        <f>IF(CP3="","",IF(CP13&lt;'Caracs du projet'!$E$9,CP13*'Caracs du projet'!$E$8,'Caracs du projet'!$E$9*'Caracs du projet'!$E$8+(CP13-'Caracs du projet'!$E$9)*'Caracs du projet'!$E$7))</f>
        <v/>
      </c>
      <c r="CQ14" s="55" t="str">
        <f>IF(CQ3="","",IF(CQ13&lt;'Caracs du projet'!$E$9,CQ13*'Caracs du projet'!$E$8,'Caracs du projet'!$E$9*'Caracs du projet'!$E$8+(CQ13-'Caracs du projet'!$E$9)*'Caracs du projet'!$E$7))</f>
        <v/>
      </c>
      <c r="CR14" s="55" t="str">
        <f>IF(CR3="","",IF(CR13&lt;'Caracs du projet'!$E$9,CR13*'Caracs du projet'!$E$8,'Caracs du projet'!$E$9*'Caracs du projet'!$E$8+(CR13-'Caracs du projet'!$E$9)*'Caracs du projet'!$E$7))</f>
        <v/>
      </c>
      <c r="CS14" s="55" t="str">
        <f>IF(CS3="","",IF(CS13&lt;'Caracs du projet'!$E$9,CS13*'Caracs du projet'!$E$8,'Caracs du projet'!$E$9*'Caracs du projet'!$E$8+(CS13-'Caracs du projet'!$E$9)*'Caracs du projet'!$E$7))</f>
        <v/>
      </c>
      <c r="CT14" s="55" t="str">
        <f>IF(CT3="","",IF(CT13&lt;'Caracs du projet'!$E$9,CT13*'Caracs du projet'!$E$8,'Caracs du projet'!$E$9*'Caracs du projet'!$E$8+(CT13-'Caracs du projet'!$E$9)*'Caracs du projet'!$E$7))</f>
        <v/>
      </c>
      <c r="CU14" s="55" t="str">
        <f>IF(CU3="","",IF(CU13&lt;'Caracs du projet'!$E$9,CU13*'Caracs du projet'!$E$8,'Caracs du projet'!$E$9*'Caracs du projet'!$E$8+(CU13-'Caracs du projet'!$E$9)*'Caracs du projet'!$E$7))</f>
        <v/>
      </c>
      <c r="CV14" s="55" t="str">
        <f>IF(CV3="","",IF(CV13&lt;'Caracs du projet'!$E$9,CV13*'Caracs du projet'!$E$8,'Caracs du projet'!$E$9*'Caracs du projet'!$E$8+(CV13-'Caracs du projet'!$E$9)*'Caracs du projet'!$E$7))</f>
        <v/>
      </c>
      <c r="CW14" s="55" t="str">
        <f>IF(CW3="","",IF(CW13&lt;'Caracs du projet'!$E$9,CW13*'Caracs du projet'!$E$8,'Caracs du projet'!$E$9*'Caracs du projet'!$E$8+(CW13-'Caracs du projet'!$E$9)*'Caracs du projet'!$E$7))</f>
        <v/>
      </c>
      <c r="CX14" s="55" t="str">
        <f>IF(CX3="","",IF(CX13&lt;'Caracs du projet'!$E$9,CX13*'Caracs du projet'!$E$8,'Caracs du projet'!$E$9*'Caracs du projet'!$E$8+(CX13-'Caracs du projet'!$E$9)*'Caracs du projet'!$E$7))</f>
        <v/>
      </c>
      <c r="CY14" s="55" t="str">
        <f>IF(CY3="","",IF(CY13&lt;'Caracs du projet'!$E$9,CY13*'Caracs du projet'!$E$8,'Caracs du projet'!$E$9*'Caracs du projet'!$E$8+(CY13-'Caracs du projet'!$E$9)*'Caracs du projet'!$E$7))</f>
        <v/>
      </c>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row>
    <row r="15" spans="1:151" ht="23.25">
      <c r="A15" s="116" t="s">
        <v>47</v>
      </c>
      <c r="B15" s="59">
        <v>0</v>
      </c>
      <c r="C15" s="59">
        <f ca="1">IF(C3="","",C13-C14)</f>
        <v>474.22570117258448</v>
      </c>
      <c r="D15" s="59">
        <f t="shared" ref="D15:BO15" ca="1" si="3">IF(D3="","",D13-D14)</f>
        <v>518.60029139909705</v>
      </c>
      <c r="E15" s="59">
        <f t="shared" ca="1" si="3"/>
        <v>562.5727932490297</v>
      </c>
      <c r="F15" s="59">
        <f t="shared" ca="1" si="3"/>
        <v>606.14725051700634</v>
      </c>
      <c r="G15" s="59">
        <f t="shared" ca="1" si="3"/>
        <v>649.32766706564837</v>
      </c>
      <c r="H15" s="59">
        <f t="shared" ca="1" si="3"/>
        <v>692.11800722112525</v>
      </c>
      <c r="I15" s="59">
        <f t="shared" ca="1" si="3"/>
        <v>734.52219616477566</v>
      </c>
      <c r="J15" s="59">
        <f t="shared" ca="1" si="3"/>
        <v>776.544120320866</v>
      </c>
      <c r="K15" s="59">
        <f t="shared" ca="1" si="3"/>
        <v>818.18762774049219</v>
      </c>
      <c r="L15" s="59">
        <f t="shared" ca="1" si="3"/>
        <v>859.45652848170187</v>
      </c>
      <c r="M15" s="59">
        <f t="shared" ca="1" si="3"/>
        <v>900.35459498583396</v>
      </c>
      <c r="N15" s="59">
        <f t="shared" ca="1" si="3"/>
        <v>940.88556245014729</v>
      </c>
      <c r="O15" s="59">
        <f t="shared" ca="1" si="3"/>
        <v>981.05312919674759</v>
      </c>
      <c r="P15" s="59">
        <f t="shared" ca="1" si="3"/>
        <v>1020.8609570378736</v>
      </c>
      <c r="Q15" s="59">
        <f t="shared" ca="1" si="3"/>
        <v>1060.3126716375559</v>
      </c>
      <c r="R15" s="59">
        <f t="shared" ca="1" si="3"/>
        <v>1088.9793360304213</v>
      </c>
      <c r="S15" s="59">
        <f t="shared" ca="1" si="3"/>
        <v>1105.1280554756647</v>
      </c>
      <c r="T15" s="59">
        <f t="shared" ca="1" si="3"/>
        <v>1121.1168866095691</v>
      </c>
      <c r="U15" s="59">
        <f t="shared" ca="1" si="3"/>
        <v>1136.9474124847216</v>
      </c>
      <c r="V15" s="59">
        <f t="shared" ca="1" si="3"/>
        <v>43652.621200479924</v>
      </c>
      <c r="W15" s="59" t="str">
        <f t="shared" si="3"/>
        <v/>
      </c>
      <c r="X15" s="59" t="str">
        <f t="shared" si="3"/>
        <v/>
      </c>
      <c r="Y15" s="59" t="str">
        <f t="shared" si="3"/>
        <v/>
      </c>
      <c r="Z15" s="59" t="str">
        <f t="shared" si="3"/>
        <v/>
      </c>
      <c r="AA15" s="59" t="str">
        <f t="shared" si="3"/>
        <v/>
      </c>
      <c r="AB15" s="59" t="str">
        <f t="shared" si="3"/>
        <v/>
      </c>
      <c r="AC15" s="59" t="str">
        <f t="shared" si="3"/>
        <v/>
      </c>
      <c r="AD15" s="59" t="str">
        <f t="shared" si="3"/>
        <v/>
      </c>
      <c r="AE15" s="59" t="str">
        <f t="shared" si="3"/>
        <v/>
      </c>
      <c r="AF15" s="59" t="str">
        <f t="shared" si="3"/>
        <v/>
      </c>
      <c r="AG15" s="59" t="str">
        <f t="shared" si="3"/>
        <v/>
      </c>
      <c r="AH15" s="59" t="str">
        <f t="shared" si="3"/>
        <v/>
      </c>
      <c r="AI15" s="59" t="str">
        <f t="shared" si="3"/>
        <v/>
      </c>
      <c r="AJ15" s="59" t="str">
        <f t="shared" si="3"/>
        <v/>
      </c>
      <c r="AK15" s="59" t="str">
        <f t="shared" si="3"/>
        <v/>
      </c>
      <c r="AL15" s="59" t="str">
        <f t="shared" si="3"/>
        <v/>
      </c>
      <c r="AM15" s="59" t="str">
        <f t="shared" si="3"/>
        <v/>
      </c>
      <c r="AN15" s="59" t="str">
        <f t="shared" si="3"/>
        <v/>
      </c>
      <c r="AO15" s="59" t="str">
        <f t="shared" si="3"/>
        <v/>
      </c>
      <c r="AP15" s="59" t="str">
        <f t="shared" si="3"/>
        <v/>
      </c>
      <c r="AQ15" s="59" t="str">
        <f t="shared" si="3"/>
        <v/>
      </c>
      <c r="AR15" s="59" t="str">
        <f t="shared" si="3"/>
        <v/>
      </c>
      <c r="AS15" s="59" t="str">
        <f t="shared" si="3"/>
        <v/>
      </c>
      <c r="AT15" s="59" t="str">
        <f t="shared" si="3"/>
        <v/>
      </c>
      <c r="AU15" s="59" t="str">
        <f t="shared" si="3"/>
        <v/>
      </c>
      <c r="AV15" s="59" t="str">
        <f t="shared" si="3"/>
        <v/>
      </c>
      <c r="AW15" s="59" t="str">
        <f t="shared" si="3"/>
        <v/>
      </c>
      <c r="AX15" s="59" t="str">
        <f t="shared" si="3"/>
        <v/>
      </c>
      <c r="AY15" s="59" t="str">
        <f t="shared" si="3"/>
        <v/>
      </c>
      <c r="AZ15" s="59" t="str">
        <f t="shared" si="3"/>
        <v/>
      </c>
      <c r="BA15" s="59" t="str">
        <f t="shared" si="3"/>
        <v/>
      </c>
      <c r="BB15" s="59" t="str">
        <f t="shared" si="3"/>
        <v/>
      </c>
      <c r="BC15" s="59" t="str">
        <f t="shared" si="3"/>
        <v/>
      </c>
      <c r="BD15" s="59" t="str">
        <f t="shared" si="3"/>
        <v/>
      </c>
      <c r="BE15" s="59" t="str">
        <f t="shared" si="3"/>
        <v/>
      </c>
      <c r="BF15" s="59" t="str">
        <f t="shared" si="3"/>
        <v/>
      </c>
      <c r="BG15" s="59" t="str">
        <f t="shared" si="3"/>
        <v/>
      </c>
      <c r="BH15" s="59" t="str">
        <f t="shared" si="3"/>
        <v/>
      </c>
      <c r="BI15" s="59" t="str">
        <f t="shared" si="3"/>
        <v/>
      </c>
      <c r="BJ15" s="59" t="str">
        <f t="shared" si="3"/>
        <v/>
      </c>
      <c r="BK15" s="59" t="str">
        <f t="shared" si="3"/>
        <v/>
      </c>
      <c r="BL15" s="59" t="str">
        <f t="shared" si="3"/>
        <v/>
      </c>
      <c r="BM15" s="59" t="str">
        <f t="shared" si="3"/>
        <v/>
      </c>
      <c r="BN15" s="59" t="str">
        <f t="shared" si="3"/>
        <v/>
      </c>
      <c r="BO15" s="59" t="str">
        <f t="shared" si="3"/>
        <v/>
      </c>
      <c r="BP15" s="59" t="str">
        <f t="shared" ref="BP15:CZ15" si="4">IF(BP3="","",BP13-BP14)</f>
        <v/>
      </c>
      <c r="BQ15" s="59" t="str">
        <f t="shared" si="4"/>
        <v/>
      </c>
      <c r="BR15" s="59" t="str">
        <f t="shared" si="4"/>
        <v/>
      </c>
      <c r="BS15" s="59" t="str">
        <f t="shared" si="4"/>
        <v/>
      </c>
      <c r="BT15" s="59" t="str">
        <f t="shared" si="4"/>
        <v/>
      </c>
      <c r="BU15" s="59" t="str">
        <f t="shared" si="4"/>
        <v/>
      </c>
      <c r="BV15" s="59" t="str">
        <f t="shared" si="4"/>
        <v/>
      </c>
      <c r="BW15" s="59" t="str">
        <f t="shared" si="4"/>
        <v/>
      </c>
      <c r="BX15" s="59" t="str">
        <f t="shared" si="4"/>
        <v/>
      </c>
      <c r="BY15" s="59" t="str">
        <f t="shared" si="4"/>
        <v/>
      </c>
      <c r="BZ15" s="59" t="str">
        <f t="shared" si="4"/>
        <v/>
      </c>
      <c r="CA15" s="59" t="str">
        <f t="shared" si="4"/>
        <v/>
      </c>
      <c r="CB15" s="59" t="str">
        <f t="shared" si="4"/>
        <v/>
      </c>
      <c r="CC15" s="59" t="str">
        <f t="shared" si="4"/>
        <v/>
      </c>
      <c r="CD15" s="59" t="str">
        <f t="shared" si="4"/>
        <v/>
      </c>
      <c r="CE15" s="59" t="str">
        <f t="shared" si="4"/>
        <v/>
      </c>
      <c r="CF15" s="59" t="str">
        <f t="shared" si="4"/>
        <v/>
      </c>
      <c r="CG15" s="59" t="str">
        <f t="shared" si="4"/>
        <v/>
      </c>
      <c r="CH15" s="59" t="str">
        <f t="shared" si="4"/>
        <v/>
      </c>
      <c r="CI15" s="59" t="str">
        <f t="shared" si="4"/>
        <v/>
      </c>
      <c r="CJ15" s="59" t="str">
        <f t="shared" si="4"/>
        <v/>
      </c>
      <c r="CK15" s="59" t="str">
        <f t="shared" si="4"/>
        <v/>
      </c>
      <c r="CL15" s="59" t="str">
        <f t="shared" si="4"/>
        <v/>
      </c>
      <c r="CM15" s="59" t="str">
        <f t="shared" si="4"/>
        <v/>
      </c>
      <c r="CN15" s="59" t="str">
        <f t="shared" si="4"/>
        <v/>
      </c>
      <c r="CO15" s="59" t="str">
        <f t="shared" si="4"/>
        <v/>
      </c>
      <c r="CP15" s="59" t="str">
        <f t="shared" si="4"/>
        <v/>
      </c>
      <c r="CQ15" s="59" t="str">
        <f t="shared" si="4"/>
        <v/>
      </c>
      <c r="CR15" s="59" t="str">
        <f t="shared" si="4"/>
        <v/>
      </c>
      <c r="CS15" s="59" t="str">
        <f t="shared" si="4"/>
        <v/>
      </c>
      <c r="CT15" s="59" t="str">
        <f t="shared" si="4"/>
        <v/>
      </c>
      <c r="CU15" s="59" t="str">
        <f t="shared" si="4"/>
        <v/>
      </c>
      <c r="CV15" s="59" t="str">
        <f t="shared" si="4"/>
        <v/>
      </c>
      <c r="CW15" s="59" t="str">
        <f t="shared" si="4"/>
        <v/>
      </c>
      <c r="CX15" s="59" t="str">
        <f t="shared" si="4"/>
        <v/>
      </c>
      <c r="CY15" s="59" t="str">
        <f t="shared" si="4"/>
        <v/>
      </c>
      <c r="CZ15" s="59" t="str">
        <f t="shared" si="4"/>
        <v/>
      </c>
      <c r="DA15" s="58"/>
      <c r="DB15" s="58"/>
      <c r="DC15" s="58"/>
      <c r="DD15" s="58"/>
      <c r="DE15" s="58"/>
      <c r="DF15" s="58"/>
      <c r="DG15" s="58"/>
      <c r="DH15" s="58"/>
      <c r="DI15" s="58"/>
      <c r="DJ15" s="58"/>
      <c r="DK15" s="58"/>
      <c r="DL15" s="58"/>
      <c r="DM15" s="58"/>
      <c r="DN15" s="58"/>
      <c r="DO15" s="58"/>
      <c r="DP15" s="58"/>
      <c r="DQ15" s="58"/>
      <c r="DR15" s="58"/>
      <c r="DS15" s="58"/>
      <c r="DT15" s="58"/>
      <c r="DU15" s="58"/>
      <c r="DV15" s="58"/>
      <c r="DW15" s="58"/>
      <c r="DX15" s="58"/>
      <c r="DY15" s="58"/>
      <c r="DZ15" s="58"/>
      <c r="EA15" s="58"/>
      <c r="EB15" s="58"/>
      <c r="EC15" s="58"/>
      <c r="ED15" s="58"/>
      <c r="EE15" s="58"/>
      <c r="EF15" s="58"/>
      <c r="EG15" s="60"/>
      <c r="EH15" s="60"/>
      <c r="EI15" s="60"/>
      <c r="EJ15" s="61"/>
    </row>
    <row r="16" spans="1:151" ht="15.75">
      <c r="A16" s="57"/>
      <c r="B16" s="59"/>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8"/>
      <c r="DB16" s="58"/>
      <c r="DC16" s="58"/>
      <c r="DD16" s="58"/>
      <c r="DE16" s="58"/>
      <c r="DF16" s="58"/>
      <c r="DG16" s="58"/>
      <c r="DH16" s="58"/>
      <c r="DI16" s="58"/>
      <c r="DJ16" s="58"/>
      <c r="DK16" s="58"/>
      <c r="DL16" s="58"/>
      <c r="DM16" s="58"/>
      <c r="DN16" s="58"/>
      <c r="DO16" s="58"/>
      <c r="DP16" s="58"/>
      <c r="DQ16" s="58"/>
      <c r="DR16" s="58"/>
      <c r="DS16" s="58"/>
      <c r="DT16" s="58"/>
      <c r="DU16" s="58"/>
      <c r="DV16" s="58"/>
      <c r="DW16" s="58"/>
      <c r="DX16" s="58"/>
      <c r="DY16" s="58"/>
      <c r="DZ16" s="58"/>
      <c r="EA16" s="58"/>
      <c r="EB16" s="58"/>
      <c r="EC16" s="58"/>
      <c r="ED16" s="58"/>
      <c r="EE16" s="58"/>
      <c r="EF16" s="58"/>
      <c r="EG16" s="60"/>
      <c r="EH16" s="60"/>
      <c r="EI16" s="60"/>
      <c r="EJ16" s="61"/>
    </row>
    <row r="17" spans="1:152">
      <c r="A17" s="56" t="s">
        <v>48</v>
      </c>
      <c r="B17" s="55">
        <v>0</v>
      </c>
      <c r="C17" s="55">
        <f ca="1">IF(C3="","",C15*'Caracs du projet'!$E$12)</f>
        <v>81.566820601684526</v>
      </c>
      <c r="D17" s="55">
        <f ca="1">IF(D3="","",D15*'Caracs du projet'!$E$12)</f>
        <v>89.199250120644692</v>
      </c>
      <c r="E17" s="55">
        <f ca="1">IF(E3="","",E15*'Caracs du projet'!$E$12)</f>
        <v>96.762520438833107</v>
      </c>
      <c r="F17" s="55">
        <f ca="1">IF(F3="","",F15*'Caracs du projet'!$E$12)</f>
        <v>104.25732708892508</v>
      </c>
      <c r="G17" s="55">
        <f ca="1">IF(G3="","",G15*'Caracs du projet'!$E$12)</f>
        <v>111.68435873529151</v>
      </c>
      <c r="H17" s="55">
        <f ca="1">IF(H3="","",H15*'Caracs du projet'!$E$12)</f>
        <v>119.04429724203354</v>
      </c>
      <c r="I17" s="55">
        <f ca="1">IF(I3="","",I15*'Caracs du projet'!$E$12)</f>
        <v>126.33781774034141</v>
      </c>
      <c r="J17" s="55">
        <f ca="1">IF(J3="","",J15*'Caracs du projet'!$E$12)</f>
        <v>133.56558869518895</v>
      </c>
      <c r="K17" s="55">
        <f ca="1">IF(K3="","",K15*'Caracs du projet'!$E$12)</f>
        <v>140.72827197136465</v>
      </c>
      <c r="L17" s="55">
        <f ca="1">IF(L3="","",L15*'Caracs du projet'!$E$12)</f>
        <v>147.82652289885272</v>
      </c>
      <c r="M17" s="55">
        <f ca="1">IF(M3="","",M15*'Caracs du projet'!$E$12)</f>
        <v>154.86099033756344</v>
      </c>
      <c r="N17" s="55">
        <f ca="1">IF(N3="","",N15*'Caracs du projet'!$E$12)</f>
        <v>161.83231674142533</v>
      </c>
      <c r="O17" s="55">
        <f ca="1">IF(O3="","",O15*'Caracs du projet'!$E$12)</f>
        <v>168.74113822184057</v>
      </c>
      <c r="P17" s="55">
        <f ca="1">IF(P3="","",P15*'Caracs du projet'!$E$12)</f>
        <v>175.58808461051424</v>
      </c>
      <c r="Q17" s="55">
        <f ca="1">IF(Q3="","",Q15*'Caracs du projet'!$E$12)</f>
        <v>182.3737795216596</v>
      </c>
      <c r="R17" s="55">
        <f ca="1">IF(R3="","",R15*'Caracs du projet'!$E$12)</f>
        <v>187.30444579723246</v>
      </c>
      <c r="S17" s="55">
        <f ca="1">IF(S3="","",S15*'Caracs du projet'!$E$12)</f>
        <v>190.08202554181432</v>
      </c>
      <c r="T17" s="55">
        <f ca="1">IF(T3="","",T15*'Caracs du projet'!$E$12)</f>
        <v>192.83210449684586</v>
      </c>
      <c r="U17" s="55">
        <f ca="1">IF(U3="","",U15*'Caracs du projet'!$E$12)</f>
        <v>195.5549549473721</v>
      </c>
      <c r="V17" s="55">
        <f ca="1">IF(V3="","",V15*'Caracs du projet'!$E$12)</f>
        <v>7508.250846482546</v>
      </c>
      <c r="W17" s="55" t="str">
        <f>IF(W3="","",W15*'Caracs du projet'!$E$12)</f>
        <v/>
      </c>
      <c r="X17" s="55" t="str">
        <f>IF(X3="","",X15*'Caracs du projet'!$E$12)</f>
        <v/>
      </c>
      <c r="Y17" s="55" t="str">
        <f>IF(Y3="","",Y15*'Caracs du projet'!$E$12)</f>
        <v/>
      </c>
      <c r="Z17" s="55" t="str">
        <f>IF(Z3="","",Z15*'Caracs du projet'!$E$12)</f>
        <v/>
      </c>
      <c r="AA17" s="55" t="str">
        <f>IF(AA3="","",AA15*'Caracs du projet'!$E$12)</f>
        <v/>
      </c>
      <c r="AB17" s="55" t="str">
        <f>IF(AB3="","",AB15*'Caracs du projet'!$E$12)</f>
        <v/>
      </c>
      <c r="AC17" s="55" t="str">
        <f>IF(AC3="","",AC15*'Caracs du projet'!$E$12)</f>
        <v/>
      </c>
      <c r="AD17" s="55" t="str">
        <f>IF(AD3="","",AD15*'Caracs du projet'!$E$12)</f>
        <v/>
      </c>
      <c r="AE17" s="55" t="str">
        <f>IF(AE3="","",AE15*'Caracs du projet'!$E$12)</f>
        <v/>
      </c>
      <c r="AF17" s="55" t="str">
        <f>IF(AF3="","",AF15*'Caracs du projet'!$E$12)</f>
        <v/>
      </c>
      <c r="AG17" s="55" t="str">
        <f>IF(AG3="","",AG15*'Caracs du projet'!$E$12)</f>
        <v/>
      </c>
      <c r="AH17" s="55" t="str">
        <f>IF(AH3="","",AH15*'Caracs du projet'!$E$12)</f>
        <v/>
      </c>
      <c r="AI17" s="55" t="str">
        <f>IF(AI3="","",AI15*'Caracs du projet'!$E$12)</f>
        <v/>
      </c>
      <c r="AJ17" s="55" t="str">
        <f>IF(AJ3="","",AJ15*'Caracs du projet'!$E$12)</f>
        <v/>
      </c>
      <c r="AK17" s="55" t="str">
        <f>IF(AK3="","",AK15*'Caracs du projet'!$E$12)</f>
        <v/>
      </c>
      <c r="AL17" s="55" t="str">
        <f>IF(AL3="","",AL15*'Caracs du projet'!$E$12)</f>
        <v/>
      </c>
      <c r="AM17" s="55" t="str">
        <f>IF(AM3="","",AM15*'Caracs du projet'!$E$12)</f>
        <v/>
      </c>
      <c r="AN17" s="55" t="str">
        <f>IF(AN3="","",AN15*'Caracs du projet'!$E$12)</f>
        <v/>
      </c>
      <c r="AO17" s="55" t="str">
        <f>IF(AO3="","",AO15*'Caracs du projet'!$E$12)</f>
        <v/>
      </c>
      <c r="AP17" s="55" t="str">
        <f>IF(AP3="","",AP15*'Caracs du projet'!$E$12)</f>
        <v/>
      </c>
      <c r="AQ17" s="55" t="str">
        <f>IF(AQ3="","",AQ15*'Caracs du projet'!$E$12)</f>
        <v/>
      </c>
      <c r="AR17" s="55" t="str">
        <f>IF(AR3="","",AR15*'Caracs du projet'!$E$12)</f>
        <v/>
      </c>
      <c r="AS17" s="55" t="str">
        <f>IF(AS3="","",AS15*'Caracs du projet'!$E$12)</f>
        <v/>
      </c>
      <c r="AT17" s="55" t="str">
        <f>IF(AT3="","",AT15*'Caracs du projet'!$E$12)</f>
        <v/>
      </c>
      <c r="AU17" s="55" t="str">
        <f>IF(AU3="","",AU15*'Caracs du projet'!$E$12)</f>
        <v/>
      </c>
      <c r="AV17" s="55" t="str">
        <f>IF(AV3="","",AV15*'Caracs du projet'!$E$12)</f>
        <v/>
      </c>
      <c r="AW17" s="55" t="str">
        <f>IF(AW3="","",AW15*'Caracs du projet'!$E$12)</f>
        <v/>
      </c>
      <c r="AX17" s="55" t="str">
        <f>IF(AX3="","",AX15*'Caracs du projet'!$E$12)</f>
        <v/>
      </c>
      <c r="AY17" s="55" t="str">
        <f>IF(AY3="","",AY15*'Caracs du projet'!$E$12)</f>
        <v/>
      </c>
      <c r="AZ17" s="55" t="str">
        <f>IF(AZ3="","",AZ15*'Caracs du projet'!$E$12)</f>
        <v/>
      </c>
      <c r="BA17" s="55" t="str">
        <f>IF(BA3="","",BA15*'Caracs du projet'!$E$12)</f>
        <v/>
      </c>
      <c r="BB17" s="55" t="str">
        <f>IF(BB3="","",BB15*'Caracs du projet'!$E$12)</f>
        <v/>
      </c>
      <c r="BC17" s="55" t="str">
        <f>IF(BC3="","",BC15*'Caracs du projet'!$E$12)</f>
        <v/>
      </c>
      <c r="BD17" s="55" t="str">
        <f>IF(BD3="","",BD15*'Caracs du projet'!$E$12)</f>
        <v/>
      </c>
      <c r="BE17" s="55" t="str">
        <f>IF(BE3="","",BE15*'Caracs du projet'!$E$12)</f>
        <v/>
      </c>
      <c r="BF17" s="55" t="str">
        <f>IF(BF3="","",BF15*'Caracs du projet'!$E$12)</f>
        <v/>
      </c>
      <c r="BG17" s="55" t="str">
        <f>IF(BG3="","",BG15*'Caracs du projet'!$E$12)</f>
        <v/>
      </c>
      <c r="BH17" s="55" t="str">
        <f>IF(BH3="","",BH15*'Caracs du projet'!$E$12)</f>
        <v/>
      </c>
      <c r="BI17" s="55" t="str">
        <f>IF(BI3="","",BI15*'Caracs du projet'!$E$12)</f>
        <v/>
      </c>
      <c r="BJ17" s="55" t="str">
        <f>IF(BJ3="","",BJ15*'Caracs du projet'!$E$12)</f>
        <v/>
      </c>
      <c r="BK17" s="55" t="str">
        <f>IF(BK3="","",BK15*'Caracs du projet'!$E$12)</f>
        <v/>
      </c>
      <c r="BL17" s="55" t="str">
        <f>IF(BL3="","",BL15*'Caracs du projet'!$E$12)</f>
        <v/>
      </c>
      <c r="BM17" s="55" t="str">
        <f>IF(BM3="","",BM15*'Caracs du projet'!$E$12)</f>
        <v/>
      </c>
      <c r="BN17" s="55" t="str">
        <f>IF(BN3="","",BN15*'Caracs du projet'!$E$12)</f>
        <v/>
      </c>
      <c r="BO17" s="55" t="str">
        <f>IF(BO3="","",BO15*'Caracs du projet'!$E$12)</f>
        <v/>
      </c>
      <c r="BP17" s="55" t="str">
        <f>IF(BP3="","",BP15*'Caracs du projet'!$E$12)</f>
        <v/>
      </c>
      <c r="BQ17" s="55" t="str">
        <f>IF(BQ3="","",BQ15*'Caracs du projet'!$E$12)</f>
        <v/>
      </c>
      <c r="BR17" s="55" t="str">
        <f>IF(BR3="","",BR15*'Caracs du projet'!$E$12)</f>
        <v/>
      </c>
      <c r="BS17" s="55" t="str">
        <f>IF(BS3="","",BS15*'Caracs du projet'!$E$12)</f>
        <v/>
      </c>
      <c r="BT17" s="55" t="str">
        <f>IF(BT3="","",BT15*'Caracs du projet'!$E$12)</f>
        <v/>
      </c>
      <c r="BU17" s="55" t="str">
        <f>IF(BU3="","",BU15*'Caracs du projet'!$E$12)</f>
        <v/>
      </c>
      <c r="BV17" s="55" t="str">
        <f>IF(BV3="","",BV15*'Caracs du projet'!$E$12)</f>
        <v/>
      </c>
      <c r="BW17" s="55" t="str">
        <f>IF(BW3="","",BW15*'Caracs du projet'!$E$12)</f>
        <v/>
      </c>
      <c r="BX17" s="55" t="str">
        <f>IF(BX3="","",BX15*'Caracs du projet'!$E$12)</f>
        <v/>
      </c>
      <c r="BY17" s="55" t="str">
        <f>IF(BY3="","",BY15*'Caracs du projet'!$E$12)</f>
        <v/>
      </c>
      <c r="BZ17" s="55" t="str">
        <f>IF(BZ3="","",BZ15*'Caracs du projet'!$E$12)</f>
        <v/>
      </c>
      <c r="CA17" s="55" t="str">
        <f>IF(CA3="","",CA15*'Caracs du projet'!$E$12)</f>
        <v/>
      </c>
      <c r="CB17" s="55" t="str">
        <f>IF(CB3="","",CB15*'Caracs du projet'!$E$12)</f>
        <v/>
      </c>
      <c r="CC17" s="55" t="str">
        <f>IF(CC3="","",CC15*'Caracs du projet'!$E$12)</f>
        <v/>
      </c>
      <c r="CD17" s="55" t="str">
        <f>IF(CD3="","",CD15*'Caracs du projet'!$E$12)</f>
        <v/>
      </c>
      <c r="CE17" s="55" t="str">
        <f>IF(CE3="","",CE15*'Caracs du projet'!$E$12)</f>
        <v/>
      </c>
      <c r="CF17" s="55" t="str">
        <f>IF(CF3="","",CF15*'Caracs du projet'!$E$12)</f>
        <v/>
      </c>
      <c r="CG17" s="55" t="str">
        <f>IF(CG3="","",CG15*'Caracs du projet'!$E$12)</f>
        <v/>
      </c>
      <c r="CH17" s="55" t="str">
        <f>IF(CH3="","",CH15*'Caracs du projet'!$E$12)</f>
        <v/>
      </c>
      <c r="CI17" s="55" t="str">
        <f>IF(CI3="","",CI15*'Caracs du projet'!$E$12)</f>
        <v/>
      </c>
      <c r="CJ17" s="55" t="str">
        <f>IF(CJ3="","",CJ15*'Caracs du projet'!$E$12)</f>
        <v/>
      </c>
      <c r="CK17" s="55" t="str">
        <f>IF(CK3="","",CK15*'Caracs du projet'!$E$12)</f>
        <v/>
      </c>
      <c r="CL17" s="55" t="str">
        <f>IF(CL3="","",CL15*'Caracs du projet'!$E$12)</f>
        <v/>
      </c>
      <c r="CM17" s="55" t="str">
        <f>IF(CM3="","",CM15*'Caracs du projet'!$E$12)</f>
        <v/>
      </c>
      <c r="CN17" s="55" t="str">
        <f>IF(CN3="","",CN15*'Caracs du projet'!$E$12)</f>
        <v/>
      </c>
      <c r="CO17" s="55" t="str">
        <f>IF(CO3="","",CO15*'Caracs du projet'!$E$12)</f>
        <v/>
      </c>
      <c r="CP17" s="55" t="str">
        <f>IF(CP3="","",CP15*'Caracs du projet'!$E$12)</f>
        <v/>
      </c>
      <c r="CQ17" s="55" t="str">
        <f>IF(CQ3="","",CQ15*'Caracs du projet'!$E$12)</f>
        <v/>
      </c>
      <c r="CR17" s="55" t="str">
        <f>IF(CR3="","",CR15*'Caracs du projet'!$E$12)</f>
        <v/>
      </c>
      <c r="CS17" s="55" t="str">
        <f>IF(CS3="","",CS15*'Caracs du projet'!$E$12)</f>
        <v/>
      </c>
      <c r="CT17" s="55" t="str">
        <f>IF(CT3="","",CT15*'Caracs du projet'!$E$12)</f>
        <v/>
      </c>
      <c r="CU17" s="55" t="str">
        <f>IF(CU3="","",CU15*'Caracs du projet'!$E$12)</f>
        <v/>
      </c>
      <c r="CV17" s="55" t="str">
        <f>IF(CV3="","",CV15*'Caracs du projet'!$E$12)</f>
        <v/>
      </c>
      <c r="CW17" s="55" t="str">
        <f>IF(CW3="","",CW15*'Caracs du projet'!$E$12)</f>
        <v/>
      </c>
      <c r="CX17" s="55" t="str">
        <f>IF(CX3="","",CX15*'Caracs du projet'!$E$12)</f>
        <v/>
      </c>
      <c r="CY17" s="55" t="str">
        <f>IF(CY3="","",CY15*'Caracs du projet'!$E$12)</f>
        <v/>
      </c>
      <c r="CZ17" s="55" t="str">
        <f>IF(CZ3="","",CZ15*'Caracs du projet'!$E$12)</f>
        <v/>
      </c>
      <c r="DA17" s="55" t="str">
        <f>IF(DA3="","",DA15*'Caracs du projet'!$E$12)</f>
        <v/>
      </c>
      <c r="DB17" s="55" t="str">
        <f>IF(DB3="","",DB15*'Caracs du projet'!$E$12)</f>
        <v/>
      </c>
      <c r="DC17" s="55" t="str">
        <f>IF(DC3="","",DC15*'Caracs du projet'!$E$12)</f>
        <v/>
      </c>
      <c r="DD17" s="55" t="str">
        <f>IF(DD3="","",DD15*'Caracs du projet'!$E$12)</f>
        <v/>
      </c>
      <c r="DE17" s="55" t="str">
        <f>IF(DE3="","",DE15*'Caracs du projet'!$E$12)</f>
        <v/>
      </c>
      <c r="DF17" s="55" t="str">
        <f>IF(DF3="","",DF15*'Caracs du projet'!$E$12)</f>
        <v/>
      </c>
      <c r="DG17" s="55" t="str">
        <f>IF(DG3="","",DG15*'Caracs du projet'!$E$12)</f>
        <v/>
      </c>
      <c r="DH17" s="55" t="str">
        <f>IF(DH3="","",DH15*'Caracs du projet'!$E$12)</f>
        <v/>
      </c>
      <c r="DI17" s="55" t="str">
        <f>IF(DI3="","",DI15*'Caracs du projet'!$E$12)</f>
        <v/>
      </c>
      <c r="DJ17" s="55" t="str">
        <f>IF(DJ3="","",DJ15*'Caracs du projet'!$E$12)</f>
        <v/>
      </c>
      <c r="DK17" s="55" t="str">
        <f>IF(DK3="","",DK15*'Caracs du projet'!$E$12)</f>
        <v/>
      </c>
      <c r="DL17" s="55" t="str">
        <f>IF(DL3="","",DL15*'Caracs du projet'!$E$12)</f>
        <v/>
      </c>
      <c r="DM17" s="55" t="str">
        <f>IF(DM3="","",DM15*'Caracs du projet'!$E$12)</f>
        <v/>
      </c>
      <c r="DN17" s="55" t="str">
        <f>IF(DN3="","",DN15*'Caracs du projet'!$E$12)</f>
        <v/>
      </c>
      <c r="DO17" s="55" t="str">
        <f>IF(DO3="","",DO15*'Caracs du projet'!$E$12)</f>
        <v/>
      </c>
      <c r="DP17" s="55" t="str">
        <f>IF(DP3="","",DP15*'Caracs du projet'!$E$12)</f>
        <v/>
      </c>
      <c r="DQ17" s="55" t="str">
        <f>IF(DQ3="","",DQ15*'Caracs du projet'!$E$12)</f>
        <v/>
      </c>
      <c r="DR17" s="55" t="str">
        <f>IF(DR3="","",DR15*'Caracs du projet'!$E$12)</f>
        <v/>
      </c>
      <c r="DS17" s="55" t="str">
        <f>IF(DS3="","",DS15*'Caracs du projet'!$E$12)</f>
        <v/>
      </c>
      <c r="DT17" s="55" t="str">
        <f>IF(DT3="","",DT15*'Caracs du projet'!$E$12)</f>
        <v/>
      </c>
      <c r="DU17" s="55" t="str">
        <f>IF(DU3="","",DU15*'Caracs du projet'!$E$12)</f>
        <v/>
      </c>
      <c r="DV17" s="55" t="str">
        <f>IF(DV3="","",DV15*'Caracs du projet'!$E$12)</f>
        <v/>
      </c>
      <c r="DW17" s="55" t="str">
        <f>IF(DW3="","",DW15*'Caracs du projet'!$E$12)</f>
        <v/>
      </c>
      <c r="DX17" s="55" t="str">
        <f>IF(DX3="","",DX15*'Caracs du projet'!$E$12)</f>
        <v/>
      </c>
      <c r="DY17" s="55" t="str">
        <f>IF(DY3="","",DY15*'Caracs du projet'!$E$12)</f>
        <v/>
      </c>
      <c r="DZ17" s="55" t="str">
        <f>IF(DZ3="","",DZ15*'Caracs du projet'!$E$12)</f>
        <v/>
      </c>
      <c r="EA17" s="55" t="str">
        <f>IF(EA3="","",EA15*'Caracs du projet'!$E$12)</f>
        <v/>
      </c>
      <c r="EB17" s="55" t="str">
        <f>IF(EB3="","",EB15*'Caracs du projet'!$E$12)</f>
        <v/>
      </c>
      <c r="EC17" s="55" t="str">
        <f>IF(EC3="","",EC15*'Caracs du projet'!$E$12)</f>
        <v/>
      </c>
      <c r="ED17" s="55" t="str">
        <f>IF(ED3="","",ED15*'Caracs du projet'!$E$12)</f>
        <v/>
      </c>
      <c r="EE17" s="55" t="str">
        <f>IF(EE3="","",EE15*'Caracs du projet'!$E$12)</f>
        <v/>
      </c>
      <c r="EF17" s="55" t="str">
        <f>IF(EF3="","",EF15*'Caracs du projet'!$E$12)</f>
        <v/>
      </c>
      <c r="EG17" s="55" t="str">
        <f>IF(EG3="","",EG15*'Caracs du projet'!$E$12)</f>
        <v/>
      </c>
      <c r="EH17" s="55" t="str">
        <f>IF(EH3="","",EH15*'Caracs du projet'!$E$12)</f>
        <v/>
      </c>
      <c r="EI17" s="55" t="str">
        <f>IF(EI3="","",EI15*'Caracs du projet'!$E$12)</f>
        <v/>
      </c>
    </row>
    <row r="18" spans="1:152">
      <c r="A18" s="56" t="s">
        <v>49</v>
      </c>
      <c r="B18" s="55">
        <v>0</v>
      </c>
      <c r="C18" s="55">
        <f ca="1">IF(C3="","",C15*(1-'Caracs du projet'!$E$10)*'Caracs du projet'!$E$60)</f>
        <v>39.834958898497099</v>
      </c>
      <c r="D18" s="55">
        <f ca="1">IF(D3="","",D15*(1-'Caracs du projet'!$E$10)*'Caracs du projet'!$E$60)</f>
        <v>43.562424477524154</v>
      </c>
      <c r="E18" s="55">
        <f ca="1">IF(E3="","",E15*(1-'Caracs du projet'!$E$10)*'Caracs du projet'!$E$60)</f>
        <v>47.256114632918504</v>
      </c>
      <c r="F18" s="55">
        <f ca="1">IF(F3="","",F15*(1-'Caracs du projet'!$E$10)*'Caracs du projet'!$E$60)</f>
        <v>50.916369043428539</v>
      </c>
      <c r="G18" s="55">
        <f ca="1">IF(G3="","",G15*(1-'Caracs du projet'!$E$10)*'Caracs du projet'!$E$60)</f>
        <v>54.543524033514473</v>
      </c>
      <c r="H18" s="55">
        <f ca="1">IF(H3="","",H15*(1-'Caracs du projet'!$E$10)*'Caracs du projet'!$E$60)</f>
        <v>58.137912606574524</v>
      </c>
      <c r="I18" s="55">
        <f ca="1">IF(I3="","",I15*(1-'Caracs du projet'!$E$10)*'Caracs du projet'!$E$60)</f>
        <v>61.69986447784116</v>
      </c>
      <c r="J18" s="55">
        <f ca="1">IF(J3="","",J15*(1-'Caracs du projet'!$E$10)*'Caracs du projet'!$E$60)</f>
        <v>65.229706106952747</v>
      </c>
      <c r="K18" s="55">
        <f ca="1">IF(K3="","",K15*(1-'Caracs du projet'!$E$10)*'Caracs du projet'!$E$60)</f>
        <v>68.727760730201354</v>
      </c>
      <c r="L18" s="55">
        <f ca="1">IF(L3="","",L15*(1-'Caracs du projet'!$E$10)*'Caracs du projet'!$E$60)</f>
        <v>72.194348392462956</v>
      </c>
      <c r="M18" s="55">
        <f ca="1">IF(M3="","",M15*(1-'Caracs du projet'!$E$10)*'Caracs du projet'!$E$60)</f>
        <v>75.629785978810048</v>
      </c>
      <c r="N18" s="55">
        <f ca="1">IF(N3="","",N15*(1-'Caracs du projet'!$E$10)*'Caracs du projet'!$E$60)</f>
        <v>79.034387245812383</v>
      </c>
      <c r="O18" s="55">
        <f ca="1">IF(O3="","",O15*(1-'Caracs du projet'!$E$10)*'Caracs du projet'!$E$60)</f>
        <v>82.40846285252681</v>
      </c>
      <c r="P18" s="55">
        <f ca="1">IF(P3="","",P15*(1-'Caracs du projet'!$E$10)*'Caracs du projet'!$E$60)</f>
        <v>85.752320391181385</v>
      </c>
      <c r="Q18" s="55">
        <f ca="1">IF(Q3="","",Q15*(1-'Caracs du projet'!$E$10)*'Caracs du projet'!$E$60)</f>
        <v>89.066264417554706</v>
      </c>
      <c r="R18" s="55">
        <f ca="1">IF(R3="","",R15*(1-'Caracs du projet'!$E$10)*'Caracs du projet'!$E$60)</f>
        <v>91.474264226555405</v>
      </c>
      <c r="S18" s="55">
        <f ca="1">IF(S3="","",S15*(1-'Caracs du projet'!$E$10)*'Caracs du projet'!$E$60)</f>
        <v>92.830756659955853</v>
      </c>
      <c r="T18" s="55">
        <f ca="1">IF(T3="","",T15*(1-'Caracs du projet'!$E$10)*'Caracs du projet'!$E$60)</f>
        <v>94.173818475203817</v>
      </c>
      <c r="U18" s="55">
        <f ca="1">IF(U3="","",U15*(1-'Caracs du projet'!$E$10)*'Caracs du projet'!$E$60)</f>
        <v>95.503582648716616</v>
      </c>
      <c r="V18" s="55">
        <f ca="1">IF(V3="","",V15*(1-'Caracs du projet'!$E$10)*'Caracs du projet'!$E$60)</f>
        <v>3666.8201808403137</v>
      </c>
      <c r="W18" s="55" t="str">
        <f>IF(W3="","",W15*(1-'Caracs du projet'!$E$10)*'Caracs du projet'!$E$60)</f>
        <v/>
      </c>
      <c r="X18" s="55" t="str">
        <f>IF(X3="","",X15*(1-'Caracs du projet'!$E$10)*'Caracs du projet'!$E$60)</f>
        <v/>
      </c>
      <c r="Y18" s="55" t="str">
        <f>IF(Y3="","",Y15*(1-'Caracs du projet'!$E$10)*'Caracs du projet'!$E$60)</f>
        <v/>
      </c>
      <c r="Z18" s="55" t="str">
        <f>IF(Z3="","",Z15*(1-'Caracs du projet'!$E$10)*'Caracs du projet'!$E$60)</f>
        <v/>
      </c>
      <c r="AA18" s="55" t="str">
        <f>IF(AA3="","",AA15*(1-'Caracs du projet'!$E$10)*'Caracs du projet'!$E$60)</f>
        <v/>
      </c>
      <c r="AB18" s="55" t="str">
        <f>IF(AB3="","",AB15*(1-'Caracs du projet'!$E$10)*'Caracs du projet'!$E$60)</f>
        <v/>
      </c>
      <c r="AC18" s="55" t="str">
        <f>IF(AC3="","",AC15*(1-'Caracs du projet'!$E$10)*'Caracs du projet'!$E$60)</f>
        <v/>
      </c>
      <c r="AD18" s="55" t="str">
        <f>IF(AD3="","",AD15*(1-'Caracs du projet'!$E$10)*'Caracs du projet'!$E$60)</f>
        <v/>
      </c>
      <c r="AE18" s="55" t="str">
        <f>IF(AE3="","",AE15*(1-'Caracs du projet'!$E$10)*'Caracs du projet'!$E$60)</f>
        <v/>
      </c>
      <c r="AF18" s="55" t="str">
        <f>IF(AF3="","",AF15*(1-'Caracs du projet'!$E$10)*'Caracs du projet'!$E$60)</f>
        <v/>
      </c>
      <c r="AG18" s="55" t="str">
        <f>IF(AG3="","",AG15*(1-'Caracs du projet'!$E$10)*'Caracs du projet'!$E$60)</f>
        <v/>
      </c>
      <c r="AH18" s="55" t="str">
        <f>IF(AH3="","",AH15*(1-'Caracs du projet'!$E$10)*'Caracs du projet'!$E$60)</f>
        <v/>
      </c>
      <c r="AI18" s="55" t="str">
        <f>IF(AI3="","",AI15*(1-'Caracs du projet'!$E$10)*'Caracs du projet'!$E$60)</f>
        <v/>
      </c>
      <c r="AJ18" s="55" t="str">
        <f>IF(AJ3="","",AJ15*(1-'Caracs du projet'!$E$10)*'Caracs du projet'!$E$60)</f>
        <v/>
      </c>
      <c r="AK18" s="55" t="str">
        <f>IF(AK3="","",AK15*(1-'Caracs du projet'!$E$10)*'Caracs du projet'!$E$60)</f>
        <v/>
      </c>
      <c r="AL18" s="55" t="str">
        <f>IF(AL3="","",AL15*(1-'Caracs du projet'!$E$10)*'Caracs du projet'!$E$60)</f>
        <v/>
      </c>
      <c r="AM18" s="55" t="str">
        <f>IF(AM3="","",AM15*(1-'Caracs du projet'!$E$10)*'Caracs du projet'!$E$60)</f>
        <v/>
      </c>
      <c r="AN18" s="55" t="str">
        <f>IF(AN3="","",AN15*(1-'Caracs du projet'!$E$10)*'Caracs du projet'!$E$60)</f>
        <v/>
      </c>
      <c r="AO18" s="55" t="str">
        <f>IF(AO3="","",AO15*(1-'Caracs du projet'!$E$10)*'Caracs du projet'!$E$60)</f>
        <v/>
      </c>
      <c r="AP18" s="55" t="str">
        <f>IF(AP3="","",AP15*(1-'Caracs du projet'!$E$10)*'Caracs du projet'!$E$60)</f>
        <v/>
      </c>
      <c r="AQ18" s="55" t="str">
        <f>IF(AQ3="","",AQ15*(1-'Caracs du projet'!$E$10)*'Caracs du projet'!$E$60)</f>
        <v/>
      </c>
      <c r="AR18" s="55" t="str">
        <f>IF(AR3="","",AR15*(1-'Caracs du projet'!$E$10)*'Caracs du projet'!$E$60)</f>
        <v/>
      </c>
      <c r="AS18" s="55" t="str">
        <f>IF(AS3="","",AS15*(1-'Caracs du projet'!$E$10)*'Caracs du projet'!$E$60)</f>
        <v/>
      </c>
      <c r="AT18" s="55" t="str">
        <f>IF(AT3="","",AT15*(1-'Caracs du projet'!$E$10)*'Caracs du projet'!$E$60)</f>
        <v/>
      </c>
      <c r="AU18" s="55" t="str">
        <f>IF(AU3="","",AU15*(1-'Caracs du projet'!$E$10)*'Caracs du projet'!$E$60)</f>
        <v/>
      </c>
      <c r="AV18" s="55" t="str">
        <f>IF(AV3="","",AV15*(1-'Caracs du projet'!$E$10)*'Caracs du projet'!$E$60)</f>
        <v/>
      </c>
      <c r="AW18" s="55" t="str">
        <f>IF(AW3="","",AW15*(1-'Caracs du projet'!$E$10)*'Caracs du projet'!$E$60)</f>
        <v/>
      </c>
      <c r="AX18" s="55" t="str">
        <f>IF(AX3="","",AX15*(1-'Caracs du projet'!$E$10)*'Caracs du projet'!$E$60)</f>
        <v/>
      </c>
      <c r="AY18" s="55" t="str">
        <f>IF(AY3="","",AY15*(1-'Caracs du projet'!$E$10)*'Caracs du projet'!$E$60)</f>
        <v/>
      </c>
      <c r="AZ18" s="55" t="str">
        <f>IF(AZ3="","",AZ15*(1-'Caracs du projet'!$E$10)*'Caracs du projet'!$E$60)</f>
        <v/>
      </c>
      <c r="BA18" s="55" t="str">
        <f>IF(BA3="","",BA15*(1-'Caracs du projet'!$E$10)*'Caracs du projet'!$E$60)</f>
        <v/>
      </c>
      <c r="BB18" s="55" t="str">
        <f>IF(BB3="","",BB15*(1-'Caracs du projet'!$E$10)*'Caracs du projet'!$E$60)</f>
        <v/>
      </c>
      <c r="BC18" s="55" t="str">
        <f>IF(BC3="","",BC15*(1-'Caracs du projet'!$E$10)*'Caracs du projet'!$E$60)</f>
        <v/>
      </c>
      <c r="BD18" s="55" t="str">
        <f>IF(BD3="","",BD15*(1-'Caracs du projet'!$E$10)*'Caracs du projet'!$E$60)</f>
        <v/>
      </c>
      <c r="BE18" s="55" t="str">
        <f>IF(BE3="","",BE15*(1-'Caracs du projet'!$E$10)*'Caracs du projet'!$E$60)</f>
        <v/>
      </c>
      <c r="BF18" s="55" t="str">
        <f>IF(BF3="","",BF15*(1-'Caracs du projet'!$E$10)*'Caracs du projet'!$E$60)</f>
        <v/>
      </c>
      <c r="BG18" s="55" t="str">
        <f>IF(BG3="","",BG15*(1-'Caracs du projet'!$E$10)*'Caracs du projet'!$E$60)</f>
        <v/>
      </c>
      <c r="BH18" s="55" t="str">
        <f>IF(BH3="","",BH15*(1-'Caracs du projet'!$E$10)*'Caracs du projet'!$E$60)</f>
        <v/>
      </c>
      <c r="BI18" s="55" t="str">
        <f>IF(BI3="","",BI15*(1-'Caracs du projet'!$E$10)*'Caracs du projet'!$E$60)</f>
        <v/>
      </c>
      <c r="BJ18" s="55" t="str">
        <f>IF(BJ3="","",BJ15*(1-'Caracs du projet'!$E$10)*'Caracs du projet'!$E$60)</f>
        <v/>
      </c>
      <c r="BK18" s="55" t="str">
        <f>IF(BK3="","",BK15*(1-'Caracs du projet'!$E$10)*'Caracs du projet'!$E$60)</f>
        <v/>
      </c>
      <c r="BL18" s="55" t="str">
        <f>IF(BL3="","",BL15*(1-'Caracs du projet'!$E$10)*'Caracs du projet'!$E$60)</f>
        <v/>
      </c>
      <c r="BM18" s="55" t="str">
        <f>IF(BM3="","",BM15*(1-'Caracs du projet'!$E$10)*'Caracs du projet'!$E$60)</f>
        <v/>
      </c>
      <c r="BN18" s="55" t="str">
        <f>IF(BN3="","",BN15*(1-'Caracs du projet'!$E$10)*'Caracs du projet'!$E$60)</f>
        <v/>
      </c>
      <c r="BO18" s="55" t="str">
        <f>IF(BO3="","",BO15*(1-'Caracs du projet'!$E$10)*'Caracs du projet'!$E$60)</f>
        <v/>
      </c>
      <c r="BP18" s="55" t="str">
        <f>IF(BP3="","",BP15*(1-'Caracs du projet'!$E$10)*'Caracs du projet'!$E$60)</f>
        <v/>
      </c>
      <c r="BQ18" s="55" t="str">
        <f>IF(BQ3="","",BQ15*(1-'Caracs du projet'!$E$10)*'Caracs du projet'!$E$60)</f>
        <v/>
      </c>
      <c r="BR18" s="55" t="str">
        <f>IF(BR3="","",BR15*(1-'Caracs du projet'!$E$10)*'Caracs du projet'!$E$60)</f>
        <v/>
      </c>
      <c r="BS18" s="55" t="str">
        <f>IF(BS3="","",BS15*(1-'Caracs du projet'!$E$10)*'Caracs du projet'!$E$60)</f>
        <v/>
      </c>
      <c r="BT18" s="55" t="str">
        <f>IF(BT3="","",BT15*(1-'Caracs du projet'!$E$10)*'Caracs du projet'!$E$60)</f>
        <v/>
      </c>
      <c r="BU18" s="55" t="str">
        <f>IF(BU3="","",BU15*(1-'Caracs du projet'!$E$10)*'Caracs du projet'!$E$60)</f>
        <v/>
      </c>
      <c r="BV18" s="55" t="str">
        <f>IF(BV3="","",BV15*(1-'Caracs du projet'!$E$10)*'Caracs du projet'!$E$60)</f>
        <v/>
      </c>
      <c r="BW18" s="55" t="str">
        <f>IF(BW3="","",BW15*(1-'Caracs du projet'!$E$10)*'Caracs du projet'!$E$60)</f>
        <v/>
      </c>
      <c r="BX18" s="55" t="str">
        <f>IF(BX3="","",BX15*(1-'Caracs du projet'!$E$10)*'Caracs du projet'!$E$60)</f>
        <v/>
      </c>
      <c r="BY18" s="55" t="str">
        <f>IF(BY3="","",BY15*(1-'Caracs du projet'!$E$10)*'Caracs du projet'!$E$60)</f>
        <v/>
      </c>
      <c r="BZ18" s="55" t="str">
        <f>IF(BZ3="","",BZ15*(1-'Caracs du projet'!$E$10)*'Caracs du projet'!$E$60)</f>
        <v/>
      </c>
      <c r="CA18" s="55" t="str">
        <f>IF(CA3="","",CA15*(1-'Caracs du projet'!$E$10)*'Caracs du projet'!$E$60)</f>
        <v/>
      </c>
      <c r="CB18" s="55" t="str">
        <f>IF(CB3="","",CB15*(1-'Caracs du projet'!$E$10)*'Caracs du projet'!$E$60)</f>
        <v/>
      </c>
      <c r="CC18" s="55" t="str">
        <f>IF(CC3="","",CC15*(1-'Caracs du projet'!$E$10)*'Caracs du projet'!$E$60)</f>
        <v/>
      </c>
      <c r="CD18" s="55" t="str">
        <f>IF(CD3="","",CD15*(1-'Caracs du projet'!$E$10)*'Caracs du projet'!$E$60)</f>
        <v/>
      </c>
      <c r="CE18" s="55" t="str">
        <f>IF(CE3="","",CE15*(1-'Caracs du projet'!$E$10)*'Caracs du projet'!$E$60)</f>
        <v/>
      </c>
      <c r="CF18" s="55" t="str">
        <f>IF(CF3="","",CF15*(1-'Caracs du projet'!$E$10)*'Caracs du projet'!$E$60)</f>
        <v/>
      </c>
      <c r="CG18" s="55" t="str">
        <f>IF(CG3="","",CG15*(1-'Caracs du projet'!$E$10)*'Caracs du projet'!$E$60)</f>
        <v/>
      </c>
      <c r="CH18" s="55" t="str">
        <f>IF(CH3="","",CH15*(1-'Caracs du projet'!$E$10)*'Caracs du projet'!$E$60)</f>
        <v/>
      </c>
      <c r="CI18" s="55" t="str">
        <f>IF(CI3="","",CI15*(1-'Caracs du projet'!$E$10)*'Caracs du projet'!$E$60)</f>
        <v/>
      </c>
      <c r="CJ18" s="55" t="str">
        <f>IF(CJ3="","",CJ15*(1-'Caracs du projet'!$E$10)*'Caracs du projet'!$E$60)</f>
        <v/>
      </c>
      <c r="CK18" s="55" t="str">
        <f>IF(CK3="","",CK15*(1-'Caracs du projet'!$E$10)*'Caracs du projet'!$E$60)</f>
        <v/>
      </c>
      <c r="CL18" s="55" t="str">
        <f>IF(CL3="","",CL15*(1-'Caracs du projet'!$E$10)*'Caracs du projet'!$E$60)</f>
        <v/>
      </c>
      <c r="CM18" s="55" t="str">
        <f>IF(CM3="","",CM15*(1-'Caracs du projet'!$E$10)*'Caracs du projet'!$E$60)</f>
        <v/>
      </c>
      <c r="CN18" s="55" t="str">
        <f>IF(CN3="","",CN15*(1-'Caracs du projet'!$E$10)*'Caracs du projet'!$E$60)</f>
        <v/>
      </c>
      <c r="CO18" s="55" t="str">
        <f>IF(CO3="","",CO15*(1-'Caracs du projet'!$E$10)*'Caracs du projet'!$E$60)</f>
        <v/>
      </c>
      <c r="CP18" s="55" t="str">
        <f>IF(CP3="","",CP15*(1-'Caracs du projet'!$E$10)*'Caracs du projet'!$E$60)</f>
        <v/>
      </c>
      <c r="CQ18" s="55" t="str">
        <f>IF(CQ3="","",CQ15*(1-'Caracs du projet'!$E$10)*'Caracs du projet'!$E$60)</f>
        <v/>
      </c>
      <c r="CR18" s="55" t="str">
        <f>IF(CR3="","",CR15*(1-'Caracs du projet'!$E$10)*'Caracs du projet'!$E$60)</f>
        <v/>
      </c>
      <c r="CS18" s="55" t="str">
        <f>IF(CS3="","",CS15*(1-'Caracs du projet'!$E$10)*'Caracs du projet'!$E$60)</f>
        <v/>
      </c>
      <c r="CT18" s="55" t="str">
        <f>IF(CT3="","",CT15*(1-'Caracs du projet'!$E$10)*'Caracs du projet'!$E$60)</f>
        <v/>
      </c>
      <c r="CU18" s="55" t="str">
        <f>IF(CU3="","",CU15*(1-'Caracs du projet'!$E$10)*'Caracs du projet'!$E$60)</f>
        <v/>
      </c>
      <c r="CV18" s="55" t="str">
        <f>IF(CV3="","",CV15*(1-'Caracs du projet'!$E$10)*'Caracs du projet'!$E$60)</f>
        <v/>
      </c>
      <c r="CW18" s="55" t="str">
        <f>IF(CW3="","",CW15*(1-'Caracs du projet'!$E$10)*'Caracs du projet'!$E$60)</f>
        <v/>
      </c>
      <c r="CX18" s="55" t="str">
        <f>IF(CX3="","",CX15*(1-'Caracs du projet'!$E$10)*'Caracs du projet'!$E$60)</f>
        <v/>
      </c>
      <c r="CY18" s="55" t="str">
        <f>IF(CY3="","",CY15*(1-'Caracs du projet'!$E$10)*'Caracs du projet'!$E$60)</f>
        <v/>
      </c>
      <c r="CZ18" s="55" t="str">
        <f>IF(CZ3="","",CZ15*(1-'Caracs du projet'!$E$10)*'Caracs du projet'!$E$60)</f>
        <v/>
      </c>
      <c r="DA18" s="55" t="str">
        <f>IF(DA3="","",DA15*(1-'Caracs du projet'!$E$10)*'Caracs du projet'!$E$60)</f>
        <v/>
      </c>
      <c r="DB18" s="55" t="str">
        <f>IF(DB3="","",DB15*(1-'Caracs du projet'!$E$10)*'Caracs du projet'!$E$60)</f>
        <v/>
      </c>
      <c r="DC18" s="55" t="str">
        <f>IF(DC3="","",DC15*(1-'Caracs du projet'!$E$10)*'Caracs du projet'!$E$60)</f>
        <v/>
      </c>
      <c r="DD18" s="55" t="str">
        <f>IF(DD3="","",DD15*(1-'Caracs du projet'!$E$10)*'Caracs du projet'!$E$60)</f>
        <v/>
      </c>
      <c r="DE18" s="55" t="str">
        <f>IF(DE3="","",DE15*(1-'Caracs du projet'!$E$10)*'Caracs du projet'!$E$60)</f>
        <v/>
      </c>
      <c r="DF18" s="55" t="str">
        <f>IF(DF3="","",DF15*(1-'Caracs du projet'!$E$10)*'Caracs du projet'!$E$60)</f>
        <v/>
      </c>
      <c r="DG18" s="55" t="str">
        <f>IF(DG3="","",DG15*(1-'Caracs du projet'!$E$10)*'Caracs du projet'!$E$60)</f>
        <v/>
      </c>
      <c r="DH18" s="55" t="str">
        <f>IF(DH3="","",DH15*(1-'Caracs du projet'!$E$10)*'Caracs du projet'!$E$60)</f>
        <v/>
      </c>
      <c r="DI18" s="55" t="str">
        <f>IF(DI3="","",DI15*(1-'Caracs du projet'!$E$10)*'Caracs du projet'!$E$60)</f>
        <v/>
      </c>
      <c r="DJ18" s="55" t="str">
        <f>IF(DJ3="","",DJ15*(1-'Caracs du projet'!$E$10)*'Caracs du projet'!$E$60)</f>
        <v/>
      </c>
      <c r="DK18" s="55" t="str">
        <f>IF(DK3="","",DK15*(1-'Caracs du projet'!$E$10)*'Caracs du projet'!$E$60)</f>
        <v/>
      </c>
      <c r="DL18" s="55" t="str">
        <f>IF(DL3="","",DL15*(1-'Caracs du projet'!$E$10)*'Caracs du projet'!$E$60)</f>
        <v/>
      </c>
      <c r="DM18" s="55" t="str">
        <f>IF(DM3="","",DM15*(1-'Caracs du projet'!$E$10)*'Caracs du projet'!$E$60)</f>
        <v/>
      </c>
      <c r="DN18" s="55" t="str">
        <f>IF(DN3="","",DN15*(1-'Caracs du projet'!$E$10)*'Caracs du projet'!$E$60)</f>
        <v/>
      </c>
      <c r="DO18" s="55" t="str">
        <f>IF(DO3="","",DO15*(1-'Caracs du projet'!$E$10)*'Caracs du projet'!$E$60)</f>
        <v/>
      </c>
      <c r="DP18" s="55" t="str">
        <f>IF(DP3="","",DP15*(1-'Caracs du projet'!$E$10)*'Caracs du projet'!$E$60)</f>
        <v/>
      </c>
      <c r="DQ18" s="55" t="str">
        <f>IF(DQ3="","",DQ15*(1-'Caracs du projet'!$E$10)*'Caracs du projet'!$E$60)</f>
        <v/>
      </c>
      <c r="DR18" s="55" t="str">
        <f>IF(DR3="","",DR15*(1-'Caracs du projet'!$E$10)*'Caracs du projet'!$E$60)</f>
        <v/>
      </c>
      <c r="DS18" s="55" t="str">
        <f>IF(DS3="","",DS15*(1-'Caracs du projet'!$E$10)*'Caracs du projet'!$E$60)</f>
        <v/>
      </c>
      <c r="DT18" s="55" t="str">
        <f>IF(DT3="","",DT15*(1-'Caracs du projet'!$E$10)*'Caracs du projet'!$E$60)</f>
        <v/>
      </c>
      <c r="DU18" s="55" t="str">
        <f>IF(DU3="","",DU15*(1-'Caracs du projet'!$E$10)*'Caracs du projet'!$E$60)</f>
        <v/>
      </c>
      <c r="DV18" s="55" t="str">
        <f>IF(DV3="","",DV15*(1-'Caracs du projet'!$E$10)*'Caracs du projet'!$E$60)</f>
        <v/>
      </c>
      <c r="DW18" s="55" t="str">
        <f>IF(DW3="","",DW15*(1-'Caracs du projet'!$E$10)*'Caracs du projet'!$E$60)</f>
        <v/>
      </c>
      <c r="DX18" s="55" t="str">
        <f>IF(DX3="","",DX15*(1-'Caracs du projet'!$E$10)*'Caracs du projet'!$E$60)</f>
        <v/>
      </c>
      <c r="DY18" s="55" t="str">
        <f>IF(DY3="","",DY15*(1-'Caracs du projet'!$E$10)*'Caracs du projet'!$E$60)</f>
        <v/>
      </c>
      <c r="DZ18" s="55" t="str">
        <f>IF(DZ3="","",DZ15*(1-'Caracs du projet'!$E$10)*'Caracs du projet'!$E$60)</f>
        <v/>
      </c>
      <c r="EA18" s="55" t="str">
        <f>IF(EA3="","",EA15*(1-'Caracs du projet'!$E$10)*'Caracs du projet'!$E$60)</f>
        <v/>
      </c>
      <c r="EB18" s="55" t="str">
        <f>IF(EB3="","",EB15*(1-'Caracs du projet'!$E$10)*'Caracs du projet'!$E$60)</f>
        <v/>
      </c>
      <c r="EC18" s="55" t="str">
        <f>IF(EC3="","",EC15*(1-'Caracs du projet'!$E$10)*'Caracs du projet'!$E$60)</f>
        <v/>
      </c>
      <c r="ED18" s="55" t="str">
        <f>IF(ED3="","",ED15*(1-'Caracs du projet'!$E$10)*'Caracs du projet'!$E$60)</f>
        <v/>
      </c>
      <c r="EE18" s="55" t="str">
        <f>IF(EE3="","",EE15*(1-'Caracs du projet'!$E$10)*'Caracs du projet'!$E$60)</f>
        <v/>
      </c>
      <c r="EF18" s="55" t="str">
        <f>IF(EF3="","",EF15*(1-'Caracs du projet'!$E$10)*'Caracs du projet'!$E$60)</f>
        <v/>
      </c>
      <c r="EG18" s="55" t="str">
        <f>IF(EG3="","",EG15*(1-'Caracs du projet'!$E$10)*'Caracs du projet'!$E$60)</f>
        <v/>
      </c>
      <c r="EH18" s="55" t="str">
        <f>IF(EH3="","",EH15*(1-'Caracs du projet'!$E$10)*'Caracs du projet'!$E$60)</f>
        <v/>
      </c>
      <c r="EI18" s="55" t="str">
        <f>IF(EI3="","",EI15*(1-'Caracs du projet'!$E$10)*'Caracs du projet'!$E$60)</f>
        <v/>
      </c>
      <c r="EJ18" s="46" t="str">
        <f>IF(EJ3="","",EJ15*(1-'Caracs du projet'!$E$10)*'Caracs du projet'!$E$60)</f>
        <v/>
      </c>
    </row>
    <row r="19" spans="1:152" ht="15.75">
      <c r="A19" s="62" t="s">
        <v>55</v>
      </c>
      <c r="B19" s="62">
        <v>0</v>
      </c>
      <c r="C19" s="62">
        <f t="shared" ref="C19:BN19" ca="1" si="5">IF(C3="","",C15-C17-C18)</f>
        <v>352.82392167240283</v>
      </c>
      <c r="D19" s="62">
        <f t="shared" ca="1" si="5"/>
        <v>385.83861680092821</v>
      </c>
      <c r="E19" s="62">
        <f t="shared" ca="1" si="5"/>
        <v>418.55415817727805</v>
      </c>
      <c r="F19" s="62">
        <f t="shared" ca="1" si="5"/>
        <v>450.97355438465274</v>
      </c>
      <c r="G19" s="62">
        <f t="shared" ca="1" si="5"/>
        <v>483.09978429684236</v>
      </c>
      <c r="H19" s="62">
        <f t="shared" ca="1" si="5"/>
        <v>514.93579737251719</v>
      </c>
      <c r="I19" s="62">
        <f t="shared" ca="1" si="5"/>
        <v>546.4845139465931</v>
      </c>
      <c r="J19" s="62">
        <f t="shared" ca="1" si="5"/>
        <v>577.74882551872429</v>
      </c>
      <c r="K19" s="62">
        <f t="shared" ca="1" si="5"/>
        <v>608.73159503892623</v>
      </c>
      <c r="L19" s="62">
        <f t="shared" ca="1" si="5"/>
        <v>639.43565719038622</v>
      </c>
      <c r="M19" s="62">
        <f t="shared" ca="1" si="5"/>
        <v>669.86381866946044</v>
      </c>
      <c r="N19" s="62">
        <f t="shared" ca="1" si="5"/>
        <v>700.01885846290963</v>
      </c>
      <c r="O19" s="62">
        <f t="shared" ca="1" si="5"/>
        <v>729.90352812238029</v>
      </c>
      <c r="P19" s="62">
        <f t="shared" ca="1" si="5"/>
        <v>759.52055203617806</v>
      </c>
      <c r="Q19" s="62">
        <f t="shared" ca="1" si="5"/>
        <v>788.8726276983416</v>
      </c>
      <c r="R19" s="62">
        <f t="shared" ca="1" si="5"/>
        <v>810.20062600663346</v>
      </c>
      <c r="S19" s="62">
        <f t="shared" ca="1" si="5"/>
        <v>822.21527327389458</v>
      </c>
      <c r="T19" s="62">
        <f t="shared" ca="1" si="5"/>
        <v>834.11096363751938</v>
      </c>
      <c r="U19" s="62">
        <f t="shared" ca="1" si="5"/>
        <v>845.88887488863281</v>
      </c>
      <c r="V19" s="62">
        <f t="shared" ca="1" si="5"/>
        <v>32477.550173157066</v>
      </c>
      <c r="W19" s="62" t="str">
        <f t="shared" si="5"/>
        <v/>
      </c>
      <c r="X19" s="62" t="str">
        <f t="shared" si="5"/>
        <v/>
      </c>
      <c r="Y19" s="62" t="str">
        <f t="shared" si="5"/>
        <v/>
      </c>
      <c r="Z19" s="62" t="str">
        <f t="shared" si="5"/>
        <v/>
      </c>
      <c r="AA19" s="62" t="str">
        <f t="shared" si="5"/>
        <v/>
      </c>
      <c r="AB19" s="62" t="str">
        <f t="shared" si="5"/>
        <v/>
      </c>
      <c r="AC19" s="62" t="str">
        <f t="shared" si="5"/>
        <v/>
      </c>
      <c r="AD19" s="62" t="str">
        <f t="shared" si="5"/>
        <v/>
      </c>
      <c r="AE19" s="62" t="str">
        <f t="shared" si="5"/>
        <v/>
      </c>
      <c r="AF19" s="62" t="str">
        <f t="shared" si="5"/>
        <v/>
      </c>
      <c r="AG19" s="62" t="str">
        <f t="shared" si="5"/>
        <v/>
      </c>
      <c r="AH19" s="62" t="str">
        <f t="shared" si="5"/>
        <v/>
      </c>
      <c r="AI19" s="62" t="str">
        <f t="shared" si="5"/>
        <v/>
      </c>
      <c r="AJ19" s="62" t="str">
        <f t="shared" si="5"/>
        <v/>
      </c>
      <c r="AK19" s="62" t="str">
        <f t="shared" si="5"/>
        <v/>
      </c>
      <c r="AL19" s="62" t="str">
        <f t="shared" si="5"/>
        <v/>
      </c>
      <c r="AM19" s="62" t="str">
        <f t="shared" si="5"/>
        <v/>
      </c>
      <c r="AN19" s="62" t="str">
        <f t="shared" si="5"/>
        <v/>
      </c>
      <c r="AO19" s="62" t="str">
        <f t="shared" si="5"/>
        <v/>
      </c>
      <c r="AP19" s="62" t="str">
        <f t="shared" si="5"/>
        <v/>
      </c>
      <c r="AQ19" s="62" t="str">
        <f t="shared" si="5"/>
        <v/>
      </c>
      <c r="AR19" s="62" t="str">
        <f t="shared" si="5"/>
        <v/>
      </c>
      <c r="AS19" s="62" t="str">
        <f t="shared" si="5"/>
        <v/>
      </c>
      <c r="AT19" s="62" t="str">
        <f t="shared" si="5"/>
        <v/>
      </c>
      <c r="AU19" s="62" t="str">
        <f t="shared" si="5"/>
        <v/>
      </c>
      <c r="AV19" s="62" t="str">
        <f t="shared" si="5"/>
        <v/>
      </c>
      <c r="AW19" s="62" t="str">
        <f t="shared" si="5"/>
        <v/>
      </c>
      <c r="AX19" s="62" t="str">
        <f t="shared" si="5"/>
        <v/>
      </c>
      <c r="AY19" s="62" t="str">
        <f t="shared" si="5"/>
        <v/>
      </c>
      <c r="AZ19" s="62" t="str">
        <f t="shared" si="5"/>
        <v/>
      </c>
      <c r="BA19" s="62" t="str">
        <f t="shared" si="5"/>
        <v/>
      </c>
      <c r="BB19" s="62" t="str">
        <f t="shared" si="5"/>
        <v/>
      </c>
      <c r="BC19" s="62" t="str">
        <f t="shared" si="5"/>
        <v/>
      </c>
      <c r="BD19" s="62" t="str">
        <f t="shared" si="5"/>
        <v/>
      </c>
      <c r="BE19" s="62" t="str">
        <f t="shared" si="5"/>
        <v/>
      </c>
      <c r="BF19" s="62" t="str">
        <f t="shared" si="5"/>
        <v/>
      </c>
      <c r="BG19" s="62" t="str">
        <f t="shared" si="5"/>
        <v/>
      </c>
      <c r="BH19" s="62" t="str">
        <f t="shared" si="5"/>
        <v/>
      </c>
      <c r="BI19" s="62" t="str">
        <f t="shared" si="5"/>
        <v/>
      </c>
      <c r="BJ19" s="62" t="str">
        <f t="shared" si="5"/>
        <v/>
      </c>
      <c r="BK19" s="62" t="str">
        <f t="shared" si="5"/>
        <v/>
      </c>
      <c r="BL19" s="62" t="str">
        <f t="shared" si="5"/>
        <v/>
      </c>
      <c r="BM19" s="62" t="str">
        <f t="shared" si="5"/>
        <v/>
      </c>
      <c r="BN19" s="62" t="str">
        <f t="shared" si="5"/>
        <v/>
      </c>
      <c r="BO19" s="62" t="str">
        <f t="shared" ref="BO19:DZ19" si="6">IF(BO3="","",BO15-BO17-BO18)</f>
        <v/>
      </c>
      <c r="BP19" s="62" t="str">
        <f t="shared" si="6"/>
        <v/>
      </c>
      <c r="BQ19" s="62" t="str">
        <f t="shared" si="6"/>
        <v/>
      </c>
      <c r="BR19" s="62" t="str">
        <f t="shared" si="6"/>
        <v/>
      </c>
      <c r="BS19" s="62" t="str">
        <f t="shared" si="6"/>
        <v/>
      </c>
      <c r="BT19" s="62" t="str">
        <f t="shared" si="6"/>
        <v/>
      </c>
      <c r="BU19" s="62" t="str">
        <f t="shared" si="6"/>
        <v/>
      </c>
      <c r="BV19" s="62" t="str">
        <f t="shared" si="6"/>
        <v/>
      </c>
      <c r="BW19" s="62" t="str">
        <f t="shared" si="6"/>
        <v/>
      </c>
      <c r="BX19" s="62" t="str">
        <f t="shared" si="6"/>
        <v/>
      </c>
      <c r="BY19" s="62" t="str">
        <f t="shared" si="6"/>
        <v/>
      </c>
      <c r="BZ19" s="62" t="str">
        <f t="shared" si="6"/>
        <v/>
      </c>
      <c r="CA19" s="62" t="str">
        <f t="shared" si="6"/>
        <v/>
      </c>
      <c r="CB19" s="62" t="str">
        <f t="shared" si="6"/>
        <v/>
      </c>
      <c r="CC19" s="62" t="str">
        <f t="shared" si="6"/>
        <v/>
      </c>
      <c r="CD19" s="62" t="str">
        <f t="shared" si="6"/>
        <v/>
      </c>
      <c r="CE19" s="62" t="str">
        <f t="shared" si="6"/>
        <v/>
      </c>
      <c r="CF19" s="62" t="str">
        <f t="shared" si="6"/>
        <v/>
      </c>
      <c r="CG19" s="62" t="str">
        <f t="shared" si="6"/>
        <v/>
      </c>
      <c r="CH19" s="62" t="str">
        <f t="shared" si="6"/>
        <v/>
      </c>
      <c r="CI19" s="62" t="str">
        <f t="shared" si="6"/>
        <v/>
      </c>
      <c r="CJ19" s="62" t="str">
        <f t="shared" si="6"/>
        <v/>
      </c>
      <c r="CK19" s="62" t="str">
        <f t="shared" si="6"/>
        <v/>
      </c>
      <c r="CL19" s="62" t="str">
        <f t="shared" si="6"/>
        <v/>
      </c>
      <c r="CM19" s="62" t="str">
        <f t="shared" si="6"/>
        <v/>
      </c>
      <c r="CN19" s="62" t="str">
        <f t="shared" si="6"/>
        <v/>
      </c>
      <c r="CO19" s="62" t="str">
        <f t="shared" si="6"/>
        <v/>
      </c>
      <c r="CP19" s="62" t="str">
        <f t="shared" si="6"/>
        <v/>
      </c>
      <c r="CQ19" s="62" t="str">
        <f t="shared" si="6"/>
        <v/>
      </c>
      <c r="CR19" s="62" t="str">
        <f t="shared" si="6"/>
        <v/>
      </c>
      <c r="CS19" s="62" t="str">
        <f t="shared" si="6"/>
        <v/>
      </c>
      <c r="CT19" s="62" t="str">
        <f t="shared" si="6"/>
        <v/>
      </c>
      <c r="CU19" s="62" t="str">
        <f t="shared" si="6"/>
        <v/>
      </c>
      <c r="CV19" s="62" t="str">
        <f t="shared" si="6"/>
        <v/>
      </c>
      <c r="CW19" s="62" t="str">
        <f t="shared" si="6"/>
        <v/>
      </c>
      <c r="CX19" s="62" t="str">
        <f t="shared" si="6"/>
        <v/>
      </c>
      <c r="CY19" s="62" t="str">
        <f t="shared" si="6"/>
        <v/>
      </c>
      <c r="CZ19" s="62" t="str">
        <f t="shared" si="6"/>
        <v/>
      </c>
      <c r="DA19" s="62" t="str">
        <f t="shared" si="6"/>
        <v/>
      </c>
      <c r="DB19" s="62" t="str">
        <f t="shared" si="6"/>
        <v/>
      </c>
      <c r="DC19" s="62" t="str">
        <f t="shared" si="6"/>
        <v/>
      </c>
      <c r="DD19" s="62" t="str">
        <f t="shared" si="6"/>
        <v/>
      </c>
      <c r="DE19" s="62" t="str">
        <f t="shared" si="6"/>
        <v/>
      </c>
      <c r="DF19" s="62" t="str">
        <f t="shared" si="6"/>
        <v/>
      </c>
      <c r="DG19" s="62" t="str">
        <f t="shared" si="6"/>
        <v/>
      </c>
      <c r="DH19" s="62" t="str">
        <f t="shared" si="6"/>
        <v/>
      </c>
      <c r="DI19" s="62" t="str">
        <f t="shared" si="6"/>
        <v/>
      </c>
      <c r="DJ19" s="62" t="str">
        <f t="shared" si="6"/>
        <v/>
      </c>
      <c r="DK19" s="62" t="str">
        <f t="shared" si="6"/>
        <v/>
      </c>
      <c r="DL19" s="62" t="str">
        <f t="shared" si="6"/>
        <v/>
      </c>
      <c r="DM19" s="62" t="str">
        <f t="shared" si="6"/>
        <v/>
      </c>
      <c r="DN19" s="62" t="str">
        <f t="shared" si="6"/>
        <v/>
      </c>
      <c r="DO19" s="62" t="str">
        <f t="shared" si="6"/>
        <v/>
      </c>
      <c r="DP19" s="62" t="str">
        <f t="shared" si="6"/>
        <v/>
      </c>
      <c r="DQ19" s="62" t="str">
        <f t="shared" si="6"/>
        <v/>
      </c>
      <c r="DR19" s="62" t="str">
        <f t="shared" si="6"/>
        <v/>
      </c>
      <c r="DS19" s="62" t="str">
        <f t="shared" si="6"/>
        <v/>
      </c>
      <c r="DT19" s="62" t="str">
        <f t="shared" si="6"/>
        <v/>
      </c>
      <c r="DU19" s="62" t="str">
        <f t="shared" si="6"/>
        <v/>
      </c>
      <c r="DV19" s="62" t="str">
        <f t="shared" si="6"/>
        <v/>
      </c>
      <c r="DW19" s="62" t="str">
        <f t="shared" si="6"/>
        <v/>
      </c>
      <c r="DX19" s="62" t="str">
        <f t="shared" si="6"/>
        <v/>
      </c>
      <c r="DY19" s="62" t="str">
        <f t="shared" si="6"/>
        <v/>
      </c>
      <c r="DZ19" s="62" t="str">
        <f t="shared" si="6"/>
        <v/>
      </c>
      <c r="EA19" s="62" t="str">
        <f t="shared" ref="EA19:EL19" si="7">IF(EA3="","",EA15-EA17-EA18)</f>
        <v/>
      </c>
      <c r="EB19" s="62" t="str">
        <f t="shared" si="7"/>
        <v/>
      </c>
      <c r="EC19" s="62" t="str">
        <f t="shared" si="7"/>
        <v/>
      </c>
      <c r="ED19" s="62" t="str">
        <f t="shared" si="7"/>
        <v/>
      </c>
      <c r="EE19" s="62" t="str">
        <f t="shared" si="7"/>
        <v/>
      </c>
      <c r="EF19" s="62" t="str">
        <f t="shared" si="7"/>
        <v/>
      </c>
      <c r="EG19" s="62" t="str">
        <f t="shared" si="7"/>
        <v/>
      </c>
      <c r="EH19" s="62" t="str">
        <f t="shared" si="7"/>
        <v/>
      </c>
      <c r="EI19" s="62" t="str">
        <f t="shared" si="7"/>
        <v/>
      </c>
      <c r="EJ19" s="62" t="str">
        <f t="shared" si="7"/>
        <v/>
      </c>
      <c r="EK19" s="62" t="str">
        <f t="shared" si="7"/>
        <v/>
      </c>
      <c r="EL19" s="62" t="str">
        <f t="shared" si="7"/>
        <v/>
      </c>
      <c r="EM19" s="62"/>
      <c r="EN19" s="59"/>
    </row>
    <row r="20" spans="1:152">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row>
    <row r="21" spans="1:152" hidden="1">
      <c r="A21" s="4"/>
      <c r="B21" s="4"/>
      <c r="C21" s="55"/>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row>
    <row r="22" spans="1:152" hidden="1">
      <c r="A22" s="55" t="s">
        <v>51</v>
      </c>
      <c r="B22" s="55">
        <v>0</v>
      </c>
      <c r="C22" s="55">
        <f ca="1">IF(C3="","",IF(OFFSET('Tableau d''emprunt'!$I$5,0,12*(C3-1))="",0,SUM(OFFSET(OFFSET('Tableau d''emprunt'!$I$5,0,12*(C3-1)),0,0,1,12))))</f>
        <v>2270.9099117050509</v>
      </c>
      <c r="D22" s="55">
        <f ca="1">IF(D3="","",IF(OFFSET('Tableau d''emprunt'!$I$5,0,12*(D3-1))="",0,SUM(OFFSET(OFFSET('Tableau d''emprunt'!$I$5,0,12*(D3-1)),0,0,1,12))))</f>
        <v>2297.4795576720021</v>
      </c>
      <c r="E22" s="55">
        <f ca="1">IF(E3="","",IF(OFFSET('Tableau d''emprunt'!$I$5,0,12*(E3-1))="",0,SUM(OFFSET(OFFSET('Tableau d''emprunt'!$I$5,0,12*(E3-1)),0,0,1,12))))</f>
        <v>2324.3600684967669</v>
      </c>
      <c r="F22" s="55">
        <f ca="1">IF(F3="","",IF(OFFSET('Tableau d''emprunt'!$I$5,0,12*(F3-1))="",0,SUM(OFFSET(OFFSET('Tableau d''emprunt'!$I$5,0,12*(F3-1)),0,0,1,12))))</f>
        <v>2351.5550812981814</v>
      </c>
      <c r="G22" s="55">
        <f ca="1">IF(G3="","",IF(OFFSET('Tableau d''emprunt'!$I$5,0,12*(G3-1))="",0,SUM(OFFSET(OFFSET('Tableau d''emprunt'!$I$5,0,12*(G3-1)),0,0,1,12))))</f>
        <v>2379.0682757493719</v>
      </c>
      <c r="H22" s="55">
        <f ca="1">IF(H3="","",IF(OFFSET('Tableau d''emprunt'!$I$5,0,12*(H3-1))="",0,SUM(OFFSET(OFFSET('Tableau d''emprunt'!$I$5,0,12*(H3-1)),0,0,1,12))))</f>
        <v>2406.9033745756419</v>
      </c>
      <c r="I22" s="55">
        <f ca="1">IF(I3="","",IF(OFFSET('Tableau d''emprunt'!$I$5,0,12*(I3-1))="",0,SUM(OFFSET(OFFSET('Tableau d''emprunt'!$I$5,0,12*(I3-1)),0,0,1,12))))</f>
        <v>2435.064144058179</v>
      </c>
      <c r="J22" s="55">
        <f ca="1">IF(J3="","",IF(OFFSET('Tableau d''emprunt'!$I$5,0,12*(J3-1))="",0,SUM(OFFSET(OFFSET('Tableau d''emprunt'!$I$5,0,12*(J3-1)),0,0,1,12))))</f>
        <v>2463.5543945436621</v>
      </c>
      <c r="K22" s="55">
        <f ca="1">IF(K3="","",IF(OFFSET('Tableau d''emprunt'!$I$5,0,12*(K3-1))="",0,SUM(OFFSET(OFFSET('Tableau d''emprunt'!$I$5,0,12*(K3-1)),0,0,1,12))))</f>
        <v>2492.377980959825</v>
      </c>
      <c r="L22" s="55">
        <f ca="1">IF(L3="","",IF(OFFSET('Tableau d''emprunt'!$I$5,0,12*(L3-1))="",0,SUM(OFFSET(OFFSET('Tableau d''emprunt'!$I$5,0,12*(L3-1)),0,0,1,12))))</f>
        <v>2521.5388033370577</v>
      </c>
      <c r="M22" s="55">
        <f ca="1">IF(M3="","",IF(OFFSET('Tableau d''emprunt'!$I$5,0,12*(M3-1))="",0,SUM(OFFSET(OFFSET('Tableau d''emprunt'!$I$5,0,12*(M3-1)),0,0,1,12))))</f>
        <v>2551.0408073361032</v>
      </c>
      <c r="N22" s="55">
        <f ca="1">IF(N3="","",IF(OFFSET('Tableau d''emprunt'!$I$5,0,12*(N3-1))="",0,SUM(OFFSET(OFFSET('Tableau d''emprunt'!$I$5,0,12*(N3-1)),0,0,1,12))))</f>
        <v>2580.887984781938</v>
      </c>
      <c r="O22" s="55">
        <f ca="1">IF(O3="","",IF(OFFSET('Tableau d''emprunt'!$I$5,0,12*(O3-1))="",0,SUM(OFFSET(OFFSET('Tableau d''emprunt'!$I$5,0,12*(O3-1)),0,0,1,12))))</f>
        <v>2611.0843742038892</v>
      </c>
      <c r="P22" s="55">
        <f ca="1">IF(P3="","",IF(OFFSET('Tableau d''emprunt'!$I$5,0,12*(P3-1))="",0,SUM(OFFSET(OFFSET('Tableau d''emprunt'!$I$5,0,12*(P3-1)),0,0,1,12))))</f>
        <v>2641.6340613820771</v>
      </c>
      <c r="Q22" s="55">
        <f ca="1">IF(Q3="","",IF(OFFSET('Tableau d''emprunt'!$I$5,0,12*(Q3-1))="",0,SUM(OFFSET(OFFSET('Tableau d''emprunt'!$I$5,0,12*(Q3-1)),0,0,1,12))))</f>
        <v>2672.54117990025</v>
      </c>
      <c r="R22" s="55">
        <f ca="1">IF(R3="","",IF(OFFSET('Tableau d''emprunt'!$I$5,0,12*(R3-1))="",0,SUM(OFFSET(OFFSET('Tableau d''emprunt'!$I$5,0,12*(R3-1)),0,0,1,12))))</f>
        <v>0</v>
      </c>
      <c r="S22" s="55">
        <f ca="1">IF(S3="","",IF(OFFSET('Tableau d''emprunt'!$I$5,0,12*(S3-1))="",0,SUM(OFFSET(OFFSET('Tableau d''emprunt'!$I$5,0,12*(S3-1)),0,0,1,12))))</f>
        <v>0</v>
      </c>
      <c r="T22" s="55">
        <f ca="1">IF(T3="","",IF(OFFSET('Tableau d''emprunt'!$I$5,0,12*(T3-1))="",0,SUM(OFFSET(OFFSET('Tableau d''emprunt'!$I$5,0,12*(T3-1)),0,0,1,12))))</f>
        <v>0</v>
      </c>
      <c r="U22" s="55">
        <f ca="1">IF(U3="","",IF(OFFSET('Tableau d''emprunt'!$I$5,0,12*(U3-1))="",0,SUM(OFFSET(OFFSET('Tableau d''emprunt'!$I$5,0,12*(U3-1)),0,0,1,12))))</f>
        <v>0</v>
      </c>
      <c r="V22" s="55">
        <f ca="1">IF(V3="","",IF(OFFSET('Tableau d''emprunt'!$I$5,0,12*(V3-1))="",0,SUM(OFFSET(OFFSET('Tableau d''emprunt'!$I$5,0,12*(V3-1)),0,0,1,12))))</f>
        <v>0</v>
      </c>
      <c r="W22" s="55" t="str">
        <f ca="1">IF(W3="","",IF(OFFSET('Tableau d''emprunt'!$I$5,0,12*(W3-1))="",0,SUM(OFFSET(OFFSET('Tableau d''emprunt'!$I$5,0,12*(W3-1)),0,0,1,12))))</f>
        <v/>
      </c>
      <c r="X22" s="55" t="str">
        <f ca="1">IF(X3="","",IF(OFFSET('Tableau d''emprunt'!$I$5,0,12*(X3-1))="",0,SUM(OFFSET(OFFSET('Tableau d''emprunt'!$I$5,0,12*(X3-1)),0,0,1,12))))</f>
        <v/>
      </c>
      <c r="Y22" s="55" t="str">
        <f ca="1">IF(Y3="","",IF(OFFSET('Tableau d''emprunt'!$I$5,0,12*(Y3-1))="",0,SUM(OFFSET(OFFSET('Tableau d''emprunt'!$I$5,0,12*(Y3-1)),0,0,1,12))))</f>
        <v/>
      </c>
      <c r="Z22" s="55" t="str">
        <f ca="1">IF(Z3="","",IF(OFFSET('Tableau d''emprunt'!$I$5,0,12*(Z3-1))="",0,SUM(OFFSET(OFFSET('Tableau d''emprunt'!$I$5,0,12*(Z3-1)),0,0,1,12))))</f>
        <v/>
      </c>
      <c r="AA22" s="55" t="str">
        <f ca="1">IF(AA3="","",IF(OFFSET('Tableau d''emprunt'!$I$5,0,12*(AA3-1))="",0,SUM(OFFSET(OFFSET('Tableau d''emprunt'!$I$5,0,12*(AA3-1)),0,0,1,12))))</f>
        <v/>
      </c>
      <c r="AB22" s="55" t="str">
        <f ca="1">IF(AB3="","",IF(OFFSET('Tableau d''emprunt'!$I$5,0,12*(AB3-1))="",0,SUM(OFFSET(OFFSET('Tableau d''emprunt'!$I$5,0,12*(AB3-1)),0,0,1,12))))</f>
        <v/>
      </c>
      <c r="AC22" s="55" t="str">
        <f ca="1">IF(AC3="","",IF(OFFSET('Tableau d''emprunt'!$I$5,0,12*(AC3-1))="",0,SUM(OFFSET(OFFSET('Tableau d''emprunt'!$I$5,0,12*(AC3-1)),0,0,1,12))))</f>
        <v/>
      </c>
      <c r="AD22" s="55" t="str">
        <f ca="1">IF(AD3="","",IF(OFFSET('Tableau d''emprunt'!$I$5,0,12*(AD3-1))="",0,SUM(OFFSET(OFFSET('Tableau d''emprunt'!$I$5,0,12*(AD3-1)),0,0,1,12))))</f>
        <v/>
      </c>
      <c r="AE22" s="55" t="str">
        <f ca="1">IF(AE3="","",IF(OFFSET('Tableau d''emprunt'!$I$5,0,12*(AE3-1))="",0,SUM(OFFSET(OFFSET('Tableau d''emprunt'!$I$5,0,12*(AE3-1)),0,0,1,12))))</f>
        <v/>
      </c>
      <c r="AF22" s="55" t="str">
        <f ca="1">IF(AF3="","",IF(OFFSET('Tableau d''emprunt'!$I$5,0,12*(AF3-1))="",0,SUM(OFFSET(OFFSET('Tableau d''emprunt'!$I$5,0,12*(AF3-1)),0,0,1,12))))</f>
        <v/>
      </c>
      <c r="AG22" s="55" t="str">
        <f ca="1">IF(AG3="","",IF(OFFSET('Tableau d''emprunt'!$I$5,0,12*(AG3-1))="",0,SUM(OFFSET(OFFSET('Tableau d''emprunt'!$I$5,0,12*(AG3-1)),0,0,1,12))))</f>
        <v/>
      </c>
      <c r="AH22" s="55" t="str">
        <f ca="1">IF(AH3="","",IF(OFFSET('Tableau d''emprunt'!$I$5,0,12*(AH3-1))="",0,SUM(OFFSET(OFFSET('Tableau d''emprunt'!$I$5,0,12*(AH3-1)),0,0,1,12))))</f>
        <v/>
      </c>
      <c r="AI22" s="55" t="str">
        <f ca="1">IF(AI3="","",IF(OFFSET('Tableau d''emprunt'!$I$5,0,12*(AI3-1))="",0,SUM(OFFSET(OFFSET('Tableau d''emprunt'!$I$5,0,12*(AI3-1)),0,0,1,12))))</f>
        <v/>
      </c>
      <c r="AJ22" s="55" t="str">
        <f ca="1">IF(AJ3="","",IF(OFFSET('Tableau d''emprunt'!$I$5,0,12*(AJ3-1))="",0,SUM(OFFSET(OFFSET('Tableau d''emprunt'!$I$5,0,12*(AJ3-1)),0,0,1,12))))</f>
        <v/>
      </c>
      <c r="AK22" s="55" t="str">
        <f ca="1">IF(AK3="","",IF(OFFSET('Tableau d''emprunt'!$I$5,0,12*(AK3-1))="",0,SUM(OFFSET(OFFSET('Tableau d''emprunt'!$I$5,0,12*(AK3-1)),0,0,1,12))))</f>
        <v/>
      </c>
      <c r="AL22" s="55" t="str">
        <f ca="1">IF(AL3="","",IF(OFFSET('Tableau d''emprunt'!$I$5,0,12*(AL3-1))="",0,SUM(OFFSET(OFFSET('Tableau d''emprunt'!$I$5,0,12*(AL3-1)),0,0,1,12))))</f>
        <v/>
      </c>
      <c r="AM22" s="55" t="str">
        <f ca="1">IF(AM3="","",IF(OFFSET('Tableau d''emprunt'!$I$5,0,12*(AM3-1))="",0,SUM(OFFSET(OFFSET('Tableau d''emprunt'!$I$5,0,12*(AM3-1)),0,0,1,12))))</f>
        <v/>
      </c>
      <c r="AN22" s="55" t="str">
        <f ca="1">IF(AN3="","",IF(OFFSET('Tableau d''emprunt'!$I$5,0,12*(AN3-1))="",0,SUM(OFFSET(OFFSET('Tableau d''emprunt'!$I$5,0,12*(AN3-1)),0,0,1,12))))</f>
        <v/>
      </c>
      <c r="AO22" s="55" t="str">
        <f ca="1">IF(AO3="","",IF(OFFSET('Tableau d''emprunt'!$I$5,0,12*(AO3-1))="",0,SUM(OFFSET(OFFSET('Tableau d''emprunt'!$I$5,0,12*(AO3-1)),0,0,1,12))))</f>
        <v/>
      </c>
      <c r="AP22" s="55" t="str">
        <f ca="1">IF(AP3="","",IF(OFFSET('Tableau d''emprunt'!$I$5,0,12*(AP3-1))="",0,SUM(OFFSET(OFFSET('Tableau d''emprunt'!$I$5,0,12*(AP3-1)),0,0,1,12))))</f>
        <v/>
      </c>
      <c r="AQ22" s="55" t="str">
        <f ca="1">IF(AQ3="","",IF(OFFSET('Tableau d''emprunt'!$I$5,0,12*(AQ3-1))="",0,SUM(OFFSET(OFFSET('Tableau d''emprunt'!$I$5,0,12*(AQ3-1)),0,0,1,12))))</f>
        <v/>
      </c>
      <c r="AR22" s="55" t="str">
        <f ca="1">IF(AR3="","",IF(OFFSET('Tableau d''emprunt'!$I$5,0,12*(AR3-1))="",0,SUM(OFFSET(OFFSET('Tableau d''emprunt'!$I$5,0,12*(AR3-1)),0,0,1,12))))</f>
        <v/>
      </c>
      <c r="AS22" s="55" t="str">
        <f ca="1">IF(AS3="","",IF(OFFSET('Tableau d''emprunt'!$I$5,0,12*(AS3-1))="",0,SUM(OFFSET(OFFSET('Tableau d''emprunt'!$I$5,0,12*(AS3-1)),0,0,1,12))))</f>
        <v/>
      </c>
      <c r="AT22" s="55" t="str">
        <f ca="1">IF(AT3="","",IF(OFFSET('Tableau d''emprunt'!$I$5,0,12*(AT3-1))="",0,SUM(OFFSET(OFFSET('Tableau d''emprunt'!$I$5,0,12*(AT3-1)),0,0,1,12))))</f>
        <v/>
      </c>
      <c r="AU22" s="55" t="str">
        <f ca="1">IF(AU3="","",IF(OFFSET('Tableau d''emprunt'!$I$5,0,12*(AU3-1))="",0,SUM(OFFSET(OFFSET('Tableau d''emprunt'!$I$5,0,12*(AU3-1)),0,0,1,12))))</f>
        <v/>
      </c>
      <c r="AV22" s="55" t="str">
        <f ca="1">IF(AV3="","",IF(OFFSET('Tableau d''emprunt'!$I$5,0,12*(AV3-1))="",0,SUM(OFFSET(OFFSET('Tableau d''emprunt'!$I$5,0,12*(AV3-1)),0,0,1,12))))</f>
        <v/>
      </c>
      <c r="AW22" s="55" t="str">
        <f ca="1">IF(AW3="","",IF(OFFSET('Tableau d''emprunt'!$I$5,0,12*(AW3-1))="",0,SUM(OFFSET(OFFSET('Tableau d''emprunt'!$I$5,0,12*(AW3-1)),0,0,1,12))))</f>
        <v/>
      </c>
      <c r="AX22" s="55" t="str">
        <f ca="1">IF(AX3="","",IF(OFFSET('Tableau d''emprunt'!$I$5,0,12*(AX3-1))="",0,SUM(OFFSET(OFFSET('Tableau d''emprunt'!$I$5,0,12*(AX3-1)),0,0,1,12))))</f>
        <v/>
      </c>
      <c r="AY22" s="55" t="str">
        <f ca="1">IF(AY3="","",IF(OFFSET('Tableau d''emprunt'!$I$5,0,12*(AY3-1))="",0,SUM(OFFSET(OFFSET('Tableau d''emprunt'!$I$5,0,12*(AY3-1)),0,0,1,12))))</f>
        <v/>
      </c>
      <c r="AZ22" s="55" t="str">
        <f ca="1">IF(AZ3="","",IF(OFFSET('Tableau d''emprunt'!$I$5,0,12*(AZ3-1))="",0,SUM(OFFSET(OFFSET('Tableau d''emprunt'!$I$5,0,12*(AZ3-1)),0,0,1,12))))</f>
        <v/>
      </c>
      <c r="BA22" s="55" t="str">
        <f ca="1">IF(BA3="","",IF(OFFSET('Tableau d''emprunt'!$I$5,0,12*(BA3-1))="",0,SUM(OFFSET(OFFSET('Tableau d''emprunt'!$I$5,0,12*(BA3-1)),0,0,1,12))))</f>
        <v/>
      </c>
      <c r="BB22" s="55" t="str">
        <f ca="1">IF(BB3="","",IF(OFFSET('Tableau d''emprunt'!$I$5,0,12*(BB3-1))="",0,SUM(OFFSET(OFFSET('Tableau d''emprunt'!$I$5,0,12*(BB3-1)),0,0,1,12))))</f>
        <v/>
      </c>
      <c r="BC22" s="55" t="str">
        <f ca="1">IF(BC3="","",IF(OFFSET('Tableau d''emprunt'!$I$5,0,12*(BC3-1))="",0,SUM(OFFSET(OFFSET('Tableau d''emprunt'!$I$5,0,12*(BC3-1)),0,0,1,12))))</f>
        <v/>
      </c>
      <c r="BD22" s="55" t="str">
        <f ca="1">IF(BD3="","",IF(OFFSET('Tableau d''emprunt'!$I$5,0,12*(BD3-1))="",0,SUM(OFFSET(OFFSET('Tableau d''emprunt'!$I$5,0,12*(BD3-1)),0,0,1,12))))</f>
        <v/>
      </c>
      <c r="BE22" s="55" t="str">
        <f ca="1">IF(BE3="","",IF(OFFSET('Tableau d''emprunt'!$I$5,0,12*(BE3-1))="",0,SUM(OFFSET(OFFSET('Tableau d''emprunt'!$I$5,0,12*(BE3-1)),0,0,1,12))))</f>
        <v/>
      </c>
      <c r="BF22" s="55" t="str">
        <f ca="1">IF(BF3="","",IF(OFFSET('Tableau d''emprunt'!$I$5,0,12*(BF3-1))="",0,SUM(OFFSET(OFFSET('Tableau d''emprunt'!$I$5,0,12*(BF3-1)),0,0,1,12))))</f>
        <v/>
      </c>
      <c r="BG22" s="55" t="str">
        <f ca="1">IF(BG3="","",IF(OFFSET('Tableau d''emprunt'!$I$5,0,12*(BG3-1))="",0,SUM(OFFSET(OFFSET('Tableau d''emprunt'!$I$5,0,12*(BG3-1)),0,0,1,12))))</f>
        <v/>
      </c>
      <c r="BH22" s="55" t="str">
        <f ca="1">IF(BH3="","",IF(OFFSET('Tableau d''emprunt'!$I$5,0,12*(BH3-1))="",0,SUM(OFFSET(OFFSET('Tableau d''emprunt'!$I$5,0,12*(BH3-1)),0,0,1,12))))</f>
        <v/>
      </c>
      <c r="BI22" s="55" t="str">
        <f ca="1">IF(BI3="","",IF(OFFSET('Tableau d''emprunt'!$I$5,0,12*(BI3-1))="",0,SUM(OFFSET(OFFSET('Tableau d''emprunt'!$I$5,0,12*(BI3-1)),0,0,1,12))))</f>
        <v/>
      </c>
      <c r="BJ22" s="55" t="str">
        <f ca="1">IF(BJ3="","",IF(OFFSET('Tableau d''emprunt'!$I$5,0,12*(BJ3-1))="",0,SUM(OFFSET(OFFSET('Tableau d''emprunt'!$I$5,0,12*(BJ3-1)),0,0,1,12))))</f>
        <v/>
      </c>
      <c r="BK22" s="55" t="str">
        <f ca="1">IF(BK3="","",IF(OFFSET('Tableau d''emprunt'!$I$5,0,12*(BK3-1))="",0,SUM(OFFSET(OFFSET('Tableau d''emprunt'!$I$5,0,12*(BK3-1)),0,0,1,12))))</f>
        <v/>
      </c>
      <c r="BL22" s="55" t="str">
        <f ca="1">IF(BL3="","",IF(OFFSET('Tableau d''emprunt'!$I$5,0,12*(BL3-1))="",0,SUM(OFFSET(OFFSET('Tableau d''emprunt'!$I$5,0,12*(BL3-1)),0,0,1,12))))</f>
        <v/>
      </c>
      <c r="BM22" s="55" t="str">
        <f ca="1">IF(BM3="","",IF(OFFSET('Tableau d''emprunt'!$I$5,0,12*(BM3-1))="",0,SUM(OFFSET(OFFSET('Tableau d''emprunt'!$I$5,0,12*(BM3-1)),0,0,1,12))))</f>
        <v/>
      </c>
      <c r="BN22" s="55" t="str">
        <f ca="1">IF(BN3="","",IF(OFFSET('Tableau d''emprunt'!$I$5,0,12*(BN3-1))="",0,SUM(OFFSET(OFFSET('Tableau d''emprunt'!$I$5,0,12*(BN3-1)),0,0,1,12))))</f>
        <v/>
      </c>
      <c r="BO22" s="55" t="str">
        <f ca="1">IF(BO3="","",IF(OFFSET('Tableau d''emprunt'!$I$5,0,12*(BO3-1))="",0,SUM(OFFSET(OFFSET('Tableau d''emprunt'!$I$5,0,12*(BO3-1)),0,0,1,12))))</f>
        <v/>
      </c>
      <c r="BP22" s="55" t="str">
        <f ca="1">IF(BP3="","",IF(OFFSET('Tableau d''emprunt'!$I$5,0,12*(BP3-1))="",0,SUM(OFFSET(OFFSET('Tableau d''emprunt'!$I$5,0,12*(BP3-1)),0,0,1,12))))</f>
        <v/>
      </c>
      <c r="BQ22" s="55" t="str">
        <f ca="1">IF(BQ3="","",IF(OFFSET('Tableau d''emprunt'!$I$5,0,12*(BQ3-1))="",0,SUM(OFFSET(OFFSET('Tableau d''emprunt'!$I$5,0,12*(BQ3-1)),0,0,1,12))))</f>
        <v/>
      </c>
      <c r="BR22" s="55" t="str">
        <f ca="1">IF(BR3="","",IF(OFFSET('Tableau d''emprunt'!$I$5,0,12*(BR3-1))="",0,SUM(OFFSET(OFFSET('Tableau d''emprunt'!$I$5,0,12*(BR3-1)),0,0,1,12))))</f>
        <v/>
      </c>
      <c r="BS22" s="55" t="str">
        <f ca="1">IF(BS3="","",IF(OFFSET('Tableau d''emprunt'!$I$5,0,12*(BS3-1))="",0,SUM(OFFSET(OFFSET('Tableau d''emprunt'!$I$5,0,12*(BS3-1)),0,0,1,12))))</f>
        <v/>
      </c>
      <c r="BT22" s="55" t="str">
        <f ca="1">IF(BT3="","",IF(OFFSET('Tableau d''emprunt'!$I$5,0,12*(BT3-1))="",0,SUM(OFFSET(OFFSET('Tableau d''emprunt'!$I$5,0,12*(BT3-1)),0,0,1,12))))</f>
        <v/>
      </c>
      <c r="BU22" s="55" t="str">
        <f ca="1">IF(BU3="","",IF(OFFSET('Tableau d''emprunt'!$I$5,0,12*(BU3-1))="",0,SUM(OFFSET(OFFSET('Tableau d''emprunt'!$I$5,0,12*(BU3-1)),0,0,1,12))))</f>
        <v/>
      </c>
      <c r="BV22" s="55" t="str">
        <f ca="1">IF(BV3="","",IF(OFFSET('Tableau d''emprunt'!$I$5,0,12*(BV3-1))="",0,SUM(OFFSET(OFFSET('Tableau d''emprunt'!$I$5,0,12*(BV3-1)),0,0,1,12))))</f>
        <v/>
      </c>
      <c r="BW22" s="55" t="str">
        <f ca="1">IF(BW3="","",IF(OFFSET('Tableau d''emprunt'!$I$5,0,12*(BW3-1))="",0,SUM(OFFSET(OFFSET('Tableau d''emprunt'!$I$5,0,12*(BW3-1)),0,0,1,12))))</f>
        <v/>
      </c>
      <c r="BX22" s="55" t="str">
        <f ca="1">IF(BX3="","",IF(OFFSET('Tableau d''emprunt'!$I$5,0,12*(BX3-1))="",0,SUM(OFFSET(OFFSET('Tableau d''emprunt'!$I$5,0,12*(BX3-1)),0,0,1,12))))</f>
        <v/>
      </c>
      <c r="BY22" s="55" t="str">
        <f ca="1">IF(BY3="","",IF(OFFSET('Tableau d''emprunt'!$I$5,0,12*(BY3-1))="",0,SUM(OFFSET(OFFSET('Tableau d''emprunt'!$I$5,0,12*(BY3-1)),0,0,1,12))))</f>
        <v/>
      </c>
      <c r="BZ22" s="55" t="str">
        <f ca="1">IF(BZ3="","",IF(OFFSET('Tableau d''emprunt'!$I$5,0,12*(BZ3-1))="",0,SUM(OFFSET(OFFSET('Tableau d''emprunt'!$I$5,0,12*(BZ3-1)),0,0,1,12))))</f>
        <v/>
      </c>
      <c r="CA22" s="55" t="str">
        <f ca="1">IF(CA3="","",IF(OFFSET('Tableau d''emprunt'!$I$5,0,12*(CA3-1))="",0,SUM(OFFSET(OFFSET('Tableau d''emprunt'!$I$5,0,12*(CA3-1)),0,0,1,12))))</f>
        <v/>
      </c>
      <c r="CB22" s="55" t="str">
        <f ca="1">IF(CB3="","",IF(OFFSET('Tableau d''emprunt'!$I$5,0,12*(CB3-1))="",0,SUM(OFFSET(OFFSET('Tableau d''emprunt'!$I$5,0,12*(CB3-1)),0,0,1,12))))</f>
        <v/>
      </c>
      <c r="CC22" s="55" t="str">
        <f ca="1">IF(CC3="","",IF(OFFSET('Tableau d''emprunt'!$I$5,0,12*(CC3-1))="",0,SUM(OFFSET(OFFSET('Tableau d''emprunt'!$I$5,0,12*(CC3-1)),0,0,1,12))))</f>
        <v/>
      </c>
      <c r="CD22" s="55" t="str">
        <f ca="1">IF(CD3="","",IF(OFFSET('Tableau d''emprunt'!$I$5,0,12*(CD3-1))="",0,SUM(OFFSET(OFFSET('Tableau d''emprunt'!$I$5,0,12*(CD3-1)),0,0,1,12))))</f>
        <v/>
      </c>
      <c r="CE22" s="55" t="str">
        <f ca="1">IF(CE3="","",IF(OFFSET('Tableau d''emprunt'!$I$5,0,12*(CE3-1))="",0,SUM(OFFSET(OFFSET('Tableau d''emprunt'!$I$5,0,12*(CE3-1)),0,0,1,12))))</f>
        <v/>
      </c>
      <c r="CF22" s="55" t="str">
        <f ca="1">IF(CF3="","",IF(OFFSET('Tableau d''emprunt'!$I$5,0,12*(CF3-1))="",0,SUM(OFFSET(OFFSET('Tableau d''emprunt'!$I$5,0,12*(CF3-1)),0,0,1,12))))</f>
        <v/>
      </c>
      <c r="CG22" s="55" t="str">
        <f ca="1">IF(CG3="","",IF(OFFSET('Tableau d''emprunt'!$I$5,0,12*(CG3-1))="",0,SUM(OFFSET(OFFSET('Tableau d''emprunt'!$I$5,0,12*(CG3-1)),0,0,1,12))))</f>
        <v/>
      </c>
      <c r="CH22" s="55" t="str">
        <f ca="1">IF(CH3="","",IF(OFFSET('Tableau d''emprunt'!$I$5,0,12*(CH3-1))="",0,SUM(OFFSET(OFFSET('Tableau d''emprunt'!$I$5,0,12*(CH3-1)),0,0,1,12))))</f>
        <v/>
      </c>
      <c r="CI22" s="55" t="str">
        <f ca="1">IF(CI3="","",IF(OFFSET('Tableau d''emprunt'!$I$5,0,12*(CI3-1))="",0,SUM(OFFSET(OFFSET('Tableau d''emprunt'!$I$5,0,12*(CI3-1)),0,0,1,12))))</f>
        <v/>
      </c>
      <c r="CJ22" s="55" t="str">
        <f ca="1">IF(CJ3="","",IF(OFFSET('Tableau d''emprunt'!$I$5,0,12*(CJ3-1))="",0,SUM(OFFSET(OFFSET('Tableau d''emprunt'!$I$5,0,12*(CJ3-1)),0,0,1,12))))</f>
        <v/>
      </c>
      <c r="CK22" s="55" t="str">
        <f ca="1">IF(CK3="","",IF(OFFSET('Tableau d''emprunt'!$I$5,0,12*(CK3-1))="",0,SUM(OFFSET(OFFSET('Tableau d''emprunt'!$I$5,0,12*(CK3-1)),0,0,1,12))))</f>
        <v/>
      </c>
      <c r="CL22" s="55" t="str">
        <f ca="1">IF(CL3="","",IF(OFFSET('Tableau d''emprunt'!$I$5,0,12*(CL3-1))="",0,SUM(OFFSET(OFFSET('Tableau d''emprunt'!$I$5,0,12*(CL3-1)),0,0,1,12))))</f>
        <v/>
      </c>
      <c r="CM22" s="55" t="str">
        <f ca="1">IF(CM3="","",IF(OFFSET('Tableau d''emprunt'!$I$5,0,12*(CM3-1))="",0,SUM(OFFSET(OFFSET('Tableau d''emprunt'!$I$5,0,12*(CM3-1)),0,0,1,12))))</f>
        <v/>
      </c>
      <c r="CN22" s="55" t="str">
        <f ca="1">IF(CN3="","",IF(OFFSET('Tableau d''emprunt'!$I$5,0,12*(CN3-1))="",0,SUM(OFFSET(OFFSET('Tableau d''emprunt'!$I$5,0,12*(CN3-1)),0,0,1,12))))</f>
        <v/>
      </c>
      <c r="CO22" s="55" t="str">
        <f ca="1">IF(CO3="","",IF(OFFSET('Tableau d''emprunt'!$I$5,0,12*(CO3-1))="",0,SUM(OFFSET(OFFSET('Tableau d''emprunt'!$I$5,0,12*(CO3-1)),0,0,1,12))))</f>
        <v/>
      </c>
      <c r="CP22" s="55" t="str">
        <f ca="1">IF(CP3="","",IF(OFFSET('Tableau d''emprunt'!$I$5,0,12*(CP3-1))="",0,SUM(OFFSET(OFFSET('Tableau d''emprunt'!$I$5,0,12*(CP3-1)),0,0,1,12))))</f>
        <v/>
      </c>
      <c r="CQ22" s="55" t="str">
        <f ca="1">IF(CQ3="","",IF(OFFSET('Tableau d''emprunt'!$I$5,0,12*(CQ3-1))="",0,SUM(OFFSET(OFFSET('Tableau d''emprunt'!$I$5,0,12*(CQ3-1)),0,0,1,12))))</f>
        <v/>
      </c>
      <c r="CR22" s="55" t="str">
        <f ca="1">IF(CR3="","",IF(OFFSET('Tableau d''emprunt'!$I$5,0,12*(CR3-1))="",0,SUM(OFFSET(OFFSET('Tableau d''emprunt'!$I$5,0,12*(CR3-1)),0,0,1,12))))</f>
        <v/>
      </c>
      <c r="CS22" s="55" t="str">
        <f ca="1">IF(CS3="","",IF(OFFSET('Tableau d''emprunt'!$I$5,0,12*(CS3-1))="",0,SUM(OFFSET(OFFSET('Tableau d''emprunt'!$I$5,0,12*(CS3-1)),0,0,1,12))))</f>
        <v/>
      </c>
      <c r="CT22" s="55" t="str">
        <f ca="1">IF(CT3="","",IF(OFFSET('Tableau d''emprunt'!$I$5,0,12*(CT3-1))="",0,SUM(OFFSET(OFFSET('Tableau d''emprunt'!$I$5,0,12*(CT3-1)),0,0,1,12))))</f>
        <v/>
      </c>
      <c r="CU22" s="55" t="str">
        <f ca="1">IF(CU3="","",IF(OFFSET('Tableau d''emprunt'!$I$5,0,12*(CU3-1))="",0,SUM(OFFSET(OFFSET('Tableau d''emprunt'!$I$5,0,12*(CU3-1)),0,0,1,12))))</f>
        <v/>
      </c>
      <c r="CV22" s="55" t="str">
        <f ca="1">IF(CV3="","",IF(OFFSET('Tableau d''emprunt'!$I$5,0,12*(CV3-1))="",0,SUM(OFFSET(OFFSET('Tableau d''emprunt'!$I$5,0,12*(CV3-1)),0,0,1,12))))</f>
        <v/>
      </c>
      <c r="CW22" s="55" t="str">
        <f ca="1">IF(CW3="","",IF(OFFSET('Tableau d''emprunt'!$I$5,0,12*(CW3-1))="",0,SUM(OFFSET(OFFSET('Tableau d''emprunt'!$I$5,0,12*(CW3-1)),0,0,1,12))))</f>
        <v/>
      </c>
      <c r="CX22" s="55" t="str">
        <f ca="1">IF(CX3="","",IF(OFFSET('Tableau d''emprunt'!$I$5,0,12*(CX3-1))="",0,SUM(OFFSET(OFFSET('Tableau d''emprunt'!$I$5,0,12*(CX3-1)),0,0,1,12))))</f>
        <v/>
      </c>
      <c r="CY22" s="55" t="str">
        <f ca="1">IF(CY3="","",IF(OFFSET('Tableau d''emprunt'!$I$5,0,12*(CY3-1))="",0,SUM(OFFSET(OFFSET('Tableau d''emprunt'!$I$5,0,12*(CY3-1)),0,0,1,12))))</f>
        <v/>
      </c>
      <c r="CZ22" s="55" t="str">
        <f ca="1">IF(CZ3="","",IF(OFFSET('Tableau d''emprunt'!$I$5,0,12*(CZ3-1))="",0,SUM(OFFSET(OFFSET('Tableau d''emprunt'!$I$5,0,12*(CZ3-1)),0,0,1,12))))</f>
        <v/>
      </c>
      <c r="DA22" s="55" t="str">
        <f ca="1">IF(DA3="","",IF(OFFSET('Tableau d''emprunt'!$I$5,0,12*(DA3-1))="",0,SUM(OFFSET(OFFSET('Tableau d''emprunt'!$I$5,0,12*(DA3-1)),0,0,1,12))))</f>
        <v/>
      </c>
      <c r="DB22" s="55" t="str">
        <f ca="1">IF(DB3="","",IF(OFFSET('Tableau d''emprunt'!$I$5,0,12*(DB3-1))="",0,SUM(OFFSET(OFFSET('Tableau d''emprunt'!$I$5,0,12*(DB3-1)),0,0,1,12))))</f>
        <v/>
      </c>
      <c r="DC22" s="55" t="str">
        <f ca="1">IF(DC3="","",IF(OFFSET('Tableau d''emprunt'!$I$5,0,12*(DC3-1))="",0,SUM(OFFSET(OFFSET('Tableau d''emprunt'!$I$5,0,12*(DC3-1)),0,0,1,12))))</f>
        <v/>
      </c>
      <c r="DD22" s="55" t="str">
        <f ca="1">IF(DD3="","",IF(OFFSET('Tableau d''emprunt'!$I$5,0,12*(DD3-1))="",0,SUM(OFFSET(OFFSET('Tableau d''emprunt'!$I$5,0,12*(DD3-1)),0,0,1,12))))</f>
        <v/>
      </c>
      <c r="DE22" s="55" t="str">
        <f ca="1">IF(DE3="","",IF(OFFSET('Tableau d''emprunt'!$I$5,0,12*(DE3-1))="",0,SUM(OFFSET(OFFSET('Tableau d''emprunt'!$I$5,0,12*(DE3-1)),0,0,1,12))))</f>
        <v/>
      </c>
      <c r="DF22" s="55" t="str">
        <f ca="1">IF(DF3="","",IF(OFFSET('Tableau d''emprunt'!$I$5,0,12*(DF3-1))="",0,SUM(OFFSET(OFFSET('Tableau d''emprunt'!$I$5,0,12*(DF3-1)),0,0,1,12))))</f>
        <v/>
      </c>
      <c r="DG22" s="55" t="str">
        <f ca="1">IF(DG3="","",IF(OFFSET('Tableau d''emprunt'!$I$5,0,12*(DG3-1))="",0,SUM(OFFSET(OFFSET('Tableau d''emprunt'!$I$5,0,12*(DG3-1)),0,0,1,12))))</f>
        <v/>
      </c>
      <c r="DH22" s="55" t="str">
        <f ca="1">IF(DH3="","",IF(OFFSET('Tableau d''emprunt'!$I$5,0,12*(DH3-1))="",0,SUM(OFFSET(OFFSET('Tableau d''emprunt'!$I$5,0,12*(DH3-1)),0,0,1,12))))</f>
        <v/>
      </c>
      <c r="DI22" s="55" t="str">
        <f ca="1">IF(DI3="","",IF(OFFSET('Tableau d''emprunt'!$I$5,0,12*(DI3-1))="",0,SUM(OFFSET(OFFSET('Tableau d''emprunt'!$I$5,0,12*(DI3-1)),0,0,1,12))))</f>
        <v/>
      </c>
      <c r="DJ22" s="55" t="str">
        <f ca="1">IF(DJ3="","",IF(OFFSET('Tableau d''emprunt'!$I$5,0,12*(DJ3-1))="",0,SUM(OFFSET(OFFSET('Tableau d''emprunt'!$I$5,0,12*(DJ3-1)),0,0,1,12))))</f>
        <v/>
      </c>
      <c r="DK22" s="55" t="str">
        <f ca="1">IF(DK3="","",IF(OFFSET('Tableau d''emprunt'!$I$5,0,12*(DK3-1))="",0,SUM(OFFSET(OFFSET('Tableau d''emprunt'!$I$5,0,12*(DK3-1)),0,0,1,12))))</f>
        <v/>
      </c>
      <c r="DL22" s="55" t="str">
        <f ca="1">IF(DL3="","",IF(OFFSET('Tableau d''emprunt'!$I$5,0,12*(DL3-1))="",0,SUM(OFFSET(OFFSET('Tableau d''emprunt'!$I$5,0,12*(DL3-1)),0,0,1,12))))</f>
        <v/>
      </c>
      <c r="DM22" s="55" t="str">
        <f ca="1">IF(DM3="","",IF(OFFSET('Tableau d''emprunt'!$I$5,0,12*(DM3-1))="",0,SUM(OFFSET(OFFSET('Tableau d''emprunt'!$I$5,0,12*(DM3-1)),0,0,1,12))))</f>
        <v/>
      </c>
      <c r="DN22" s="55" t="str">
        <f ca="1">IF(DN3="","",IF(OFFSET('Tableau d''emprunt'!$I$5,0,12*(DN3-1))="",0,SUM(OFFSET(OFFSET('Tableau d''emprunt'!$I$5,0,12*(DN3-1)),0,0,1,12))))</f>
        <v/>
      </c>
      <c r="DO22" s="55" t="str">
        <f ca="1">IF(DO3="","",IF(OFFSET('Tableau d''emprunt'!$I$5,0,12*(DO3-1))="",0,SUM(OFFSET(OFFSET('Tableau d''emprunt'!$I$5,0,12*(DO3-1)),0,0,1,12))))</f>
        <v/>
      </c>
      <c r="DP22" s="55" t="str">
        <f ca="1">IF(DP3="","",IF(OFFSET('Tableau d''emprunt'!$I$5,0,12*(DP3-1))="",0,SUM(OFFSET(OFFSET('Tableau d''emprunt'!$I$5,0,12*(DP3-1)),0,0,1,12))))</f>
        <v/>
      </c>
      <c r="DQ22" s="55" t="str">
        <f ca="1">IF(DQ3="","",IF(OFFSET('Tableau d''emprunt'!$I$5,0,12*(DQ3-1))="",0,SUM(OFFSET(OFFSET('Tableau d''emprunt'!$I$5,0,12*(DQ3-1)),0,0,1,12))))</f>
        <v/>
      </c>
      <c r="DR22" s="55" t="str">
        <f ca="1">IF(DR3="","",IF(OFFSET('Tableau d''emprunt'!$I$5,0,12*(DR3-1))="",0,SUM(OFFSET(OFFSET('Tableau d''emprunt'!$I$5,0,12*(DR3-1)),0,0,1,12))))</f>
        <v/>
      </c>
      <c r="DS22" s="55" t="str">
        <f ca="1">IF(DS3="","",IF(OFFSET('Tableau d''emprunt'!$I$5,0,12*(DS3-1))="",0,SUM(OFFSET(OFFSET('Tableau d''emprunt'!$I$5,0,12*(DS3-1)),0,0,1,12))))</f>
        <v/>
      </c>
      <c r="DT22" s="55" t="str">
        <f ca="1">IF(DT3="","",IF(OFFSET('Tableau d''emprunt'!$I$5,0,12*(DT3-1))="","",SUM(OFFSET(OFFSET('Tableau d''emprunt'!$I$5,0,12*(DT3-1)),0,0,1,12))))</f>
        <v/>
      </c>
      <c r="DU22" s="55" t="str">
        <f ca="1">IF(DU3="","",IF(OFFSET('Tableau d''emprunt'!$I$5,0,12*(DU3-1))="","",SUM(OFFSET(OFFSET('Tableau d''emprunt'!$I$5,0,12*(DU3-1)),0,0,1,12))))</f>
        <v/>
      </c>
      <c r="DV22" s="55" t="str">
        <f ca="1">IF(DV3="","",IF(OFFSET('Tableau d''emprunt'!$I$5,0,12*(DV3-1))="","",SUM(OFFSET(OFFSET('Tableau d''emprunt'!$I$5,0,12*(DV3-1)),0,0,1,12))))</f>
        <v/>
      </c>
      <c r="DW22" s="55" t="str">
        <f ca="1">IF(DW3="","",IF(OFFSET('Tableau d''emprunt'!$I$5,0,12*(DW3-1))="","",SUM(OFFSET(OFFSET('Tableau d''emprunt'!$I$5,0,12*(DW3-1)),0,0,1,12))))</f>
        <v/>
      </c>
      <c r="DX22" s="55" t="str">
        <f ca="1">IF(DX3="","",IF(OFFSET('Tableau d''emprunt'!$I$5,0,12*(DX3-1))="","",SUM(OFFSET(OFFSET('Tableau d''emprunt'!$I$5,0,12*(DX3-1)),0,0,1,12))))</f>
        <v/>
      </c>
      <c r="DY22" s="55" t="str">
        <f ca="1">IF(DY3="","",IF(OFFSET('Tableau d''emprunt'!$I$5,0,12*(DY3-1))="","",SUM(OFFSET(OFFSET('Tableau d''emprunt'!$I$5,0,12*(DY3-1)),0,0,1,12))))</f>
        <v/>
      </c>
      <c r="DZ22" s="55" t="str">
        <f ca="1">IF(DZ3="","",IF(OFFSET('Tableau d''emprunt'!$I$5,0,12*(DZ3-1))="","",SUM(OFFSET(OFFSET('Tableau d''emprunt'!$I$5,0,12*(DZ3-1)),0,0,1,12))))</f>
        <v/>
      </c>
      <c r="EA22" s="55" t="str">
        <f ca="1">IF(EA3="","",IF(OFFSET('Tableau d''emprunt'!$I$5,0,12*(EA3-1))="","",SUM(OFFSET(OFFSET('Tableau d''emprunt'!$I$5,0,12*(EA3-1)),0,0,1,12))))</f>
        <v/>
      </c>
      <c r="EB22" s="55" t="str">
        <f ca="1">IF(EB3="","",IF(OFFSET('Tableau d''emprunt'!$I$5,0,12*(EB3-1))="","",SUM(OFFSET(OFFSET('Tableau d''emprunt'!$I$5,0,12*(EB3-1)),0,0,1,12))))</f>
        <v/>
      </c>
      <c r="EC22" s="55" t="str">
        <f ca="1">IF(EC3="","",IF(OFFSET('Tableau d''emprunt'!$I$5,0,12*(EC3-1))="","",SUM(OFFSET(OFFSET('Tableau d''emprunt'!$I$5,0,12*(EC3-1)),0,0,1,12))))</f>
        <v/>
      </c>
      <c r="ED22" s="55" t="str">
        <f ca="1">IF(ED3="","",IF(OFFSET('Tableau d''emprunt'!$I$5,0,12*(ED3-1))="","",SUM(OFFSET(OFFSET('Tableau d''emprunt'!$I$5,0,12*(ED3-1)),0,0,1,12))))</f>
        <v/>
      </c>
      <c r="EE22" s="55" t="str">
        <f ca="1">IF(EE3="","",IF(OFFSET('Tableau d''emprunt'!$I$5,0,12*(EE3-1))="","",SUM(OFFSET(OFFSET('Tableau d''emprunt'!$I$5,0,12*(EE3-1)),0,0,1,12))))</f>
        <v/>
      </c>
      <c r="EF22" s="55" t="str">
        <f ca="1">IF(EF3="","",IF(OFFSET('Tableau d''emprunt'!$I$5,0,12*(EF3-1))="","",SUM(OFFSET(OFFSET('Tableau d''emprunt'!$I$5,0,12*(EF3-1)),0,0,1,12))))</f>
        <v/>
      </c>
      <c r="EG22" s="55" t="str">
        <f ca="1">IF(EG3="","",IF(OFFSET('Tableau d''emprunt'!$I$5,0,12*(EG3-1))="","",SUM(OFFSET(OFFSET('Tableau d''emprunt'!$I$5,0,12*(EG3-1)),0,0,1,12))))</f>
        <v/>
      </c>
      <c r="EH22" s="55" t="str">
        <f ca="1">IF(EH3="","",IF(OFFSET('Tableau d''emprunt'!$I$5,0,12*(EH3-1))="","",SUM(OFFSET(OFFSET('Tableau d''emprunt'!$I$5,0,12*(EH3-1)),0,0,1,12))))</f>
        <v/>
      </c>
      <c r="EI22" s="55" t="str">
        <f ca="1">IF(EI3="","",IF(OFFSET('Tableau d''emprunt'!$I$5,0,12*(EI3-1))="","",SUM(OFFSET(OFFSET('Tableau d''emprunt'!$I$5,0,12*(EI3-1)),0,0,1,12))))</f>
        <v/>
      </c>
      <c r="EJ22" s="55" t="str">
        <f ca="1">IF(EJ3="","",IF(OFFSET('Tableau d''emprunt'!$I$5,0,12*(EJ3-1))="","",SUM(OFFSET(OFFSET('Tableau d''emprunt'!$I$5,0,12*(EJ3-1)),0,0,1,12))))</f>
        <v/>
      </c>
      <c r="EK22" s="55" t="str">
        <f ca="1">IF(EK3="","",IF(OFFSET('Tableau d''emprunt'!$I$5,0,12*(EK3-1))="","",SUM(OFFSET(OFFSET('Tableau d''emprunt'!$I$5,0,12*(EK3-1)),0,0,1,12))))</f>
        <v/>
      </c>
      <c r="EL22" s="55" t="str">
        <f ca="1">IF(EL3="","",IF(OFFSET('Tableau d''emprunt'!$I$5,0,12*(EL3-1))="","",SUM(OFFSET(OFFSET('Tableau d''emprunt'!$I$5,0,12*(EL3-1)),0,0,1,12))))</f>
        <v/>
      </c>
      <c r="EM22" s="55"/>
      <c r="EN22" s="55"/>
      <c r="EO22" s="55"/>
      <c r="EP22" s="55"/>
      <c r="EQ22" s="55"/>
      <c r="ER22" s="55"/>
    </row>
    <row r="23" spans="1:152" hidden="1">
      <c r="A23" s="55" t="s">
        <v>53</v>
      </c>
      <c r="B23" s="55">
        <v>0</v>
      </c>
      <c r="C23" s="55">
        <f ca="1">IF(C3="","",C22/POWER(1+'Caracs du projet'!$E$93,C3))</f>
        <v>2248.4256551535159</v>
      </c>
      <c r="D23" s="55">
        <f ca="1">IF(D3="","",D22/POWER(1+'Caracs du projet'!$E$93,D3))</f>
        <v>2252.2101339790238</v>
      </c>
      <c r="E23" s="55">
        <f ca="1">IF(E3="","",E22/POWER(1+'Caracs du projet'!$E$93,E3))</f>
        <v>2256.0009827193871</v>
      </c>
      <c r="F23" s="55">
        <f ca="1">IF(F3="","",F22/POWER(1+'Caracs du projet'!$E$93,F3))</f>
        <v>2259.7982120962433</v>
      </c>
      <c r="G23" s="55">
        <f ca="1">IF(G3="","",G22/POWER(1+'Caracs du projet'!$E$93,G3))</f>
        <v>2263.6018328492787</v>
      </c>
      <c r="H23" s="55">
        <f ca="1">IF(H3="","",H22/POWER(1+'Caracs du projet'!$E$93,H3))</f>
        <v>2267.4118557362544</v>
      </c>
      <c r="I23" s="55">
        <f ca="1">IF(I3="","",I22/POWER(1+'Caracs du projet'!$E$93,I3))</f>
        <v>2271.2282915330406</v>
      </c>
      <c r="J23" s="55">
        <f ca="1">IF(J3="","",J22/POWER(1+'Caracs du projet'!$E$93,J3))</f>
        <v>2275.0511510336423</v>
      </c>
      <c r="K23" s="55">
        <f ca="1">IF(K3="","",K22/POWER(1+'Caracs du projet'!$E$93,K3))</f>
        <v>2278.8804450502353</v>
      </c>
      <c r="L23" s="55">
        <f ca="1">IF(L3="","",L22/POWER(1+'Caracs du projet'!$E$93,L3))</f>
        <v>2282.7161844131938</v>
      </c>
      <c r="M23" s="55">
        <f ca="1">IF(M3="","",M22/POWER(1+'Caracs du projet'!$E$93,M3))</f>
        <v>2286.5583799711189</v>
      </c>
      <c r="N23" s="55">
        <f ca="1">IF(N3="","",N22/POWER(1+'Caracs du projet'!$E$93,N3))</f>
        <v>2290.4070425908744</v>
      </c>
      <c r="O23" s="55">
        <f ca="1">IF(O3="","",O22/POWER(1+'Caracs du projet'!$E$93,O3))</f>
        <v>2294.2621831576139</v>
      </c>
      <c r="P23" s="55">
        <f ca="1">IF(P3="","",P22/POWER(1+'Caracs du projet'!$E$93,P3))</f>
        <v>2298.1238125748114</v>
      </c>
      <c r="Q23" s="55">
        <f ca="1">IF(Q3="","",Q22/POWER(1+'Caracs du projet'!$E$93,Q3))</f>
        <v>2301.9919417642968</v>
      </c>
      <c r="R23" s="55">
        <f ca="1">IF(R3="","",R22/POWER(1+'Caracs du projet'!$E$93,R3))</f>
        <v>0</v>
      </c>
      <c r="S23" s="55">
        <f ca="1">IF(S3="","",S22/POWER(1+'Caracs du projet'!$E$93,S3))</f>
        <v>0</v>
      </c>
      <c r="T23" s="55">
        <f ca="1">IF(T3="","",T22/POWER(1+'Caracs du projet'!$E$93,T3))</f>
        <v>0</v>
      </c>
      <c r="U23" s="55">
        <f ca="1">IF(U3="","",U22/POWER(1+'Caracs du projet'!$E$93,U3))</f>
        <v>0</v>
      </c>
      <c r="V23" s="55">
        <f ca="1">IF(V3="","",V22/POWER(1+'Caracs du projet'!$E$93,V3))</f>
        <v>0</v>
      </c>
      <c r="W23" s="55" t="str">
        <f>IF(W3="","",W22/POWER(1+'Caracs du projet'!$E$93,W3))</f>
        <v/>
      </c>
      <c r="X23" s="55" t="str">
        <f>IF(X3="","",X22/POWER(1+'Caracs du projet'!$E$93,X3))</f>
        <v/>
      </c>
      <c r="Y23" s="55" t="str">
        <f>IF(Y3="","",Y22/POWER(1+'Caracs du projet'!$E$93,Y3))</f>
        <v/>
      </c>
      <c r="Z23" s="55" t="str">
        <f>IF(Z3="","",Z22/POWER(1+'Caracs du projet'!$E$93,Z3))</f>
        <v/>
      </c>
      <c r="AA23" s="55" t="str">
        <f>IF(AA3="","",AA22/POWER(1+'Caracs du projet'!$E$93,AA3))</f>
        <v/>
      </c>
      <c r="AB23" s="55" t="str">
        <f>IF(AB3="","",AB22/POWER(1+'Caracs du projet'!$E$93,AB3))</f>
        <v/>
      </c>
      <c r="AC23" s="55" t="str">
        <f>IF(AC3="","",AC22/POWER(1+'Caracs du projet'!$E$93,AC3))</f>
        <v/>
      </c>
      <c r="AD23" s="55" t="str">
        <f>IF(AD3="","",AD22/POWER(1+'Caracs du projet'!$E$93,AD3))</f>
        <v/>
      </c>
      <c r="AE23" s="55" t="str">
        <f>IF(AE3="","",AE22/POWER(1+'Caracs du projet'!$E$93,AE3))</f>
        <v/>
      </c>
      <c r="AF23" s="55" t="str">
        <f>IF(AF3="","",AF22/POWER(1+'Caracs du projet'!$E$93,AF3))</f>
        <v/>
      </c>
      <c r="AG23" s="55" t="str">
        <f>IF(AG3="","",AG22/POWER(1+'Caracs du projet'!$E$93,AG3))</f>
        <v/>
      </c>
      <c r="AH23" s="55" t="str">
        <f>IF(AH3="","",AH22/POWER(1+'Caracs du projet'!$E$93,AH3))</f>
        <v/>
      </c>
      <c r="AI23" s="55" t="str">
        <f>IF(AI3="","",AI22/POWER(1+'Caracs du projet'!$E$93,AI3))</f>
        <v/>
      </c>
      <c r="AJ23" s="55" t="str">
        <f>IF(AJ3="","",AJ22/POWER(1+'Caracs du projet'!$E$93,AJ3))</f>
        <v/>
      </c>
      <c r="AK23" s="55" t="str">
        <f>IF(AK3="","",AK22/POWER(1+'Caracs du projet'!$E$93,AK3))</f>
        <v/>
      </c>
      <c r="AL23" s="55" t="str">
        <f>IF(AL3="","",AL22/POWER(1+'Caracs du projet'!$E$93,AL3))</f>
        <v/>
      </c>
      <c r="AM23" s="55" t="str">
        <f>IF(AM3="","",AM22/POWER(1+'Caracs du projet'!$E$93,AM3))</f>
        <v/>
      </c>
      <c r="AN23" s="55" t="str">
        <f>IF(AN3="","",AN22/POWER(1+'Caracs du projet'!$E$93,AN3))</f>
        <v/>
      </c>
      <c r="AO23" s="55" t="str">
        <f>IF(AO3="","",AO22/POWER(1+'Caracs du projet'!$E$93,AO3))</f>
        <v/>
      </c>
      <c r="AP23" s="55" t="str">
        <f>IF(AP3="","",AP22/POWER(1+'Caracs du projet'!$E$93,AP3))</f>
        <v/>
      </c>
      <c r="AQ23" s="55" t="str">
        <f>IF(AQ3="","",AQ22/POWER(1+'Caracs du projet'!$E$93,AQ3))</f>
        <v/>
      </c>
      <c r="AR23" s="55" t="str">
        <f>IF(AR3="","",AR22/POWER(1+'Caracs du projet'!$E$93,AR3))</f>
        <v/>
      </c>
      <c r="AS23" s="55" t="str">
        <f>IF(AS3="","",AS22/POWER(1+'Caracs du projet'!$E$93,AS3))</f>
        <v/>
      </c>
      <c r="AT23" s="55" t="str">
        <f>IF(AT3="","",AT22/POWER(1+'Caracs du projet'!$E$93,AT3))</f>
        <v/>
      </c>
      <c r="AU23" s="55" t="str">
        <f>IF(AU3="","",AU22/POWER(1+'Caracs du projet'!$E$93,AU3))</f>
        <v/>
      </c>
      <c r="AV23" s="55" t="str">
        <f>IF(AV3="","",AV22/POWER(1+'Caracs du projet'!$E$93,AV3))</f>
        <v/>
      </c>
      <c r="AW23" s="55" t="str">
        <f>IF(AW3="","",AW22/POWER(1+'Caracs du projet'!$E$93,AW3))</f>
        <v/>
      </c>
      <c r="AX23" s="55" t="str">
        <f>IF(AX3="","",AX22/POWER(1+'Caracs du projet'!$E$93,AX3))</f>
        <v/>
      </c>
      <c r="AY23" s="55" t="str">
        <f>IF(AY3="","",AY22/POWER(1+'Caracs du projet'!$E$93,AY3))</f>
        <v/>
      </c>
      <c r="AZ23" s="55" t="str">
        <f>IF(AZ3="","",AZ22/POWER(1+'Caracs du projet'!$E$93,AZ3))</f>
        <v/>
      </c>
      <c r="BA23" s="55" t="str">
        <f>IF(BA3="","",BA22/POWER(1+'Caracs du projet'!$E$93,BA3))</f>
        <v/>
      </c>
      <c r="BB23" s="55" t="str">
        <f>IF(BB3="","",BB22/POWER(1+'Caracs du projet'!$E$93,BB3))</f>
        <v/>
      </c>
      <c r="BC23" s="55" t="str">
        <f>IF(BC3="","",BC22/POWER(1+'Caracs du projet'!$E$93,BC3))</f>
        <v/>
      </c>
      <c r="BD23" s="55" t="str">
        <f>IF(BD3="","",BD22/POWER(1+'Caracs du projet'!$E$93,BD3))</f>
        <v/>
      </c>
      <c r="BE23" s="55" t="str">
        <f>IF(BE3="","",BE22/POWER(1+'Caracs du projet'!$E$93,BE3))</f>
        <v/>
      </c>
      <c r="BF23" s="55" t="str">
        <f>IF(BF3="","",BF22/POWER(1+'Caracs du projet'!$E$93,BF3))</f>
        <v/>
      </c>
      <c r="BG23" s="55" t="str">
        <f>IF(BG3="","",BG22/POWER(1+'Caracs du projet'!$E$93,BG3))</f>
        <v/>
      </c>
      <c r="BH23" s="55" t="str">
        <f>IF(BH3="","",BH22/POWER(1+'Caracs du projet'!$E$93,BH3))</f>
        <v/>
      </c>
      <c r="BI23" s="55" t="str">
        <f>IF(BI3="","",BI22/POWER(1+'Caracs du projet'!$E$93,BI3))</f>
        <v/>
      </c>
      <c r="BJ23" s="55" t="str">
        <f>IF(BJ3="","",BJ22/POWER(1+'Caracs du projet'!$E$93,BJ3))</f>
        <v/>
      </c>
      <c r="BK23" s="55" t="str">
        <f>IF(BK3="","",BK22/POWER(1+'Caracs du projet'!$E$93,BK3))</f>
        <v/>
      </c>
      <c r="BL23" s="55" t="str">
        <f>IF(BL3="","",BL22/POWER(1+'Caracs du projet'!$E$93,BL3))</f>
        <v/>
      </c>
      <c r="BM23" s="55" t="str">
        <f>IF(BM3="","",BM22/POWER(1+'Caracs du projet'!$E$93,BM3))</f>
        <v/>
      </c>
      <c r="BN23" s="55" t="str">
        <f>IF(BN3="","",BN22/POWER(1+'Caracs du projet'!$E$93,BN3))</f>
        <v/>
      </c>
      <c r="BO23" s="55" t="str">
        <f>IF(BO3="","",BO22/POWER(1+'Caracs du projet'!$E$93,BO3))</f>
        <v/>
      </c>
      <c r="BP23" s="55" t="str">
        <f>IF(BP3="","",BP22/POWER(1+'Caracs du projet'!$E$93,BP3))</f>
        <v/>
      </c>
      <c r="BQ23" s="55" t="str">
        <f>IF(BQ3="","",BQ22/POWER(1+'Caracs du projet'!$E$93,BQ3))</f>
        <v/>
      </c>
      <c r="BR23" s="55" t="str">
        <f>IF(BR3="","",BR22/POWER(1+'Caracs du projet'!$E$93,BR3))</f>
        <v/>
      </c>
      <c r="BS23" s="55" t="str">
        <f>IF(BS3="","",BS22/POWER(1+'Caracs du projet'!$E$93,BS3))</f>
        <v/>
      </c>
      <c r="BT23" s="55" t="str">
        <f>IF(BT3="","",BT22/POWER(1+'Caracs du projet'!$E$93,BT3))</f>
        <v/>
      </c>
      <c r="BU23" s="55" t="str">
        <f>IF(BU3="","",BU22/POWER(1+'Caracs du projet'!$E$93,BU3))</f>
        <v/>
      </c>
      <c r="BV23" s="55" t="str">
        <f>IF(BV3="","",BV22/POWER(1+'Caracs du projet'!$E$93,BV3))</f>
        <v/>
      </c>
      <c r="BW23" s="55" t="str">
        <f>IF(BW3="","",BW22/POWER(1+'Caracs du projet'!$E$93,BW3))</f>
        <v/>
      </c>
      <c r="BX23" s="55" t="str">
        <f>IF(BX3="","",BX22/POWER(1+'Caracs du projet'!$E$93,BX3))</f>
        <v/>
      </c>
      <c r="BY23" s="55" t="str">
        <f>IF(BY3="","",BY22/POWER(1+'Caracs du projet'!$E$93,BY3))</f>
        <v/>
      </c>
      <c r="BZ23" s="55" t="str">
        <f>IF(BZ3="","",BZ22/POWER(1+'Caracs du projet'!$E$93,BZ3))</f>
        <v/>
      </c>
      <c r="CA23" s="55" t="str">
        <f>IF(CA3="","",CA22/POWER(1+'Caracs du projet'!$E$93,CA3))</f>
        <v/>
      </c>
      <c r="CB23" s="55" t="str">
        <f>IF(CB3="","",CB22/POWER(1+'Caracs du projet'!$E$93,CB3))</f>
        <v/>
      </c>
      <c r="CC23" s="55" t="str">
        <f>IF(CC3="","",CC22/POWER(1+'Caracs du projet'!$E$93,CC3))</f>
        <v/>
      </c>
      <c r="CD23" s="55" t="str">
        <f>IF(CD3="","",CD22/POWER(1+'Caracs du projet'!$E$93,CD3))</f>
        <v/>
      </c>
      <c r="CE23" s="55" t="str">
        <f>IF(CE3="","",CE22/POWER(1+'Caracs du projet'!$E$93,CE3))</f>
        <v/>
      </c>
      <c r="CF23" s="55" t="str">
        <f>IF(CF3="","",CF22/POWER(1+'Caracs du projet'!$E$93,CF3))</f>
        <v/>
      </c>
      <c r="CG23" s="55" t="str">
        <f>IF(CG3="","",CG22/POWER(1+'Caracs du projet'!$E$93,CG3))</f>
        <v/>
      </c>
      <c r="CH23" s="55" t="str">
        <f>IF(CH3="","",CH22/POWER(1+'Caracs du projet'!$E$93,CH3))</f>
        <v/>
      </c>
      <c r="CI23" s="55" t="str">
        <f>IF(CI3="","",CI22/POWER(1+'Caracs du projet'!$E$93,CI3))</f>
        <v/>
      </c>
      <c r="CJ23" s="55" t="str">
        <f>IF(CJ3="","",CJ22/POWER(1+'Caracs du projet'!$E$93,CJ3))</f>
        <v/>
      </c>
      <c r="CK23" s="55" t="str">
        <f>IF(CK3="","",CK22/POWER(1+'Caracs du projet'!$E$93,CK3))</f>
        <v/>
      </c>
      <c r="CL23" s="55" t="str">
        <f>IF(CL3="","",CL22/POWER(1+'Caracs du projet'!$E$93,CL3))</f>
        <v/>
      </c>
      <c r="CM23" s="55" t="str">
        <f>IF(CM3="","",CM22/POWER(1+'Caracs du projet'!$E$93,CM3))</f>
        <v/>
      </c>
      <c r="CN23" s="55" t="str">
        <f>IF(CN3="","",CN22/POWER(1+'Caracs du projet'!$E$93,CN3))</f>
        <v/>
      </c>
      <c r="CO23" s="55" t="str">
        <f>IF(CO3="","",CO22/POWER(1+'Caracs du projet'!$E$93,CO3))</f>
        <v/>
      </c>
      <c r="CP23" s="55" t="str">
        <f>IF(CP3="","",CP22/POWER(1+'Caracs du projet'!$E$93,CP3))</f>
        <v/>
      </c>
      <c r="CQ23" s="55" t="str">
        <f>IF(CQ3="","",CQ22/POWER(1+'Caracs du projet'!$E$93,CQ3))</f>
        <v/>
      </c>
      <c r="CR23" s="55" t="str">
        <f>IF(CR3="","",CR22/POWER(1+'Caracs du projet'!$E$93,CR3))</f>
        <v/>
      </c>
      <c r="CS23" s="55" t="str">
        <f>IF(CS3="","",CS22/POWER(1+'Caracs du projet'!$E$93,CS3))</f>
        <v/>
      </c>
      <c r="CT23" s="55" t="str">
        <f>IF(CT3="","",CT22/POWER(1+'Caracs du projet'!$E$93,CT3))</f>
        <v/>
      </c>
      <c r="CU23" s="55" t="str">
        <f>IF(CU3="","",CU22/POWER(1+'Caracs du projet'!$E$93,CU3))</f>
        <v/>
      </c>
      <c r="CV23" s="55" t="str">
        <f>IF(CV3="","",CV22/POWER(1+'Caracs du projet'!$E$93,CV3))</f>
        <v/>
      </c>
      <c r="CW23" s="55" t="str">
        <f>IF(CW3="","",CW22/POWER(1+'Caracs du projet'!$E$93,CW3))</f>
        <v/>
      </c>
      <c r="CX23" s="55" t="str">
        <f>IF(CX3="","",CX22/POWER(1+'Caracs du projet'!$E$93,CX3))</f>
        <v/>
      </c>
      <c r="CY23" s="55" t="str">
        <f>IF(CY3="","",CY22/POWER(1+'Caracs du projet'!$E$93,CY3))</f>
        <v/>
      </c>
      <c r="CZ23" s="55" t="str">
        <f>IF(CZ3="","",CZ22/POWER(1+'Caracs du projet'!$E$93,CZ3))</f>
        <v/>
      </c>
      <c r="DA23" s="55" t="str">
        <f>IF(DA3="","",DA22/POWER(1+'Caracs du projet'!$E$93,DA3))</f>
        <v/>
      </c>
      <c r="DB23" s="55" t="str">
        <f>IF(DB3="","",DB22/POWER(1+'Caracs du projet'!$E$93,DB3))</f>
        <v/>
      </c>
      <c r="DC23" s="55" t="str">
        <f>IF(DC3="","",DC22/POWER(1+'Caracs du projet'!$E$93,DC3))</f>
        <v/>
      </c>
      <c r="DD23" s="55" t="str">
        <f>IF(DD3="","",DD22/POWER(1+'Caracs du projet'!$E$93,DD3))</f>
        <v/>
      </c>
      <c r="DE23" s="55" t="str">
        <f>IF(DE3="","",DE22/POWER(1+'Caracs du projet'!$E$93,DE3))</f>
        <v/>
      </c>
      <c r="DF23" s="55" t="str">
        <f>IF(DF3="","",DF22/POWER(1+'Caracs du projet'!$E$93,DF3))</f>
        <v/>
      </c>
      <c r="DG23" s="55" t="str">
        <f>IF(DG3="","",DG22/POWER(1+'Caracs du projet'!$E$93,DG3))</f>
        <v/>
      </c>
      <c r="DH23" s="55" t="str">
        <f>IF(DH3="","",DH22/POWER(1+'Caracs du projet'!$E$93,DH3))</f>
        <v/>
      </c>
      <c r="DI23" s="55" t="str">
        <f>IF(DI3="","",DI22/POWER(1+'Caracs du projet'!$E$93,DI3))</f>
        <v/>
      </c>
      <c r="DJ23" s="55" t="str">
        <f>IF(DJ3="","",DJ22/POWER(1+'Caracs du projet'!$E$93,DJ3))</f>
        <v/>
      </c>
      <c r="DK23" s="55" t="str">
        <f>IF(DK3="","",DK22/POWER(1+'Caracs du projet'!$E$93,DK3))</f>
        <v/>
      </c>
      <c r="DL23" s="55" t="str">
        <f>IF(DL3="","",DL22/POWER(1+'Caracs du projet'!$E$93,DL3))</f>
        <v/>
      </c>
      <c r="DM23" s="55" t="str">
        <f>IF(DM3="","",DM22/POWER(1+'Caracs du projet'!$E$93,DM3))</f>
        <v/>
      </c>
      <c r="DN23" s="55" t="str">
        <f>IF(DN3="","",DN22/POWER(1+'Caracs du projet'!$E$93,DN3))</f>
        <v/>
      </c>
      <c r="DO23" s="55" t="str">
        <f>IF(DO3="","",DO22/POWER(1+'Caracs du projet'!$E$93,DO3))</f>
        <v/>
      </c>
      <c r="DP23" s="55" t="str">
        <f>IF(DP3="","",DP22/POWER(1+'Caracs du projet'!$E$93,DP3))</f>
        <v/>
      </c>
      <c r="DQ23" s="55" t="str">
        <f>IF(DQ3="","",DQ22/POWER(1+'Caracs du projet'!$E$93,DQ3))</f>
        <v/>
      </c>
      <c r="DR23" s="55" t="str">
        <f>IF(DR3="","",DR22/POWER(1+'Caracs du projet'!$E$93,DR3))</f>
        <v/>
      </c>
      <c r="DS23" s="55" t="str">
        <f>IF(DS3="","",DS22/POWER(1+'Caracs du projet'!$E$93,DS3))</f>
        <v/>
      </c>
      <c r="DT23" s="55" t="str">
        <f>IF(DT3="","",DT22/POWER(1+'Caracs du projet'!$E$93,DT3))</f>
        <v/>
      </c>
      <c r="DU23" s="55" t="str">
        <f>IF(DU3="","",DU22/POWER(1+'Caracs du projet'!$E$93,DU3))</f>
        <v/>
      </c>
      <c r="DV23" s="55" t="str">
        <f>IF(DV3="","",DV22/POWER(1+'Caracs du projet'!$E$93,DV3))</f>
        <v/>
      </c>
      <c r="DW23" s="55" t="str">
        <f>IF(DW3="","",DW22/POWER(1+'Caracs du projet'!$E$93,DW3))</f>
        <v/>
      </c>
      <c r="DX23" s="55" t="str">
        <f>IF(DX3="","",DX22/POWER(1+'Caracs du projet'!$E$93,DX3))</f>
        <v/>
      </c>
      <c r="DY23" s="55" t="str">
        <f>IF(DY3="","",DY22/POWER(1+'Caracs du projet'!$E$93,DY3))</f>
        <v/>
      </c>
      <c r="DZ23" s="55" t="str">
        <f>IF(DZ3="","",DZ22/POWER(1+'Caracs du projet'!$E$93,DZ3))</f>
        <v/>
      </c>
      <c r="EA23" s="55" t="str">
        <f>IF(EA3="","",EA22/POWER(1+'Caracs du projet'!$E$93,EA3))</f>
        <v/>
      </c>
      <c r="EB23" s="55" t="str">
        <f>IF(EB3="","",EB22/POWER(1+'Caracs du projet'!$E$93,EB3))</f>
        <v/>
      </c>
      <c r="EC23" s="55" t="str">
        <f>IF(EC3="","",EC22/POWER(1+'Caracs du projet'!$E$93,EC3))</f>
        <v/>
      </c>
      <c r="ED23" s="55" t="str">
        <f>IF(ED3="","",ED22/POWER(1+'Caracs du projet'!$E$93,ED3))</f>
        <v/>
      </c>
      <c r="EE23" s="55" t="str">
        <f>IF(EE3="","",EE22/POWER(1+'Caracs du projet'!$E$93,EE3))</f>
        <v/>
      </c>
      <c r="EF23" s="55" t="str">
        <f>IF(EF3="","",EF22/POWER(1+'Caracs du projet'!$E$93,EF3))</f>
        <v/>
      </c>
      <c r="EG23" s="55" t="str">
        <f>IF(EG3="","",EG22/POWER(1+'Caracs du projet'!$E$93,EG3))</f>
        <v/>
      </c>
      <c r="EH23" s="55" t="str">
        <f>IF(EH3="","",EH22/POWER(1+'Caracs du projet'!$E$93,EH3))</f>
        <v/>
      </c>
      <c r="EI23" s="55" t="str">
        <f>IF(EI3="","",EI22/POWER(1+'Caracs du projet'!$E$93,EI3))</f>
        <v/>
      </c>
      <c r="EJ23" s="55" t="str">
        <f>IF(EJ3="","",EJ22/POWER(1+'Caracs du projet'!$E$93,EJ3))</f>
        <v/>
      </c>
      <c r="EK23" s="55" t="str">
        <f>IF(EK3="","",EK22/POWER(1+'Caracs du projet'!$E$93,EK3))</f>
        <v/>
      </c>
      <c r="EL23" s="55" t="str">
        <f>IF(EL3="","",EL22/POWER(1+'Caracs du projet'!$E$93,EL3))</f>
        <v/>
      </c>
      <c r="EM23" s="55" t="str">
        <f>IF(EM3="","",EM22/POWER(1+'Caracs du projet'!$E$93,EM3))</f>
        <v/>
      </c>
      <c r="EN23" s="55" t="str">
        <f>IF(EN3="","",EN22/POWER(1+'Caracs du projet'!$E$93,EN3))</f>
        <v/>
      </c>
      <c r="EO23" s="55" t="str">
        <f>IF(EO3="","",EO22/POWER(1+'Caracs du projet'!$E$93,EO3))</f>
        <v/>
      </c>
      <c r="EP23" s="55" t="str">
        <f>IF(EP3="","",EP22/POWER(1+'Caracs du projet'!$E$93,EP3))</f>
        <v/>
      </c>
      <c r="EQ23" s="55" t="str">
        <f>IF(EQ3="","",EQ22/POWER(1+'Caracs du projet'!$E$93,EQ3))</f>
        <v/>
      </c>
      <c r="ER23" s="55" t="str">
        <f>IF(ER3="","",ER22/POWER(1+'Caracs du projet'!$E$93,ER3))</f>
        <v/>
      </c>
      <c r="ES23" s="55" t="str">
        <f>IF(ES3="","",ES22/POWER(1+'Caracs du projet'!$E$93,ES3))</f>
        <v/>
      </c>
      <c r="ET23" s="55" t="str">
        <f>IF(ET3="","",ET22/POWER(1+'Caracs du projet'!$E$93,ET3))</f>
        <v/>
      </c>
    </row>
    <row r="24" spans="1:152" hidden="1">
      <c r="A24" s="55" t="s">
        <v>74</v>
      </c>
      <c r="B24" s="55">
        <f>0</f>
        <v>0</v>
      </c>
      <c r="C24" s="55">
        <f ca="1">IF(C3="","",C15+C9+C12-C22)</f>
        <v>453.3157894675337</v>
      </c>
      <c r="D24" s="55">
        <f t="shared" ref="D24:BO24" ca="1" si="8">IF(D3="","",D15+D9+D12-D22)</f>
        <v>471.12073372709483</v>
      </c>
      <c r="E24" s="55">
        <f t="shared" ca="1" si="8"/>
        <v>488.21272475226306</v>
      </c>
      <c r="F24" s="55">
        <f t="shared" ca="1" si="8"/>
        <v>504.59216921882489</v>
      </c>
      <c r="G24" s="55">
        <f t="shared" ca="1" si="8"/>
        <v>520.25939131627638</v>
      </c>
      <c r="H24" s="55">
        <f t="shared" ca="1" si="8"/>
        <v>535.21463264548356</v>
      </c>
      <c r="I24" s="55">
        <f t="shared" ca="1" si="8"/>
        <v>549.45805210659682</v>
      </c>
      <c r="J24" s="55">
        <f t="shared" ca="1" si="8"/>
        <v>562.98972577720406</v>
      </c>
      <c r="K24" s="55">
        <f t="shared" ca="1" si="8"/>
        <v>575.80964678066721</v>
      </c>
      <c r="L24" s="55">
        <f t="shared" ca="1" si="8"/>
        <v>587.91772514464401</v>
      </c>
      <c r="M24" s="55">
        <f t="shared" ca="1" si="8"/>
        <v>599.31378764973078</v>
      </c>
      <c r="N24" s="55">
        <f t="shared" ca="1" si="8"/>
        <v>609.99757766820949</v>
      </c>
      <c r="O24" s="55">
        <f t="shared" ca="1" si="8"/>
        <v>619.96875499285852</v>
      </c>
      <c r="P24" s="55">
        <f t="shared" ca="1" si="8"/>
        <v>629.2268956557964</v>
      </c>
      <c r="Q24" s="55">
        <f t="shared" ca="1" si="8"/>
        <v>637.77149173730595</v>
      </c>
      <c r="R24" s="55">
        <f t="shared" ca="1" si="8"/>
        <v>3338.9793360304211</v>
      </c>
      <c r="S24" s="55">
        <f t="shared" ca="1" si="8"/>
        <v>3355.128055475665</v>
      </c>
      <c r="T24" s="55">
        <f t="shared" ca="1" si="8"/>
        <v>3371.1168866095691</v>
      </c>
      <c r="U24" s="55">
        <f t="shared" ca="1" si="8"/>
        <v>3386.9474124847216</v>
      </c>
      <c r="V24" s="55">
        <f t="shared" ca="1" si="8"/>
        <v>45902.621200479924</v>
      </c>
      <c r="W24" s="55" t="str">
        <f t="shared" si="8"/>
        <v/>
      </c>
      <c r="X24" s="55" t="str">
        <f t="shared" si="8"/>
        <v/>
      </c>
      <c r="Y24" s="55" t="str">
        <f t="shared" si="8"/>
        <v/>
      </c>
      <c r="Z24" s="55" t="str">
        <f t="shared" si="8"/>
        <v/>
      </c>
      <c r="AA24" s="55" t="str">
        <f t="shared" si="8"/>
        <v/>
      </c>
      <c r="AB24" s="55" t="str">
        <f t="shared" si="8"/>
        <v/>
      </c>
      <c r="AC24" s="55" t="str">
        <f t="shared" si="8"/>
        <v/>
      </c>
      <c r="AD24" s="55" t="str">
        <f t="shared" si="8"/>
        <v/>
      </c>
      <c r="AE24" s="55" t="str">
        <f t="shared" si="8"/>
        <v/>
      </c>
      <c r="AF24" s="55" t="str">
        <f t="shared" si="8"/>
        <v/>
      </c>
      <c r="AG24" s="55" t="str">
        <f t="shared" si="8"/>
        <v/>
      </c>
      <c r="AH24" s="55" t="str">
        <f t="shared" si="8"/>
        <v/>
      </c>
      <c r="AI24" s="55" t="str">
        <f t="shared" si="8"/>
        <v/>
      </c>
      <c r="AJ24" s="55" t="str">
        <f t="shared" si="8"/>
        <v/>
      </c>
      <c r="AK24" s="55" t="str">
        <f t="shared" si="8"/>
        <v/>
      </c>
      <c r="AL24" s="55" t="str">
        <f t="shared" si="8"/>
        <v/>
      </c>
      <c r="AM24" s="55" t="str">
        <f t="shared" si="8"/>
        <v/>
      </c>
      <c r="AN24" s="55" t="str">
        <f t="shared" si="8"/>
        <v/>
      </c>
      <c r="AO24" s="55" t="str">
        <f t="shared" si="8"/>
        <v/>
      </c>
      <c r="AP24" s="55" t="str">
        <f t="shared" si="8"/>
        <v/>
      </c>
      <c r="AQ24" s="55" t="str">
        <f t="shared" si="8"/>
        <v/>
      </c>
      <c r="AR24" s="55" t="str">
        <f t="shared" si="8"/>
        <v/>
      </c>
      <c r="AS24" s="55" t="str">
        <f t="shared" si="8"/>
        <v/>
      </c>
      <c r="AT24" s="55" t="str">
        <f t="shared" si="8"/>
        <v/>
      </c>
      <c r="AU24" s="55" t="str">
        <f t="shared" si="8"/>
        <v/>
      </c>
      <c r="AV24" s="55" t="str">
        <f t="shared" si="8"/>
        <v/>
      </c>
      <c r="AW24" s="55" t="str">
        <f t="shared" si="8"/>
        <v/>
      </c>
      <c r="AX24" s="55" t="str">
        <f t="shared" si="8"/>
        <v/>
      </c>
      <c r="AY24" s="55" t="str">
        <f t="shared" si="8"/>
        <v/>
      </c>
      <c r="AZ24" s="55" t="str">
        <f t="shared" si="8"/>
        <v/>
      </c>
      <c r="BA24" s="55" t="str">
        <f t="shared" si="8"/>
        <v/>
      </c>
      <c r="BB24" s="55" t="str">
        <f t="shared" si="8"/>
        <v/>
      </c>
      <c r="BC24" s="55" t="str">
        <f t="shared" si="8"/>
        <v/>
      </c>
      <c r="BD24" s="55" t="str">
        <f t="shared" si="8"/>
        <v/>
      </c>
      <c r="BE24" s="55" t="str">
        <f t="shared" si="8"/>
        <v/>
      </c>
      <c r="BF24" s="55" t="str">
        <f t="shared" si="8"/>
        <v/>
      </c>
      <c r="BG24" s="55" t="str">
        <f t="shared" si="8"/>
        <v/>
      </c>
      <c r="BH24" s="55" t="str">
        <f t="shared" si="8"/>
        <v/>
      </c>
      <c r="BI24" s="55" t="str">
        <f t="shared" si="8"/>
        <v/>
      </c>
      <c r="BJ24" s="55" t="str">
        <f t="shared" si="8"/>
        <v/>
      </c>
      <c r="BK24" s="55" t="str">
        <f t="shared" si="8"/>
        <v/>
      </c>
      <c r="BL24" s="55" t="str">
        <f t="shared" si="8"/>
        <v/>
      </c>
      <c r="BM24" s="55" t="str">
        <f t="shared" si="8"/>
        <v/>
      </c>
      <c r="BN24" s="55" t="str">
        <f t="shared" si="8"/>
        <v/>
      </c>
      <c r="BO24" s="55" t="str">
        <f t="shared" si="8"/>
        <v/>
      </c>
      <c r="BP24" s="55" t="str">
        <f t="shared" ref="BP24:EA24" si="9">IF(BP3="","",BP15+BP9+BP12-BP22)</f>
        <v/>
      </c>
      <c r="BQ24" s="55" t="str">
        <f t="shared" si="9"/>
        <v/>
      </c>
      <c r="BR24" s="55" t="str">
        <f t="shared" si="9"/>
        <v/>
      </c>
      <c r="BS24" s="55" t="str">
        <f t="shared" si="9"/>
        <v/>
      </c>
      <c r="BT24" s="55" t="str">
        <f t="shared" si="9"/>
        <v/>
      </c>
      <c r="BU24" s="55" t="str">
        <f t="shared" si="9"/>
        <v/>
      </c>
      <c r="BV24" s="55" t="str">
        <f t="shared" si="9"/>
        <v/>
      </c>
      <c r="BW24" s="55" t="str">
        <f t="shared" si="9"/>
        <v/>
      </c>
      <c r="BX24" s="55" t="str">
        <f t="shared" si="9"/>
        <v/>
      </c>
      <c r="BY24" s="55" t="str">
        <f t="shared" si="9"/>
        <v/>
      </c>
      <c r="BZ24" s="55" t="str">
        <f t="shared" si="9"/>
        <v/>
      </c>
      <c r="CA24" s="55" t="str">
        <f t="shared" si="9"/>
        <v/>
      </c>
      <c r="CB24" s="55" t="str">
        <f t="shared" si="9"/>
        <v/>
      </c>
      <c r="CC24" s="55" t="str">
        <f t="shared" si="9"/>
        <v/>
      </c>
      <c r="CD24" s="55" t="str">
        <f t="shared" si="9"/>
        <v/>
      </c>
      <c r="CE24" s="55" t="str">
        <f t="shared" si="9"/>
        <v/>
      </c>
      <c r="CF24" s="55" t="str">
        <f t="shared" si="9"/>
        <v/>
      </c>
      <c r="CG24" s="55" t="str">
        <f t="shared" si="9"/>
        <v/>
      </c>
      <c r="CH24" s="55" t="str">
        <f t="shared" si="9"/>
        <v/>
      </c>
      <c r="CI24" s="55" t="str">
        <f t="shared" si="9"/>
        <v/>
      </c>
      <c r="CJ24" s="55" t="str">
        <f t="shared" si="9"/>
        <v/>
      </c>
      <c r="CK24" s="55" t="str">
        <f t="shared" si="9"/>
        <v/>
      </c>
      <c r="CL24" s="55" t="str">
        <f t="shared" si="9"/>
        <v/>
      </c>
      <c r="CM24" s="55" t="str">
        <f t="shared" si="9"/>
        <v/>
      </c>
      <c r="CN24" s="55" t="str">
        <f t="shared" si="9"/>
        <v/>
      </c>
      <c r="CO24" s="55" t="str">
        <f t="shared" si="9"/>
        <v/>
      </c>
      <c r="CP24" s="55" t="str">
        <f t="shared" si="9"/>
        <v/>
      </c>
      <c r="CQ24" s="55" t="str">
        <f t="shared" si="9"/>
        <v/>
      </c>
      <c r="CR24" s="55" t="str">
        <f t="shared" si="9"/>
        <v/>
      </c>
      <c r="CS24" s="55" t="str">
        <f t="shared" si="9"/>
        <v/>
      </c>
      <c r="CT24" s="55" t="str">
        <f t="shared" si="9"/>
        <v/>
      </c>
      <c r="CU24" s="55" t="str">
        <f t="shared" si="9"/>
        <v/>
      </c>
      <c r="CV24" s="55" t="str">
        <f t="shared" si="9"/>
        <v/>
      </c>
      <c r="CW24" s="55" t="str">
        <f t="shared" si="9"/>
        <v/>
      </c>
      <c r="CX24" s="55" t="str">
        <f t="shared" si="9"/>
        <v/>
      </c>
      <c r="CY24" s="55" t="str">
        <f t="shared" si="9"/>
        <v/>
      </c>
      <c r="CZ24" s="55" t="str">
        <f t="shared" si="9"/>
        <v/>
      </c>
      <c r="DA24" s="55" t="str">
        <f t="shared" si="9"/>
        <v/>
      </c>
      <c r="DB24" s="55" t="str">
        <f t="shared" si="9"/>
        <v/>
      </c>
      <c r="DC24" s="55" t="str">
        <f t="shared" si="9"/>
        <v/>
      </c>
      <c r="DD24" s="55" t="str">
        <f t="shared" si="9"/>
        <v/>
      </c>
      <c r="DE24" s="55" t="str">
        <f t="shared" si="9"/>
        <v/>
      </c>
      <c r="DF24" s="55" t="str">
        <f t="shared" si="9"/>
        <v/>
      </c>
      <c r="DG24" s="55" t="str">
        <f t="shared" si="9"/>
        <v/>
      </c>
      <c r="DH24" s="55" t="str">
        <f t="shared" si="9"/>
        <v/>
      </c>
      <c r="DI24" s="55" t="str">
        <f t="shared" si="9"/>
        <v/>
      </c>
      <c r="DJ24" s="55" t="str">
        <f t="shared" si="9"/>
        <v/>
      </c>
      <c r="DK24" s="55" t="str">
        <f t="shared" si="9"/>
        <v/>
      </c>
      <c r="DL24" s="55" t="str">
        <f t="shared" si="9"/>
        <v/>
      </c>
      <c r="DM24" s="55" t="str">
        <f t="shared" si="9"/>
        <v/>
      </c>
      <c r="DN24" s="55" t="str">
        <f t="shared" si="9"/>
        <v/>
      </c>
      <c r="DO24" s="55" t="str">
        <f t="shared" si="9"/>
        <v/>
      </c>
      <c r="DP24" s="55" t="str">
        <f t="shared" si="9"/>
        <v/>
      </c>
      <c r="DQ24" s="55" t="str">
        <f t="shared" si="9"/>
        <v/>
      </c>
      <c r="DR24" s="55" t="str">
        <f t="shared" si="9"/>
        <v/>
      </c>
      <c r="DS24" s="55" t="str">
        <f t="shared" si="9"/>
        <v/>
      </c>
      <c r="DT24" s="55" t="str">
        <f t="shared" si="9"/>
        <v/>
      </c>
      <c r="DU24" s="55" t="str">
        <f t="shared" si="9"/>
        <v/>
      </c>
      <c r="DV24" s="55" t="str">
        <f t="shared" si="9"/>
        <v/>
      </c>
      <c r="DW24" s="55" t="str">
        <f t="shared" si="9"/>
        <v/>
      </c>
      <c r="DX24" s="55" t="str">
        <f t="shared" si="9"/>
        <v/>
      </c>
      <c r="DY24" s="55" t="str">
        <f t="shared" si="9"/>
        <v/>
      </c>
      <c r="DZ24" s="55" t="str">
        <f t="shared" si="9"/>
        <v/>
      </c>
      <c r="EA24" s="55" t="str">
        <f t="shared" si="9"/>
        <v/>
      </c>
      <c r="EB24" s="55" t="str">
        <f t="shared" ref="EB24:EV24" si="10">IF(EB3="","",EB15+EB9+EB12-EB22)</f>
        <v/>
      </c>
      <c r="EC24" s="55" t="str">
        <f t="shared" si="10"/>
        <v/>
      </c>
      <c r="ED24" s="55" t="str">
        <f t="shared" si="10"/>
        <v/>
      </c>
      <c r="EE24" s="55" t="str">
        <f t="shared" si="10"/>
        <v/>
      </c>
      <c r="EF24" s="55" t="str">
        <f t="shared" si="10"/>
        <v/>
      </c>
      <c r="EG24" s="55" t="str">
        <f t="shared" si="10"/>
        <v/>
      </c>
      <c r="EH24" s="55" t="str">
        <f t="shared" si="10"/>
        <v/>
      </c>
      <c r="EI24" s="55" t="str">
        <f t="shared" si="10"/>
        <v/>
      </c>
      <c r="EJ24" s="55" t="str">
        <f t="shared" si="10"/>
        <v/>
      </c>
      <c r="EK24" s="55" t="str">
        <f t="shared" si="10"/>
        <v/>
      </c>
      <c r="EL24" s="55" t="str">
        <f t="shared" si="10"/>
        <v/>
      </c>
      <c r="EM24" s="55" t="str">
        <f t="shared" si="10"/>
        <v/>
      </c>
      <c r="EN24" s="55" t="str">
        <f t="shared" si="10"/>
        <v/>
      </c>
      <c r="EO24" s="55" t="str">
        <f t="shared" si="10"/>
        <v/>
      </c>
      <c r="EP24" s="55" t="str">
        <f t="shared" si="10"/>
        <v/>
      </c>
      <c r="EQ24" s="55" t="str">
        <f t="shared" si="10"/>
        <v/>
      </c>
      <c r="ER24" s="55" t="str">
        <f t="shared" si="10"/>
        <v/>
      </c>
      <c r="ES24" s="55" t="str">
        <f t="shared" si="10"/>
        <v/>
      </c>
      <c r="ET24" s="55" t="str">
        <f t="shared" si="10"/>
        <v/>
      </c>
      <c r="EU24" s="55" t="str">
        <f t="shared" si="10"/>
        <v/>
      </c>
      <c r="EV24" s="55" t="str">
        <f t="shared" si="10"/>
        <v/>
      </c>
    </row>
    <row r="25" spans="1:152" ht="15.75" hidden="1">
      <c r="A25" s="65" t="s">
        <v>75</v>
      </c>
      <c r="B25" s="65">
        <v>0</v>
      </c>
      <c r="C25" s="65">
        <f ca="1">IF(C3="","",C15+C10+C12-C23)</f>
        <v>453.52281829629646</v>
      </c>
      <c r="D25" s="65">
        <f t="shared" ref="D25:BO25" ca="1" si="11">IF(D3="","",D15+D10+D12-D23)</f>
        <v>472.05626858564528</v>
      </c>
      <c r="E25" s="65">
        <f t="shared" ca="1" si="11"/>
        <v>490.39964336684261</v>
      </c>
      <c r="F25" s="65">
        <f t="shared" ca="1" si="11"/>
        <v>508.55481350709942</v>
      </c>
      <c r="G25" s="65">
        <f t="shared" ca="1" si="11"/>
        <v>526.5236313315545</v>
      </c>
      <c r="H25" s="65">
        <f t="shared" ca="1" si="11"/>
        <v>544.30793080683543</v>
      </c>
      <c r="I25" s="65">
        <f t="shared" ca="1" si="11"/>
        <v>561.90952772279024</v>
      </c>
      <c r="J25" s="65">
        <f t="shared" ca="1" si="11"/>
        <v>579.33021987242591</v>
      </c>
      <c r="K25" s="65">
        <f t="shared" ca="1" si="11"/>
        <v>596.57178723006109</v>
      </c>
      <c r="L25" s="65">
        <f t="shared" ca="1" si="11"/>
        <v>613.63599212771987</v>
      </c>
      <c r="M25" s="65">
        <f t="shared" ca="1" si="11"/>
        <v>630.52457942977662</v>
      </c>
      <c r="N25" s="65">
        <f t="shared" ca="1" si="11"/>
        <v>647.23927670586863</v>
      </c>
      <c r="O25" s="65">
        <f t="shared" ca="1" si="11"/>
        <v>663.78179440209988</v>
      </c>
      <c r="P25" s="65">
        <f t="shared" ca="1" si="11"/>
        <v>680.15382601055308</v>
      </c>
      <c r="Q25" s="65">
        <f t="shared" ca="1" si="11"/>
        <v>696.35704823711194</v>
      </c>
      <c r="R25" s="65">
        <f t="shared" ca="1" si="11"/>
        <v>3007.8271759946315</v>
      </c>
      <c r="S25" s="65">
        <f t="shared" ca="1" si="11"/>
        <v>3004.9774019748829</v>
      </c>
      <c r="T25" s="65">
        <f t="shared" ca="1" si="11"/>
        <v>3002.1558435394877</v>
      </c>
      <c r="U25" s="65">
        <f t="shared" ca="1" si="11"/>
        <v>2999.3622213262256</v>
      </c>
      <c r="V25" s="65">
        <f t="shared" ca="1" si="11"/>
        <v>45496.596258738835</v>
      </c>
      <c r="W25" s="65" t="str">
        <f t="shared" si="11"/>
        <v/>
      </c>
      <c r="X25" s="65" t="str">
        <f t="shared" si="11"/>
        <v/>
      </c>
      <c r="Y25" s="65" t="str">
        <f t="shared" si="11"/>
        <v/>
      </c>
      <c r="Z25" s="65" t="str">
        <f t="shared" si="11"/>
        <v/>
      </c>
      <c r="AA25" s="65" t="str">
        <f t="shared" si="11"/>
        <v/>
      </c>
      <c r="AB25" s="65" t="str">
        <f t="shared" si="11"/>
        <v/>
      </c>
      <c r="AC25" s="65" t="str">
        <f t="shared" si="11"/>
        <v/>
      </c>
      <c r="AD25" s="65" t="str">
        <f t="shared" si="11"/>
        <v/>
      </c>
      <c r="AE25" s="65" t="str">
        <f t="shared" si="11"/>
        <v/>
      </c>
      <c r="AF25" s="65" t="str">
        <f t="shared" si="11"/>
        <v/>
      </c>
      <c r="AG25" s="65" t="str">
        <f t="shared" si="11"/>
        <v/>
      </c>
      <c r="AH25" s="65" t="str">
        <f t="shared" si="11"/>
        <v/>
      </c>
      <c r="AI25" s="65" t="str">
        <f t="shared" si="11"/>
        <v/>
      </c>
      <c r="AJ25" s="65" t="str">
        <f t="shared" si="11"/>
        <v/>
      </c>
      <c r="AK25" s="65" t="str">
        <f t="shared" si="11"/>
        <v/>
      </c>
      <c r="AL25" s="65" t="str">
        <f t="shared" si="11"/>
        <v/>
      </c>
      <c r="AM25" s="65" t="str">
        <f t="shared" si="11"/>
        <v/>
      </c>
      <c r="AN25" s="65" t="str">
        <f t="shared" si="11"/>
        <v/>
      </c>
      <c r="AO25" s="65" t="str">
        <f t="shared" si="11"/>
        <v/>
      </c>
      <c r="AP25" s="65" t="str">
        <f t="shared" si="11"/>
        <v/>
      </c>
      <c r="AQ25" s="65" t="str">
        <f t="shared" si="11"/>
        <v/>
      </c>
      <c r="AR25" s="65" t="str">
        <f t="shared" si="11"/>
        <v/>
      </c>
      <c r="AS25" s="65" t="str">
        <f t="shared" si="11"/>
        <v/>
      </c>
      <c r="AT25" s="65" t="str">
        <f t="shared" si="11"/>
        <v/>
      </c>
      <c r="AU25" s="65" t="str">
        <f t="shared" si="11"/>
        <v/>
      </c>
      <c r="AV25" s="65" t="str">
        <f t="shared" si="11"/>
        <v/>
      </c>
      <c r="AW25" s="65" t="str">
        <f t="shared" si="11"/>
        <v/>
      </c>
      <c r="AX25" s="65" t="str">
        <f t="shared" si="11"/>
        <v/>
      </c>
      <c r="AY25" s="65" t="str">
        <f t="shared" si="11"/>
        <v/>
      </c>
      <c r="AZ25" s="65" t="str">
        <f t="shared" si="11"/>
        <v/>
      </c>
      <c r="BA25" s="65" t="str">
        <f t="shared" si="11"/>
        <v/>
      </c>
      <c r="BB25" s="65" t="str">
        <f t="shared" si="11"/>
        <v/>
      </c>
      <c r="BC25" s="65" t="str">
        <f t="shared" si="11"/>
        <v/>
      </c>
      <c r="BD25" s="65" t="str">
        <f t="shared" si="11"/>
        <v/>
      </c>
      <c r="BE25" s="65" t="str">
        <f t="shared" si="11"/>
        <v/>
      </c>
      <c r="BF25" s="65" t="str">
        <f t="shared" si="11"/>
        <v/>
      </c>
      <c r="BG25" s="65" t="str">
        <f t="shared" si="11"/>
        <v/>
      </c>
      <c r="BH25" s="65" t="str">
        <f t="shared" si="11"/>
        <v/>
      </c>
      <c r="BI25" s="65" t="str">
        <f t="shared" si="11"/>
        <v/>
      </c>
      <c r="BJ25" s="65" t="str">
        <f t="shared" si="11"/>
        <v/>
      </c>
      <c r="BK25" s="65" t="str">
        <f t="shared" si="11"/>
        <v/>
      </c>
      <c r="BL25" s="65" t="str">
        <f t="shared" si="11"/>
        <v/>
      </c>
      <c r="BM25" s="65" t="str">
        <f t="shared" si="11"/>
        <v/>
      </c>
      <c r="BN25" s="65" t="str">
        <f t="shared" si="11"/>
        <v/>
      </c>
      <c r="BO25" s="65" t="str">
        <f t="shared" si="11"/>
        <v/>
      </c>
      <c r="BP25" s="65" t="str">
        <f t="shared" ref="BP25:EA25" si="12">IF(BP3="","",BP15+BP10+BP12-BP23)</f>
        <v/>
      </c>
      <c r="BQ25" s="65" t="str">
        <f t="shared" si="12"/>
        <v/>
      </c>
      <c r="BR25" s="65" t="str">
        <f t="shared" si="12"/>
        <v/>
      </c>
      <c r="BS25" s="65" t="str">
        <f t="shared" si="12"/>
        <v/>
      </c>
      <c r="BT25" s="65" t="str">
        <f t="shared" si="12"/>
        <v/>
      </c>
      <c r="BU25" s="65" t="str">
        <f t="shared" si="12"/>
        <v/>
      </c>
      <c r="BV25" s="65" t="str">
        <f t="shared" si="12"/>
        <v/>
      </c>
      <c r="BW25" s="65" t="str">
        <f t="shared" si="12"/>
        <v/>
      </c>
      <c r="BX25" s="65" t="str">
        <f t="shared" si="12"/>
        <v/>
      </c>
      <c r="BY25" s="65" t="str">
        <f t="shared" si="12"/>
        <v/>
      </c>
      <c r="BZ25" s="65" t="str">
        <f t="shared" si="12"/>
        <v/>
      </c>
      <c r="CA25" s="65" t="str">
        <f t="shared" si="12"/>
        <v/>
      </c>
      <c r="CB25" s="65" t="str">
        <f t="shared" si="12"/>
        <v/>
      </c>
      <c r="CC25" s="65" t="str">
        <f t="shared" si="12"/>
        <v/>
      </c>
      <c r="CD25" s="65" t="str">
        <f t="shared" si="12"/>
        <v/>
      </c>
      <c r="CE25" s="65" t="str">
        <f t="shared" si="12"/>
        <v/>
      </c>
      <c r="CF25" s="65" t="str">
        <f t="shared" si="12"/>
        <v/>
      </c>
      <c r="CG25" s="65" t="str">
        <f t="shared" si="12"/>
        <v/>
      </c>
      <c r="CH25" s="65" t="str">
        <f t="shared" si="12"/>
        <v/>
      </c>
      <c r="CI25" s="65" t="str">
        <f t="shared" si="12"/>
        <v/>
      </c>
      <c r="CJ25" s="65" t="str">
        <f t="shared" si="12"/>
        <v/>
      </c>
      <c r="CK25" s="65" t="str">
        <f t="shared" si="12"/>
        <v/>
      </c>
      <c r="CL25" s="65" t="str">
        <f t="shared" si="12"/>
        <v/>
      </c>
      <c r="CM25" s="65" t="str">
        <f t="shared" si="12"/>
        <v/>
      </c>
      <c r="CN25" s="65" t="str">
        <f t="shared" si="12"/>
        <v/>
      </c>
      <c r="CO25" s="65" t="str">
        <f t="shared" si="12"/>
        <v/>
      </c>
      <c r="CP25" s="65" t="str">
        <f t="shared" si="12"/>
        <v/>
      </c>
      <c r="CQ25" s="65" t="str">
        <f t="shared" si="12"/>
        <v/>
      </c>
      <c r="CR25" s="65" t="str">
        <f t="shared" si="12"/>
        <v/>
      </c>
      <c r="CS25" s="65" t="str">
        <f t="shared" si="12"/>
        <v/>
      </c>
      <c r="CT25" s="65" t="str">
        <f t="shared" si="12"/>
        <v/>
      </c>
      <c r="CU25" s="65" t="str">
        <f t="shared" si="12"/>
        <v/>
      </c>
      <c r="CV25" s="65" t="str">
        <f t="shared" si="12"/>
        <v/>
      </c>
      <c r="CW25" s="65" t="str">
        <f t="shared" si="12"/>
        <v/>
      </c>
      <c r="CX25" s="65" t="str">
        <f t="shared" si="12"/>
        <v/>
      </c>
      <c r="CY25" s="65" t="str">
        <f t="shared" si="12"/>
        <v/>
      </c>
      <c r="CZ25" s="65" t="str">
        <f t="shared" si="12"/>
        <v/>
      </c>
      <c r="DA25" s="65" t="str">
        <f t="shared" si="12"/>
        <v/>
      </c>
      <c r="DB25" s="65" t="str">
        <f t="shared" si="12"/>
        <v/>
      </c>
      <c r="DC25" s="65" t="str">
        <f t="shared" si="12"/>
        <v/>
      </c>
      <c r="DD25" s="65" t="str">
        <f t="shared" si="12"/>
        <v/>
      </c>
      <c r="DE25" s="65" t="str">
        <f t="shared" si="12"/>
        <v/>
      </c>
      <c r="DF25" s="65" t="str">
        <f t="shared" si="12"/>
        <v/>
      </c>
      <c r="DG25" s="65" t="str">
        <f t="shared" si="12"/>
        <v/>
      </c>
      <c r="DH25" s="65" t="str">
        <f t="shared" si="12"/>
        <v/>
      </c>
      <c r="DI25" s="65" t="str">
        <f t="shared" si="12"/>
        <v/>
      </c>
      <c r="DJ25" s="65" t="str">
        <f t="shared" si="12"/>
        <v/>
      </c>
      <c r="DK25" s="65" t="str">
        <f t="shared" si="12"/>
        <v/>
      </c>
      <c r="DL25" s="65" t="str">
        <f t="shared" si="12"/>
        <v/>
      </c>
      <c r="DM25" s="65" t="str">
        <f t="shared" si="12"/>
        <v/>
      </c>
      <c r="DN25" s="65" t="str">
        <f t="shared" si="12"/>
        <v/>
      </c>
      <c r="DO25" s="65" t="str">
        <f t="shared" si="12"/>
        <v/>
      </c>
      <c r="DP25" s="65" t="str">
        <f t="shared" si="12"/>
        <v/>
      </c>
      <c r="DQ25" s="65" t="str">
        <f t="shared" si="12"/>
        <v/>
      </c>
      <c r="DR25" s="65" t="str">
        <f t="shared" si="12"/>
        <v/>
      </c>
      <c r="DS25" s="65" t="str">
        <f t="shared" si="12"/>
        <v/>
      </c>
      <c r="DT25" s="65" t="str">
        <f t="shared" si="12"/>
        <v/>
      </c>
      <c r="DU25" s="65" t="str">
        <f t="shared" si="12"/>
        <v/>
      </c>
      <c r="DV25" s="65" t="str">
        <f t="shared" si="12"/>
        <v/>
      </c>
      <c r="DW25" s="65" t="str">
        <f t="shared" si="12"/>
        <v/>
      </c>
      <c r="DX25" s="65" t="str">
        <f t="shared" si="12"/>
        <v/>
      </c>
      <c r="DY25" s="65" t="str">
        <f t="shared" si="12"/>
        <v/>
      </c>
      <c r="DZ25" s="65" t="str">
        <f t="shared" si="12"/>
        <v/>
      </c>
      <c r="EA25" s="65" t="str">
        <f t="shared" si="12"/>
        <v/>
      </c>
      <c r="EB25" s="65" t="str">
        <f t="shared" ref="EB25:EV25" si="13">IF(EB3="","",EB15+EB10+EB12-EB23)</f>
        <v/>
      </c>
      <c r="EC25" s="65" t="str">
        <f t="shared" si="13"/>
        <v/>
      </c>
      <c r="ED25" s="65" t="str">
        <f t="shared" si="13"/>
        <v/>
      </c>
      <c r="EE25" s="65" t="str">
        <f t="shared" si="13"/>
        <v/>
      </c>
      <c r="EF25" s="65" t="str">
        <f t="shared" si="13"/>
        <v/>
      </c>
      <c r="EG25" s="65" t="str">
        <f t="shared" si="13"/>
        <v/>
      </c>
      <c r="EH25" s="65" t="str">
        <f t="shared" si="13"/>
        <v/>
      </c>
      <c r="EI25" s="65" t="str">
        <f t="shared" si="13"/>
        <v/>
      </c>
      <c r="EJ25" s="65" t="str">
        <f t="shared" si="13"/>
        <v/>
      </c>
      <c r="EK25" s="65" t="str">
        <f t="shared" si="13"/>
        <v/>
      </c>
      <c r="EL25" s="65" t="str">
        <f t="shared" si="13"/>
        <v/>
      </c>
      <c r="EM25" s="65" t="str">
        <f t="shared" si="13"/>
        <v/>
      </c>
      <c r="EN25" s="65" t="str">
        <f t="shared" si="13"/>
        <v/>
      </c>
      <c r="EO25" s="65" t="str">
        <f t="shared" si="13"/>
        <v/>
      </c>
      <c r="EP25" s="65" t="str">
        <f t="shared" si="13"/>
        <v/>
      </c>
      <c r="EQ25" s="65" t="str">
        <f t="shared" si="13"/>
        <v/>
      </c>
      <c r="ER25" s="65" t="str">
        <f t="shared" si="13"/>
        <v/>
      </c>
      <c r="ES25" s="65" t="str">
        <f t="shared" si="13"/>
        <v/>
      </c>
      <c r="ET25" s="65" t="str">
        <f t="shared" si="13"/>
        <v/>
      </c>
      <c r="EU25" s="65" t="str">
        <f t="shared" si="13"/>
        <v/>
      </c>
      <c r="EV25" s="65" t="str">
        <f t="shared" si="13"/>
        <v/>
      </c>
    </row>
    <row r="26" spans="1:152" hidden="1">
      <c r="A26" s="68"/>
      <c r="B26" s="68"/>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c r="BX26" s="68"/>
      <c r="BY26" s="68"/>
      <c r="BZ26" s="68"/>
      <c r="CA26" s="68"/>
      <c r="CB26" s="68"/>
      <c r="CC26" s="68"/>
      <c r="CD26" s="68"/>
      <c r="CE26" s="68"/>
      <c r="CF26" s="68"/>
      <c r="CG26" s="68"/>
      <c r="CH26" s="68"/>
      <c r="CI26" s="68"/>
      <c r="CJ26" s="68"/>
      <c r="CK26" s="68"/>
      <c r="CL26" s="68"/>
      <c r="CM26" s="68"/>
      <c r="CN26" s="68"/>
      <c r="CO26" s="68"/>
      <c r="CP26" s="68"/>
      <c r="CQ26" s="68"/>
      <c r="CR26" s="68"/>
      <c r="CS26" s="68"/>
      <c r="CT26" s="68"/>
      <c r="CU26" s="68"/>
      <c r="CV26" s="68"/>
      <c r="CW26" s="68"/>
      <c r="CX26" s="68"/>
      <c r="CY26" s="68"/>
      <c r="CZ26" s="68"/>
      <c r="DA26" s="68"/>
      <c r="DB26" s="68"/>
      <c r="DC26" s="68"/>
      <c r="DD26" s="68"/>
      <c r="DE26" s="68"/>
      <c r="DF26" s="68"/>
      <c r="DG26" s="68"/>
      <c r="DH26" s="68"/>
      <c r="DI26" s="68"/>
      <c r="DJ26" s="68"/>
      <c r="DK26" s="68"/>
      <c r="DL26" s="68"/>
      <c r="DM26" s="68"/>
      <c r="DN26" s="68"/>
      <c r="DO26" s="68"/>
      <c r="DP26" s="68"/>
      <c r="DQ26" s="68"/>
      <c r="DR26" s="68"/>
      <c r="DS26" s="68"/>
      <c r="DT26" s="68"/>
      <c r="DU26" s="68"/>
      <c r="DV26" s="68"/>
      <c r="DW26" s="68"/>
      <c r="DX26" s="68"/>
      <c r="DY26" s="68"/>
      <c r="DZ26" s="68"/>
      <c r="EA26" s="68"/>
      <c r="EB26" s="68"/>
      <c r="EC26" s="68"/>
      <c r="ED26" s="68"/>
      <c r="EE26" s="68"/>
      <c r="EF26" s="68"/>
      <c r="EG26" s="68"/>
      <c r="EH26" s="68"/>
      <c r="EI26" s="68"/>
      <c r="EJ26" s="68"/>
      <c r="EK26" s="68"/>
      <c r="EL26" s="68"/>
      <c r="EM26" s="68"/>
      <c r="EN26" s="68"/>
      <c r="EO26" s="68"/>
      <c r="EP26" s="68"/>
      <c r="EQ26" s="68"/>
      <c r="ER26" s="68"/>
      <c r="ES26" s="33"/>
    </row>
    <row r="27" spans="1:152" s="18" customFormat="1" hidden="1">
      <c r="A27" s="68" t="s">
        <v>54</v>
      </c>
      <c r="B27" s="68">
        <f>'Caracs du projet'!E101</f>
        <v>8000</v>
      </c>
      <c r="C27" s="68">
        <f ca="1">IF(C3="","",B27/(1+'Caracs du projet'!$E$93)+(IF(B27&gt;0,IF(AND(C25&gt;0,B27&lt;C25),-B27/(1+'Caracs du projet'!$E$93),-C25),IF(C25&lt;0,-C25,0))))</f>
        <v>7467.2692609116239</v>
      </c>
      <c r="D27" s="68">
        <f ca="1">IF(D3="","",C27/(1+'Caracs du projet'!$E$93)+(IF(C27&gt;0,IF(AND(D25&gt;0,C27&lt;D25),-C27/(1+'Caracs du projet'!$E$93),-D25),IF(D25&lt;0,-D25,0))))</f>
        <v>6921.279633307051</v>
      </c>
      <c r="E27" s="68">
        <f ca="1">IF(E3="","",D27/(1+'Caracs du projet'!$E$93)+(IF(D27&gt;0,IF(AND(E25&gt;0,D27&lt;E25),-D27/(1+'Caracs du projet'!$E$93),-E25),IF(E25&lt;0,-E25,0))))</f>
        <v>6362.3524688183561</v>
      </c>
      <c r="F27" s="68">
        <f ca="1">IF(F3="","",E27/(1+'Caracs du projet'!$E$93)+(IF(E27&gt;0,IF(AND(F25&gt;0,E27&lt;F25),-E27/(1+'Caracs du projet'!$E$93),-F25),IF(F25&lt;0,-F25,0))))</f>
        <v>5790.8040665110748</v>
      </c>
      <c r="G27" s="68">
        <f ca="1">IF(G3="","",F27/(1+'Caracs du projet'!$E$93)+(IF(F27&gt;0,IF(AND(G25&gt;0,F27&lt;G25),-F27/(1+'Caracs du projet'!$E$93),-G25),IF(G25&lt;0,-G25,0))))</f>
        <v>5206.9457414516874</v>
      </c>
      <c r="H27" s="68">
        <f ca="1">IF(H3="","",G27/(1+'Caracs du projet'!$E$93)+(IF(G27&gt;0,IF(AND(H25&gt;0,G27&lt;H25),-G27/(1+'Caracs du projet'!$E$93),-H25),IF(H25&lt;0,-H25,0))))</f>
        <v>4611.0838924126574</v>
      </c>
      <c r="I27" s="68">
        <f ca="1">IF(I3="","",H27/(1+'Caracs du projet'!$E$93)+(IF(H27&gt;0,IF(AND(I25&gt;0,H27&lt;I25),-H27/(1+'Caracs du projet'!$E$93),-I25),IF(I25&lt;0,-I25,0))))</f>
        <v>4003.520068725385</v>
      </c>
      <c r="J27" s="68">
        <f ca="1">IF(J3="","",I27/(1+'Caracs du projet'!$E$93)+(IF(I27&gt;0,IF(AND(J25&gt;0,I27&lt;J25),-I27/(1+'Caracs du projet'!$E$93),-J25),IF(J25&lt;0,-J25,0))))</f>
        <v>3384.5510362913215</v>
      </c>
      <c r="K27" s="68">
        <f ca="1">IF(K3="","",J27/(1+'Caracs du projet'!$E$93)+(IF(J27&gt;0,IF(AND(K25&gt;0,J27&lt;K25),-J27/(1+'Caracs du projet'!$E$93),-K25),IF(K25&lt;0,-K25,0))))</f>
        <v>2754.4688427613464</v>
      </c>
      <c r="L27" s="68">
        <f ca="1">IF(L3="","",K27/(1+'Caracs du projet'!$E$93)+(IF(K27&gt;0,IF(AND(L25&gt;0,K27&lt;L25),-K27/(1+'Caracs du projet'!$E$93),-L25),IF(L25&lt;0,-L25,0))))</f>
        <v>2113.5608818934152</v>
      </c>
      <c r="M27" s="68">
        <f ca="1">IF(M3="","",L27/(1+'Caracs du projet'!$E$93)+(IF(L27&gt;0,IF(AND(M25&gt;0,L27&lt;M25),-L27/(1+'Caracs du projet'!$E$93),-M25),IF(M25&lt;0,-M25,0))))</f>
        <v>1462.109957098357</v>
      </c>
      <c r="N27" s="68">
        <f ca="1">IF(N3="","",M27/(1+'Caracs du projet'!$E$93)+(IF(M27&gt;0,IF(AND(N25&gt;0,M27&lt;N25),-M27/(1+'Caracs du projet'!$E$93),-N25),IF(N25&lt;0,-N25,0))))</f>
        <v>800.3943441835936</v>
      </c>
      <c r="O27" s="68">
        <f ca="1">IF(O3="","",N27/(1+'Caracs du projet'!$E$93)+(IF(N27&gt;0,IF(AND(O25&gt;0,N27&lt;O25),-N27/(1+'Caracs du projet'!$E$93),-O25),IF(O25&lt;0,-O25,0))))</f>
        <v>128.68785330442847</v>
      </c>
      <c r="P27" s="68">
        <f ca="1">IF(P3="","",O27/(1+'Caracs du projet'!$E$93)+(IF(O27&gt;0,IF(AND(P25&gt;0,O27&lt;P25),-O27/(1+'Caracs du projet'!$E$93),-P25),IF(P25&lt;0,-P25,0))))</f>
        <v>0</v>
      </c>
      <c r="Q27" s="68">
        <f ca="1">IF(Q3="","",P27/(1+'Caracs du projet'!$E$93)+(IF(P27&gt;0,IF(AND(Q25&gt;0,P27&lt;Q25),-P27/(1+'Caracs du projet'!$E$93),-Q25),IF(Q25&lt;0,-Q25,0))))</f>
        <v>0</v>
      </c>
      <c r="R27" s="68">
        <f ca="1">IF(R3="","",Q27/(1+'Caracs du projet'!$E$93)+(IF(Q27&gt;0,IF(AND(R25&gt;0,Q27&lt;R25),-Q27/(1+'Caracs du projet'!$E$93),-R25),IF(R25&lt;0,-R25,0))))</f>
        <v>0</v>
      </c>
      <c r="S27" s="68">
        <f ca="1">IF(S3="","",R27/(1+'Caracs du projet'!$E$93)+(IF(R27&gt;0,IF(AND(S25&gt;0,R27&lt;S25),-R27/(1+'Caracs du projet'!$E$93),-S25),IF(S25&lt;0,-S25,0))))</f>
        <v>0</v>
      </c>
      <c r="T27" s="68">
        <f ca="1">IF(T3="","",S27/(1+'Caracs du projet'!$E$93)+(IF(S27&gt;0,IF(AND(T25&gt;0,S27&lt;T25),-S27/(1+'Caracs du projet'!$E$93),-T25),IF(T25&lt;0,-T25,0))))</f>
        <v>0</v>
      </c>
      <c r="U27" s="68">
        <f ca="1">IF(U3="","",T27/(1+'Caracs du projet'!$E$93)+(IF(T27&gt;0,IF(AND(U25&gt;0,T27&lt;U25),-T27/(1+'Caracs du projet'!$E$93),-U25),IF(U25&lt;0,-U25,0))))</f>
        <v>0</v>
      </c>
      <c r="V27" s="68">
        <f ca="1">IF(V3="","",U27/(1+'Caracs du projet'!$E$93)+(IF(U27&gt;0,IF(AND(V25&gt;0,U27&lt;V25),-U27/(1+'Caracs du projet'!$E$93),-V25),IF(V25&lt;0,-V25,0))))</f>
        <v>0</v>
      </c>
      <c r="W27" s="68" t="str">
        <f>IF(W3="","",V27/(1+'Caracs du projet'!$E$93)+(IF(V27&gt;0,IF(AND(W25&gt;0,V27&lt;W25),-V27/(1+'Caracs du projet'!$E$93),-W25),IF(W25&lt;0,-W25,0))))</f>
        <v/>
      </c>
      <c r="X27" s="68" t="str">
        <f>IF(X3="","",W27/(1+'Caracs du projet'!$E$93)+(IF(W27&gt;0,IF(AND(X25&gt;0,W27&lt;X25),-W27/(1+'Caracs du projet'!$E$93),-X25),IF(X25&lt;0,-X25,0))))</f>
        <v/>
      </c>
      <c r="Y27" s="68" t="str">
        <f>IF(Y3="","",X27/(1+'Caracs du projet'!$E$93)+(IF(X27&gt;0,IF(AND(Y25&gt;0,X27&lt;Y25),-X27/(1+'Caracs du projet'!$E$93),-Y25),IF(Y25&lt;0,-Y25,0))))</f>
        <v/>
      </c>
      <c r="Z27" s="68" t="str">
        <f>IF(Z3="","",Y27/(1+'Caracs du projet'!$E$93)+(IF(Y27&gt;0,IF(AND(Z25&gt;0,Y27&lt;Z25),-Y27/(1+'Caracs du projet'!$E$93),-Z25),IF(Z25&lt;0,-Z25,0))))</f>
        <v/>
      </c>
      <c r="AA27" s="68" t="str">
        <f>IF(AA3="","",Z27/(1+'Caracs du projet'!$E$93)+(IF(Z27&gt;0,IF(AND(AA25&gt;0,Z27&lt;AA25),-Z27/(1+'Caracs du projet'!$E$93),-AA25),IF(AA25&lt;0,-AA25,0))))</f>
        <v/>
      </c>
      <c r="AB27" s="68" t="str">
        <f>IF(AB3="","",AA27/(1+'Caracs du projet'!$E$93)+(IF(AA27&gt;0,IF(AND(AB25&gt;0,AA27&lt;AB25),-AA27/(1+'Caracs du projet'!$E$93),-AB25),IF(AB25&lt;0,-AB25,0))))</f>
        <v/>
      </c>
      <c r="AC27" s="68" t="str">
        <f>IF(AC3="","",AB27/(1+'Caracs du projet'!$E$93)+(IF(AB27&gt;0,IF(AND(AC25&gt;0,AB27&lt;AC25),-AB27/(1+'Caracs du projet'!$E$93),-AC25),IF(AC25&lt;0,-AC25,0))))</f>
        <v/>
      </c>
      <c r="AD27" s="68" t="str">
        <f>IF(AD3="","",AC27/(1+'Caracs du projet'!$E$93)+(IF(AC27&gt;0,IF(AND(AD25&gt;0,AC27&lt;AD25),-AC27/(1+'Caracs du projet'!$E$93),-AD25),IF(AD25&lt;0,-AD25,0))))</f>
        <v/>
      </c>
      <c r="AE27" s="68" t="str">
        <f>IF(AE3="","",AD27/(1+'Caracs du projet'!$E$93)+(IF(AD27&gt;0,IF(AND(AE25&gt;0,AD27&lt;AE25),-AD27/(1+'Caracs du projet'!$E$93),-AE25),IF(AE25&lt;0,-AE25,0))))</f>
        <v/>
      </c>
      <c r="AF27" s="68" t="str">
        <f>IF(AF3="","",AE27/(1+'Caracs du projet'!$E$93)+(IF(AE27&gt;0,IF(AND(AF25&gt;0,AE27&lt;AF25),-AE27/(1+'Caracs du projet'!$E$93),-AF25),IF(AF25&lt;0,-AF25,0))))</f>
        <v/>
      </c>
      <c r="AG27" s="68" t="str">
        <f>IF(AG3="","",AF27/(1+'Caracs du projet'!$E$93)+(IF(AF27&gt;0,IF(AND(AG25&gt;0,AF27&lt;AG25),-AF27/(1+'Caracs du projet'!$E$93),-AG25),IF(AG25&lt;0,-AG25,0))))</f>
        <v/>
      </c>
      <c r="AH27" s="68" t="str">
        <f>IF(AH3="","",AG27/(1+'Caracs du projet'!$E$93)+(IF(AG27&gt;0,IF(AND(AH25&gt;0,AG27&lt;AH25),-AG27/(1+'Caracs du projet'!$E$93),-AH25),IF(AH25&lt;0,-AH25,0))))</f>
        <v/>
      </c>
      <c r="AI27" s="68" t="str">
        <f>IF(AI3="","",AH27/(1+'Caracs du projet'!$E$93)+(IF(AH27&gt;0,IF(AND(AI25&gt;0,AH27&lt;AI25),-AH27/(1+'Caracs du projet'!$E$93),-AI25),IF(AI25&lt;0,-AI25,0))))</f>
        <v/>
      </c>
      <c r="AJ27" s="68" t="str">
        <f>IF(AJ3="","",AI27/(1+'Caracs du projet'!$E$93)+(IF(AI27&gt;0,IF(AND(AJ25&gt;0,AI27&lt;AJ25),-AI27/(1+'Caracs du projet'!$E$93),-AJ25),IF(AJ25&lt;0,-AJ25,0))))</f>
        <v/>
      </c>
      <c r="AK27" s="68" t="str">
        <f>IF(AK3="","",AJ27/(1+'Caracs du projet'!$E$93)+(IF(AJ27&gt;0,IF(AND(AK25&gt;0,AJ27&lt;AK25),-AJ27/(1+'Caracs du projet'!$E$93),-AK25),IF(AK25&lt;0,-AK25,0))))</f>
        <v/>
      </c>
      <c r="AL27" s="68" t="str">
        <f>IF(AL3="","",AK27/(1+'Caracs du projet'!$E$93)+(IF(AK27&gt;0,IF(AND(AL25&gt;0,AK27&lt;AL25),-AK27/(1+'Caracs du projet'!$E$93),-AL25),IF(AL25&lt;0,-AL25,0))))</f>
        <v/>
      </c>
      <c r="AM27" s="68" t="str">
        <f>IF(AM3="","",AL27/(1+'Caracs du projet'!$E$93)+(IF(AL27&gt;0,IF(AND(AM25&gt;0,AL27&lt;AM25),-AL27/(1+'Caracs du projet'!$E$93),-AM25),IF(AM25&lt;0,-AM25,0))))</f>
        <v/>
      </c>
      <c r="AN27" s="68" t="str">
        <f>IF(AN3="","",AM27/(1+'Caracs du projet'!$E$93)+(IF(AM27&gt;0,IF(AND(AN25&gt;0,AM27&lt;AN25),-AM27/(1+'Caracs du projet'!$E$93),-AN25),IF(AN25&lt;0,-AN25,0))))</f>
        <v/>
      </c>
      <c r="AO27" s="68" t="str">
        <f>IF(AO3="","",AN27/(1+'Caracs du projet'!$E$93)+(IF(AN27&gt;0,IF(AND(AO25&gt;0,AN27&lt;AO25),-AN27/(1+'Caracs du projet'!$E$93),-AO25),IF(AO25&lt;0,-AO25,0))))</f>
        <v/>
      </c>
      <c r="AP27" s="68" t="str">
        <f>IF(AP3="","",AO27/(1+'Caracs du projet'!$E$93)+(IF(AO27&gt;0,IF(AND(AP25&gt;0,AO27&lt;AP25),-AO27/(1+'Caracs du projet'!$E$93),-AP25),IF(AP25&lt;0,-AP25,0))))</f>
        <v/>
      </c>
      <c r="AQ27" s="68" t="str">
        <f>IF(AQ3="","",AP27/(1+'Caracs du projet'!$E$93)+(IF(AP27&gt;0,IF(AND(AQ25&gt;0,AP27&lt;AQ25),-AP27/(1+'Caracs du projet'!$E$93),-AQ25),IF(AQ25&lt;0,-AQ25,0))))</f>
        <v/>
      </c>
      <c r="AR27" s="68" t="str">
        <f>IF(AR3="","",AQ27/(1+'Caracs du projet'!$E$93)+(IF(AQ27&gt;0,IF(AND(AR25&gt;0,AQ27&lt;AR25),-AQ27/(1+'Caracs du projet'!$E$93),-AR25),IF(AR25&lt;0,-AR25,0))))</f>
        <v/>
      </c>
      <c r="AS27" s="68" t="str">
        <f>IF(AS3="","",AR27/(1+'Caracs du projet'!$E$93)+(IF(AR27&gt;0,IF(AND(AS25&gt;0,AR27&lt;AS25),-AR27/(1+'Caracs du projet'!$E$93),-AS25),IF(AS25&lt;0,-AS25,0))))</f>
        <v/>
      </c>
      <c r="AT27" s="68" t="str">
        <f>IF(AT3="","",AS27/(1+'Caracs du projet'!$E$93)+(IF(AS27&gt;0,IF(AND(AT25&gt;0,AS27&lt;AT25),-AS27/(1+'Caracs du projet'!$E$93),-AT25),IF(AT25&lt;0,-AT25,0))))</f>
        <v/>
      </c>
      <c r="AU27" s="68" t="str">
        <f>IF(AU3="","",AT27/(1+'Caracs du projet'!$E$93)+(IF(AT27&gt;0,IF(AND(AU25&gt;0,AT27&lt;AU25),-AT27/(1+'Caracs du projet'!$E$93),-AU25),IF(AU25&lt;0,-AU25,0))))</f>
        <v/>
      </c>
      <c r="AV27" s="68" t="str">
        <f>IF(AV3="","",AU27/(1+'Caracs du projet'!$E$93)+(IF(AU27&gt;0,IF(AND(AV25&gt;0,AU27&lt;AV25),-AU27/(1+'Caracs du projet'!$E$93),-AV25),IF(AV25&lt;0,-AV25,0))))</f>
        <v/>
      </c>
      <c r="AW27" s="68" t="str">
        <f>IF(AW3="","",AV27/(1+'Caracs du projet'!$E$93)+(IF(AV27&gt;0,IF(AND(AW25&gt;0,AV27&lt;AW25),-AV27/(1+'Caracs du projet'!$E$93),-AW25),IF(AW25&lt;0,-AW25,0))))</f>
        <v/>
      </c>
      <c r="AX27" s="68" t="str">
        <f>IF(AX3="","",AW27/(1+'Caracs du projet'!$E$93)+(IF(AW27&gt;0,IF(AND(AX25&gt;0,AW27&lt;AX25),-AW27/(1+'Caracs du projet'!$E$93),-AX25),IF(AX25&lt;0,-AX25,0))))</f>
        <v/>
      </c>
      <c r="AY27" s="68" t="str">
        <f>IF(AY3="","",AX27/(1+'Caracs du projet'!$E$93)+(IF(AX27&gt;0,IF(AND(AY25&gt;0,AX27&lt;AY25),-AX27/(1+'Caracs du projet'!$E$93),-AY25),IF(AY25&lt;0,-AY25,0))))</f>
        <v/>
      </c>
      <c r="AZ27" s="68" t="str">
        <f>IF(AZ3="","",AY27/(1+'Caracs du projet'!$E$93)+(IF(AY27&gt;0,IF(AND(AZ25&gt;0,AY27&lt;AZ25),-AY27/(1+'Caracs du projet'!$E$93),-AZ25),IF(AZ25&lt;0,-AZ25,0))))</f>
        <v/>
      </c>
      <c r="BA27" s="68" t="str">
        <f>IF(BA3="","",AZ27/(1+'Caracs du projet'!$E$93)+(IF(AZ27&gt;0,IF(AND(BA25&gt;0,AZ27&lt;BA25),-AZ27/(1+'Caracs du projet'!$E$93),-BA25),IF(BA25&lt;0,-BA25,0))))</f>
        <v/>
      </c>
      <c r="BB27" s="68" t="str">
        <f>IF(BB3="","",BA27/(1+'Caracs du projet'!$E$93)+(IF(BA27&gt;0,IF(AND(BB25&gt;0,BA27&lt;BB25),-BA27/(1+'Caracs du projet'!$E$93),-BB25),IF(BB25&lt;0,-BB25,0))))</f>
        <v/>
      </c>
      <c r="BC27" s="68" t="str">
        <f>IF(BC3="","",BB27/(1+'Caracs du projet'!$E$93)+(IF(BB27&gt;0,IF(AND(BC25&gt;0,BB27&lt;BC25),-BB27/(1+'Caracs du projet'!$E$93),-BC25),IF(BC25&lt;0,-BC25,0))))</f>
        <v/>
      </c>
      <c r="BD27" s="68" t="str">
        <f>IF(BD3="","",BC27/(1+'Caracs du projet'!$E$93)+(IF(BC27&gt;0,IF(AND(BD25&gt;0,BC27&lt;BD25),-BC27/(1+'Caracs du projet'!$E$93),-BD25),IF(BD25&lt;0,-BD25,0))))</f>
        <v/>
      </c>
      <c r="BE27" s="68" t="str">
        <f>IF(BE3="","",BD27/(1+'Caracs du projet'!$E$93)+(IF(BD27&gt;0,IF(AND(BE25&gt;0,BD27&lt;BE25),-BD27/(1+'Caracs du projet'!$E$93),-BE25),IF(BE25&lt;0,-BE25,0))))</f>
        <v/>
      </c>
      <c r="BF27" s="68" t="str">
        <f>IF(BF3="","",BE27/(1+'Caracs du projet'!$E$93)+(IF(BE27&gt;0,IF(AND(BF25&gt;0,BE27&lt;BF25),-BE27/(1+'Caracs du projet'!$E$93),-BF25),IF(BF25&lt;0,-BF25,0))))</f>
        <v/>
      </c>
      <c r="BG27" s="68" t="str">
        <f>IF(BG3="","",BF27/(1+'Caracs du projet'!$E$93)+(IF(BF27&gt;0,IF(AND(BG25&gt;0,BF27&lt;BG25),-BF27/(1+'Caracs du projet'!$E$93),-BG25),IF(BG25&lt;0,-BG25,0))))</f>
        <v/>
      </c>
      <c r="BH27" s="68" t="str">
        <f>IF(BH3="","",BG27/(1+'Caracs du projet'!$E$93)+(IF(BG27&gt;0,IF(AND(BH25&gt;0,BG27&lt;BH25),-BG27/(1+'Caracs du projet'!$E$93),-BH25),IF(BH25&lt;0,-BH25,0))))</f>
        <v/>
      </c>
      <c r="BI27" s="68" t="str">
        <f>IF(BI3="","",BH27/(1+'Caracs du projet'!$E$93)+(IF(BH27&gt;0,IF(AND(BI25&gt;0,BH27&lt;BI25),-BH27/(1+'Caracs du projet'!$E$93),-BI25),IF(BI25&lt;0,-BI25,0))))</f>
        <v/>
      </c>
      <c r="BJ27" s="68" t="str">
        <f>IF(BJ3="","",BI27/(1+'Caracs du projet'!$E$93)+(IF(BI27&gt;0,IF(AND(BJ25&gt;0,BI27&lt;BJ25),-BI27/(1+'Caracs du projet'!$E$93),-BJ25),IF(BJ25&lt;0,-BJ25,0))))</f>
        <v/>
      </c>
      <c r="BK27" s="68" t="str">
        <f>IF(BK3="","",BJ27/(1+'Caracs du projet'!$E$93)+(IF(BJ27&gt;0,IF(AND(BK25&gt;0,BJ27&lt;BK25),-BJ27/(1+'Caracs du projet'!$E$93),-BK25),IF(BK25&lt;0,-BK25,0))))</f>
        <v/>
      </c>
      <c r="BL27" s="68" t="str">
        <f>IF(BL3="","",BK27/(1+'Caracs du projet'!$E$93)+(IF(BK27&gt;0,IF(AND(BL25&gt;0,BK27&lt;BL25),-BK27/(1+'Caracs du projet'!$E$93),-BL25),IF(BL25&lt;0,-BL25,0))))</f>
        <v/>
      </c>
      <c r="BM27" s="68" t="str">
        <f>IF(BM3="","",BL27/(1+'Caracs du projet'!$E$93)+(IF(BL27&gt;0,IF(AND(BM25&gt;0,BL27&lt;BM25),-BL27/(1+'Caracs du projet'!$E$93),-BM25),IF(BM25&lt;0,-BM25,0))))</f>
        <v/>
      </c>
      <c r="BN27" s="68" t="str">
        <f>IF(BN3="","",BM27/(1+'Caracs du projet'!$E$93)+(IF(BM27&gt;0,IF(AND(BN25&gt;0,BM27&lt;BN25),-BM27/(1+'Caracs du projet'!$E$93),-BN25),IF(BN25&lt;0,-BN25,0))))</f>
        <v/>
      </c>
      <c r="BO27" s="68" t="str">
        <f>IF(BO3="","",BN27/(1+'Caracs du projet'!$E$93)+(IF(BN27&gt;0,IF(AND(BO25&gt;0,BN27&lt;BO25),-BN27/(1+'Caracs du projet'!$E$93),-BO25),IF(BO25&lt;0,-BO25,0))))</f>
        <v/>
      </c>
      <c r="BP27" s="68" t="str">
        <f>IF(BP3="","",BO27/(1+'Caracs du projet'!$E$93)+(IF(BO27&gt;0,IF(AND(BP25&gt;0,BO27&lt;BP25),-BO27/(1+'Caracs du projet'!$E$93),-BP25),IF(BP25&lt;0,-BP25,0))))</f>
        <v/>
      </c>
      <c r="BQ27" s="68" t="str">
        <f>IF(BQ3="","",BP27/(1+'Caracs du projet'!$E$93)+(IF(BP27&gt;0,IF(AND(BQ25&gt;0,BP27&lt;BQ25),-BP27/(1+'Caracs du projet'!$E$93),-BQ25),IF(BQ25&lt;0,-BQ25,0))))</f>
        <v/>
      </c>
      <c r="BR27" s="68" t="str">
        <f>IF(BR3="","",BQ27/(1+'Caracs du projet'!$E$93)+(IF(BQ27&gt;0,IF(AND(BR25&gt;0,BQ27&lt;BR25),-BQ27/(1+'Caracs du projet'!$E$93),-BR25),IF(BR25&lt;0,-BR25,0))))</f>
        <v/>
      </c>
      <c r="BS27" s="68" t="str">
        <f>IF(BS3="","",BR27/(1+'Caracs du projet'!$E$93)+(IF(BR27&gt;0,IF(AND(BS25&gt;0,BR27&lt;BS25),-BR27/(1+'Caracs du projet'!$E$93),-BS25),IF(BS25&lt;0,-BS25,0))))</f>
        <v/>
      </c>
      <c r="BT27" s="68" t="str">
        <f>IF(BT3="","",BS27/(1+'Caracs du projet'!$E$93)+(IF(BS27&gt;0,IF(AND(BT25&gt;0,BS27&lt;BT25),-BS27/(1+'Caracs du projet'!$E$93),-BT25),IF(BT25&lt;0,-BT25,0))))</f>
        <v/>
      </c>
      <c r="BU27" s="68" t="str">
        <f>IF(BU3="","",BT27/(1+'Caracs du projet'!$E$93)+(IF(BT27&gt;0,IF(AND(BU25&gt;0,BT27&lt;BU25),-BT27/(1+'Caracs du projet'!$E$93),-BU25),IF(BU25&lt;0,-BU25,0))))</f>
        <v/>
      </c>
      <c r="BV27" s="68" t="str">
        <f>IF(BV3="","",BU27/(1+'Caracs du projet'!$E$93)+(IF(BU27&gt;0,IF(AND(BV25&gt;0,BU27&lt;BV25),-BU27/(1+'Caracs du projet'!$E$93),-BV25),IF(BV25&lt;0,-BV25,0))))</f>
        <v/>
      </c>
      <c r="BW27" s="68" t="str">
        <f>IF(BW3="","",BV27/(1+'Caracs du projet'!$E$93)+(IF(BV27&gt;0,IF(AND(BW25&gt;0,BV27&lt;BW25),-BV27/(1+'Caracs du projet'!$E$93),-BW25),IF(BW25&lt;0,-BW25,0))))</f>
        <v/>
      </c>
      <c r="BX27" s="68" t="str">
        <f>IF(BX3="","",BW27/(1+'Caracs du projet'!$E$93)+(IF(BW27&gt;0,IF(AND(BX25&gt;0,BW27&lt;BX25),-BW27/(1+'Caracs du projet'!$E$93),-BX25),IF(BX25&lt;0,-BX25,0))))</f>
        <v/>
      </c>
      <c r="BY27" s="68" t="str">
        <f>IF(BY3="","",BX27/(1+'Caracs du projet'!$E$93)+(IF(BX27&gt;0,IF(AND(BY25&gt;0,BX27&lt;BY25),-BX27/(1+'Caracs du projet'!$E$93),-BY25),IF(BY25&lt;0,-BY25,0))))</f>
        <v/>
      </c>
      <c r="BZ27" s="68" t="str">
        <f>IF(BZ3="","",BY27/(1+'Caracs du projet'!$E$93)+(IF(BY27&gt;0,IF(AND(BZ25&gt;0,BY27&lt;BZ25),-BY27/(1+'Caracs du projet'!$E$93),-BZ25),IF(BZ25&lt;0,-BZ25,0))))</f>
        <v/>
      </c>
      <c r="CA27" s="68" t="str">
        <f>IF(CA3="","",BZ27/(1+'Caracs du projet'!$E$93)+(IF(BZ27&gt;0,IF(AND(CA25&gt;0,BZ27&lt;CA25),-BZ27/(1+'Caracs du projet'!$E$93),-CA25),IF(CA25&lt;0,-CA25,0))))</f>
        <v/>
      </c>
      <c r="CB27" s="68" t="str">
        <f>IF(CB3="","",CA27/(1+'Caracs du projet'!$E$93)+(IF(CA27&gt;0,IF(AND(CB25&gt;0,CA27&lt;CB25),-CA27/(1+'Caracs du projet'!$E$93),-CB25),IF(CB25&lt;0,-CB25,0))))</f>
        <v/>
      </c>
      <c r="CC27" s="68" t="str">
        <f>IF(CC3="","",CB27/(1+'Caracs du projet'!$E$93)+(IF(CB27&gt;0,IF(AND(CC25&gt;0,CB27&lt;CC25),-CB27/(1+'Caracs du projet'!$E$93),-CC25),IF(CC25&lt;0,-CC25,0))))</f>
        <v/>
      </c>
      <c r="CD27" s="68" t="str">
        <f>IF(CD3="","",CC27/(1+'Caracs du projet'!$E$93)+(IF(CC27&gt;0,IF(AND(CD25&gt;0,CC27&lt;CD25),-CC27/(1+'Caracs du projet'!$E$93),-CD25),IF(CD25&lt;0,-CD25,0))))</f>
        <v/>
      </c>
      <c r="CE27" s="68" t="str">
        <f>IF(CE3="","",CD27/(1+'Caracs du projet'!$E$93)+(IF(CD27&gt;0,IF(AND(CE25&gt;0,CD27&lt;CE25),-CD27/(1+'Caracs du projet'!$E$93),-CE25),IF(CE25&lt;0,-CE25,0))))</f>
        <v/>
      </c>
      <c r="CF27" s="68" t="str">
        <f>IF(CF3="","",CE27/(1+'Caracs du projet'!$E$93)+(IF(CE27&gt;0,IF(AND(CF25&gt;0,CE27&lt;CF25),-CE27/(1+'Caracs du projet'!$E$93),-CF25),IF(CF25&lt;0,-CF25,0))))</f>
        <v/>
      </c>
      <c r="CG27" s="68" t="str">
        <f>IF(CG3="","",CF27/(1+'Caracs du projet'!$E$93)+(IF(CF27&gt;0,IF(AND(CG25&gt;0,CF27&lt;CG25),-CF27/(1+'Caracs du projet'!$E$93),-CG25),IF(CG25&lt;0,-CG25,0))))</f>
        <v/>
      </c>
      <c r="CH27" s="68" t="str">
        <f>IF(CH3="","",CG27/(1+'Caracs du projet'!$E$93)+(IF(CG27&gt;0,IF(AND(CH25&gt;0,CG27&lt;CH25),-CG27/(1+'Caracs du projet'!$E$93),-CH25),IF(CH25&lt;0,-CH25,0))))</f>
        <v/>
      </c>
      <c r="CI27" s="68" t="str">
        <f>IF(CI3="","",CH27/(1+'Caracs du projet'!$E$93)+(IF(CH27&gt;0,IF(AND(CI25&gt;0,CH27&lt;CI25),-CH27/(1+'Caracs du projet'!$E$93),-CI25),IF(CI25&lt;0,-CI25,0))))</f>
        <v/>
      </c>
      <c r="CJ27" s="68" t="str">
        <f>IF(CJ3="","",CI27/(1+'Caracs du projet'!$E$93)+(IF(CI27&gt;0,IF(AND(CJ25&gt;0,CI27&lt;CJ25),-CI27/(1+'Caracs du projet'!$E$93),-CJ25),IF(CJ25&lt;0,-CJ25,0))))</f>
        <v/>
      </c>
      <c r="CK27" s="68" t="str">
        <f>IF(CK3="","",CJ27/(1+'Caracs du projet'!$E$93)+(IF(CJ27&gt;0,IF(AND(CK25&gt;0,CJ27&lt;CK25),-CJ27/(1+'Caracs du projet'!$E$93),-CK25),IF(CK25&lt;0,-CK25,0))))</f>
        <v/>
      </c>
      <c r="CL27" s="68" t="str">
        <f>IF(CL3="","",CK27/(1+'Caracs du projet'!$E$93)+(IF(CK27&gt;0,IF(AND(CL25&gt;0,CK27&lt;CL25),-CK27/(1+'Caracs du projet'!$E$93),-CL25),IF(CL25&lt;0,-CL25,0))))</f>
        <v/>
      </c>
      <c r="CM27" s="68" t="str">
        <f>IF(CM3="","",CL27/(1+'Caracs du projet'!$E$93)+(IF(CL27&gt;0,IF(AND(CM25&gt;0,CL27&lt;CM25),-CL27/(1+'Caracs du projet'!$E$93),-CM25),IF(CM25&lt;0,-CM25,0))))</f>
        <v/>
      </c>
      <c r="CN27" s="68" t="str">
        <f>IF(CN3="","",CM27/(1+'Caracs du projet'!$E$93)+(IF(CM27&gt;0,IF(AND(CN25&gt;0,CM27&lt;CN25),-CM27/(1+'Caracs du projet'!$E$93),-CN25),IF(CN25&lt;0,-CN25,0))))</f>
        <v/>
      </c>
      <c r="CO27" s="68" t="str">
        <f>IF(CO3="","",CN27/(1+'Caracs du projet'!$E$93)+(IF(CN27&gt;0,IF(AND(CO25&gt;0,CN27&lt;CO25),-CN27/(1+'Caracs du projet'!$E$93),-CO25),IF(CO25&lt;0,-CO25,0))))</f>
        <v/>
      </c>
      <c r="CP27" s="68" t="str">
        <f>IF(CP3="","",CO27/(1+'Caracs du projet'!$E$93)+(IF(CO27&gt;0,IF(AND(CP25&gt;0,CO27&lt;CP25),-CO27/(1+'Caracs du projet'!$E$93),-CP25),IF(CP25&lt;0,-CP25,0))))</f>
        <v/>
      </c>
      <c r="CQ27" s="68" t="str">
        <f>IF(CQ3="","",CP27/(1+'Caracs du projet'!$E$93)+(IF(CP27&gt;0,IF(AND(CQ25&gt;0,CP27&lt;CQ25),-CP27/(1+'Caracs du projet'!$E$93),-CQ25),IF(CQ25&lt;0,-CQ25,0))))</f>
        <v/>
      </c>
      <c r="CR27" s="68" t="str">
        <f>IF(CR3="","",CQ27/(1+'Caracs du projet'!$E$93)+(IF(CQ27&gt;0,IF(AND(CR25&gt;0,CQ27&lt;CR25),-CQ27/(1+'Caracs du projet'!$E$93),-CR25),IF(CR25&lt;0,-CR25,0))))</f>
        <v/>
      </c>
      <c r="CS27" s="68" t="str">
        <f>IF(CS3="","",CR27/(1+'Caracs du projet'!$E$93)+(IF(CR27&gt;0,IF(AND(CS25&gt;0,CR27&lt;CS25),-CR27/(1+'Caracs du projet'!$E$93),-CS25),IF(CS25&lt;0,-CS25,0))))</f>
        <v/>
      </c>
      <c r="CT27" s="68" t="str">
        <f>IF(CT3="","",CS27/(1+'Caracs du projet'!$E$93)+(IF(CS27&gt;0,IF(AND(CT25&gt;0,CS27&lt;CT25),-CS27/(1+'Caracs du projet'!$E$93),-CT25),IF(CT25&lt;0,-CT25,0))))</f>
        <v/>
      </c>
      <c r="CU27" s="68" t="str">
        <f>IF(CU3="","",CT27/(1+'Caracs du projet'!$E$93)+(IF(CT27&gt;0,IF(AND(CU25&gt;0,CT27&lt;CU25),-CT27/(1+'Caracs du projet'!$E$93),-CU25),IF(CU25&lt;0,-CU25,0))))</f>
        <v/>
      </c>
      <c r="CV27" s="68" t="str">
        <f>IF(CV3="","",CU27/(1+'Caracs du projet'!$E$93)+(IF(CU27&gt;0,IF(AND(CV25&gt;0,CU27&lt;CV25),-CU27/(1+'Caracs du projet'!$E$93),-CV25),IF(CV25&lt;0,-CV25,0))))</f>
        <v/>
      </c>
      <c r="CW27" s="68" t="str">
        <f>IF(CW3="","",CV27/(1+'Caracs du projet'!$E$93)+(IF(CV27&gt;0,IF(AND(CW25&gt;0,CV27&lt;CW25),-CV27/(1+'Caracs du projet'!$E$93),-CW25),IF(CW25&lt;0,-CW25,0))))</f>
        <v/>
      </c>
      <c r="CX27" s="68" t="str">
        <f>IF(CX3="","",CW27/(1+'Caracs du projet'!$E$93)+(IF(CW27&gt;0,IF(AND(CX25&gt;0,CW27&lt;CX25),-CW27/(1+'Caracs du projet'!$E$93),-CX25),IF(CX25&lt;0,-CX25,0))))</f>
        <v/>
      </c>
      <c r="CY27" s="68" t="str">
        <f>IF(CY3="","",CX27/(1+'Caracs du projet'!$E$93)+(IF(CX27&gt;0,IF(AND(CY25&gt;0,CX27&lt;CY25),-CX27/(1+'Caracs du projet'!$E$93),-CY25),IF(CY25&lt;0,-CY25,0))))</f>
        <v/>
      </c>
      <c r="CZ27" s="68" t="str">
        <f>IF(CZ3="","",CY27/(1+'Caracs du projet'!$E$93)+(IF(CY27&gt;0,IF(AND(CZ25&gt;0,CY27&lt;CZ25),-CY27/(1+'Caracs du projet'!$E$93),-CZ25),IF(CZ25&lt;0,-CZ25,0))))</f>
        <v/>
      </c>
      <c r="DA27" s="68" t="str">
        <f>IF(DA3="","",CZ27/(1+'Caracs du projet'!$E$93)+(IF(CZ27&gt;0,IF(AND(DA25&gt;0,CZ27&lt;DA25),-CZ27/(1+'Caracs du projet'!$E$93),-DA25),IF(DA25&lt;0,-DA25,0))))</f>
        <v/>
      </c>
      <c r="DB27" s="68" t="str">
        <f>IF(DB3="","",DA27/(1+'Caracs du projet'!$E$93)+(IF(DA27&gt;0,IF(AND(DB25&gt;0,DA27&lt;DB25),-DA27/(1+'Caracs du projet'!$E$93),-DB25),IF(DB25&lt;0,-DB25,0))))</f>
        <v/>
      </c>
      <c r="DC27" s="68" t="str">
        <f>IF(DC3="","",DB27/(1+'Caracs du projet'!$E$93)+(IF(DB27&gt;0,IF(AND(DC25&gt;0,DB27&lt;DC25),-DB27/(1+'Caracs du projet'!$E$93),-DC25),IF(DC25&lt;0,-DC25,0))))</f>
        <v/>
      </c>
      <c r="DD27" s="68" t="str">
        <f>IF(DD3="","",DC27/(1+'Caracs du projet'!$E$93)+(IF(DC27&gt;0,IF(AND(DD25&gt;0,DC27&lt;DD25),-DC27/(1+'Caracs du projet'!$E$93),-DD25),IF(DD25&lt;0,-DD25,0))))</f>
        <v/>
      </c>
      <c r="DE27" s="68" t="str">
        <f>IF(DE3="","",DD27/(1+'Caracs du projet'!$E$93)+(IF(DD27&gt;0,IF(AND(DE25&gt;0,DD27&lt;DE25),-DD27/(1+'Caracs du projet'!$E$93),-DE25),IF(DE25&lt;0,-DE25,0))))</f>
        <v/>
      </c>
      <c r="DF27" s="68" t="str">
        <f>IF(DF3="","",DE27/(1+'Caracs du projet'!$E$93)+(IF(DE27&gt;0,IF(AND(DF25&gt;0,DE27&lt;DF25),-DE27/(1+'Caracs du projet'!$E$93),-DF25),IF(DF25&lt;0,-DF25,0))))</f>
        <v/>
      </c>
      <c r="DG27" s="68" t="str">
        <f>IF(DG3="","",DF27/(1+'Caracs du projet'!$E$93)+(IF(DF27&gt;0,IF(AND(DG25&gt;0,DF27&lt;DG25),-DF27/(1+'Caracs du projet'!$E$93),-DG25),IF(DG25&lt;0,-DG25,0))))</f>
        <v/>
      </c>
      <c r="DH27" s="68" t="str">
        <f>IF(DH3="","",DG27/(1+'Caracs du projet'!$E$93)+(IF(DG27&gt;0,IF(AND(DH25&gt;0,DG27&lt;DH25),-DG27/(1+'Caracs du projet'!$E$93),-DH25),IF(DH25&lt;0,-DH25,0))))</f>
        <v/>
      </c>
      <c r="DI27" s="68" t="str">
        <f>IF(DI3="","",DH27/(1+'Caracs du projet'!$E$93)+(IF(DH27&gt;0,IF(AND(DI25&gt;0,DH27&lt;DI25),-DH27/(1+'Caracs du projet'!$E$93),-DI25),IF(DI25&lt;0,-DI25,0))))</f>
        <v/>
      </c>
      <c r="DJ27" s="68" t="str">
        <f>IF(DJ3="","",DI27/(1+'Caracs du projet'!$E$93)+(IF(DI27&gt;0,IF(AND(DJ25&gt;0,DI27&lt;DJ25),-DI27/(1+'Caracs du projet'!$E$93),-DJ25),IF(DJ25&lt;0,-DJ25,0))))</f>
        <v/>
      </c>
      <c r="DK27" s="68" t="str">
        <f>IF(DK3="","",DJ27/(1+'Caracs du projet'!$E$93)+(IF(DJ27&gt;0,IF(AND(DK25&gt;0,DJ27&lt;DK25),-DJ27/(1+'Caracs du projet'!$E$93),-DK25),IF(DK25&lt;0,-DK25,0))))</f>
        <v/>
      </c>
      <c r="DL27" s="68" t="str">
        <f>IF(DL3="","",DK27/(1+'Caracs du projet'!$E$93)+(IF(DK27&gt;0,IF(AND(DL25&gt;0,DK27&lt;DL25),-DK27/(1+'Caracs du projet'!$E$93),-DL25),IF(DL25&lt;0,-DL25,0))))</f>
        <v/>
      </c>
      <c r="DM27" s="68" t="str">
        <f>IF(DM3="","",DL27/(1+'Caracs du projet'!$E$93)+(IF(DL27&gt;0,IF(AND(DM25&gt;0,DL27&lt;DM25),-DL27/(1+'Caracs du projet'!$E$93),-DM25),IF(DM25&lt;0,-DM25,0))))</f>
        <v/>
      </c>
      <c r="DN27" s="68" t="str">
        <f>IF(DN3="","",DM27/(1+'Caracs du projet'!$E$93)+(IF(DM27&gt;0,IF(AND(DN25&gt;0,DM27&lt;DN25),-DM27/(1+'Caracs du projet'!$E$93),-DN25),IF(DN25&lt;0,-DN25,0))))</f>
        <v/>
      </c>
      <c r="DO27" s="68" t="str">
        <f>IF(DO3="","",DN27/(1+'Caracs du projet'!$E$93)+(IF(DN27&gt;0,IF(AND(DO25&gt;0,DN27&lt;DO25),-DN27/(1+'Caracs du projet'!$E$93),-DO25),IF(DO25&lt;0,-DO25,0))))</f>
        <v/>
      </c>
      <c r="DP27" s="68" t="str">
        <f>IF(DP3="","",DO27/(1+'Caracs du projet'!$E$93)+(IF(DO27&gt;0,IF(AND(DP25&gt;0,DO27&lt;DP25),-DO27/(1+'Caracs du projet'!$E$93),-DP25),IF(DP25&lt;0,-DP25,0))))</f>
        <v/>
      </c>
      <c r="DQ27" s="68" t="str">
        <f>IF(DQ3="","",DP27/(1+'Caracs du projet'!$E$93)+(IF(DP27&gt;0,IF(AND(DQ25&gt;0,DP27&lt;DQ25),-DP27/(1+'Caracs du projet'!$E$93),-DQ25),IF(DQ25&lt;0,-DQ25,0))))</f>
        <v/>
      </c>
      <c r="DR27" s="68" t="str">
        <f>IF(DR3="","",DQ27/(1+'Caracs du projet'!$E$93)+(IF(DQ27&gt;0,IF(AND(DR25&gt;0,DQ27&lt;DR25),-DQ27/(1+'Caracs du projet'!$E$93),-DR25),IF(DR25&lt;0,-DR25,0))))</f>
        <v/>
      </c>
      <c r="DS27" s="68" t="str">
        <f>IF(DS3="","",DR27/(1+'Caracs du projet'!$E$93)+(IF(DR27&gt;0,IF(AND(DS25&gt;0,DR27&lt;DS25),-DR27/(1+'Caracs du projet'!$E$93),-DS25),IF(DS25&lt;0,-DS25,0))))</f>
        <v/>
      </c>
      <c r="DT27" s="68" t="str">
        <f>IF(DT3="","",DS27/(1+'Caracs du projet'!$E$93)+(IF(DS27&gt;0,IF(AND(DT25&gt;0,DS27&lt;DT25),-DS27/(1+'Caracs du projet'!$E$93),-DT25),IF(DT25&lt;0,-DT25,0))))</f>
        <v/>
      </c>
      <c r="DU27" s="68" t="str">
        <f>IF(DU3="","",DT27/(1+'Caracs du projet'!$E$93)+(IF(DT27&gt;0,IF(AND(DU25&gt;0,DT27&lt;DU25),-DT27/(1+'Caracs du projet'!$E$93),-DU25),IF(DU25&lt;0,-DU25,0))))</f>
        <v/>
      </c>
      <c r="DV27" s="68" t="str">
        <f>IF(DV3="","",DU27/(1+'Caracs du projet'!$E$93)+(IF(DU27&gt;0,IF(AND(DV25&gt;0,DU27&lt;DV25),-DU27/(1+'Caracs du projet'!$E$93),-DV25),IF(DV25&lt;0,-DV25,0))))</f>
        <v/>
      </c>
      <c r="DW27" s="68" t="str">
        <f>IF(DW3="","",DV27/(1+'Caracs du projet'!$E$93)+(IF(DV27&gt;0,IF(AND(DW25&gt;0,DV27&lt;DW25),-DV27/(1+'Caracs du projet'!$E$93),-DW25),IF(DW25&lt;0,-DW25,0))))</f>
        <v/>
      </c>
      <c r="DX27" s="68" t="str">
        <f>IF(DX3="","",DW27/(1+'Caracs du projet'!$E$93)+(IF(DW27&gt;0,IF(AND(DX25&gt;0,DW27&lt;DX25),-DW27/(1+'Caracs du projet'!$E$93),-DX25),IF(DX25&lt;0,-DX25,0))))</f>
        <v/>
      </c>
      <c r="DY27" s="68" t="str">
        <f>IF(DY3="","",DX27/(1+'Caracs du projet'!$E$93)+(IF(DX27&gt;0,IF(AND(DY25&gt;0,DX27&lt;DY25),-DX27/(1+'Caracs du projet'!$E$93),-DY25),IF(DY25&lt;0,-DY25,0))))</f>
        <v/>
      </c>
      <c r="DZ27" s="68" t="str">
        <f>IF(DZ3="","",DY27/(1+'Caracs du projet'!$E$93)+(IF(DY27&gt;0,IF(AND(DZ25&gt;0,DY27&lt;DZ25),-DY27/(1+'Caracs du projet'!$E$93),-DZ25),IF(DZ25&lt;0,-DZ25,0))))</f>
        <v/>
      </c>
      <c r="EA27" s="68" t="str">
        <f>IF(EA3="","",DZ27/(1+'Caracs du projet'!$E$93)+(IF(DZ27&gt;0,IF(AND(EA25&gt;0,DZ27&lt;EA25),-DZ27/(1+'Caracs du projet'!$E$93),-EA25),IF(EA25&lt;0,-EA25,0))))</f>
        <v/>
      </c>
      <c r="EB27" s="68" t="str">
        <f>IF(EB3="","",EA27/(1+'Caracs du projet'!$E$93)+(IF(EA27&gt;0,IF(AND(EB25&gt;0,EA27&lt;EB25),-EA27/(1+'Caracs du projet'!$E$93),-EB25),IF(EB25&lt;0,-EB25,0))))</f>
        <v/>
      </c>
      <c r="EC27" s="68" t="str">
        <f>IF(EC3="","",EB27/(1+'Caracs du projet'!$E$93)+(IF(EB27&gt;0,IF(AND(EC25&gt;0,EB27&lt;EC25),-EB27/(1+'Caracs du projet'!$E$93),-EC25),IF(EC25&lt;0,-EC25,0))))</f>
        <v/>
      </c>
      <c r="ED27" s="68" t="str">
        <f>IF(ED3="","",EC27/(1+'Caracs du projet'!$E$93)+(IF(EC27&gt;0,IF(AND(ED25&gt;0,EC27&lt;ED25),-EC27/(1+'Caracs du projet'!$E$93),-ED25),IF(ED25&lt;0,-ED25,0))))</f>
        <v/>
      </c>
      <c r="EE27" s="68" t="str">
        <f>IF(EE3="","",ED27/(1+'Caracs du projet'!$E$93)+(IF(ED27&gt;0,IF(AND(EE25&gt;0,ED27&lt;EE25),-ED27/(1+'Caracs du projet'!$E$93),-EE25),IF(EE25&lt;0,-EE25,0))))</f>
        <v/>
      </c>
      <c r="EF27" s="68" t="str">
        <f>IF(EF3="","",EE27/(1+'Caracs du projet'!$E$93)+(IF(EE27&gt;0,IF(AND(EF25&gt;0,EE27&lt;EF25),-EE27/(1+'Caracs du projet'!$E$93),-EF25),IF(EF25&lt;0,-EF25,0))))</f>
        <v/>
      </c>
      <c r="EG27" s="68" t="str">
        <f>IF(EG3="","",EF27/(1+'Caracs du projet'!$E$93)+(IF(EF27&gt;0,IF(AND(EG25&gt;0,EF27&lt;EG25),-EF27/(1+'Caracs du projet'!$E$93),-EG25),IF(EG25&lt;0,-EG25,0))))</f>
        <v/>
      </c>
      <c r="EH27" s="68" t="str">
        <f>IF(EH3="","",EG27/(1+'Caracs du projet'!$E$93)+(IF(EG27&gt;0,IF(AND(EH25&gt;0,EG27&lt;EH25),-EG27/(1+'Caracs du projet'!$E$93),-EH25),IF(EH25&lt;0,-EH25,0))))</f>
        <v/>
      </c>
      <c r="EI27" s="68" t="str">
        <f>IF(EI3="","",EH27/(1+'Caracs du projet'!$E$93)+(IF(EH27&gt;0,IF(AND(EI25&gt;0,EH27&lt;EI25),-EH27/(1+'Caracs du projet'!$E$93),-EI25),IF(EI25&lt;0,-EI25,0))))</f>
        <v/>
      </c>
      <c r="EJ27" s="68" t="str">
        <f>IF(EJ3="","",EI27/(1+'Caracs du projet'!$E$93)+(IF(EI27&gt;0,IF(AND(EJ25&gt;0,EI27&lt;EJ25),-EI27/(1+'Caracs du projet'!$E$93),-EJ25),IF(EJ25&lt;0,-EJ25,0))))</f>
        <v/>
      </c>
      <c r="EK27" s="68" t="str">
        <f>IF(EK3="","",EJ27/(1+'Caracs du projet'!$E$93)+(IF(EJ27&gt;0,IF(AND(EK25&gt;0,EJ27&lt;EK25),-EJ27/(1+'Caracs du projet'!$E$93),-EK25),IF(EK25&lt;0,-EK25,0))))</f>
        <v/>
      </c>
      <c r="EL27" s="68" t="str">
        <f>IF(EL3="","",EK27/(1+'Caracs du projet'!$E$93)+(IF(EK27&gt;0,IF(AND(EL25&gt;0,EK27&lt;EL25),-EK27/(1+'Caracs du projet'!$E$93),-EL25),IF(EL25&lt;0,-EL25,0))))</f>
        <v/>
      </c>
      <c r="EM27" s="68" t="str">
        <f>IF(EM3="","",EL27/(1+'Caracs du projet'!$E$93)+(IF(EL27&gt;0,IF(AND(EM25&gt;0,EL27&lt;EM25),-EL27/(1+'Caracs du projet'!$E$93),-EM25),IF(EM25&lt;0,-EM25,0))))</f>
        <v/>
      </c>
      <c r="EN27" s="68" t="str">
        <f>IF(EN3="","",EM27/(1+'Caracs du projet'!$E$93)+(IF(EM27&gt;0,IF(AND(EN25&gt;0,EM27&lt;EN25),-EM27/(1+'Caracs du projet'!$E$93),-EN25),IF(EN25&lt;0,-EN25,0))))</f>
        <v/>
      </c>
      <c r="EO27" s="68" t="str">
        <f>IF(EO3="","",EN27/(1+'Caracs du projet'!$E$93)+(IF(EN27&gt;0,IF(AND(EO25&gt;0,EN27&lt;EO25),-EN27/(1+'Caracs du projet'!$E$93),-EO25),IF(EO25&lt;0,-EO25,0))))</f>
        <v/>
      </c>
      <c r="EP27" s="68" t="str">
        <f>IF(EP3="","",EO27/(1+'Caracs du projet'!$E$93)+(IF(EO27&gt;0,IF(AND(EP25&gt;0,EO27&lt;EP25),-EO27/(1+'Caracs du projet'!$E$93),-EP25),IF(EP25&lt;0,-EP25,0))))</f>
        <v/>
      </c>
      <c r="EQ27" s="68" t="str">
        <f>IF(EQ3="","",EP27/(1+'Caracs du projet'!$E$93)+(IF(EP27&gt;0,IF(AND(EQ25&gt;0,EP27&lt;EQ25),-EP27/(1+'Caracs du projet'!$E$93),-EQ25),IF(EQ25&lt;0,-EQ25,0))))</f>
        <v/>
      </c>
      <c r="ER27" s="68" t="str">
        <f>IF(ER3="","",EQ27/(1+'Caracs du projet'!$E$93)+(IF(EQ27&gt;0,IF(AND(ER25&gt;0,EQ27&lt;ER25),-EQ27/(1+'Caracs du projet'!$E$93),-ER25),IF(ER25&lt;0,-ER25,0))))</f>
        <v/>
      </c>
    </row>
    <row r="28" spans="1:152" hidden="1">
      <c r="A28" s="68" t="s">
        <v>125</v>
      </c>
      <c r="B28" s="68">
        <f>'Caracs du projet'!E101</f>
        <v>8000</v>
      </c>
      <c r="C28" s="68">
        <f ca="1">IF(C3="","",B28+(IF(B28&gt;0,IF(AND(C24&gt;0,B28&lt;C24),-B28,-C24),IF(C24&lt;0,-C24,0))))</f>
        <v>7546.6842105324668</v>
      </c>
      <c r="D28" s="68">
        <f t="shared" ref="D28:V28" ca="1" si="14">IF(D3="","",C28+(IF(C28&gt;0,IF(AND(D24&gt;0,C28&lt;D24),-C28,-D24),IF(D24&lt;0,-D24,0))))</f>
        <v>7075.5634768053715</v>
      </c>
      <c r="E28" s="68">
        <f t="shared" ca="1" si="14"/>
        <v>6587.3507520531084</v>
      </c>
      <c r="F28" s="68">
        <f t="shared" ca="1" si="14"/>
        <v>6082.7585828342835</v>
      </c>
      <c r="G28" s="68">
        <f t="shared" ca="1" si="14"/>
        <v>5562.4991915180071</v>
      </c>
      <c r="H28" s="68">
        <f t="shared" ca="1" si="14"/>
        <v>5027.2845588725231</v>
      </c>
      <c r="I28" s="68">
        <f t="shared" ca="1" si="14"/>
        <v>4477.8265067659268</v>
      </c>
      <c r="J28" s="68">
        <f t="shared" ca="1" si="14"/>
        <v>3914.8367809887227</v>
      </c>
      <c r="K28" s="68">
        <f t="shared" ca="1" si="14"/>
        <v>3339.0271342080555</v>
      </c>
      <c r="L28" s="68">
        <f t="shared" ca="1" si="14"/>
        <v>2751.1094090634115</v>
      </c>
      <c r="M28" s="68">
        <f t="shared" ca="1" si="14"/>
        <v>2151.7956214136807</v>
      </c>
      <c r="N28" s="68">
        <f t="shared" ca="1" si="14"/>
        <v>1541.7980437454712</v>
      </c>
      <c r="O28" s="68">
        <f t="shared" ca="1" si="14"/>
        <v>921.82928875261268</v>
      </c>
      <c r="P28" s="68">
        <f t="shared" ca="1" si="14"/>
        <v>292.60239309681629</v>
      </c>
      <c r="Q28" s="68">
        <f t="shared" ca="1" si="14"/>
        <v>0</v>
      </c>
      <c r="R28" s="68">
        <f t="shared" ca="1" si="14"/>
        <v>0</v>
      </c>
      <c r="S28" s="68">
        <f t="shared" ca="1" si="14"/>
        <v>0</v>
      </c>
      <c r="T28" s="68">
        <f t="shared" ca="1" si="14"/>
        <v>0</v>
      </c>
      <c r="U28" s="68">
        <f t="shared" ca="1" si="14"/>
        <v>0</v>
      </c>
      <c r="V28" s="68">
        <f t="shared" ca="1" si="14"/>
        <v>0</v>
      </c>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c r="BX28" s="68"/>
      <c r="BY28" s="68"/>
      <c r="BZ28" s="68"/>
      <c r="CA28" s="68"/>
      <c r="CB28" s="68"/>
      <c r="CC28" s="68"/>
      <c r="CD28" s="68"/>
      <c r="CE28" s="68"/>
      <c r="CF28" s="68"/>
      <c r="CG28" s="68"/>
      <c r="CH28" s="68"/>
      <c r="CI28" s="68"/>
      <c r="CJ28" s="68"/>
      <c r="CK28" s="68"/>
      <c r="CL28" s="68"/>
      <c r="CM28" s="68"/>
      <c r="CN28" s="68"/>
      <c r="CO28" s="68"/>
      <c r="CP28" s="68"/>
      <c r="CQ28" s="68"/>
      <c r="CR28" s="68"/>
      <c r="CS28" s="68"/>
      <c r="CT28" s="68"/>
      <c r="CU28" s="68"/>
      <c r="CV28" s="68"/>
      <c r="CW28" s="68"/>
      <c r="CX28" s="68"/>
      <c r="CY28" s="68"/>
      <c r="CZ28" s="68"/>
      <c r="DA28" s="68"/>
      <c r="DB28" s="68"/>
      <c r="DC28" s="68"/>
      <c r="DD28" s="68"/>
      <c r="DE28" s="68"/>
      <c r="DF28" s="68"/>
      <c r="DG28" s="68"/>
      <c r="DH28" s="68"/>
      <c r="DI28" s="68"/>
      <c r="DJ28" s="68"/>
      <c r="DK28" s="68"/>
      <c r="DL28" s="68"/>
      <c r="DM28" s="68"/>
      <c r="DN28" s="68"/>
      <c r="DO28" s="68"/>
      <c r="DP28" s="68"/>
      <c r="DQ28" s="68"/>
      <c r="DR28" s="68"/>
      <c r="DS28" s="68"/>
      <c r="DT28" s="68"/>
      <c r="DU28" s="68"/>
      <c r="DV28" s="68"/>
      <c r="DW28" s="68"/>
      <c r="DX28" s="68"/>
      <c r="DY28" s="68"/>
      <c r="DZ28" s="68"/>
      <c r="EA28" s="68"/>
      <c r="EB28" s="68"/>
      <c r="EC28" s="68"/>
      <c r="ED28" s="68"/>
      <c r="EE28" s="68"/>
      <c r="EF28" s="68"/>
      <c r="EG28" s="68"/>
      <c r="EH28" s="68"/>
      <c r="EI28" s="68"/>
      <c r="EJ28" s="68"/>
      <c r="EK28" s="68"/>
      <c r="EL28" s="68"/>
      <c r="EM28" s="68"/>
      <c r="EN28" s="68"/>
      <c r="EO28" s="68"/>
      <c r="EP28" s="68"/>
      <c r="EQ28" s="68"/>
      <c r="ER28" s="68"/>
    </row>
    <row r="29" spans="1:152" ht="15.75" hidden="1">
      <c r="A29" s="68" t="s">
        <v>76</v>
      </c>
      <c r="B29" s="68">
        <f>0</f>
        <v>0</v>
      </c>
      <c r="C29" s="68">
        <f>IF(C3="","",B27-B27/(1+'Caracs du projet'!$E$93))</f>
        <v>79.207920792079676</v>
      </c>
      <c r="D29" s="68">
        <f ca="1">IF(D3="","",C27-C27/(1+'Caracs du projet'!$E$93))</f>
        <v>73.933359018927149</v>
      </c>
      <c r="E29" s="68">
        <f ca="1">IF(E3="","",D27-D27/(1+'Caracs du projet'!$E$93))</f>
        <v>68.52752112185226</v>
      </c>
      <c r="F29" s="68">
        <f ca="1">IF(F3="","",E27-E27/(1+'Caracs du projet'!$E$93))</f>
        <v>62.993588800181897</v>
      </c>
      <c r="G29" s="68">
        <f ca="1">IF(G3="","",F27-F27/(1+'Caracs du projet'!$E$93))</f>
        <v>57.334693727832928</v>
      </c>
      <c r="H29" s="68">
        <f ca="1">IF(H3="","",G27-G27/(1+'Caracs du projet'!$E$93))</f>
        <v>51.553918232194519</v>
      </c>
      <c r="I29" s="68">
        <f ca="1">IF(I3="","",H27-H27/(1+'Caracs du projet'!$E$93))</f>
        <v>45.654295964482117</v>
      </c>
      <c r="J29" s="68">
        <f ca="1">IF(J3="","",I27-I27/(1+'Caracs du projet'!$E$93))</f>
        <v>39.638812561637678</v>
      </c>
      <c r="K29" s="68">
        <f ca="1">IF(K3="","",J27-J27/(1+'Caracs du projet'!$E$93))</f>
        <v>33.510406299913939</v>
      </c>
      <c r="L29" s="68">
        <f ca="1">IF(L3="","",K27-K27/(1+'Caracs du projet'!$E$93))</f>
        <v>27.271968740211378</v>
      </c>
      <c r="M29" s="68">
        <f ca="1">IF(M3="","",L27-L27/(1+'Caracs du projet'!$E$93))</f>
        <v>20.926345365281577</v>
      </c>
      <c r="N29" s="68">
        <f ca="1">IF(N3="","",M27-M27/(1+'Caracs du projet'!$E$93))</f>
        <v>14.476336208894736</v>
      </c>
      <c r="O29" s="68">
        <f ca="1">IF(O3="","",N27-N27/(1+'Caracs du projet'!$E$93))</f>
        <v>7.9246964770652539</v>
      </c>
      <c r="P29" s="68">
        <f ca="1">IF(P3="","",O27-O27/(1+'Caracs du projet'!$E$93))</f>
        <v>1.2741371614299908</v>
      </c>
      <c r="Q29" s="68">
        <f ca="1">IF(Q3="","",P27-P27/(1+'Caracs du projet'!$E$93))</f>
        <v>0</v>
      </c>
      <c r="R29" s="68">
        <f ca="1">IF(R3="","",Q27-Q27/(1+'Caracs du projet'!$E$93))</f>
        <v>0</v>
      </c>
      <c r="S29" s="68">
        <f ca="1">IF(S3="","",R27-R27/(1+'Caracs du projet'!$E$93))</f>
        <v>0</v>
      </c>
      <c r="T29" s="68">
        <f ca="1">IF(T3="","",S27-S27/(1+'Caracs du projet'!$E$93))</f>
        <v>0</v>
      </c>
      <c r="U29" s="68">
        <f ca="1">IF(U3="","",T27-T27/(1+'Caracs du projet'!$E$93))</f>
        <v>0</v>
      </c>
      <c r="V29" s="68">
        <f ca="1">IF(V3="","",U27-U27/(1+'Caracs du projet'!$E$93))</f>
        <v>0</v>
      </c>
      <c r="W29" s="68" t="str">
        <f>IF(W3="","",V27-V27/(1+'Caracs du projet'!$E$93))</f>
        <v/>
      </c>
      <c r="X29" s="68" t="str">
        <f>IF(X3="","",W27-W27/(1+'Caracs du projet'!$E$93))</f>
        <v/>
      </c>
      <c r="Y29" s="68" t="str">
        <f>IF(Y3="","",X27-X27/(1+'Caracs du projet'!$E$93))</f>
        <v/>
      </c>
      <c r="Z29" s="68" t="str">
        <f>IF(Z3="","",Y27-Y27/(1+'Caracs du projet'!$E$93))</f>
        <v/>
      </c>
      <c r="AA29" s="68" t="str">
        <f>IF(AA3="","",Z27-Z27/(1+'Caracs du projet'!$E$93))</f>
        <v/>
      </c>
      <c r="AB29" s="68" t="str">
        <f>IF(AB3="","",AA27-AA27/(1+'Caracs du projet'!$E$93))</f>
        <v/>
      </c>
      <c r="AC29" s="68" t="str">
        <f>IF(AC3="","",AB27-AB27/(1+'Caracs du projet'!$E$93))</f>
        <v/>
      </c>
      <c r="AD29" s="68" t="str">
        <f>IF(AD3="","",AC27-AC27/(1+'Caracs du projet'!$E$93))</f>
        <v/>
      </c>
      <c r="AE29" s="68" t="str">
        <f>IF(AE3="","",AD27-AD27/(1+'Caracs du projet'!$E$93))</f>
        <v/>
      </c>
      <c r="AF29" s="68" t="str">
        <f>IF(AF3="","",AE27-AE27/(1+'Caracs du projet'!$E$93))</f>
        <v/>
      </c>
      <c r="AG29" s="68" t="str">
        <f>IF(AG3="","",AF27-AF27/(1+'Caracs du projet'!$E$93))</f>
        <v/>
      </c>
      <c r="AH29" s="68" t="str">
        <f>IF(AH3="","",AG27-AG27/(1+'Caracs du projet'!$E$93))</f>
        <v/>
      </c>
      <c r="AI29" s="68" t="str">
        <f>IF(AI3="","",AH27-AH27/(1+'Caracs du projet'!$E$93))</f>
        <v/>
      </c>
      <c r="AJ29" s="68" t="str">
        <f>IF(AJ3="","",AI27-AI27/(1+'Caracs du projet'!$E$93))</f>
        <v/>
      </c>
      <c r="AK29" s="68" t="str">
        <f>IF(AK3="","",AJ27-AJ27/(1+'Caracs du projet'!$E$93))</f>
        <v/>
      </c>
      <c r="AL29" s="68" t="str">
        <f>IF(AL3="","",AK27-AK27/(1+'Caracs du projet'!$E$93))</f>
        <v/>
      </c>
      <c r="AM29" s="68" t="str">
        <f>IF(AM3="","",AL27-AL27/(1+'Caracs du projet'!$E$93))</f>
        <v/>
      </c>
      <c r="AN29" s="68" t="str">
        <f>IF(AN3="","",AM27-AM27/(1+'Caracs du projet'!$E$93))</f>
        <v/>
      </c>
      <c r="AO29" s="68" t="str">
        <f>IF(AO3="","",AN27-AN27/(1+'Caracs du projet'!$E$93))</f>
        <v/>
      </c>
      <c r="AP29" s="68" t="str">
        <f>IF(AP3="","",AO27-AO27/(1+'Caracs du projet'!$E$93))</f>
        <v/>
      </c>
      <c r="AQ29" s="68" t="str">
        <f>IF(AQ3="","",AP27-AP27/(1+'Caracs du projet'!$E$93))</f>
        <v/>
      </c>
      <c r="AR29" s="68" t="str">
        <f>IF(AR3="","",AQ27-AQ27/(1+'Caracs du projet'!$E$93))</f>
        <v/>
      </c>
      <c r="AS29" s="68" t="str">
        <f>IF(AS3="","",AR27-AR27/(1+'Caracs du projet'!$E$93))</f>
        <v/>
      </c>
      <c r="AT29" s="68" t="str">
        <f>IF(AT3="","",AS27-AS27/(1+'Caracs du projet'!$E$93))</f>
        <v/>
      </c>
      <c r="AU29" s="68" t="str">
        <f>IF(AU3="","",AT27-AT27/(1+'Caracs du projet'!$E$93))</f>
        <v/>
      </c>
      <c r="AV29" s="68" t="str">
        <f>IF(AV3="","",AU27-AU27/(1+'Caracs du projet'!$E$93))</f>
        <v/>
      </c>
      <c r="AW29" s="68" t="str">
        <f>IF(AW3="","",AV27-AV27/(1+'Caracs du projet'!$E$93))</f>
        <v/>
      </c>
      <c r="AX29" s="68" t="str">
        <f>IF(AX3="","",AW27-AW27/(1+'Caracs du projet'!$E$93))</f>
        <v/>
      </c>
      <c r="AY29" s="68" t="str">
        <f>IF(AY3="","",AX27-AX27/(1+'Caracs du projet'!$E$93))</f>
        <v/>
      </c>
      <c r="AZ29" s="68" t="str">
        <f>IF(AZ3="","",AY27-AY27/(1+'Caracs du projet'!$E$93))</f>
        <v/>
      </c>
      <c r="BA29" s="68" t="str">
        <f>IF(BA3="","",AZ27-AZ27/(1+'Caracs du projet'!$E$93))</f>
        <v/>
      </c>
      <c r="BB29" s="68" t="str">
        <f>IF(BB3="","",BA27-BA27/(1+'Caracs du projet'!$E$93))</f>
        <v/>
      </c>
      <c r="BC29" s="68" t="str">
        <f>IF(BC3="","",BB27-BB27/(1+'Caracs du projet'!$E$93))</f>
        <v/>
      </c>
      <c r="BD29" s="68" t="str">
        <f>IF(BD3="","",BC27-BC27/(1+'Caracs du projet'!$E$93))</f>
        <v/>
      </c>
      <c r="BE29" s="68" t="str">
        <f>IF(BE3="","",BD27-BD27/(1+'Caracs du projet'!$E$93))</f>
        <v/>
      </c>
      <c r="BF29" s="68" t="str">
        <f>IF(BF3="","",BE27-BE27/(1+'Caracs du projet'!$E$93))</f>
        <v/>
      </c>
      <c r="BG29" s="68" t="str">
        <f>IF(BG3="","",BF27-BF27/(1+'Caracs du projet'!$E$93))</f>
        <v/>
      </c>
      <c r="BH29" s="68" t="str">
        <f>IF(BH3="","",BG27-BG27/(1+'Caracs du projet'!$E$93))</f>
        <v/>
      </c>
      <c r="BI29" s="68" t="str">
        <f>IF(BI3="","",BH27-BH27/(1+'Caracs du projet'!$E$93))</f>
        <v/>
      </c>
      <c r="BJ29" s="68" t="str">
        <f>IF(BJ3="","",BI27-BI27/(1+'Caracs du projet'!$E$93))</f>
        <v/>
      </c>
      <c r="BK29" s="68" t="str">
        <f>IF(BK3="","",BJ27-BJ27/(1+'Caracs du projet'!$E$93))</f>
        <v/>
      </c>
      <c r="BL29" s="68" t="str">
        <f>IF(BL3="","",BK27-BK27/(1+'Caracs du projet'!$E$93))</f>
        <v/>
      </c>
      <c r="BM29" s="68" t="str">
        <f>IF(BM3="","",BL27-BL27/(1+'Caracs du projet'!$E$93))</f>
        <v/>
      </c>
      <c r="BN29" s="68" t="str">
        <f>IF(BN3="","",BM27-BM27/(1+'Caracs du projet'!$E$93))</f>
        <v/>
      </c>
      <c r="BO29" s="68" t="str">
        <f>IF(BO3="","",BN27-BN27/(1+'Caracs du projet'!$E$93))</f>
        <v/>
      </c>
      <c r="BP29" s="68" t="str">
        <f>IF(BP3="","",BO27-BO27/(1+'Caracs du projet'!$E$93))</f>
        <v/>
      </c>
      <c r="BQ29" s="68" t="str">
        <f>IF(BQ3="","",BP27-BP27/(1+'Caracs du projet'!$E$93))</f>
        <v/>
      </c>
      <c r="BR29" s="68" t="str">
        <f>IF(BR3="","",BQ27-BQ27/(1+'Caracs du projet'!$E$93))</f>
        <v/>
      </c>
      <c r="BS29" s="68" t="str">
        <f>IF(BS3="","",BR27-BR27/(1+'Caracs du projet'!$E$93))</f>
        <v/>
      </c>
      <c r="BT29" s="68" t="str">
        <f>IF(BT3="","",BS27-BS27/(1+'Caracs du projet'!$E$93))</f>
        <v/>
      </c>
      <c r="BU29" s="68" t="str">
        <f>IF(BU3="","",BT27-BT27/(1+'Caracs du projet'!$E$93))</f>
        <v/>
      </c>
      <c r="BV29" s="68" t="str">
        <f>IF(BV3="","",BU27-BU27/(1+'Caracs du projet'!$E$93))</f>
        <v/>
      </c>
      <c r="BW29" s="68" t="str">
        <f>IF(BW3="","",BV27-BV27/(1+'Caracs du projet'!$E$93))</f>
        <v/>
      </c>
      <c r="BX29" s="68" t="str">
        <f>IF(BX3="","",BW27-BW27/(1+'Caracs du projet'!$E$93))</f>
        <v/>
      </c>
      <c r="BY29" s="68" t="str">
        <f>IF(BY3="","",BX27-BX27/(1+'Caracs du projet'!$E$93))</f>
        <v/>
      </c>
      <c r="BZ29" s="68" t="str">
        <f>IF(BZ3="","",BY27-BY27/(1+'Caracs du projet'!$E$93))</f>
        <v/>
      </c>
      <c r="CA29" s="68" t="str">
        <f>IF(CA3="","",BZ27-BZ27/(1+'Caracs du projet'!$E$93))</f>
        <v/>
      </c>
      <c r="CB29" s="68" t="str">
        <f>IF(CB3="","",CA27-CA27/(1+'Caracs du projet'!$E$93))</f>
        <v/>
      </c>
      <c r="CC29" s="68" t="str">
        <f>IF(CC3="","",CB27-CB27/(1+'Caracs du projet'!$E$93))</f>
        <v/>
      </c>
      <c r="CD29" s="68" t="str">
        <f>IF(CD3="","",CC27-CC27/(1+'Caracs du projet'!$E$93))</f>
        <v/>
      </c>
      <c r="CE29" s="68" t="str">
        <f>IF(CE3="","",CD27-CD27/(1+'Caracs du projet'!$E$93))</f>
        <v/>
      </c>
      <c r="CF29" s="68" t="str">
        <f>IF(CF3="","",CE27-CE27/(1+'Caracs du projet'!$E$93))</f>
        <v/>
      </c>
      <c r="CG29" s="68" t="str">
        <f>IF(CG3="","",CF27-CF27/(1+'Caracs du projet'!$E$93))</f>
        <v/>
      </c>
      <c r="CH29" s="68" t="str">
        <f>IF(CH3="","",CG27-CG27/(1+'Caracs du projet'!$E$93))</f>
        <v/>
      </c>
      <c r="CI29" s="68" t="str">
        <f>IF(CI3="","",CH27-CH27/(1+'Caracs du projet'!$E$93))</f>
        <v/>
      </c>
      <c r="CJ29" s="68" t="str">
        <f>IF(CJ3="","",CI27-CI27/(1+'Caracs du projet'!$E$93))</f>
        <v/>
      </c>
      <c r="CK29" s="68" t="str">
        <f>IF(CK3="","",CJ27-CJ27/(1+'Caracs du projet'!$E$93))</f>
        <v/>
      </c>
      <c r="CL29" s="68" t="str">
        <f>IF(CL3="","",CK27-CK27/(1+'Caracs du projet'!$E$93))</f>
        <v/>
      </c>
      <c r="CM29" s="68" t="str">
        <f>IF(CM3="","",CL27-CL27/(1+'Caracs du projet'!$E$93))</f>
        <v/>
      </c>
      <c r="CN29" s="68" t="str">
        <f>IF(CN3="","",CM27-CM27/(1+'Caracs du projet'!$E$93))</f>
        <v/>
      </c>
      <c r="CO29" s="68" t="str">
        <f>IF(CO3="","",CN27-CN27/(1+'Caracs du projet'!$E$93))</f>
        <v/>
      </c>
      <c r="CP29" s="68" t="str">
        <f>IF(CP3="","",CO27-CO27/(1+'Caracs du projet'!$E$93))</f>
        <v/>
      </c>
      <c r="CQ29" s="68" t="str">
        <f>IF(CQ3="","",CP27-CP27/(1+'Caracs du projet'!$E$93))</f>
        <v/>
      </c>
      <c r="CR29" s="68" t="str">
        <f>IF(CR3="","",CQ27-CQ27/(1+'Caracs du projet'!$E$93))</f>
        <v/>
      </c>
      <c r="CS29" s="68" t="str">
        <f>IF(CS3="","",CR27-CR27/(1+'Caracs du projet'!$E$93))</f>
        <v/>
      </c>
      <c r="CT29" s="68" t="str">
        <f>IF(CT3="","",CS27-CS27/(1+'Caracs du projet'!$E$93))</f>
        <v/>
      </c>
      <c r="CU29" s="68" t="str">
        <f>IF(CU3="","",CT27-CT27/(1+'Caracs du projet'!$E$93))</f>
        <v/>
      </c>
      <c r="CV29" s="68" t="str">
        <f>IF(CV3="","",CU27-CU27/(1+'Caracs du projet'!$E$93))</f>
        <v/>
      </c>
      <c r="CW29" s="68" t="str">
        <f>IF(CW3="","",CV27-CV27/(1+'Caracs du projet'!$E$93))</f>
        <v/>
      </c>
      <c r="CX29" s="68" t="str">
        <f>IF(CX3="","",CW27-CW27/(1+'Caracs du projet'!$E$93))</f>
        <v/>
      </c>
      <c r="CY29" s="68" t="str">
        <f>IF(CY3="","",CX27-CX27/(1+'Caracs du projet'!$E$93))</f>
        <v/>
      </c>
      <c r="CZ29" s="68" t="str">
        <f>IF(CZ3="","",CY27-CY27/(1+'Caracs du projet'!$E$93))</f>
        <v/>
      </c>
      <c r="DA29" s="68" t="str">
        <f>IF(DA3="","",CZ27-CZ27/(1+'Caracs du projet'!$E$93))</f>
        <v/>
      </c>
      <c r="DB29" s="68" t="str">
        <f>IF(DB3="","",DA27-DA27/(1+'Caracs du projet'!$E$93))</f>
        <v/>
      </c>
      <c r="DC29" s="68" t="str">
        <f>IF(DC3="","",DB27-DB27/(1+'Caracs du projet'!$E$93))</f>
        <v/>
      </c>
      <c r="DD29" s="68" t="str">
        <f>IF(DD3="","",DC27-DC27/(1+'Caracs du projet'!$E$93))</f>
        <v/>
      </c>
      <c r="DE29" s="68" t="str">
        <f>IF(DE3="","",DD27-DD27/(1+'Caracs du projet'!$E$93))</f>
        <v/>
      </c>
      <c r="DF29" s="68" t="str">
        <f>IF(DF3="","",DE27-DE27/(1+'Caracs du projet'!$E$93))</f>
        <v/>
      </c>
      <c r="DG29" s="68" t="str">
        <f>IF(DG3="","",DF27-DF27/(1+'Caracs du projet'!$E$93))</f>
        <v/>
      </c>
      <c r="DH29" s="68" t="str">
        <f>IF(DH3="","",DG27-DG27/(1+'Caracs du projet'!$E$93))</f>
        <v/>
      </c>
      <c r="DI29" s="68" t="str">
        <f>IF(DI3="","",DH27-DH27/(1+'Caracs du projet'!$E$93))</f>
        <v/>
      </c>
      <c r="DJ29" s="68" t="str">
        <f>IF(DJ3="","",DI27-DI27/(1+'Caracs du projet'!$E$93))</f>
        <v/>
      </c>
      <c r="DK29" s="68" t="str">
        <f>IF(DK3="","",DJ27-DJ27/(1+'Caracs du projet'!$E$93))</f>
        <v/>
      </c>
      <c r="DL29" s="68" t="str">
        <f>IF(DL3="","",DK27-DK27/(1+'Caracs du projet'!$E$93))</f>
        <v/>
      </c>
      <c r="DM29" s="68" t="str">
        <f>IF(DM3="","",DL27-DL27/(1+'Caracs du projet'!$E$93))</f>
        <v/>
      </c>
      <c r="DN29" s="68" t="str">
        <f>IF(DN3="","",DM27-DM27/(1+'Caracs du projet'!$E$93))</f>
        <v/>
      </c>
      <c r="DO29" s="68" t="str">
        <f>IF(DO3="","",DN27-DN27/(1+'Caracs du projet'!$E$93))</f>
        <v/>
      </c>
      <c r="DP29" s="68" t="str">
        <f>IF(DP3="","",DO27-DO27/(1+'Caracs du projet'!$E$93))</f>
        <v/>
      </c>
      <c r="DQ29" s="68" t="str">
        <f>IF(DQ3="","",DP27-DP27/(1+'Caracs du projet'!$E$93))</f>
        <v/>
      </c>
      <c r="DR29" s="68" t="str">
        <f>IF(DR3="","",DQ27-DQ27/(1+'Caracs du projet'!$E$93))</f>
        <v/>
      </c>
      <c r="DS29" s="68" t="str">
        <f>IF(DS3="","",DR27-DR27/(1+'Caracs du projet'!$E$93))</f>
        <v/>
      </c>
      <c r="DT29" s="68" t="str">
        <f>IF(DT3="","",DS27-DS27/(1+'Caracs du projet'!$E$93))</f>
        <v/>
      </c>
      <c r="DU29" s="68" t="str">
        <f>IF(DU3="","",DT27-DT27/(1+'Caracs du projet'!$E$93))</f>
        <v/>
      </c>
      <c r="DV29" s="68" t="str">
        <f>IF(DV3="","",DU27-DU27/(1+'Caracs du projet'!$E$93))</f>
        <v/>
      </c>
      <c r="DW29" s="68" t="str">
        <f>IF(DW3="","",DV27-DV27/(1+'Caracs du projet'!$E$93))</f>
        <v/>
      </c>
      <c r="DX29" s="68" t="str">
        <f>IF(DX3="","",DW27-DW27/(1+'Caracs du projet'!$E$93))</f>
        <v/>
      </c>
      <c r="DY29" s="68" t="str">
        <f>IF(DY3="","",DX27-DX27/(1+'Caracs du projet'!$E$93))</f>
        <v/>
      </c>
      <c r="DZ29" s="68" t="str">
        <f>IF(DZ3="","",DY27-DY27/(1+'Caracs du projet'!$E$93))</f>
        <v/>
      </c>
      <c r="EA29" s="68" t="str">
        <f>IF(EA3="","",DZ27-DZ27/(1+'Caracs du projet'!$E$93))</f>
        <v/>
      </c>
      <c r="EB29" s="68" t="str">
        <f>IF(EB3="","",EA27-EA27/(1+'Caracs du projet'!$E$93))</f>
        <v/>
      </c>
      <c r="EC29" s="68" t="str">
        <f>IF(EC3="","",EB27-EB27/(1+'Caracs du projet'!$E$93))</f>
        <v/>
      </c>
      <c r="ED29" s="68" t="str">
        <f>IF(ED3="","",EC27-EC27/(1+'Caracs du projet'!$E$93))</f>
        <v/>
      </c>
      <c r="EE29" s="68" t="str">
        <f>IF(EE3="","",ED27-ED27/(1+'Caracs du projet'!$E$93))</f>
        <v/>
      </c>
      <c r="EF29" s="68" t="str">
        <f>IF(EF3="","",EE27-EE27/(1+'Caracs du projet'!$E$93))</f>
        <v/>
      </c>
      <c r="EG29" s="68" t="str">
        <f>IF(EG3="","",EF27-EF27/(1+'Caracs du projet'!$E$93))</f>
        <v/>
      </c>
      <c r="EH29" s="68" t="str">
        <f>IF(EH3="","",EG27-EG27/(1+'Caracs du projet'!$E$93))</f>
        <v/>
      </c>
      <c r="EI29" s="68" t="str">
        <f>IF(EI3="","",EH27-EH27/(1+'Caracs du projet'!$E$93))</f>
        <v/>
      </c>
      <c r="EJ29" s="68" t="str">
        <f>IF(EJ3="","",EI27-EI27/(1+'Caracs du projet'!$E$93))</f>
        <v/>
      </c>
      <c r="EK29" s="68" t="str">
        <f>IF(EK3="","",EJ27-EJ27/(1+'Caracs du projet'!$E$93))</f>
        <v/>
      </c>
      <c r="EL29" s="68" t="str">
        <f>IF(EL3="","",EK27-EK27/(1+'Caracs du projet'!$E$93))</f>
        <v/>
      </c>
      <c r="EM29" s="68" t="str">
        <f>IF(EM3="","",EL27-EL27/(1+'Caracs du projet'!$E$93))</f>
        <v/>
      </c>
      <c r="EN29" s="68" t="str">
        <f>IF(EN3="","",EM27-EM27/(1+'Caracs du projet'!$E$93))</f>
        <v/>
      </c>
      <c r="EO29" s="68" t="str">
        <f>IF(EO3="","",EN27-EN27/(1+'Caracs du projet'!$E$93))</f>
        <v/>
      </c>
      <c r="EP29" s="68" t="str">
        <f>IF(EP3="","",EO27-EO27/(1+'Caracs du projet'!$E$93))</f>
        <v/>
      </c>
      <c r="EQ29" s="68" t="str">
        <f>IF(EQ3="","",EP27-EP27/(1+'Caracs du projet'!$E$93))</f>
        <v/>
      </c>
      <c r="ER29" s="66"/>
    </row>
    <row r="30" spans="1:152" s="78" customFormat="1" ht="15.75" hidden="1">
      <c r="A30" s="66" t="s">
        <v>50</v>
      </c>
      <c r="B30" s="79">
        <f>'Caracs du projet'!E101</f>
        <v>8000</v>
      </c>
      <c r="C30" s="66">
        <f ca="1">IF(C3="","",IF(B27/(1+'Caracs du projet'!$E$93)-C27&lt;0,C27-B27/(1+'Caracs du projet'!$E$93),0))</f>
        <v>0</v>
      </c>
      <c r="D30" s="66">
        <f ca="1">IF(D3="","",IF(C27/(1+'Caracs du projet'!$E$93)-D27&lt;0,D27-C27/(1+'Caracs du projet'!$E$93),0))</f>
        <v>0</v>
      </c>
      <c r="E30" s="66">
        <f ca="1">IF(E3="","",IF(D27/(1+'Caracs du projet'!$E$93)-E27&lt;0,E27-D27/(1+'Caracs du projet'!$E$93),0))</f>
        <v>0</v>
      </c>
      <c r="F30" s="66">
        <f ca="1">IF(F3="","",IF(E27/(1+'Caracs du projet'!$E$93)-F27&lt;0,F27-E27/(1+'Caracs du projet'!$E$93),0))</f>
        <v>0</v>
      </c>
      <c r="G30" s="66">
        <f ca="1">IF(G3="","",IF(F27/(1+'Caracs du projet'!$E$93)-G27&lt;0,G27-F27/(1+'Caracs du projet'!$E$93),0))</f>
        <v>0</v>
      </c>
      <c r="H30" s="66">
        <f ca="1">IF(H3="","",IF(G27/(1+'Caracs du projet'!$E$93)-H27&lt;0,H27-G27/(1+'Caracs du projet'!$E$93),0))</f>
        <v>0</v>
      </c>
      <c r="I30" s="66">
        <f ca="1">IF(I3="","",IF(H27/(1+'Caracs du projet'!$E$93)-I27&lt;0,I27-H27/(1+'Caracs du projet'!$E$93),0))</f>
        <v>0</v>
      </c>
      <c r="J30" s="66">
        <f ca="1">IF(J3="","",IF(I27/(1+'Caracs du projet'!$E$93)-J27&lt;0,J27-I27/(1+'Caracs du projet'!$E$93),0))</f>
        <v>0</v>
      </c>
      <c r="K30" s="66">
        <f ca="1">IF(K3="","",IF(J27/(1+'Caracs du projet'!$E$93)-K27&lt;0,K27-J27/(1+'Caracs du projet'!$E$93),0))</f>
        <v>0</v>
      </c>
      <c r="L30" s="66">
        <f ca="1">IF(L3="","",IF(K27/(1+'Caracs du projet'!$E$93)-L27&lt;0,L27-K27/(1+'Caracs du projet'!$E$93),0))</f>
        <v>0</v>
      </c>
      <c r="M30" s="66">
        <f ca="1">IF(M3="","",IF(L27/(1+'Caracs du projet'!$E$93)-M27&lt;0,M27-L27/(1+'Caracs du projet'!$E$93),0))</f>
        <v>0</v>
      </c>
      <c r="N30" s="66">
        <f ca="1">IF(N3="","",IF(M27/(1+'Caracs du projet'!$E$93)-N27&lt;0,N27-M27/(1+'Caracs du projet'!$E$93),0))</f>
        <v>0</v>
      </c>
      <c r="O30" s="66">
        <f ca="1">IF(O3="","",IF(N27/(1+'Caracs du projet'!$E$93)-O27&lt;0,O27-N27/(1+'Caracs du projet'!$E$93),0))</f>
        <v>0</v>
      </c>
      <c r="P30" s="66">
        <f ca="1">IF(P3="","",IF(O27/(1+'Caracs du projet'!$E$93)-P27&lt;0,P27-O27/(1+'Caracs du projet'!$E$93),0))</f>
        <v>0</v>
      </c>
      <c r="Q30" s="66">
        <f ca="1">IF(Q3="","",IF(P27/(1+'Caracs du projet'!$E$93)-Q27&lt;0,Q27-P27/(1+'Caracs du projet'!$E$93),0))</f>
        <v>0</v>
      </c>
      <c r="R30" s="66">
        <f ca="1">IF(R3="","",IF(Q27/(1+'Caracs du projet'!$E$93)-R27&lt;0,R27-Q27/(1+'Caracs du projet'!$E$93),0))</f>
        <v>0</v>
      </c>
      <c r="S30" s="66">
        <f ca="1">IF(S3="","",IF(R27/(1+'Caracs du projet'!$E$93)-S27&lt;0,S27-R27/(1+'Caracs du projet'!$E$93),0))</f>
        <v>0</v>
      </c>
      <c r="T30" s="66">
        <f ca="1">IF(T3="","",IF(S27/(1+'Caracs du projet'!$E$93)-T27&lt;0,T27-S27/(1+'Caracs du projet'!$E$93),0))</f>
        <v>0</v>
      </c>
      <c r="U30" s="66">
        <f ca="1">IF(U3="","",IF(T27/(1+'Caracs du projet'!$E$93)-U27&lt;0,U27-T27/(1+'Caracs du projet'!$E$93),0))</f>
        <v>0</v>
      </c>
      <c r="V30" s="66">
        <f ca="1">IF(V3="","",IF(U27/(1+'Caracs du projet'!$E$93)-V27&lt;0,V27-U27/(1+'Caracs du projet'!$E$93),0))</f>
        <v>0</v>
      </c>
      <c r="W30" s="66" t="str">
        <f>IF(W3="","",IF(V27/(1+'Caracs du projet'!$E$93)-W27&lt;0,W27-V27/(1+'Caracs du projet'!$E$93),0))</f>
        <v/>
      </c>
      <c r="X30" s="66" t="str">
        <f>IF(X3="","",IF(W27/(1+'Caracs du projet'!$E$93)-X27&lt;0,X27-W27/(1+'Caracs du projet'!$E$93),0))</f>
        <v/>
      </c>
      <c r="Y30" s="66" t="str">
        <f>IF(Y3="","",IF(X27/(1+'Caracs du projet'!$E$93)-Y27&lt;0,Y27-X27/(1+'Caracs du projet'!$E$93),0))</f>
        <v/>
      </c>
      <c r="Z30" s="66" t="str">
        <f>IF(Z3="","",IF(Y27/(1+'Caracs du projet'!$E$93)-Z27&lt;0,Z27-Y27/(1+'Caracs du projet'!$E$93),0))</f>
        <v/>
      </c>
      <c r="AA30" s="66" t="str">
        <f>IF(AA3="","",IF(Z27/(1+'Caracs du projet'!$E$93)-AA27&lt;0,AA27-Z27/(1+'Caracs du projet'!$E$93),0))</f>
        <v/>
      </c>
      <c r="AB30" s="66" t="str">
        <f>IF(AB3="","",IF(AA27/(1+'Caracs du projet'!$E$93)-AB27&lt;0,AB27-AA27/(1+'Caracs du projet'!$E$93),0))</f>
        <v/>
      </c>
      <c r="AC30" s="66" t="str">
        <f>IF(AC3="","",IF(AB27/(1+'Caracs du projet'!$E$93)-AC27&lt;0,AC27-AB27/(1+'Caracs du projet'!$E$93),0))</f>
        <v/>
      </c>
      <c r="AD30" s="66" t="str">
        <f>IF(AD3="","",IF(AC27/(1+'Caracs du projet'!$E$93)-AD27&lt;0,AD27-AC27/(1+'Caracs du projet'!$E$93),0))</f>
        <v/>
      </c>
      <c r="AE30" s="66" t="str">
        <f>IF(AE3="","",IF(AD27/(1+'Caracs du projet'!$E$93)-AE27&lt;0,AE27-AD27/(1+'Caracs du projet'!$E$93),0))</f>
        <v/>
      </c>
      <c r="AF30" s="66" t="str">
        <f>IF(AF3="","",IF(AE27/(1+'Caracs du projet'!$E$93)-AF27&lt;0,AF27-AE27/(1+'Caracs du projet'!$E$93),0))</f>
        <v/>
      </c>
      <c r="AG30" s="66" t="str">
        <f>IF(AG3="","",IF(AF27/(1+'Caracs du projet'!$E$93)-AG27&lt;0,AG27-AF27/(1+'Caracs du projet'!$E$93),0))</f>
        <v/>
      </c>
      <c r="AH30" s="66" t="str">
        <f>IF(AH3="","",IF(AG27/(1+'Caracs du projet'!$E$93)-AH27&lt;0,AH27-AG27/(1+'Caracs du projet'!$E$93),0))</f>
        <v/>
      </c>
      <c r="AI30" s="66" t="str">
        <f>IF(AI3="","",IF(AH27/(1+'Caracs du projet'!$E$93)-AI27&lt;0,AI27-AH27/(1+'Caracs du projet'!$E$93),0))</f>
        <v/>
      </c>
      <c r="AJ30" s="66" t="str">
        <f>IF(AJ3="","",IF(AI27/(1+'Caracs du projet'!$E$93)-AJ27&lt;0,AJ27-AI27/(1+'Caracs du projet'!$E$93),0))</f>
        <v/>
      </c>
      <c r="AK30" s="66" t="str">
        <f>IF(AK3="","",IF(AJ27/(1+'Caracs du projet'!$E$93)-AK27&lt;0,AK27-AJ27/(1+'Caracs du projet'!$E$93),0))</f>
        <v/>
      </c>
      <c r="AL30" s="66" t="str">
        <f>IF(AL3="","",IF(AK27/(1+'Caracs du projet'!$E$93)-AL27&lt;0,AL27-AK27/(1+'Caracs du projet'!$E$93),0))</f>
        <v/>
      </c>
      <c r="AM30" s="66" t="str">
        <f>IF(AM3="","",IF(AL27/(1+'Caracs du projet'!$E$93)-AM27&lt;0,AM27-AL27/(1+'Caracs du projet'!$E$93),0))</f>
        <v/>
      </c>
      <c r="AN30" s="66" t="str">
        <f>IF(AN3="","",IF(AM27/(1+'Caracs du projet'!$E$93)-AN27&lt;0,AN27-AM27/(1+'Caracs du projet'!$E$93),0))</f>
        <v/>
      </c>
      <c r="AO30" s="66" t="str">
        <f>IF(AO3="","",IF(AN27/(1+'Caracs du projet'!$E$93)-AO27&lt;0,AO27-AN27/(1+'Caracs du projet'!$E$93),0))</f>
        <v/>
      </c>
      <c r="AP30" s="66" t="str">
        <f>IF(AP3="","",IF(AO27/(1+'Caracs du projet'!$E$93)-AP27&lt;0,AP27-AO27/(1+'Caracs du projet'!$E$93),0))</f>
        <v/>
      </c>
      <c r="AQ30" s="66" t="str">
        <f>IF(AQ3="","",IF(AP27/(1+'Caracs du projet'!$E$93)-AQ27&lt;0,AQ27-AP27/(1+'Caracs du projet'!$E$93),0))</f>
        <v/>
      </c>
      <c r="AR30" s="66" t="str">
        <f>IF(AR3="","",IF(AQ27/(1+'Caracs du projet'!$E$93)-AR27&lt;0,AR27-AQ27/(1+'Caracs du projet'!$E$93),0))</f>
        <v/>
      </c>
      <c r="AS30" s="66" t="str">
        <f>IF(AS3="","",IF(AR27/(1+'Caracs du projet'!$E$93)-AS27&lt;0,AS27-AR27/(1+'Caracs du projet'!$E$93),0))</f>
        <v/>
      </c>
      <c r="AT30" s="66" t="str">
        <f>IF(AT3="","",IF(AS27/(1+'Caracs du projet'!$E$93)-AT27&lt;0,AT27-AS27/(1+'Caracs du projet'!$E$93),0))</f>
        <v/>
      </c>
      <c r="AU30" s="66" t="str">
        <f>IF(AU3="","",IF(AT27/(1+'Caracs du projet'!$E$93)-AU27&lt;0,AU27-AT27/(1+'Caracs du projet'!$E$93),0))</f>
        <v/>
      </c>
      <c r="AV30" s="66" t="str">
        <f>IF(AV3="","",IF(AU27/(1+'Caracs du projet'!$E$93)-AV27&lt;0,AV27-AU27/(1+'Caracs du projet'!$E$93),0))</f>
        <v/>
      </c>
      <c r="AW30" s="66" t="str">
        <f>IF(AW3="","",IF(AV27/(1+'Caracs du projet'!$E$93)-AW27&lt;0,AW27-AV27/(1+'Caracs du projet'!$E$93),0))</f>
        <v/>
      </c>
      <c r="AX30" s="66" t="str">
        <f>IF(AX3="","",IF(AW27/(1+'Caracs du projet'!$E$93)-AX27&lt;0,AX27-AW27/(1+'Caracs du projet'!$E$93),0))</f>
        <v/>
      </c>
      <c r="AY30" s="66" t="str">
        <f>IF(AY3="","",IF(AX27/(1+'Caracs du projet'!$E$93)-AY27&lt;0,AY27-AX27/(1+'Caracs du projet'!$E$93),0))</f>
        <v/>
      </c>
      <c r="AZ30" s="66" t="str">
        <f>IF(AZ3="","",IF(AY27/(1+'Caracs du projet'!$E$93)-AZ27&lt;0,AZ27-AY27/(1+'Caracs du projet'!$E$93),0))</f>
        <v/>
      </c>
      <c r="BA30" s="66" t="str">
        <f>IF(BA3="","",IF(AZ27/(1+'Caracs du projet'!$E$93)-BA27&lt;0,BA27-AZ27/(1+'Caracs du projet'!$E$93),0))</f>
        <v/>
      </c>
      <c r="BB30" s="66" t="str">
        <f>IF(BB3="","",IF(BA27/(1+'Caracs du projet'!$E$93)-BB27&lt;0,BB27-BA27/(1+'Caracs du projet'!$E$93),0))</f>
        <v/>
      </c>
      <c r="BC30" s="66" t="str">
        <f>IF(BC3="","",IF(BB27/(1+'Caracs du projet'!$E$93)-BC27&lt;0,BC27-BB27/(1+'Caracs du projet'!$E$93),0))</f>
        <v/>
      </c>
      <c r="BD30" s="66" t="str">
        <f>IF(BD3="","",IF(BC27/(1+'Caracs du projet'!$E$93)-BD27&lt;0,BD27-BC27/(1+'Caracs du projet'!$E$93),0))</f>
        <v/>
      </c>
      <c r="BE30" s="66" t="str">
        <f>IF(BE3="","",IF(BD27/(1+'Caracs du projet'!$E$93)-BE27&lt;0,BE27-BD27/(1+'Caracs du projet'!$E$93),0))</f>
        <v/>
      </c>
      <c r="BF30" s="66" t="str">
        <f>IF(BF3="","",IF(BE27/(1+'Caracs du projet'!$E$93)-BF27&lt;0,BF27-BE27/(1+'Caracs du projet'!$E$93),0))</f>
        <v/>
      </c>
      <c r="BG30" s="66" t="str">
        <f>IF(BG3="","",IF(BF27/(1+'Caracs du projet'!$E$93)-BG27&lt;0,BG27-BF27/(1+'Caracs du projet'!$E$93),0))</f>
        <v/>
      </c>
      <c r="BH30" s="66" t="str">
        <f>IF(BH3="","",IF(BG27/(1+'Caracs du projet'!$E$93)-BH27&lt;0,BH27-BG27/(1+'Caracs du projet'!$E$93),0))</f>
        <v/>
      </c>
      <c r="BI30" s="66" t="str">
        <f>IF(BI3="","",IF(BH27/(1+'Caracs du projet'!$E$93)-BI27&lt;0,BI27-BH27/(1+'Caracs du projet'!$E$93),0))</f>
        <v/>
      </c>
      <c r="BJ30" s="66" t="str">
        <f>IF(BJ3="","",IF(BI27/(1+'Caracs du projet'!$E$93)-BJ27&lt;0,BJ27-BI27/(1+'Caracs du projet'!$E$93),0))</f>
        <v/>
      </c>
      <c r="BK30" s="66" t="str">
        <f>IF(BK3="","",IF(BJ27/(1+'Caracs du projet'!$E$93)-BK27&lt;0,BK27-BJ27/(1+'Caracs du projet'!$E$93),0))</f>
        <v/>
      </c>
      <c r="BL30" s="66" t="str">
        <f>IF(BL3="","",IF(BK27/(1+'Caracs du projet'!$E$93)-BL27&lt;0,BL27-BK27/(1+'Caracs du projet'!$E$93),0))</f>
        <v/>
      </c>
      <c r="BM30" s="66" t="str">
        <f>IF(BM3="","",IF(BL27/(1+'Caracs du projet'!$E$93)-BM27&lt;0,BM27-BL27/(1+'Caracs du projet'!$E$93),0))</f>
        <v/>
      </c>
      <c r="BN30" s="66" t="str">
        <f>IF(BN3="","",IF(BM27/(1+'Caracs du projet'!$E$93)-BN27&lt;0,BN27-BM27/(1+'Caracs du projet'!$E$93),0))</f>
        <v/>
      </c>
      <c r="BO30" s="66" t="str">
        <f>IF(BO3="","",IF(BN27/(1+'Caracs du projet'!$E$93)-BO27&lt;0,BO27-BN27/(1+'Caracs du projet'!$E$93),0))</f>
        <v/>
      </c>
      <c r="BP30" s="66" t="str">
        <f>IF(BP3="","",IF(BO27/(1+'Caracs du projet'!$E$93)-BP27&lt;0,BP27-BO27/(1+'Caracs du projet'!$E$93),0))</f>
        <v/>
      </c>
      <c r="BQ30" s="66" t="str">
        <f>IF(BQ3="","",IF(BP27/(1+'Caracs du projet'!$E$93)-BQ27&lt;0,BQ27-BP27/(1+'Caracs du projet'!$E$93),0))</f>
        <v/>
      </c>
      <c r="BR30" s="66" t="str">
        <f>IF(BR3="","",IF(BQ27/(1+'Caracs du projet'!$E$93)-BR27&lt;0,BR27-BQ27/(1+'Caracs du projet'!$E$93),0))</f>
        <v/>
      </c>
      <c r="BS30" s="66" t="str">
        <f>IF(BS3="","",IF(BR27/(1+'Caracs du projet'!$E$93)-BS27&lt;0,BS27-BR27/(1+'Caracs du projet'!$E$93),0))</f>
        <v/>
      </c>
      <c r="BT30" s="66" t="str">
        <f>IF(BT3="","",IF(BS27/(1+'Caracs du projet'!$E$93)-BT27&lt;0,BT27-BS27/(1+'Caracs du projet'!$E$93),0))</f>
        <v/>
      </c>
      <c r="BU30" s="66" t="str">
        <f>IF(BU3="","",IF(BT27/(1+'Caracs du projet'!$E$93)-BU27&lt;0,BU27-BT27/(1+'Caracs du projet'!$E$93),0))</f>
        <v/>
      </c>
      <c r="BV30" s="66" t="str">
        <f>IF(BV3="","",IF(BU27/(1+'Caracs du projet'!$E$93)-BV27&lt;0,BV27-BU27/(1+'Caracs du projet'!$E$93),0))</f>
        <v/>
      </c>
      <c r="BW30" s="66" t="str">
        <f>IF(BW3="","",IF(BV27/(1+'Caracs du projet'!$E$93)-BW27&lt;0,BW27-BV27/(1+'Caracs du projet'!$E$93),0))</f>
        <v/>
      </c>
      <c r="BX30" s="66" t="str">
        <f>IF(BX3="","",IF(BW27/(1+'Caracs du projet'!$E$93)-BX27&lt;0,BX27-BW27/(1+'Caracs du projet'!$E$93),0))</f>
        <v/>
      </c>
      <c r="BY30" s="66" t="str">
        <f>IF(BY3="","",IF(BX27/(1+'Caracs du projet'!$E$93)-BY27&lt;0,BY27-BX27/(1+'Caracs du projet'!$E$93),0))</f>
        <v/>
      </c>
      <c r="BZ30" s="66" t="str">
        <f>IF(BZ3="","",IF(BY27/(1+'Caracs du projet'!$E$93)-BZ27&lt;0,BZ27-BY27/(1+'Caracs du projet'!$E$93),0))</f>
        <v/>
      </c>
      <c r="CA30" s="66" t="str">
        <f>IF(CA3="","",IF(BZ27/(1+'Caracs du projet'!$E$93)-CA27&lt;0,CA27-BZ27/(1+'Caracs du projet'!$E$93),0))</f>
        <v/>
      </c>
      <c r="CB30" s="66" t="str">
        <f>IF(CB3="","",IF(CA27/(1+'Caracs du projet'!$E$93)-CB27&lt;0,CB27-CA27/(1+'Caracs du projet'!$E$93),0))</f>
        <v/>
      </c>
      <c r="CC30" s="66" t="str">
        <f>IF(CC3="","",IF(CB27/(1+'Caracs du projet'!$E$93)-CC27&lt;0,CC27-CB27/(1+'Caracs du projet'!$E$93),0))</f>
        <v/>
      </c>
      <c r="CD30" s="66" t="str">
        <f>IF(CD3="","",IF(CC27/(1+'Caracs du projet'!$E$93)-CD27&lt;0,CD27-CC27/(1+'Caracs du projet'!$E$93),0))</f>
        <v/>
      </c>
      <c r="CE30" s="66" t="str">
        <f>IF(CE3="","",IF(CD27/(1+'Caracs du projet'!$E$93)-CE27&lt;0,CE27-CD27/(1+'Caracs du projet'!$E$93),0))</f>
        <v/>
      </c>
      <c r="CF30" s="66" t="str">
        <f>IF(CF3="","",IF(CE27/(1+'Caracs du projet'!$E$93)-CF27&lt;0,CF27-CE27/(1+'Caracs du projet'!$E$93),0))</f>
        <v/>
      </c>
      <c r="CG30" s="66" t="str">
        <f>IF(CG3="","",IF(CF27/(1+'Caracs du projet'!$E$93)-CG27&lt;0,CG27-CF27/(1+'Caracs du projet'!$E$93),0))</f>
        <v/>
      </c>
      <c r="CH30" s="66" t="str">
        <f>IF(CH3="","",IF(CG27/(1+'Caracs du projet'!$E$93)-CH27&lt;0,CH27-CG27/(1+'Caracs du projet'!$E$93),0))</f>
        <v/>
      </c>
      <c r="CI30" s="66" t="str">
        <f>IF(CI3="","",IF(CH27/(1+'Caracs du projet'!$E$93)-CI27&lt;0,CI27-CH27/(1+'Caracs du projet'!$E$93),0))</f>
        <v/>
      </c>
      <c r="CJ30" s="66" t="str">
        <f>IF(CJ3="","",IF(CI27/(1+'Caracs du projet'!$E$93)-CJ27&lt;0,CJ27-CI27/(1+'Caracs du projet'!$E$93),0))</f>
        <v/>
      </c>
      <c r="CK30" s="66" t="str">
        <f>IF(CK3="","",IF(CJ27/(1+'Caracs du projet'!$E$93)-CK27&lt;0,CK27-CJ27/(1+'Caracs du projet'!$E$93),0))</f>
        <v/>
      </c>
      <c r="CL30" s="66" t="str">
        <f>IF(CL3="","",IF(CK27/(1+'Caracs du projet'!$E$93)-CL27&lt;0,CL27-CK27/(1+'Caracs du projet'!$E$93),0))</f>
        <v/>
      </c>
      <c r="CM30" s="66" t="str">
        <f>IF(CM3="","",IF(CL27/(1+'Caracs du projet'!$E$93)-CM27&lt;0,CM27-CL27/(1+'Caracs du projet'!$E$93),0))</f>
        <v/>
      </c>
      <c r="CN30" s="66" t="str">
        <f>IF(CN3="","",IF(CM27/(1+'Caracs du projet'!$E$93)-CN27&lt;0,CN27-CM27/(1+'Caracs du projet'!$E$93),0))</f>
        <v/>
      </c>
      <c r="CO30" s="66" t="str">
        <f>IF(CO3="","",IF(CN27/(1+'Caracs du projet'!$E$93)-CO27&lt;0,CO27-CN27/(1+'Caracs du projet'!$E$93),0))</f>
        <v/>
      </c>
      <c r="CP30" s="66" t="str">
        <f>IF(CP3="","",IF(CO27/(1+'Caracs du projet'!$E$93)-CP27&lt;0,CP27-CO27/(1+'Caracs du projet'!$E$93),0))</f>
        <v/>
      </c>
      <c r="CQ30" s="66" t="str">
        <f>IF(CQ3="","",IF(CP27/(1+'Caracs du projet'!$E$93)-CQ27&lt;0,CQ27-CP27/(1+'Caracs du projet'!$E$93),0))</f>
        <v/>
      </c>
      <c r="CR30" s="66" t="str">
        <f>IF(CR3="","",IF(CQ27/(1+'Caracs du projet'!$E$93)-CR27&lt;0,CR27-CQ27/(1+'Caracs du projet'!$E$93),0))</f>
        <v/>
      </c>
      <c r="CS30" s="66" t="str">
        <f>IF(CS3="","",IF(CR27/(1+'Caracs du projet'!$E$93)-CS27&lt;0,CS27-CR27/(1+'Caracs du projet'!$E$93),0))</f>
        <v/>
      </c>
      <c r="CT30" s="66" t="str">
        <f>IF(CT3="","",IF(CS27/(1+'Caracs du projet'!$E$93)-CT27&lt;0,CT27-CS27/(1+'Caracs du projet'!$E$93),0))</f>
        <v/>
      </c>
      <c r="CU30" s="66" t="str">
        <f>IF(CU3="","",IF(CT27/(1+'Caracs du projet'!$E$93)-CU27&lt;0,CU27-CT27/(1+'Caracs du projet'!$E$93),0))</f>
        <v/>
      </c>
      <c r="CV30" s="66" t="str">
        <f>IF(CV3="","",IF(CU27/(1+'Caracs du projet'!$E$93)-CV27&lt;0,CV27-CU27/(1+'Caracs du projet'!$E$93),0))</f>
        <v/>
      </c>
      <c r="CW30" s="66" t="str">
        <f>IF(CW3="","",IF(CV27/(1+'Caracs du projet'!$E$93)-CW27&lt;0,CW27-CV27/(1+'Caracs du projet'!$E$93),0))</f>
        <v/>
      </c>
      <c r="CX30" s="66" t="str">
        <f>IF(CX3="","",IF(CW27/(1+'Caracs du projet'!$E$93)-CX27&lt;0,CX27-CW27/(1+'Caracs du projet'!$E$93),0))</f>
        <v/>
      </c>
      <c r="CY30" s="66" t="str">
        <f>IF(CY3="","",IF(CX27/(1+'Caracs du projet'!$E$93)-CY27&lt;0,CY27-CX27/(1+'Caracs du projet'!$E$93),0))</f>
        <v/>
      </c>
      <c r="CZ30" s="66" t="str">
        <f>IF(CZ3="","",IF(CY27/(1+'Caracs du projet'!$E$93)-CZ27&lt;0,CZ27-CY27/(1+'Caracs du projet'!$E$93),0))</f>
        <v/>
      </c>
      <c r="DA30" s="66" t="str">
        <f>IF(DA3="","",IF(CZ27/(1+'Caracs du projet'!$E$93)-DA27&lt;0,DA27-CZ27/(1+'Caracs du projet'!$E$93),0))</f>
        <v/>
      </c>
      <c r="DB30" s="66" t="str">
        <f>IF(DB3="","",IF(DA27/(1+'Caracs du projet'!$E$93)-DB27&lt;0,DB27-DA27/(1+'Caracs du projet'!$E$93),0))</f>
        <v/>
      </c>
      <c r="DC30" s="66" t="str">
        <f>IF(DC3="","",IF(DB27/(1+'Caracs du projet'!$E$93)-DC27&lt;0,DC27-DB27/(1+'Caracs du projet'!$E$93),0))</f>
        <v/>
      </c>
      <c r="DD30" s="66" t="str">
        <f>IF(DD3="","",IF(DC27/(1+'Caracs du projet'!$E$93)-DD27&lt;0,DD27-DC27/(1+'Caracs du projet'!$E$93),0))</f>
        <v/>
      </c>
      <c r="DE30" s="66" t="str">
        <f>IF(DE3="","",IF(DD27/(1+'Caracs du projet'!$E$93)-DE27&lt;0,DE27-DD27/(1+'Caracs du projet'!$E$93),0))</f>
        <v/>
      </c>
      <c r="DF30" s="66" t="str">
        <f>IF(DF3="","",IF(DE27/(1+'Caracs du projet'!$E$93)-DF27&lt;0,DF27-DE27/(1+'Caracs du projet'!$E$93),0))</f>
        <v/>
      </c>
      <c r="DG30" s="66" t="str">
        <f>IF(DG3="","",IF(DF27/(1+'Caracs du projet'!$E$93)-DG27&lt;0,DG27-DF27/(1+'Caracs du projet'!$E$93),0))</f>
        <v/>
      </c>
      <c r="DH30" s="66" t="str">
        <f>IF(DH3="","",IF(DG27/(1+'Caracs du projet'!$E$93)-DH27&lt;0,DH27-DG27/(1+'Caracs du projet'!$E$93),0))</f>
        <v/>
      </c>
      <c r="DI30" s="66" t="str">
        <f>IF(DI3="","",IF(DH27/(1+'Caracs du projet'!$E$93)-DI27&lt;0,DI27-DH27/(1+'Caracs du projet'!$E$93),0))</f>
        <v/>
      </c>
      <c r="DJ30" s="66" t="str">
        <f>IF(DJ3="","",IF(DI27/(1+'Caracs du projet'!$E$93)-DJ27&lt;0,DJ27-DI27/(1+'Caracs du projet'!$E$93),0))</f>
        <v/>
      </c>
      <c r="DK30" s="66" t="str">
        <f>IF(DK3="","",IF(DJ27/(1+'Caracs du projet'!$E$93)-DK27&lt;0,DK27-DJ27/(1+'Caracs du projet'!$E$93),0))</f>
        <v/>
      </c>
      <c r="DL30" s="66" t="str">
        <f>IF(DL3="","",IF(DK27/(1+'Caracs du projet'!$E$93)-DL27&lt;0,DL27-DK27/(1+'Caracs du projet'!$E$93),0))</f>
        <v/>
      </c>
      <c r="DM30" s="66" t="str">
        <f>IF(DM3="","",IF(DL27/(1+'Caracs du projet'!$E$93)-DM27&lt;0,DM27-DL27/(1+'Caracs du projet'!$E$93),0))</f>
        <v/>
      </c>
      <c r="DN30" s="66" t="str">
        <f>IF(DN3="","",IF(DM27/(1+'Caracs du projet'!$E$93)-DN27&lt;0,DN27-DM27/(1+'Caracs du projet'!$E$93),0))</f>
        <v/>
      </c>
      <c r="DO30" s="66" t="str">
        <f>IF(DO3="","",IF(DN27/(1+'Caracs du projet'!$E$93)-DO27&lt;0,DO27-DN27/(1+'Caracs du projet'!$E$93),0))</f>
        <v/>
      </c>
      <c r="DP30" s="66" t="str">
        <f>IF(DP3="","",IF(DO27/(1+'Caracs du projet'!$E$93)-DP27&lt;0,DP27-DO27/(1+'Caracs du projet'!$E$93),0))</f>
        <v/>
      </c>
      <c r="DQ30" s="66" t="str">
        <f>IF(DQ3="","",IF(DP27/(1+'Caracs du projet'!$E$93)-DQ27&lt;0,DQ27-DP27/(1+'Caracs du projet'!$E$93),0))</f>
        <v/>
      </c>
      <c r="DR30" s="66" t="str">
        <f>IF(DR3="","",IF(DQ27/(1+'Caracs du projet'!$E$93)-DR27&lt;0,DR27-DQ27/(1+'Caracs du projet'!$E$93),0))</f>
        <v/>
      </c>
      <c r="DS30" s="66" t="str">
        <f>IF(DS3="","",IF(DR27/(1+'Caracs du projet'!$E$93)-DS27&lt;0,DS27-DR27/(1+'Caracs du projet'!$E$93),0))</f>
        <v/>
      </c>
      <c r="DT30" s="66" t="str">
        <f>IF(DT3="","",IF(DS27/(1+'Caracs du projet'!$E$93)-DT27&lt;0,DT27-DS27/(1+'Caracs du projet'!$E$93),0))</f>
        <v/>
      </c>
      <c r="DU30" s="66" t="str">
        <f>IF(DU3="","",IF(DT27/(1+'Caracs du projet'!$E$93)-DU27&lt;0,DU27-DT27/(1+'Caracs du projet'!$E$93),0))</f>
        <v/>
      </c>
      <c r="DV30" s="66" t="str">
        <f>IF(DV3="","",IF(DU27/(1+'Caracs du projet'!$E$93)-DV27&lt;0,DV27-DU27/(1+'Caracs du projet'!$E$93),0))</f>
        <v/>
      </c>
      <c r="DW30" s="66" t="str">
        <f>IF(DW3="","",IF(DV27/(1+'Caracs du projet'!$E$93)-DW27&lt;0,DW27-DV27/(1+'Caracs du projet'!$E$93),0))</f>
        <v/>
      </c>
      <c r="DX30" s="66" t="str">
        <f>IF(DX3="","",IF(DW27/(1+'Caracs du projet'!$E$93)-DX27&lt;0,DX27-DW27/(1+'Caracs du projet'!$E$93),0))</f>
        <v/>
      </c>
      <c r="DY30" s="66" t="str">
        <f>IF(DY3="","",IF(DX27/(1+'Caracs du projet'!$E$93)-DY27&lt;0,DY27-DX27/(1+'Caracs du projet'!$E$93),0))</f>
        <v/>
      </c>
      <c r="DZ30" s="66" t="str">
        <f>IF(DZ3="","",IF(DY27/(1+'Caracs du projet'!$E$93)-DZ27&lt;0,DZ27-DY27/(1+'Caracs du projet'!$E$93),0))</f>
        <v/>
      </c>
      <c r="EA30" s="66" t="str">
        <f>IF(EA3="","",IF(DZ27/(1+'Caracs du projet'!$E$93)-EA27&lt;0,EA27-DZ27/(1+'Caracs du projet'!$E$93),0))</f>
        <v/>
      </c>
      <c r="EB30" s="66" t="str">
        <f>IF(EB3="","",IF(EA27/(1+'Caracs du projet'!$E$93)-EB27&lt;0,EB27-EA27/(1+'Caracs du projet'!$E$93),0))</f>
        <v/>
      </c>
      <c r="EC30" s="66" t="str">
        <f>IF(EC3="","",IF(EB27/(1+'Caracs du projet'!$E$93)-EC27&lt;0,EC27-EB27/(1+'Caracs du projet'!$E$93),0))</f>
        <v/>
      </c>
      <c r="ED30" s="66" t="str">
        <f>IF(ED3="","",IF(EC27/(1+'Caracs du projet'!$E$93)-ED27&lt;0,ED27-EC27/(1+'Caracs du projet'!$E$93),0))</f>
        <v/>
      </c>
      <c r="EE30" s="66" t="str">
        <f>IF(EE3="","",IF(ED27/(1+'Caracs du projet'!$E$93)-EE27&lt;0,EE27-ED27/(1+'Caracs du projet'!$E$93),0))</f>
        <v/>
      </c>
      <c r="EF30" s="66" t="str">
        <f>IF(EF3="","",IF(EE27/(1+'Caracs du projet'!$E$93)-EF27&lt;0,EF27-EE27/(1+'Caracs du projet'!$E$93),0))</f>
        <v/>
      </c>
      <c r="EG30" s="66" t="str">
        <f>IF(EG3="","",IF(EF27/(1+'Caracs du projet'!$E$93)-EG27&lt;0,EG27-EF27/(1+'Caracs du projet'!$E$93),0))</f>
        <v/>
      </c>
      <c r="EH30" s="66" t="str">
        <f>IF(EH3="","",IF(EG27/(1+'Caracs du projet'!$E$93)-EH27&lt;0,EH27-EG27/(1+'Caracs du projet'!$E$93),0))</f>
        <v/>
      </c>
      <c r="EI30" s="66" t="str">
        <f>IF(EI3="","",IF(EH27/(1+'Caracs du projet'!$E$93)-EI27&lt;0,EI27-EH27/(1+'Caracs du projet'!$E$93),0))</f>
        <v/>
      </c>
      <c r="EJ30" s="66" t="str">
        <f>IF(EJ3="","",IF(EI27/(1+'Caracs du projet'!$E$93)-EJ27&lt;0,EJ27-EI27/(1+'Caracs du projet'!$E$93),0))</f>
        <v/>
      </c>
      <c r="EK30" s="66" t="str">
        <f>IF(EK3="","",IF(EJ27/(1+'Caracs du projet'!$E$93)-EK27&lt;0,EK27-EJ27/(1+'Caracs du projet'!$E$93),0))</f>
        <v/>
      </c>
      <c r="EL30" s="66" t="str">
        <f>IF(EL3="","",IF(EK27/(1+'Caracs du projet'!$E$93)-EL27&lt;0,EL27-EK27/(1+'Caracs du projet'!$E$93),0))</f>
        <v/>
      </c>
      <c r="EM30" s="66" t="str">
        <f>IF(EM3="","",IF(EL27/(1+'Caracs du projet'!$E$93)-EM27&lt;0,EM27-EL27/(1+'Caracs du projet'!$E$93),0))</f>
        <v/>
      </c>
      <c r="EN30" s="66" t="str">
        <f>IF(EN3="","",IF(EM27/(1+'Caracs du projet'!$E$93)-EN27&lt;0,EN27-EM27/(1+'Caracs du projet'!$E$93),0))</f>
        <v/>
      </c>
      <c r="EO30" s="66" t="str">
        <f>IF(EO3="","",IF(EN27/(1+'Caracs du projet'!$E$93)-EO27&lt;0,EO27-EN27/(1+'Caracs du projet'!$E$93),0))</f>
        <v/>
      </c>
      <c r="EP30" s="66" t="str">
        <f>IF(EP3="","",IF(EO27/(1+'Caracs du projet'!$E$93)-EP27&lt;0,EP27-EO27/(1+'Caracs du projet'!$E$93),0))</f>
        <v/>
      </c>
      <c r="EQ30" s="66" t="str">
        <f>IF(EQ3="","",IF(EP27/(1+'Caracs du projet'!$E$93)-EQ27&lt;0,EQ27-EP27/(1+'Caracs du projet'!$E$93),0))</f>
        <v/>
      </c>
      <c r="ER30" s="66" t="str">
        <f>IF(ER3="","",IF(EQ27/(1+'Caracs du projet'!$E$93)-ER27&lt;0,ER27-EQ27/(1+'Caracs du projet'!$E$93),0))</f>
        <v/>
      </c>
    </row>
    <row r="31" spans="1:152" ht="15.75" hidden="1">
      <c r="A31" s="66" t="s">
        <v>72</v>
      </c>
      <c r="B31" s="66">
        <v>0</v>
      </c>
      <c r="C31" s="66">
        <f ca="1">IF(C3="","",IF(C27-B27/(1+'Caracs du projet'!$E$93)&lt;0,MIN(B27/(1+'Caracs du projet'!$E$93),C25),0))</f>
        <v>453.52281829629646</v>
      </c>
      <c r="D31" s="66">
        <f ca="1">IF(D3="","",IF(D27-C27/(1+'Caracs du projet'!$E$93)&lt;0,MIN(C27/(1+'Caracs du projet'!$E$93),D25),0))</f>
        <v>472.05626858564528</v>
      </c>
      <c r="E31" s="66">
        <f ca="1">IF(E3="","",IF(E27-D27/(1+'Caracs du projet'!$E$93)&lt;0,MIN(D27/(1+'Caracs du projet'!$E$93),E25),0))</f>
        <v>490.39964336684261</v>
      </c>
      <c r="F31" s="66">
        <f ca="1">IF(F3="","",IF(F27-E27/(1+'Caracs du projet'!$E$93)&lt;0,MIN(E27/(1+'Caracs du projet'!$E$93),F25),0))</f>
        <v>508.55481350709942</v>
      </c>
      <c r="G31" s="66">
        <f ca="1">IF(G3="","",IF(G27-F27/(1+'Caracs du projet'!$E$93)&lt;0,MIN(F27/(1+'Caracs du projet'!$E$93),G25),0))</f>
        <v>526.5236313315545</v>
      </c>
      <c r="H31" s="66">
        <f ca="1">IF(H3="","",IF(H27-G27/(1+'Caracs du projet'!$E$93)&lt;0,MIN(G27/(1+'Caracs du projet'!$E$93),H25),0))</f>
        <v>544.30793080683543</v>
      </c>
      <c r="I31" s="66">
        <f ca="1">IF(I3="","",IF(I27-H27/(1+'Caracs du projet'!$E$93)&lt;0,MIN(H27/(1+'Caracs du projet'!$E$93),I25),0))</f>
        <v>561.90952772279024</v>
      </c>
      <c r="J31" s="66">
        <f ca="1">IF(J3="","",IF(J27-I27/(1+'Caracs du projet'!$E$93)&lt;0,MIN(I27/(1+'Caracs du projet'!$E$93),J25),0))</f>
        <v>579.33021987242591</v>
      </c>
      <c r="K31" s="66">
        <f ca="1">IF(K3="","",IF(K27-J27/(1+'Caracs du projet'!$E$93)&lt;0,MIN(J27/(1+'Caracs du projet'!$E$93),K25),0))</f>
        <v>596.57178723006109</v>
      </c>
      <c r="L31" s="66">
        <f ca="1">IF(L3="","",IF(L27-K27/(1+'Caracs du projet'!$E$93)&lt;0,MIN(K27/(1+'Caracs du projet'!$E$93),L25),0))</f>
        <v>613.63599212771987</v>
      </c>
      <c r="M31" s="66">
        <f ca="1">IF(M3="","",IF(M27-L27/(1+'Caracs du projet'!$E$93)&lt;0,MIN(L27/(1+'Caracs du projet'!$E$93),M25),0))</f>
        <v>630.52457942977662</v>
      </c>
      <c r="N31" s="66">
        <f ca="1">IF(N3="","",IF(N27-M27/(1+'Caracs du projet'!$E$93)&lt;0,MIN(M27/(1+'Caracs du projet'!$E$93),N25),0))</f>
        <v>647.23927670586863</v>
      </c>
      <c r="O31" s="66">
        <f ca="1">IF(O3="","",IF(O27-N27/(1+'Caracs du projet'!$E$93)&lt;0,MIN(N27/(1+'Caracs du projet'!$E$93),O25),0))</f>
        <v>663.78179440209988</v>
      </c>
      <c r="P31" s="66">
        <f ca="1">IF(P3="","",IF(P27-O27/(1+'Caracs du projet'!$E$93)&lt;0,MIN(O27/(1+'Caracs du projet'!$E$93),P25),0))</f>
        <v>127.41371614299848</v>
      </c>
      <c r="Q31" s="66">
        <f ca="1">IF(Q3="","",IF(Q27-P27/(1+'Caracs du projet'!$E$93)&lt;0,MIN(P27/(1+'Caracs du projet'!$E$93),Q25),0))</f>
        <v>0</v>
      </c>
      <c r="R31" s="66">
        <f ca="1">IF(R3="","",IF(R27-Q27/(1+'Caracs du projet'!$E$93)&lt;0,MIN(Q27/(1+'Caracs du projet'!$E$93),R25),0))</f>
        <v>0</v>
      </c>
      <c r="S31" s="66">
        <f ca="1">IF(S3="","",IF(S27-R27/(1+'Caracs du projet'!$E$93)&lt;0,MIN(R27/(1+'Caracs du projet'!$E$93),S25),0))</f>
        <v>0</v>
      </c>
      <c r="T31" s="66">
        <f ca="1">IF(T3="","",IF(T27-S27/(1+'Caracs du projet'!$E$93)&lt;0,MIN(S27/(1+'Caracs du projet'!$E$93),T25),0))</f>
        <v>0</v>
      </c>
      <c r="U31" s="66">
        <f ca="1">IF(U3="","",IF(U27-T27/(1+'Caracs du projet'!$E$93)&lt;0,MIN(T27/(1+'Caracs du projet'!$E$93),U25),0))</f>
        <v>0</v>
      </c>
      <c r="V31" s="66">
        <f ca="1">IF(V3="","",IF(V27-U27/(1+'Caracs du projet'!$E$93)&lt;0,MIN(U27/(1+'Caracs du projet'!$E$93),V25),0))</f>
        <v>0</v>
      </c>
      <c r="W31" s="66" t="str">
        <f>IF(W3="","",IF(W27-V27/(1+'Caracs du projet'!$E$93)&lt;0,MIN(V27/(1+'Caracs du projet'!$E$93),W25),0))</f>
        <v/>
      </c>
      <c r="X31" s="66" t="str">
        <f>IF(X3="","",IF(X27-W27/(1+'Caracs du projet'!$E$93)&lt;0,MIN(W27/(1+'Caracs du projet'!$E$93),X25),0))</f>
        <v/>
      </c>
      <c r="Y31" s="66" t="str">
        <f>IF(Y3="","",IF(Y27-X27/(1+'Caracs du projet'!$E$93)&lt;0,MIN(X27/(1+'Caracs du projet'!$E$93),Y25),0))</f>
        <v/>
      </c>
      <c r="Z31" s="66" t="str">
        <f>IF(Z3="","",IF(Z27-Y27/(1+'Caracs du projet'!$E$93)&lt;0,MIN(Y27/(1+'Caracs du projet'!$E$93),Z25),0))</f>
        <v/>
      </c>
      <c r="AA31" s="66" t="str">
        <f>IF(AA3="","",IF(AA27-Z27/(1+'Caracs du projet'!$E$93)&lt;0,MIN(Z27/(1+'Caracs du projet'!$E$93),AA25),0))</f>
        <v/>
      </c>
      <c r="AB31" s="66" t="str">
        <f>IF(AB3="","",IF(AB27-AA27/(1+'Caracs du projet'!$E$93)&lt;0,MIN(AA27/(1+'Caracs du projet'!$E$93),AB25),0))</f>
        <v/>
      </c>
      <c r="AC31" s="66" t="str">
        <f>IF(AC3="","",IF(AC27-AB27/(1+'Caracs du projet'!$E$93)&lt;0,MIN(AB27/(1+'Caracs du projet'!$E$93),AC25),0))</f>
        <v/>
      </c>
      <c r="AD31" s="66" t="str">
        <f>IF(AD3="","",IF(AD27-AC27/(1+'Caracs du projet'!$E$93)&lt;0,MIN(AC27/(1+'Caracs du projet'!$E$93),AD25),0))</f>
        <v/>
      </c>
      <c r="AE31" s="66" t="str">
        <f>IF(AE3="","",IF(AE27-AD27/(1+'Caracs du projet'!$E$93)&lt;0,MIN(AD27/(1+'Caracs du projet'!$E$93),AE25),0))</f>
        <v/>
      </c>
      <c r="AF31" s="66" t="str">
        <f>IF(AF3="","",IF(AF27-AE27/(1+'Caracs du projet'!$E$93)&lt;0,MIN(AE27/(1+'Caracs du projet'!$E$93),AF25),0))</f>
        <v/>
      </c>
      <c r="AG31" s="66" t="str">
        <f>IF(AG3="","",IF(AG27-AF27/(1+'Caracs du projet'!$E$93)&lt;0,MIN(AF27/(1+'Caracs du projet'!$E$93),AG25),0))</f>
        <v/>
      </c>
      <c r="AH31" s="66" t="str">
        <f>IF(AH3="","",IF(AH27-AG27/(1+'Caracs du projet'!$E$93)&lt;0,MIN(AG27/(1+'Caracs du projet'!$E$93),AH25),0))</f>
        <v/>
      </c>
      <c r="AI31" s="66" t="str">
        <f>IF(AI3="","",IF(AI27-AH27/(1+'Caracs du projet'!$E$93)&lt;0,MIN(AH27/(1+'Caracs du projet'!$E$93),AI25),0))</f>
        <v/>
      </c>
      <c r="AJ31" s="66" t="str">
        <f>IF(AJ3="","",IF(AJ27-AI27/(1+'Caracs du projet'!$E$93)&lt;0,MIN(AI27/(1+'Caracs du projet'!$E$93),AJ25),0))</f>
        <v/>
      </c>
      <c r="AK31" s="66" t="str">
        <f>IF(AK3="","",IF(AK27-AJ27/(1+'Caracs du projet'!$E$93)&lt;0,MIN(AJ27/(1+'Caracs du projet'!$E$93),AK25),0))</f>
        <v/>
      </c>
      <c r="AL31" s="66" t="str">
        <f>IF(AL3="","",IF(AL27-AK27/(1+'Caracs du projet'!$E$93)&lt;0,MIN(AK27/(1+'Caracs du projet'!$E$93),AL25),0))</f>
        <v/>
      </c>
      <c r="AM31" s="66" t="str">
        <f>IF(AM3="","",IF(AM27-AL27/(1+'Caracs du projet'!$E$93)&lt;0,MIN(AL27/(1+'Caracs du projet'!$E$93),AM25),0))</f>
        <v/>
      </c>
      <c r="AN31" s="66" t="str">
        <f>IF(AN3="","",IF(AN27-AM27/(1+'Caracs du projet'!$E$93)&lt;0,MIN(AM27/(1+'Caracs du projet'!$E$93),AN25),0))</f>
        <v/>
      </c>
      <c r="AO31" s="66" t="str">
        <f>IF(AO3="","",IF(AO27-AN27/(1+'Caracs du projet'!$E$93)&lt;0,MIN(AN27/(1+'Caracs du projet'!$E$93),AO25),0))</f>
        <v/>
      </c>
      <c r="AP31" s="66" t="str">
        <f>IF(AP3="","",IF(AP27-AO27/(1+'Caracs du projet'!$E$93)&lt;0,MIN(AO27/(1+'Caracs du projet'!$E$93),AP25),0))</f>
        <v/>
      </c>
      <c r="AQ31" s="66" t="str">
        <f>IF(AQ3="","",IF(AQ27-AP27/(1+'Caracs du projet'!$E$93)&lt;0,MIN(AP27/(1+'Caracs du projet'!$E$93),AQ25),0))</f>
        <v/>
      </c>
      <c r="AR31" s="66" t="str">
        <f>IF(AR3="","",IF(AR27-AQ27/(1+'Caracs du projet'!$E$93)&lt;0,MIN(AQ27/(1+'Caracs du projet'!$E$93),AR25),0))</f>
        <v/>
      </c>
      <c r="AS31" s="66" t="str">
        <f>IF(AS3="","",IF(AS27-AR27/(1+'Caracs du projet'!$E$93)&lt;0,MIN(AR27/(1+'Caracs du projet'!$E$93),AS25),0))</f>
        <v/>
      </c>
      <c r="AT31" s="66" t="str">
        <f>IF(AT3="","",IF(AT27-AS27/(1+'Caracs du projet'!$E$93)&lt;0,MIN(AS27/(1+'Caracs du projet'!$E$93),AT25),0))</f>
        <v/>
      </c>
      <c r="AU31" s="66" t="str">
        <f>IF(AU3="","",IF(AU27-AT27/(1+'Caracs du projet'!$E$93)&lt;0,MIN(AT27/(1+'Caracs du projet'!$E$93),AU25),0))</f>
        <v/>
      </c>
      <c r="AV31" s="66" t="str">
        <f>IF(AV3="","",IF(AV27-AU27/(1+'Caracs du projet'!$E$93)&lt;0,MIN(AU27/(1+'Caracs du projet'!$E$93),AV25),0))</f>
        <v/>
      </c>
      <c r="AW31" s="66" t="str">
        <f>IF(AW3="","",IF(AW27-AV27/(1+'Caracs du projet'!$E$93)&lt;0,MIN(AV27/(1+'Caracs du projet'!$E$93),AW25),0))</f>
        <v/>
      </c>
      <c r="AX31" s="66" t="str">
        <f>IF(AX3="","",IF(AX27-AW27/(1+'Caracs du projet'!$E$93)&lt;0,MIN(AW27/(1+'Caracs du projet'!$E$93),AX25),0))</f>
        <v/>
      </c>
      <c r="AY31" s="66" t="str">
        <f>IF(AY3="","",IF(AY27-AX27/(1+'Caracs du projet'!$E$93)&lt;0,MIN(AX27/(1+'Caracs du projet'!$E$93),AY25),0))</f>
        <v/>
      </c>
      <c r="AZ31" s="66" t="str">
        <f>IF(AZ3="","",IF(AZ27-AY27/(1+'Caracs du projet'!$E$93)&lt;0,MIN(AY27/(1+'Caracs du projet'!$E$93),AZ25),0))</f>
        <v/>
      </c>
      <c r="BA31" s="66" t="str">
        <f>IF(BA3="","",IF(BA27-AZ27/(1+'Caracs du projet'!$E$93)&lt;0,MIN(AZ27/(1+'Caracs du projet'!$E$93),BA25),0))</f>
        <v/>
      </c>
      <c r="BB31" s="66" t="str">
        <f>IF(BB3="","",IF(BB27-BA27/(1+'Caracs du projet'!$E$93)&lt;0,MIN(BA27/(1+'Caracs du projet'!$E$93),BB25),0))</f>
        <v/>
      </c>
      <c r="BC31" s="66" t="str">
        <f>IF(BC3="","",IF(BC27-BB27/(1+'Caracs du projet'!$E$93)&lt;0,MIN(BB27/(1+'Caracs du projet'!$E$93),BC25),0))</f>
        <v/>
      </c>
      <c r="BD31" s="66" t="str">
        <f>IF(BD3="","",IF(BD27-BC27/(1+'Caracs du projet'!$E$93)&lt;0,MIN(BC27/(1+'Caracs du projet'!$E$93),BD25),0))</f>
        <v/>
      </c>
      <c r="BE31" s="66" t="str">
        <f>IF(BE3="","",IF(BE27-BD27/(1+'Caracs du projet'!$E$93)&lt;0,MIN(BD27/(1+'Caracs du projet'!$E$93),BE25),0))</f>
        <v/>
      </c>
      <c r="BF31" s="66" t="str">
        <f>IF(BF3="","",IF(BF27-BE27/(1+'Caracs du projet'!$E$93)&lt;0,MIN(BE27/(1+'Caracs du projet'!$E$93),BF25),0))</f>
        <v/>
      </c>
      <c r="BG31" s="66" t="str">
        <f>IF(BG3="","",IF(BG27-BF27/(1+'Caracs du projet'!$E$93)&lt;0,MIN(BF27/(1+'Caracs du projet'!$E$93),BG25),0))</f>
        <v/>
      </c>
      <c r="BH31" s="66" t="str">
        <f>IF(BH3="","",IF(BH27-BG27/(1+'Caracs du projet'!$E$93)&lt;0,MIN(BG27/(1+'Caracs du projet'!$E$93),BH25),0))</f>
        <v/>
      </c>
      <c r="BI31" s="66" t="str">
        <f>IF(BI3="","",IF(BI27-BH27/(1+'Caracs du projet'!$E$93)&lt;0,MIN(BH27/(1+'Caracs du projet'!$E$93),BI25),0))</f>
        <v/>
      </c>
      <c r="BJ31" s="66" t="str">
        <f>IF(BJ3="","",IF(BJ27-BI27/(1+'Caracs du projet'!$E$93)&lt;0,MIN(BI27/(1+'Caracs du projet'!$E$93),BJ25),0))</f>
        <v/>
      </c>
      <c r="BK31" s="66" t="str">
        <f>IF(BK3="","",IF(BK27-BJ27/(1+'Caracs du projet'!$E$93)&lt;0,MIN(BJ27/(1+'Caracs du projet'!$E$93),BK25),0))</f>
        <v/>
      </c>
      <c r="BL31" s="66" t="str">
        <f>IF(BL3="","",IF(BL27-BK27/(1+'Caracs du projet'!$E$93)&lt;0,MIN(BK27/(1+'Caracs du projet'!$E$93),BL25),0))</f>
        <v/>
      </c>
      <c r="BM31" s="66" t="str">
        <f>IF(BM3="","",IF(BM27-BL27/(1+'Caracs du projet'!$E$93)&lt;0,MIN(BL27/(1+'Caracs du projet'!$E$93),BM25),0))</f>
        <v/>
      </c>
      <c r="BN31" s="66" t="str">
        <f>IF(BN3="","",IF(BN27-BM27/(1+'Caracs du projet'!$E$93)&lt;0,MIN(BM27/(1+'Caracs du projet'!$E$93),BN25),0))</f>
        <v/>
      </c>
      <c r="BO31" s="66" t="str">
        <f>IF(BO3="","",IF(BO27-BN27/(1+'Caracs du projet'!$E$93)&lt;0,MIN(BN27/(1+'Caracs du projet'!$E$93),BO25),0))</f>
        <v/>
      </c>
      <c r="BP31" s="66" t="str">
        <f>IF(BP3="","",IF(BP27-BO27/(1+'Caracs du projet'!$E$93)&lt;0,MIN(BO27/(1+'Caracs du projet'!$E$93),BP25),0))</f>
        <v/>
      </c>
      <c r="BQ31" s="66" t="str">
        <f>IF(BQ3="","",IF(BQ27-BP27/(1+'Caracs du projet'!$E$93)&lt;0,MIN(BP27/(1+'Caracs du projet'!$E$93),BQ25),0))</f>
        <v/>
      </c>
      <c r="BR31" s="66" t="str">
        <f>IF(BR3="","",IF(BR27-BQ27/(1+'Caracs du projet'!$E$93)&lt;0,MIN(BQ27/(1+'Caracs du projet'!$E$93),BR25),0))</f>
        <v/>
      </c>
      <c r="BS31" s="66" t="str">
        <f>IF(BS3="","",IF(BS27-BR27/(1+'Caracs du projet'!$E$93)&lt;0,MIN(BR27/(1+'Caracs du projet'!$E$93),BS25),0))</f>
        <v/>
      </c>
      <c r="BT31" s="66" t="str">
        <f>IF(BT3="","",IF(BT27-BS27/(1+'Caracs du projet'!$E$93)&lt;0,MIN(BS27/(1+'Caracs du projet'!$E$93),BT25),0))</f>
        <v/>
      </c>
      <c r="BU31" s="66" t="str">
        <f>IF(BU3="","",IF(BU27-BT27/(1+'Caracs du projet'!$E$93)&lt;0,MIN(BT27/(1+'Caracs du projet'!$E$93),BU25),0))</f>
        <v/>
      </c>
      <c r="BV31" s="66" t="str">
        <f>IF(BV3="","",IF(BV27-BU27/(1+'Caracs du projet'!$E$93)&lt;0,MIN(BU27/(1+'Caracs du projet'!$E$93),BV25),0))</f>
        <v/>
      </c>
      <c r="BW31" s="66" t="str">
        <f>IF(BW3="","",IF(BW27-BV27/(1+'Caracs du projet'!$E$93)&lt;0,MIN(BV27/(1+'Caracs du projet'!$E$93),BW25),0))</f>
        <v/>
      </c>
      <c r="BX31" s="66" t="str">
        <f>IF(BX3="","",IF(BX27-BW27/(1+'Caracs du projet'!$E$93)&lt;0,MIN(BW27/(1+'Caracs du projet'!$E$93),BX25),0))</f>
        <v/>
      </c>
      <c r="BY31" s="66" t="str">
        <f>IF(BY3="","",IF(BY27-BX27/(1+'Caracs du projet'!$E$93)&lt;0,MIN(BX27/(1+'Caracs du projet'!$E$93),BY25),0))</f>
        <v/>
      </c>
      <c r="BZ31" s="66" t="str">
        <f>IF(BZ3="","",IF(BZ27-BY27/(1+'Caracs du projet'!$E$93)&lt;0,MIN(BY27/(1+'Caracs du projet'!$E$93),BZ25),0))</f>
        <v/>
      </c>
      <c r="CA31" s="66" t="str">
        <f>IF(CA3="","",IF(CA27-BZ27/(1+'Caracs du projet'!$E$93)&lt;0,MIN(BZ27/(1+'Caracs du projet'!$E$93),CA25),0))</f>
        <v/>
      </c>
      <c r="CB31" s="66" t="str">
        <f>IF(CB3="","",IF(CB27-CA27/(1+'Caracs du projet'!$E$93)&lt;0,MIN(CA27/(1+'Caracs du projet'!$E$93),CB25),0))</f>
        <v/>
      </c>
      <c r="CC31" s="66" t="str">
        <f>IF(CC3="","",IF(CC27-CB27/(1+'Caracs du projet'!$E$93)&lt;0,MIN(CB27/(1+'Caracs du projet'!$E$93),CC25),0))</f>
        <v/>
      </c>
      <c r="CD31" s="66" t="str">
        <f>IF(CD3="","",IF(CD27-CC27/(1+'Caracs du projet'!$E$93)&lt;0,MIN(CC27/(1+'Caracs du projet'!$E$93),CD25),0))</f>
        <v/>
      </c>
      <c r="CE31" s="66" t="str">
        <f>IF(CE3="","",IF(CE27-CD27/(1+'Caracs du projet'!$E$93)&lt;0,MIN(CD27/(1+'Caracs du projet'!$E$93),CE25),0))</f>
        <v/>
      </c>
      <c r="CF31" s="66" t="str">
        <f>IF(CF3="","",IF(CF27-CE27/(1+'Caracs du projet'!$E$93)&lt;0,MIN(CE27/(1+'Caracs du projet'!$E$93),CF25),0))</f>
        <v/>
      </c>
      <c r="CG31" s="66" t="str">
        <f>IF(CG3="","",IF(CG27-CF27/(1+'Caracs du projet'!$E$93)&lt;0,MIN(CF27/(1+'Caracs du projet'!$E$93),CG25),0))</f>
        <v/>
      </c>
      <c r="CH31" s="66" t="str">
        <f>IF(CH3="","",IF(CH27-CG27/(1+'Caracs du projet'!$E$93)&lt;0,MIN(CG27/(1+'Caracs du projet'!$E$93),CH25),0))</f>
        <v/>
      </c>
      <c r="CI31" s="66" t="str">
        <f>IF(CI3="","",IF(CI27-CH27/(1+'Caracs du projet'!$E$93)&lt;0,MIN(CH27/(1+'Caracs du projet'!$E$93),CI25),0))</f>
        <v/>
      </c>
      <c r="CJ31" s="66" t="str">
        <f>IF(CJ3="","",IF(CJ27-CI27/(1+'Caracs du projet'!$E$93)&lt;0,MIN(CI27/(1+'Caracs du projet'!$E$93),CJ25),0))</f>
        <v/>
      </c>
      <c r="CK31" s="66" t="str">
        <f>IF(CK3="","",IF(CK27-CJ27/(1+'Caracs du projet'!$E$93)&lt;0,MIN(CJ27/(1+'Caracs du projet'!$E$93),CK25),0))</f>
        <v/>
      </c>
      <c r="CL31" s="66" t="str">
        <f>IF(CL3="","",IF(CL27-CK27/(1+'Caracs du projet'!$E$93)&lt;0,MIN(CK27/(1+'Caracs du projet'!$E$93),CL25),0))</f>
        <v/>
      </c>
      <c r="CM31" s="66" t="str">
        <f>IF(CM3="","",IF(CM27-CL27/(1+'Caracs du projet'!$E$93)&lt;0,MIN(CL27/(1+'Caracs du projet'!$E$93),CM25),0))</f>
        <v/>
      </c>
      <c r="CN31" s="66" t="str">
        <f>IF(CN3="","",IF(CN27-CM27/(1+'Caracs du projet'!$E$93)&lt;0,MIN(CM27/(1+'Caracs du projet'!$E$93),CN25),0))</f>
        <v/>
      </c>
      <c r="CO31" s="66" t="str">
        <f>IF(CO3="","",IF(CO27-CN27/(1+'Caracs du projet'!$E$93)&lt;0,MIN(CN27/(1+'Caracs du projet'!$E$93),CO25),0))</f>
        <v/>
      </c>
      <c r="CP31" s="66" t="str">
        <f>IF(CP3="","",IF(CP27-CO27/(1+'Caracs du projet'!$E$93)&lt;0,MIN(CO27/(1+'Caracs du projet'!$E$93),CP25),0))</f>
        <v/>
      </c>
      <c r="CQ31" s="66" t="str">
        <f>IF(CQ3="","",IF(CQ27-CP27/(1+'Caracs du projet'!$E$93)&lt;0,MIN(CP27/(1+'Caracs du projet'!$E$93),CQ25),0))</f>
        <v/>
      </c>
      <c r="CR31" s="66" t="str">
        <f>IF(CR3="","",IF(CR27-CQ27/(1+'Caracs du projet'!$E$93)&lt;0,MIN(CQ27/(1+'Caracs du projet'!$E$93),CR25),0))</f>
        <v/>
      </c>
      <c r="CS31" s="66" t="str">
        <f>IF(CS3="","",IF(CS27-CR27/(1+'Caracs du projet'!$E$93)&lt;0,MIN(CR27/(1+'Caracs du projet'!$E$93),CS25),0))</f>
        <v/>
      </c>
      <c r="CT31" s="66" t="str">
        <f>IF(CT3="","",IF(CT27-CS27/(1+'Caracs du projet'!$E$93)&lt;0,MIN(CS27/(1+'Caracs du projet'!$E$93),CT25),0))</f>
        <v/>
      </c>
      <c r="CU31" s="66" t="str">
        <f>IF(CU3="","",IF(CU27-CT27/(1+'Caracs du projet'!$E$93)&lt;0,MIN(CT27/(1+'Caracs du projet'!$E$93),CU25),0))</f>
        <v/>
      </c>
      <c r="CV31" s="66" t="str">
        <f>IF(CV3="","",IF(CV27-CU27/(1+'Caracs du projet'!$E$93)&lt;0,MIN(CU27/(1+'Caracs du projet'!$E$93),CV25),0))</f>
        <v/>
      </c>
      <c r="CW31" s="66" t="str">
        <f>IF(CW3="","",IF(CW27-CV27/(1+'Caracs du projet'!$E$93)&lt;0,MIN(CV27/(1+'Caracs du projet'!$E$93),CW25),0))</f>
        <v/>
      </c>
      <c r="CX31" s="66" t="str">
        <f>IF(CX3="","",IF(CX27-CW27/(1+'Caracs du projet'!$E$93)&lt;0,MIN(CW27/(1+'Caracs du projet'!$E$93),CX25),0))</f>
        <v/>
      </c>
      <c r="CY31" s="66" t="str">
        <f>IF(CY3="","",IF(CY27-CX27/(1+'Caracs du projet'!$E$93)&lt;0,MIN(CX27/(1+'Caracs du projet'!$E$93),CY25),0))</f>
        <v/>
      </c>
      <c r="CZ31" s="66" t="str">
        <f>IF(CZ3="","",IF(CZ27-CY27/(1+'Caracs du projet'!$E$93)&lt;0,MIN(CY27/(1+'Caracs du projet'!$E$93),CZ25),0))</f>
        <v/>
      </c>
      <c r="DA31" s="66" t="str">
        <f>IF(DA3="","",IF(DA27-CZ27/(1+'Caracs du projet'!$E$93)&lt;0,MIN(CZ27/(1+'Caracs du projet'!$E$93),DA25),0))</f>
        <v/>
      </c>
      <c r="DB31" s="66" t="str">
        <f>IF(DB3="","",IF(DB27-DA27/(1+'Caracs du projet'!$E$93)&lt;0,MIN(DA27/(1+'Caracs du projet'!$E$93),DB25),0))</f>
        <v/>
      </c>
      <c r="DC31" s="66" t="str">
        <f>IF(DC3="","",IF(DC27-DB27/(1+'Caracs du projet'!$E$93)&lt;0,MIN(DB27/(1+'Caracs du projet'!$E$93),DC25),0))</f>
        <v/>
      </c>
      <c r="DD31" s="66" t="str">
        <f>IF(DD3="","",IF(DD27-DC27/(1+'Caracs du projet'!$E$93)&lt;0,MIN(DC27/(1+'Caracs du projet'!$E$93),DD25),0))</f>
        <v/>
      </c>
      <c r="DE31" s="66" t="str">
        <f>IF(DE3="","",IF(DE27-DD27/(1+'Caracs du projet'!$E$93)&lt;0,MIN(DD27/(1+'Caracs du projet'!$E$93),DE25),0))</f>
        <v/>
      </c>
      <c r="DF31" s="66" t="str">
        <f>IF(DF3="","",IF(DF27-DE27/(1+'Caracs du projet'!$E$93)&lt;0,MIN(DE27/(1+'Caracs du projet'!$E$93),DF25),0))</f>
        <v/>
      </c>
      <c r="DG31" s="66" t="str">
        <f>IF(DG3="","",IF(DG27-DF27/(1+'Caracs du projet'!$E$93)&lt;0,MIN(DF27/(1+'Caracs du projet'!$E$93),DG25),0))</f>
        <v/>
      </c>
      <c r="DH31" s="66" t="str">
        <f>IF(DH3="","",IF(DH27-DG27/(1+'Caracs du projet'!$E$93)&lt;0,MIN(DG27/(1+'Caracs du projet'!$E$93),DH25),0))</f>
        <v/>
      </c>
      <c r="DI31" s="66" t="str">
        <f>IF(DI3="","",IF(DI27-DH27/(1+'Caracs du projet'!$E$93)&lt;0,MIN(DH27/(1+'Caracs du projet'!$E$93),DI25),0))</f>
        <v/>
      </c>
      <c r="DJ31" s="66" t="str">
        <f>IF(DJ3="","",IF(DJ27-DI27/(1+'Caracs du projet'!$E$93)&lt;0,MIN(DI27/(1+'Caracs du projet'!$E$93),DJ25),0))</f>
        <v/>
      </c>
      <c r="DK31" s="66" t="str">
        <f>IF(DK3="","",IF(DK27-DJ27/(1+'Caracs du projet'!$E$93)&lt;0,MIN(DJ27/(1+'Caracs du projet'!$E$93),DK25),0))</f>
        <v/>
      </c>
      <c r="DL31" s="66" t="str">
        <f>IF(DL3="","",IF(DL27-DK27/(1+'Caracs du projet'!$E$93)&lt;0,MIN(DK27/(1+'Caracs du projet'!$E$93),DL25),0))</f>
        <v/>
      </c>
      <c r="DM31" s="66" t="str">
        <f>IF(DM3="","",IF(DM27-DL27/(1+'Caracs du projet'!$E$93)&lt;0,MIN(DL27/(1+'Caracs du projet'!$E$93),DM25),0))</f>
        <v/>
      </c>
      <c r="DN31" s="66" t="str">
        <f>IF(DN3="","",IF(DN27-DM27/(1+'Caracs du projet'!$E$93)&lt;0,MIN(DM27/(1+'Caracs du projet'!$E$93),DN25),0))</f>
        <v/>
      </c>
      <c r="DO31" s="66" t="str">
        <f>IF(DO3="","",IF(DO27-DN27/(1+'Caracs du projet'!$E$93)&lt;0,MIN(DN27/(1+'Caracs du projet'!$E$93),DO25),0))</f>
        <v/>
      </c>
      <c r="DP31" s="66" t="str">
        <f>IF(DP3="","",IF(DP27-DO27/(1+'Caracs du projet'!$E$93)&lt;0,MIN(DO27/(1+'Caracs du projet'!$E$93),DP25),0))</f>
        <v/>
      </c>
      <c r="DQ31" s="66" t="str">
        <f>IF(DQ3="","",IF(DQ27-DP27/(1+'Caracs du projet'!$E$93)&lt;0,MIN(DP27/(1+'Caracs du projet'!$E$93),DQ25),0))</f>
        <v/>
      </c>
      <c r="DR31" s="66" t="str">
        <f>IF(DR3="","",IF(DR27-DQ27/(1+'Caracs du projet'!$E$93)&lt;0,MIN(DQ27/(1+'Caracs du projet'!$E$93),DR25),0))</f>
        <v/>
      </c>
      <c r="DS31" s="66" t="str">
        <f>IF(DS3="","",IF(DS27-DR27/(1+'Caracs du projet'!$E$93)&lt;0,MIN(DR27/(1+'Caracs du projet'!$E$93),DS25),0))</f>
        <v/>
      </c>
      <c r="DT31" s="66" t="str">
        <f>IF(DT3="","",IF(DT27-DS27/(1+'Caracs du projet'!$E$93)&lt;0,MIN(DS27/(1+'Caracs du projet'!$E$93),DT25),0))</f>
        <v/>
      </c>
      <c r="DU31" s="66" t="str">
        <f>IF(DU3="","",IF(DU27-DT27/(1+'Caracs du projet'!$E$93)&lt;0,MIN(DT27/(1+'Caracs du projet'!$E$93),DU25),0))</f>
        <v/>
      </c>
      <c r="DV31" s="66" t="str">
        <f>IF(DV3="","",IF(DV27-DU27/(1+'Caracs du projet'!$E$93)&lt;0,MIN(DU27/(1+'Caracs du projet'!$E$93),DV25),0))</f>
        <v/>
      </c>
      <c r="DW31" s="66" t="str">
        <f>IF(DW3="","",IF(DW27-DV27/(1+'Caracs du projet'!$E$93)&lt;0,MIN(DV27/(1+'Caracs du projet'!$E$93),DW25),0))</f>
        <v/>
      </c>
      <c r="DX31" s="66" t="str">
        <f>IF(DX3="","",IF(DX27-DW27/(1+'Caracs du projet'!$E$93)&lt;0,MIN(DW27/(1+'Caracs du projet'!$E$93),DX25),0))</f>
        <v/>
      </c>
      <c r="DY31" s="66" t="str">
        <f>IF(DY3="","",IF(DY27-DX27/(1+'Caracs du projet'!$E$93)&lt;0,MIN(DX27/(1+'Caracs du projet'!$E$93),DY25),0))</f>
        <v/>
      </c>
      <c r="DZ31" s="66" t="str">
        <f>IF(DZ3="","",IF(DZ27-DY27/(1+'Caracs du projet'!$E$93)&lt;0,MIN(DY27/(1+'Caracs du projet'!$E$93),DZ25),0))</f>
        <v/>
      </c>
      <c r="EA31" s="66" t="str">
        <f>IF(EA3="","",IF(EA27-DZ27/(1+'Caracs du projet'!$E$93)&lt;0,MIN(DZ27/(1+'Caracs du projet'!$E$93),EA25),0))</f>
        <v/>
      </c>
      <c r="EB31" s="66" t="str">
        <f>IF(EB3="","",IF(EB27-EA27/(1+'Caracs du projet'!$E$93)&lt;0,MIN(EA27/(1+'Caracs du projet'!$E$93),EB25),0))</f>
        <v/>
      </c>
      <c r="EC31" s="66" t="str">
        <f>IF(EC3="","",IF(EC27-EB27/(1+'Caracs du projet'!$E$93)&lt;0,MIN(EB27/(1+'Caracs du projet'!$E$93),EC25),0))</f>
        <v/>
      </c>
      <c r="ED31" s="66" t="str">
        <f>IF(ED3="","",IF(ED27-EC27/(1+'Caracs du projet'!$E$93)&lt;0,MIN(EC27/(1+'Caracs du projet'!$E$93),ED25),0))</f>
        <v/>
      </c>
      <c r="EE31" s="66" t="str">
        <f>IF(EE3="","",IF(EE27-ED27/(1+'Caracs du projet'!$E$93)&lt;0,MIN(ED27/(1+'Caracs du projet'!$E$93),EE25),0))</f>
        <v/>
      </c>
      <c r="EF31" s="66" t="str">
        <f>IF(EF3="","",IF(EF27-EE27/(1+'Caracs du projet'!$E$93)&lt;0,MIN(EE27/(1+'Caracs du projet'!$E$93),EF25),0))</f>
        <v/>
      </c>
      <c r="EG31" s="66" t="str">
        <f>IF(EG3="","",IF(EG27-EF27/(1+'Caracs du projet'!$E$93)&lt;0,MIN(EF27/(1+'Caracs du projet'!$E$93),EG25),0))</f>
        <v/>
      </c>
      <c r="EH31" s="66" t="str">
        <f>IF(EH3="","",IF(EH27-EG27/(1+'Caracs du projet'!$E$93)&lt;0,MIN(EG27/(1+'Caracs du projet'!$E$93),EH25),0))</f>
        <v/>
      </c>
      <c r="EI31" s="66" t="str">
        <f>IF(EI3="","",IF(EI27-EH27/(1+'Caracs du projet'!$E$93)&lt;0,MIN(EH27/(1+'Caracs du projet'!$E$93),EI25),0))</f>
        <v/>
      </c>
      <c r="EJ31" s="66" t="str">
        <f>IF(EJ3="","",IF(EJ27-EI27/(1+'Caracs du projet'!$E$93)&lt;0,MIN(EI27/(1+'Caracs du projet'!$E$93),EJ25),0))</f>
        <v/>
      </c>
      <c r="EK31" s="66" t="str">
        <f>IF(EK3="","",IF(EK27-EJ27/(1+'Caracs du projet'!$E$93)&lt;0,MIN(EJ27/(1+'Caracs du projet'!$E$93),EK25),0))</f>
        <v/>
      </c>
      <c r="EL31" s="66" t="str">
        <f>IF(EL3="","",IF(EL27-EK27/(1+'Caracs du projet'!$E$93)&lt;0,MIN(EK27/(1+'Caracs du projet'!$E$93),EL25),0))</f>
        <v/>
      </c>
      <c r="EM31" s="66" t="str">
        <f>IF(EM3="","",IF(EM27-EL27/(1+'Caracs du projet'!$E$93)&lt;0,MIN(EL27/(1+'Caracs du projet'!$E$93),EM25),0))</f>
        <v/>
      </c>
      <c r="EN31" s="66" t="str">
        <f>IF(EN3="","",IF(EN27-EM27/(1+'Caracs du projet'!$E$93)&lt;0,MIN(EM27/(1+'Caracs du projet'!$E$93),EN25),0))</f>
        <v/>
      </c>
      <c r="EO31" s="66" t="str">
        <f>IF(EO3="","",IF(EO27-EN27/(1+'Caracs du projet'!$E$93)&lt;0,MIN(EN27/(1+'Caracs du projet'!$E$93),EO25),0))</f>
        <v/>
      </c>
      <c r="EP31" s="66" t="str">
        <f>IF(EP3="","",IF(EP27-EO27/(1+'Caracs du projet'!$E$93)&lt;0,MIN(EO27/(1+'Caracs du projet'!$E$93),EP25),0))</f>
        <v/>
      </c>
      <c r="EQ31" s="66" t="str">
        <f>IF(EQ3="","",IF(EQ27-EP27/(1+'Caracs du projet'!$E$93)&lt;0,MIN(EP27/(1+'Caracs du projet'!$E$93),EQ25),0))</f>
        <v/>
      </c>
      <c r="ER31" s="66" t="str">
        <f>IF(ER3="","",IF(ER27-EQ27/(1+'Caracs du projet'!$E$93)&lt;0,MIN(EQ27/(1+'Caracs du projet'!$E$93),ER25),0))</f>
        <v/>
      </c>
    </row>
    <row r="32" spans="1:152" ht="15.75" hidden="1">
      <c r="A32" s="66"/>
      <c r="B32" s="66"/>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c r="AG32" s="66"/>
      <c r="AH32" s="66"/>
      <c r="AI32" s="66"/>
      <c r="AJ32" s="66"/>
      <c r="AK32" s="66"/>
      <c r="AL32" s="66"/>
      <c r="AM32" s="66"/>
      <c r="AN32" s="66"/>
      <c r="AO32" s="66"/>
      <c r="AP32" s="66"/>
      <c r="AQ32" s="66"/>
      <c r="AR32" s="66"/>
      <c r="AS32" s="66"/>
      <c r="AT32" s="66"/>
      <c r="AU32" s="66"/>
      <c r="AV32" s="66"/>
      <c r="AW32" s="66"/>
      <c r="AX32" s="66"/>
      <c r="AY32" s="66"/>
      <c r="AZ32" s="66"/>
      <c r="BA32" s="66"/>
      <c r="BB32" s="66"/>
      <c r="BC32" s="66"/>
      <c r="BD32" s="66"/>
      <c r="BE32" s="66"/>
      <c r="BF32" s="66"/>
      <c r="BG32" s="66"/>
      <c r="BH32" s="66"/>
      <c r="BI32" s="66"/>
      <c r="BJ32" s="66"/>
      <c r="BK32" s="66"/>
      <c r="BL32" s="66"/>
      <c r="BM32" s="66"/>
      <c r="BN32" s="66"/>
      <c r="BO32" s="66"/>
      <c r="BP32" s="66"/>
      <c r="BQ32" s="66"/>
      <c r="BR32" s="66"/>
      <c r="BS32" s="66"/>
      <c r="BT32" s="66"/>
      <c r="BU32" s="66"/>
      <c r="BV32" s="66"/>
      <c r="BW32" s="66"/>
      <c r="BX32" s="66"/>
      <c r="BY32" s="66"/>
      <c r="BZ32" s="66"/>
      <c r="CA32" s="66"/>
      <c r="CB32" s="66"/>
      <c r="CC32" s="66"/>
      <c r="CD32" s="66"/>
      <c r="CE32" s="66"/>
      <c r="CF32" s="66"/>
      <c r="CG32" s="66"/>
      <c r="CH32" s="66"/>
      <c r="CI32" s="66"/>
      <c r="CJ32" s="66"/>
      <c r="CK32" s="66"/>
      <c r="CL32" s="66"/>
      <c r="CM32" s="66"/>
      <c r="CN32" s="66"/>
      <c r="CO32" s="66"/>
      <c r="CP32" s="66"/>
      <c r="CQ32" s="66"/>
      <c r="CR32" s="66"/>
      <c r="CS32" s="66"/>
      <c r="CT32" s="66"/>
      <c r="CU32" s="66"/>
      <c r="CV32" s="66"/>
      <c r="CW32" s="66"/>
      <c r="CX32" s="66"/>
      <c r="CY32" s="66"/>
      <c r="CZ32" s="66"/>
      <c r="DA32" s="66"/>
      <c r="DB32" s="66"/>
      <c r="DC32" s="66"/>
      <c r="DD32" s="66"/>
      <c r="DE32" s="66"/>
      <c r="DF32" s="66"/>
      <c r="DG32" s="66"/>
      <c r="DH32" s="66"/>
      <c r="DI32" s="66"/>
      <c r="DJ32" s="66"/>
      <c r="DK32" s="66"/>
      <c r="DL32" s="66"/>
      <c r="DM32" s="66"/>
      <c r="DN32" s="66"/>
      <c r="DO32" s="66"/>
      <c r="DP32" s="66"/>
      <c r="DQ32" s="66"/>
      <c r="DR32" s="66"/>
      <c r="DS32" s="66"/>
      <c r="DT32" s="66"/>
      <c r="DU32" s="66"/>
      <c r="DV32" s="66"/>
      <c r="DW32" s="66"/>
      <c r="DX32" s="66"/>
      <c r="DY32" s="66"/>
      <c r="DZ32" s="66"/>
      <c r="EA32" s="66"/>
      <c r="EB32" s="66"/>
      <c r="EC32" s="66"/>
      <c r="ED32" s="66"/>
      <c r="EE32" s="66"/>
      <c r="EF32" s="66"/>
      <c r="EG32" s="66"/>
      <c r="EH32" s="66"/>
      <c r="EI32" s="66"/>
      <c r="EJ32" s="66"/>
      <c r="EK32" s="66"/>
      <c r="EL32" s="66"/>
      <c r="EM32" s="66"/>
      <c r="EN32" s="66"/>
      <c r="EO32" s="66"/>
      <c r="EP32" s="66"/>
      <c r="EQ32" s="66"/>
      <c r="ER32" s="66"/>
    </row>
    <row r="33" spans="1:152" hidden="1">
      <c r="A33" s="68" t="s">
        <v>56</v>
      </c>
      <c r="B33" s="68">
        <f>0</f>
        <v>0</v>
      </c>
      <c r="C33" s="68">
        <f t="shared" ref="C33:BN33" ca="1" si="15">IF(C3="","",MIN(C15,MAX(C25-C31,0)))</f>
        <v>0</v>
      </c>
      <c r="D33" s="68">
        <f t="shared" ca="1" si="15"/>
        <v>0</v>
      </c>
      <c r="E33" s="68">
        <f t="shared" ca="1" si="15"/>
        <v>0</v>
      </c>
      <c r="F33" s="68">
        <f t="shared" ca="1" si="15"/>
        <v>0</v>
      </c>
      <c r="G33" s="68">
        <f t="shared" ca="1" si="15"/>
        <v>0</v>
      </c>
      <c r="H33" s="68">
        <f t="shared" ca="1" si="15"/>
        <v>0</v>
      </c>
      <c r="I33" s="68">
        <f t="shared" ca="1" si="15"/>
        <v>0</v>
      </c>
      <c r="J33" s="68">
        <f t="shared" ca="1" si="15"/>
        <v>0</v>
      </c>
      <c r="K33" s="68">
        <f t="shared" ca="1" si="15"/>
        <v>0</v>
      </c>
      <c r="L33" s="68">
        <f t="shared" ca="1" si="15"/>
        <v>0</v>
      </c>
      <c r="M33" s="68">
        <f t="shared" ca="1" si="15"/>
        <v>0</v>
      </c>
      <c r="N33" s="68">
        <f t="shared" ca="1" si="15"/>
        <v>0</v>
      </c>
      <c r="O33" s="68">
        <f t="shared" ca="1" si="15"/>
        <v>0</v>
      </c>
      <c r="P33" s="68">
        <f t="shared" ca="1" si="15"/>
        <v>552.74010986755457</v>
      </c>
      <c r="Q33" s="68">
        <f t="shared" ca="1" si="15"/>
        <v>696.35704823711194</v>
      </c>
      <c r="R33" s="68">
        <f t="shared" ca="1" si="15"/>
        <v>1088.9793360304213</v>
      </c>
      <c r="S33" s="68">
        <f t="shared" ca="1" si="15"/>
        <v>1105.1280554756647</v>
      </c>
      <c r="T33" s="68">
        <f t="shared" ca="1" si="15"/>
        <v>1121.1168866095691</v>
      </c>
      <c r="U33" s="68">
        <f t="shared" ca="1" si="15"/>
        <v>1136.9474124847216</v>
      </c>
      <c r="V33" s="68">
        <f t="shared" ca="1" si="15"/>
        <v>43652.621200479924</v>
      </c>
      <c r="W33" s="68" t="str">
        <f t="shared" si="15"/>
        <v/>
      </c>
      <c r="X33" s="68" t="str">
        <f t="shared" si="15"/>
        <v/>
      </c>
      <c r="Y33" s="68" t="str">
        <f t="shared" si="15"/>
        <v/>
      </c>
      <c r="Z33" s="68" t="str">
        <f t="shared" si="15"/>
        <v/>
      </c>
      <c r="AA33" s="68" t="str">
        <f t="shared" si="15"/>
        <v/>
      </c>
      <c r="AB33" s="68" t="str">
        <f t="shared" si="15"/>
        <v/>
      </c>
      <c r="AC33" s="68" t="str">
        <f t="shared" si="15"/>
        <v/>
      </c>
      <c r="AD33" s="68" t="str">
        <f t="shared" si="15"/>
        <v/>
      </c>
      <c r="AE33" s="68" t="str">
        <f t="shared" si="15"/>
        <v/>
      </c>
      <c r="AF33" s="68" t="str">
        <f t="shared" si="15"/>
        <v/>
      </c>
      <c r="AG33" s="68" t="str">
        <f t="shared" si="15"/>
        <v/>
      </c>
      <c r="AH33" s="68" t="str">
        <f t="shared" si="15"/>
        <v/>
      </c>
      <c r="AI33" s="68" t="str">
        <f t="shared" si="15"/>
        <v/>
      </c>
      <c r="AJ33" s="68" t="str">
        <f t="shared" si="15"/>
        <v/>
      </c>
      <c r="AK33" s="68" t="str">
        <f t="shared" si="15"/>
        <v/>
      </c>
      <c r="AL33" s="68" t="str">
        <f t="shared" si="15"/>
        <v/>
      </c>
      <c r="AM33" s="68" t="str">
        <f t="shared" si="15"/>
        <v/>
      </c>
      <c r="AN33" s="68" t="str">
        <f t="shared" si="15"/>
        <v/>
      </c>
      <c r="AO33" s="68" t="str">
        <f t="shared" si="15"/>
        <v/>
      </c>
      <c r="AP33" s="68" t="str">
        <f t="shared" si="15"/>
        <v/>
      </c>
      <c r="AQ33" s="68" t="str">
        <f t="shared" si="15"/>
        <v/>
      </c>
      <c r="AR33" s="68" t="str">
        <f t="shared" si="15"/>
        <v/>
      </c>
      <c r="AS33" s="68" t="str">
        <f t="shared" si="15"/>
        <v/>
      </c>
      <c r="AT33" s="68" t="str">
        <f t="shared" si="15"/>
        <v/>
      </c>
      <c r="AU33" s="68" t="str">
        <f t="shared" si="15"/>
        <v/>
      </c>
      <c r="AV33" s="68" t="str">
        <f t="shared" si="15"/>
        <v/>
      </c>
      <c r="AW33" s="68" t="str">
        <f t="shared" si="15"/>
        <v/>
      </c>
      <c r="AX33" s="68" t="str">
        <f t="shared" si="15"/>
        <v/>
      </c>
      <c r="AY33" s="68" t="str">
        <f t="shared" si="15"/>
        <v/>
      </c>
      <c r="AZ33" s="68" t="str">
        <f t="shared" si="15"/>
        <v/>
      </c>
      <c r="BA33" s="68" t="str">
        <f t="shared" si="15"/>
        <v/>
      </c>
      <c r="BB33" s="68" t="str">
        <f t="shared" si="15"/>
        <v/>
      </c>
      <c r="BC33" s="68" t="str">
        <f t="shared" si="15"/>
        <v/>
      </c>
      <c r="BD33" s="68" t="str">
        <f t="shared" si="15"/>
        <v/>
      </c>
      <c r="BE33" s="68" t="str">
        <f t="shared" si="15"/>
        <v/>
      </c>
      <c r="BF33" s="68" t="str">
        <f t="shared" si="15"/>
        <v/>
      </c>
      <c r="BG33" s="68" t="str">
        <f t="shared" si="15"/>
        <v/>
      </c>
      <c r="BH33" s="68" t="str">
        <f t="shared" si="15"/>
        <v/>
      </c>
      <c r="BI33" s="68" t="str">
        <f t="shared" si="15"/>
        <v/>
      </c>
      <c r="BJ33" s="68" t="str">
        <f t="shared" si="15"/>
        <v/>
      </c>
      <c r="BK33" s="68" t="str">
        <f t="shared" si="15"/>
        <v/>
      </c>
      <c r="BL33" s="68" t="str">
        <f t="shared" si="15"/>
        <v/>
      </c>
      <c r="BM33" s="68" t="str">
        <f t="shared" si="15"/>
        <v/>
      </c>
      <c r="BN33" s="68" t="str">
        <f t="shared" si="15"/>
        <v/>
      </c>
      <c r="BO33" s="68" t="str">
        <f t="shared" ref="BO33:DL33" si="16">IF(BO3="","",MIN(BO15,MAX(BO25-BO31,0)))</f>
        <v/>
      </c>
      <c r="BP33" s="68" t="str">
        <f t="shared" si="16"/>
        <v/>
      </c>
      <c r="BQ33" s="68" t="str">
        <f t="shared" si="16"/>
        <v/>
      </c>
      <c r="BR33" s="68" t="str">
        <f t="shared" si="16"/>
        <v/>
      </c>
      <c r="BS33" s="68" t="str">
        <f t="shared" si="16"/>
        <v/>
      </c>
      <c r="BT33" s="68" t="str">
        <f t="shared" si="16"/>
        <v/>
      </c>
      <c r="BU33" s="68" t="str">
        <f t="shared" si="16"/>
        <v/>
      </c>
      <c r="BV33" s="68" t="str">
        <f t="shared" si="16"/>
        <v/>
      </c>
      <c r="BW33" s="68" t="str">
        <f t="shared" si="16"/>
        <v/>
      </c>
      <c r="BX33" s="68" t="str">
        <f t="shared" si="16"/>
        <v/>
      </c>
      <c r="BY33" s="68" t="str">
        <f t="shared" si="16"/>
        <v/>
      </c>
      <c r="BZ33" s="68" t="str">
        <f t="shared" si="16"/>
        <v/>
      </c>
      <c r="CA33" s="68" t="str">
        <f t="shared" si="16"/>
        <v/>
      </c>
      <c r="CB33" s="68" t="str">
        <f t="shared" si="16"/>
        <v/>
      </c>
      <c r="CC33" s="68" t="str">
        <f t="shared" si="16"/>
        <v/>
      </c>
      <c r="CD33" s="68" t="str">
        <f t="shared" si="16"/>
        <v/>
      </c>
      <c r="CE33" s="68" t="str">
        <f t="shared" si="16"/>
        <v/>
      </c>
      <c r="CF33" s="68" t="str">
        <f t="shared" si="16"/>
        <v/>
      </c>
      <c r="CG33" s="68" t="str">
        <f t="shared" si="16"/>
        <v/>
      </c>
      <c r="CH33" s="68" t="str">
        <f t="shared" si="16"/>
        <v/>
      </c>
      <c r="CI33" s="68" t="str">
        <f t="shared" si="16"/>
        <v/>
      </c>
      <c r="CJ33" s="68" t="str">
        <f t="shared" si="16"/>
        <v/>
      </c>
      <c r="CK33" s="68" t="str">
        <f t="shared" si="16"/>
        <v/>
      </c>
      <c r="CL33" s="68" t="str">
        <f t="shared" si="16"/>
        <v/>
      </c>
      <c r="CM33" s="68" t="str">
        <f t="shared" si="16"/>
        <v/>
      </c>
      <c r="CN33" s="68" t="str">
        <f t="shared" si="16"/>
        <v/>
      </c>
      <c r="CO33" s="68" t="str">
        <f t="shared" si="16"/>
        <v/>
      </c>
      <c r="CP33" s="68" t="str">
        <f t="shared" si="16"/>
        <v/>
      </c>
      <c r="CQ33" s="68" t="str">
        <f t="shared" si="16"/>
        <v/>
      </c>
      <c r="CR33" s="68" t="str">
        <f t="shared" si="16"/>
        <v/>
      </c>
      <c r="CS33" s="68" t="str">
        <f t="shared" si="16"/>
        <v/>
      </c>
      <c r="CT33" s="68" t="str">
        <f t="shared" si="16"/>
        <v/>
      </c>
      <c r="CU33" s="68" t="str">
        <f t="shared" si="16"/>
        <v/>
      </c>
      <c r="CV33" s="68" t="str">
        <f t="shared" si="16"/>
        <v/>
      </c>
      <c r="CW33" s="68" t="str">
        <f t="shared" si="16"/>
        <v/>
      </c>
      <c r="CX33" s="68" t="str">
        <f t="shared" si="16"/>
        <v/>
      </c>
      <c r="CY33" s="68" t="str">
        <f t="shared" si="16"/>
        <v/>
      </c>
      <c r="CZ33" s="68" t="str">
        <f t="shared" si="16"/>
        <v/>
      </c>
      <c r="DA33" s="68" t="str">
        <f t="shared" si="16"/>
        <v/>
      </c>
      <c r="DB33" s="68" t="str">
        <f t="shared" si="16"/>
        <v/>
      </c>
      <c r="DC33" s="68" t="str">
        <f t="shared" si="16"/>
        <v/>
      </c>
      <c r="DD33" s="68" t="str">
        <f t="shared" si="16"/>
        <v/>
      </c>
      <c r="DE33" s="68" t="str">
        <f t="shared" si="16"/>
        <v/>
      </c>
      <c r="DF33" s="68" t="str">
        <f t="shared" si="16"/>
        <v/>
      </c>
      <c r="DG33" s="68" t="str">
        <f t="shared" si="16"/>
        <v/>
      </c>
      <c r="DH33" s="68" t="str">
        <f t="shared" si="16"/>
        <v/>
      </c>
      <c r="DI33" s="68" t="str">
        <f t="shared" si="16"/>
        <v/>
      </c>
      <c r="DJ33" s="68" t="str">
        <f t="shared" si="16"/>
        <v/>
      </c>
      <c r="DK33" s="68" t="str">
        <f t="shared" si="16"/>
        <v/>
      </c>
      <c r="DL33" s="68" t="str">
        <f t="shared" si="16"/>
        <v/>
      </c>
      <c r="DM33" s="68" t="str">
        <f t="shared" ref="DM33:EV33" si="17">IF(DM3="","",MIN(DM15,MAX(DM25,0)))</f>
        <v/>
      </c>
      <c r="DN33" s="68" t="str">
        <f t="shared" si="17"/>
        <v/>
      </c>
      <c r="DO33" s="68" t="str">
        <f t="shared" si="17"/>
        <v/>
      </c>
      <c r="DP33" s="68" t="str">
        <f t="shared" si="17"/>
        <v/>
      </c>
      <c r="DQ33" s="68" t="str">
        <f t="shared" si="17"/>
        <v/>
      </c>
      <c r="DR33" s="68" t="str">
        <f t="shared" si="17"/>
        <v/>
      </c>
      <c r="DS33" s="68" t="str">
        <f t="shared" si="17"/>
        <v/>
      </c>
      <c r="DT33" s="68" t="str">
        <f t="shared" si="17"/>
        <v/>
      </c>
      <c r="DU33" s="68" t="str">
        <f t="shared" si="17"/>
        <v/>
      </c>
      <c r="DV33" s="68" t="str">
        <f t="shared" si="17"/>
        <v/>
      </c>
      <c r="DW33" s="68" t="str">
        <f t="shared" si="17"/>
        <v/>
      </c>
      <c r="DX33" s="68" t="str">
        <f t="shared" si="17"/>
        <v/>
      </c>
      <c r="DY33" s="68" t="str">
        <f t="shared" si="17"/>
        <v/>
      </c>
      <c r="DZ33" s="68" t="str">
        <f t="shared" si="17"/>
        <v/>
      </c>
      <c r="EA33" s="68" t="str">
        <f t="shared" si="17"/>
        <v/>
      </c>
      <c r="EB33" s="68" t="str">
        <f t="shared" si="17"/>
        <v/>
      </c>
      <c r="EC33" s="68" t="str">
        <f t="shared" si="17"/>
        <v/>
      </c>
      <c r="ED33" s="68" t="str">
        <f t="shared" si="17"/>
        <v/>
      </c>
      <c r="EE33" s="68" t="str">
        <f t="shared" si="17"/>
        <v/>
      </c>
      <c r="EF33" s="68" t="str">
        <f t="shared" si="17"/>
        <v/>
      </c>
      <c r="EG33" s="68" t="str">
        <f t="shared" si="17"/>
        <v/>
      </c>
      <c r="EH33" s="68" t="str">
        <f t="shared" si="17"/>
        <v/>
      </c>
      <c r="EI33" s="68" t="str">
        <f t="shared" si="17"/>
        <v/>
      </c>
      <c r="EJ33" s="68" t="str">
        <f t="shared" si="17"/>
        <v/>
      </c>
      <c r="EK33" s="68" t="str">
        <f t="shared" si="17"/>
        <v/>
      </c>
      <c r="EL33" s="68" t="str">
        <f t="shared" si="17"/>
        <v/>
      </c>
      <c r="EM33" s="68" t="str">
        <f t="shared" si="17"/>
        <v/>
      </c>
      <c r="EN33" s="68" t="str">
        <f t="shared" si="17"/>
        <v/>
      </c>
      <c r="EO33" s="68" t="str">
        <f t="shared" si="17"/>
        <v/>
      </c>
      <c r="EP33" s="68" t="str">
        <f t="shared" si="17"/>
        <v/>
      </c>
      <c r="EQ33" s="68" t="str">
        <f t="shared" si="17"/>
        <v/>
      </c>
      <c r="ER33" s="68" t="str">
        <f t="shared" si="17"/>
        <v/>
      </c>
      <c r="ES33" s="68" t="str">
        <f t="shared" si="17"/>
        <v/>
      </c>
      <c r="ET33" s="68" t="str">
        <f t="shared" si="17"/>
        <v/>
      </c>
      <c r="EU33" s="68" t="str">
        <f t="shared" si="17"/>
        <v/>
      </c>
      <c r="EV33" s="68" t="str">
        <f t="shared" si="17"/>
        <v/>
      </c>
    </row>
    <row r="34" spans="1:152" hidden="1">
      <c r="A34" s="68" t="s">
        <v>58</v>
      </c>
      <c r="B34" s="68">
        <f>0</f>
        <v>0</v>
      </c>
      <c r="C34" s="68">
        <f>IF(C3="","",B34/(1+'Caracs du projet'!$E$93)+B15/(1+'Caracs du projet'!$E$93)-B33/(1+'Caracs du projet'!$E$93)-B36/(1+'Caracs du projet'!$E$93))</f>
        <v>0</v>
      </c>
      <c r="D34" s="68">
        <f ca="1">IF(D3="","",IF(C34+C15-C33-C36&gt;0,C34/(1+'Caracs du projet'!$E$93)+C15/(1+'Caracs du projet'!$E$93)-C33/(1+'Caracs du projet'!$E$93)-C36/(1+'Caracs du projet'!$E$93),0))</f>
        <v>469.5303972005787</v>
      </c>
      <c r="E34" s="68">
        <f ca="1">IF(E3="","",IF(D34+D15-D33-D36&gt;0,D34/(1+'Caracs du projet'!$E$93)+D15/(1+'Caracs du projet'!$E$93)-D33/(1+'Caracs du projet'!$E$93)-D36/(1+'Caracs du projet'!$E$93),0))</f>
        <v>978.34721643532248</v>
      </c>
      <c r="F34" s="68">
        <f ca="1">IF(F3="","",IF(E34+E15-E33-E36&gt;0,E34/(1+'Caracs du projet'!$E$93)+E15/(1+'Caracs du projet'!$E$93)-E33/(1+'Caracs du projet'!$E$93)-E36/(1+'Caracs du projet'!$E$93),0))</f>
        <v>1525.6633759251013</v>
      </c>
      <c r="G34" s="68">
        <f ca="1">IF(G3="","",IF(F34+F15-F33-F36&gt;0,F34/(1+'Caracs du projet'!$E$93)+F15/(1+'Caracs du projet'!$E$93)-F33/(1+'Caracs du projet'!$E$93)-F36/(1+'Caracs du projet'!$E$93),0))</f>
        <v>2110.7035905367402</v>
      </c>
      <c r="H34" s="68">
        <f ca="1">IF(H3="","",IF(G34+G15-G33-G36&gt;0,G34/(1+'Caracs du projet'!$E$93)+G15/(1+'Caracs du projet'!$E$93)-G33/(1+'Caracs du projet'!$E$93)-G36/(1+'Caracs du projet'!$E$93),0))</f>
        <v>2732.7042154479095</v>
      </c>
      <c r="I34" s="68">
        <f ca="1">IF(I3="","",IF(H34+H15-H33-H36&gt;0,H34/(1+'Caracs du projet'!$E$93)+H15/(1+'Caracs du projet'!$E$93)-H33/(1+'Caracs du projet'!$E$93)-H36/(1+'Caracs du projet'!$E$93),0))</f>
        <v>3390.9130917515195</v>
      </c>
      <c r="J34" s="68">
        <f ca="1">IF(J3="","",IF(I34+I15-I33-I36&gt;0,I34/(1+'Caracs du projet'!$E$93)+I15/(1+'Caracs du projet'!$E$93)-I33/(1+'Caracs du projet'!$E$93)-I36/(1+'Caracs du projet'!$E$93),0))</f>
        <v>4084.5893939765301</v>
      </c>
      <c r="K34" s="68">
        <f ca="1">IF(K3="","",IF(J34+J15-J33-J36&gt;0,J34/(1+'Caracs du projet'!$E$93)+J15/(1+'Caracs du projet'!$E$93)-J33/(1+'Caracs du projet'!$E$93)-J36/(1+'Caracs du projet'!$E$93),0))</f>
        <v>4813.0034795023721</v>
      </c>
      <c r="L34" s="68">
        <f ca="1">IF(L3="","",IF(K34+K15-K33-K36&gt;0,K34/(1+'Caracs du projet'!$E$93)+K15/(1+'Caracs du projet'!$E$93)-K33/(1+'Caracs du projet'!$E$93)-K36/(1+'Caracs du projet'!$E$93),0))</f>
        <v>5575.4367398444201</v>
      </c>
      <c r="M34" s="68">
        <f ca="1">IF(M3="","",IF(L34+L15-L33-L36&gt;0,L34/(1+'Caracs du projet'!$E$93)+L15/(1+'Caracs du projet'!$E$93)-L33/(1+'Caracs du projet'!$E$93)-L36/(1+'Caracs du projet'!$E$93),0))</f>
        <v>6371.1814537882392</v>
      </c>
      <c r="N34" s="68">
        <f ca="1">IF(N3="","",IF(M34+M15-M33-M36&gt;0,M34/(1+'Caracs du projet'!$E$93)+M15/(1+'Caracs du projet'!$E$93)-M33/(1+'Caracs du projet'!$E$93)-M36/(1+'Caracs du projet'!$E$93),0))</f>
        <v>7199.5406423505674</v>
      </c>
      <c r="O34" s="68">
        <f ca="1">IF(O3="","",IF(N34+N15-N33-N36&gt;0,N34/(1+'Caracs du projet'!$E$93)+N15/(1+'Caracs du projet'!$E$93)-N33/(1+'Caracs du projet'!$E$93)-N36/(1+'Caracs du projet'!$E$93),0))</f>
        <v>8059.8279255452617</v>
      </c>
      <c r="P34" s="68">
        <f ca="1">IF(P3="","",IF(O34+O15-O33-O36&gt;0,O34/(1+'Caracs du projet'!$E$93)+O15/(1+'Caracs du projet'!$E$93)-O33/(1+'Caracs du projet'!$E$93)-O36/(1+'Caracs du projet'!$E$93),0))</f>
        <v>8951.3673809326829</v>
      </c>
      <c r="Q34" s="68">
        <f ca="1">IF(Q3="","",IF(P34+P15-P33-P36&gt;0,P34/(1+'Caracs du projet'!$E$93)+P15/(1+'Caracs du projet'!$E$93)-P33/(1+'Caracs du projet'!$E$93)-P36/(1+'Caracs du projet'!$E$93),0))</f>
        <v>9326.225968418812</v>
      </c>
      <c r="R34" s="68">
        <f ca="1">IF(R3="","",IF(Q34+Q15-Q33-Q36&gt;0,Q34/(1+'Caracs du projet'!$E$93)+Q15/(1+'Caracs du projet'!$E$93)-Q33/(1+'Caracs du projet'!$E$93)-Q36/(1+'Caracs du projet'!$E$93),0))</f>
        <v>9594.239199821046</v>
      </c>
      <c r="S34" s="68">
        <f ca="1">IF(S3="","",IF(R34+R15-R33-R36&gt;0,R34/(1+'Caracs du projet'!$E$93)+R15/(1+'Caracs du projet'!$E$93)-R33/(1+'Caracs du projet'!$E$93)-R36/(1+'Caracs du projet'!$E$93),0))</f>
        <v>7599.3973859968673</v>
      </c>
      <c r="T34" s="68">
        <f ca="1">IF(T3="","",IF(S34+S15-S33-S36&gt;0,S34/(1+'Caracs du projet'!$E$93)+S15/(1+'Caracs du projet'!$E$93)-S33/(1+'Caracs du projet'!$E$93)-S36/(1+'Caracs du projet'!$E$93),0))</f>
        <v>5643.1168707897523</v>
      </c>
      <c r="U34" s="68">
        <f ca="1">IF(U3="","",IF(T34+T15-T33-T36&gt;0,T34/(1+'Caracs du projet'!$E$93)+T15/(1+'Caracs du projet'!$E$93)-T33/(1+'Caracs du projet'!$E$93)-T36/(1+'Caracs du projet'!$E$93),0))</f>
        <v>3724.829617683004</v>
      </c>
      <c r="V34" s="68">
        <f ca="1">IF(V3="","",IF(U34+U15-U33-U36&gt;0,U34/(1+'Caracs du projet'!$E$93)+U15/(1+'Caracs du projet'!$E$93)-U33/(1+'Caracs du projet'!$E$93)-U36/(1+'Caracs du projet'!$E$93),0))</f>
        <v>1843.9750582589104</v>
      </c>
      <c r="W34" s="68" t="str">
        <f>IF(W3="","",IF(V34+V15-V33-V36&gt;0,V34/(1+'Caracs du projet'!$E$93)+V15/(1+'Caracs du projet'!$E$93)-V33/(1+'Caracs du projet'!$E$93)-V36/(1+'Caracs du projet'!$E$93),0))</f>
        <v/>
      </c>
      <c r="X34" s="68" t="str">
        <f>IF(X3="","",IF(W34+W15-W33-W36&gt;0,W34/(1+'Caracs du projet'!$E$93)+W15/(1+'Caracs du projet'!$E$93)-W33/(1+'Caracs du projet'!$E$93)-W36/(1+'Caracs du projet'!$E$93),0))</f>
        <v/>
      </c>
      <c r="Y34" s="68" t="str">
        <f>IF(Y3="","",IF(X34+X15-X33-X36&gt;0,X34/(1+'Caracs du projet'!$E$93)+X15/(1+'Caracs du projet'!$E$93)-X33/(1+'Caracs du projet'!$E$93)-X36/(1+'Caracs du projet'!$E$93),0))</f>
        <v/>
      </c>
      <c r="Z34" s="68" t="str">
        <f>IF(Z3="","",IF(Y34+Y15-Y33-Y36&gt;0,Y34/(1+'Caracs du projet'!$E$93)+Y15/(1+'Caracs du projet'!$E$93)-Y33/(1+'Caracs du projet'!$E$93)-Y36/(1+'Caracs du projet'!$E$93),0))</f>
        <v/>
      </c>
      <c r="AA34" s="68" t="str">
        <f>IF(AA3="","",IF(Z34+Z15-Z33-Z36&gt;0,Z34/(1+'Caracs du projet'!$E$93)+Z15/(1+'Caracs du projet'!$E$93)-Z33/(1+'Caracs du projet'!$E$93)-Z36/(1+'Caracs du projet'!$E$93),0))</f>
        <v/>
      </c>
      <c r="AB34" s="68" t="str">
        <f>IF(AB3="","",IF(AA34+AA15-AA33-AA36&gt;0,AA34/(1+'Caracs du projet'!$E$93)+AA15/(1+'Caracs du projet'!$E$93)-AA33/(1+'Caracs du projet'!$E$93)-AA36/(1+'Caracs du projet'!$E$93),0))</f>
        <v/>
      </c>
      <c r="AC34" s="68" t="str">
        <f>IF(AC3="","",IF(AB34+AB15-AB33-AB36&gt;0,AB34/(1+'Caracs du projet'!$E$93)+AB15/(1+'Caracs du projet'!$E$93)-AB33/(1+'Caracs du projet'!$E$93)-AB36/(1+'Caracs du projet'!$E$93),0))</f>
        <v/>
      </c>
      <c r="AD34" s="68" t="str">
        <f>IF(AD3="","",IF(AC34+AC15-AC33-AC36&gt;0,AC34/(1+'Caracs du projet'!$E$93)+AC15/(1+'Caracs du projet'!$E$93)-AC33/(1+'Caracs du projet'!$E$93)-AC36/(1+'Caracs du projet'!$E$93),0))</f>
        <v/>
      </c>
      <c r="AE34" s="68" t="str">
        <f>IF(AE3="","",IF(AD34+AD15-AD33-AD36&gt;0,AD34/(1+'Caracs du projet'!$E$93)+AD15/(1+'Caracs du projet'!$E$93)-AD33/(1+'Caracs du projet'!$E$93)-AD36/(1+'Caracs du projet'!$E$93),0))</f>
        <v/>
      </c>
      <c r="AF34" s="68" t="str">
        <f>IF(AF3="","",IF(AE34+AE15-AE33-AE36&gt;0,AE34/(1+'Caracs du projet'!$E$93)+AE15/(1+'Caracs du projet'!$E$93)-AE33/(1+'Caracs du projet'!$E$93)-AE36/(1+'Caracs du projet'!$E$93),0))</f>
        <v/>
      </c>
      <c r="AG34" s="68" t="str">
        <f>IF(AG3="","",IF(AF34+AF15-AF33-AF36&gt;0,AF34/(1+'Caracs du projet'!$E$93)+AF15/(1+'Caracs du projet'!$E$93)-AF33/(1+'Caracs du projet'!$E$93)-AF36/(1+'Caracs du projet'!$E$93),0))</f>
        <v/>
      </c>
      <c r="AH34" s="68" t="str">
        <f>IF(AH3="","",IF(AG34+AG15-AG33-AG36&gt;0,AG34/(1+'Caracs du projet'!$E$93)+AG15/(1+'Caracs du projet'!$E$93)-AG33/(1+'Caracs du projet'!$E$93)-AG36/(1+'Caracs du projet'!$E$93),0))</f>
        <v/>
      </c>
      <c r="AI34" s="68" t="str">
        <f>IF(AI3="","",IF(AH34+AH15-AH33-AH36&gt;0,AH34/(1+'Caracs du projet'!$E$93)+AH15/(1+'Caracs du projet'!$E$93)-AH33/(1+'Caracs du projet'!$E$93)-AH36/(1+'Caracs du projet'!$E$93),0))</f>
        <v/>
      </c>
      <c r="AJ34" s="68" t="str">
        <f>IF(AJ3="","",IF(AI34+AI15-AI33-AI36&gt;0,AI34/(1+'Caracs du projet'!$E$93)+AI15/(1+'Caracs du projet'!$E$93)-AI33/(1+'Caracs du projet'!$E$93)-AI36/(1+'Caracs du projet'!$E$93),0))</f>
        <v/>
      </c>
      <c r="AK34" s="68" t="str">
        <f>IF(AK3="","",IF(AJ34+AJ15-AJ33-AJ36&gt;0,AJ34/(1+'Caracs du projet'!$E$93)+AJ15/(1+'Caracs du projet'!$E$93)-AJ33/(1+'Caracs du projet'!$E$93)-AJ36/(1+'Caracs du projet'!$E$93),0))</f>
        <v/>
      </c>
      <c r="AL34" s="68" t="str">
        <f>IF(AL3="","",IF(AK34+AK15-AK33-AK36&gt;0,AK34/(1+'Caracs du projet'!$E$93)+AK15/(1+'Caracs du projet'!$E$93)-AK33/(1+'Caracs du projet'!$E$93)-AK36/(1+'Caracs du projet'!$E$93),0))</f>
        <v/>
      </c>
      <c r="AM34" s="68" t="str">
        <f>IF(AM3="","",IF(AL34+AL15-AL33-AL36&gt;0,AL34/(1+'Caracs du projet'!$E$93)+AL15/(1+'Caracs du projet'!$E$93)-AL33/(1+'Caracs du projet'!$E$93)-AL36/(1+'Caracs du projet'!$E$93),0))</f>
        <v/>
      </c>
      <c r="AN34" s="68" t="str">
        <f>IF(AN3="","",IF(AM34+AM15-AM33-AM36&gt;0,AM34/(1+'Caracs du projet'!$E$93)+AM15/(1+'Caracs du projet'!$E$93)-AM33/(1+'Caracs du projet'!$E$93)-AM36/(1+'Caracs du projet'!$E$93),0))</f>
        <v/>
      </c>
      <c r="AO34" s="68" t="str">
        <f>IF(AO3="","",IF(AN34+AN15-AN33-AN36&gt;0,AN34/(1+'Caracs du projet'!$E$93)+AN15/(1+'Caracs du projet'!$E$93)-AN33/(1+'Caracs du projet'!$E$93)-AN36/(1+'Caracs du projet'!$E$93),0))</f>
        <v/>
      </c>
      <c r="AP34" s="68" t="str">
        <f>IF(AP3="","",IF(AO34+AO15-AO33-AO36&gt;0,AO34/(1+'Caracs du projet'!$E$93)+AO15/(1+'Caracs du projet'!$E$93)-AO33/(1+'Caracs du projet'!$E$93)-AO36/(1+'Caracs du projet'!$E$93),0))</f>
        <v/>
      </c>
      <c r="AQ34" s="68" t="str">
        <f>IF(AQ3="","",IF(AP34+AP15-AP33-AP36&gt;0,AP34/(1+'Caracs du projet'!$E$93)+AP15/(1+'Caracs du projet'!$E$93)-AP33/(1+'Caracs du projet'!$E$93)-AP36/(1+'Caracs du projet'!$E$93),0))</f>
        <v/>
      </c>
      <c r="AR34" s="68" t="str">
        <f>IF(AR3="","",IF(AQ34+AQ15-AQ33-AQ36&gt;0,AQ34/(1+'Caracs du projet'!$E$93)+AQ15/(1+'Caracs du projet'!$E$93)-AQ33/(1+'Caracs du projet'!$E$93)-AQ36/(1+'Caracs du projet'!$E$93),0))</f>
        <v/>
      </c>
      <c r="AS34" s="68" t="str">
        <f>IF(AS3="","",IF(AR34+AR15-AR33-AR36&gt;0,AR34/(1+'Caracs du projet'!$E$93)+AR15/(1+'Caracs du projet'!$E$93)-AR33/(1+'Caracs du projet'!$E$93)-AR36/(1+'Caracs du projet'!$E$93),0))</f>
        <v/>
      </c>
      <c r="AT34" s="68" t="str">
        <f>IF(AT3="","",IF(AS34+AS15-AS33-AS36&gt;0,AS34/(1+'Caracs du projet'!$E$93)+AS15/(1+'Caracs du projet'!$E$93)-AS33/(1+'Caracs du projet'!$E$93)-AS36/(1+'Caracs du projet'!$E$93),0))</f>
        <v/>
      </c>
      <c r="AU34" s="68" t="str">
        <f>IF(AU3="","",IF(AT34+AT15-AT33-AT36&gt;0,AT34/(1+'Caracs du projet'!$E$93)+AT15/(1+'Caracs du projet'!$E$93)-AT33/(1+'Caracs du projet'!$E$93)-AT36/(1+'Caracs du projet'!$E$93),0))</f>
        <v/>
      </c>
      <c r="AV34" s="68" t="str">
        <f>IF(AV3="","",IF(AU34+AU15-AU33-AU36&gt;0,AU34/(1+'Caracs du projet'!$E$93)+AU15/(1+'Caracs du projet'!$E$93)-AU33/(1+'Caracs du projet'!$E$93)-AU36/(1+'Caracs du projet'!$E$93),0))</f>
        <v/>
      </c>
      <c r="AW34" s="68" t="str">
        <f>IF(AW3="","",IF(AV34+AV15-AV33-AV36&gt;0,AV34/(1+'Caracs du projet'!$E$93)+AV15/(1+'Caracs du projet'!$E$93)-AV33/(1+'Caracs du projet'!$E$93)-AV36/(1+'Caracs du projet'!$E$93),0))</f>
        <v/>
      </c>
      <c r="AX34" s="68" t="str">
        <f>IF(AX3="","",IF(AW34+AW15-AW33-AW36&gt;0,AW34/(1+'Caracs du projet'!$E$93)+AW15/(1+'Caracs du projet'!$E$93)-AW33/(1+'Caracs du projet'!$E$93)-AW36/(1+'Caracs du projet'!$E$93),0))</f>
        <v/>
      </c>
      <c r="AY34" s="68" t="str">
        <f>IF(AY3="","",IF(AX34+AX15-AX33-AX36&gt;0,AX34/(1+'Caracs du projet'!$E$93)+AX15/(1+'Caracs du projet'!$E$93)-AX33/(1+'Caracs du projet'!$E$93)-AX36/(1+'Caracs du projet'!$E$93),0))</f>
        <v/>
      </c>
      <c r="AZ34" s="68" t="str">
        <f>IF(AZ3="","",IF(AY34+AY15-AY33-AY36&gt;0,AY34/(1+'Caracs du projet'!$E$93)+AY15/(1+'Caracs du projet'!$E$93)-AY33/(1+'Caracs du projet'!$E$93)-AY36/(1+'Caracs du projet'!$E$93),0))</f>
        <v/>
      </c>
      <c r="BA34" s="68" t="str">
        <f>IF(BA3="","",IF(AZ34+AZ15-AZ33-AZ36&gt;0,AZ34/(1+'Caracs du projet'!$E$93)+AZ15/(1+'Caracs du projet'!$E$93)-AZ33/(1+'Caracs du projet'!$E$93)-AZ36/(1+'Caracs du projet'!$E$93),0))</f>
        <v/>
      </c>
      <c r="BB34" s="68" t="str">
        <f>IF(BB3="","",IF(BA34+BA15-BA33-BA36&gt;0,BA34/(1+'Caracs du projet'!$E$93)+BA15/(1+'Caracs du projet'!$E$93)-BA33/(1+'Caracs du projet'!$E$93)-BA36/(1+'Caracs du projet'!$E$93),0))</f>
        <v/>
      </c>
      <c r="BC34" s="68" t="str">
        <f>IF(BC3="","",IF(BB34+BB15-BB33-BB36&gt;0,BB34/(1+'Caracs du projet'!$E$93)+BB15/(1+'Caracs du projet'!$E$93)-BB33/(1+'Caracs du projet'!$E$93)-BB36/(1+'Caracs du projet'!$E$93),0))</f>
        <v/>
      </c>
      <c r="BD34" s="68" t="str">
        <f>IF(BD3="","",IF(BC34+BC15-BC33-BC36&gt;0,BC34/(1+'Caracs du projet'!$E$93)+BC15/(1+'Caracs du projet'!$E$93)-BC33/(1+'Caracs du projet'!$E$93)-BC36/(1+'Caracs du projet'!$E$93),0))</f>
        <v/>
      </c>
      <c r="BE34" s="68" t="str">
        <f>IF(BE3="","",IF(BD34+BD15-BD33-BD36&gt;0,BD34/(1+'Caracs du projet'!$E$93)+BD15/(1+'Caracs du projet'!$E$93)-BD33/(1+'Caracs du projet'!$E$93)-BD36/(1+'Caracs du projet'!$E$93),0))</f>
        <v/>
      </c>
      <c r="BF34" s="68" t="str">
        <f>IF(BF3="","",IF(BE34+BE15-BE33-BE36&gt;0,BE34/(1+'Caracs du projet'!$E$93)+BE15/(1+'Caracs du projet'!$E$93)-BE33/(1+'Caracs du projet'!$E$93)-BE36/(1+'Caracs du projet'!$E$93),0))</f>
        <v/>
      </c>
      <c r="BG34" s="68" t="str">
        <f>IF(BG3="","",IF(BF34+BF15-BF33-BF36&gt;0,BF34/(1+'Caracs du projet'!$E$93)+BF15/(1+'Caracs du projet'!$E$93)-BF33/(1+'Caracs du projet'!$E$93)-BF36/(1+'Caracs du projet'!$E$93),0))</f>
        <v/>
      </c>
      <c r="BH34" s="68" t="str">
        <f>IF(BH3="","",IF(BG34+BG15-BG33-BG36&gt;0,BG34/(1+'Caracs du projet'!$E$93)+BG15/(1+'Caracs du projet'!$E$93)-BG33/(1+'Caracs du projet'!$E$93)-BG36/(1+'Caracs du projet'!$E$93),0))</f>
        <v/>
      </c>
      <c r="BI34" s="68" t="str">
        <f>IF(BI3="","",IF(BH34+BH15-BH33-BH36&gt;0,BH34/(1+'Caracs du projet'!$E$93)+BH15/(1+'Caracs du projet'!$E$93)-BH33/(1+'Caracs du projet'!$E$93)-BH36/(1+'Caracs du projet'!$E$93),0))</f>
        <v/>
      </c>
      <c r="BJ34" s="68" t="str">
        <f>IF(BJ3="","",IF(BI34+BI15-BI33-BI36&gt;0,BI34/(1+'Caracs du projet'!$E$93)+BI15/(1+'Caracs du projet'!$E$93)-BI33/(1+'Caracs du projet'!$E$93)-BI36/(1+'Caracs du projet'!$E$93),0))</f>
        <v/>
      </c>
      <c r="BK34" s="68" t="str">
        <f>IF(BK3="","",IF(BJ34+BJ15-BJ33-BJ36&gt;0,BJ34/(1+'Caracs du projet'!$E$93)+BJ15/(1+'Caracs du projet'!$E$93)-BJ33/(1+'Caracs du projet'!$E$93)-BJ36/(1+'Caracs du projet'!$E$93),0))</f>
        <v/>
      </c>
      <c r="BL34" s="68" t="str">
        <f>IF(BL3="","",IF(BK34+BK15-BK33-BK36&gt;0,BK34/(1+'Caracs du projet'!$E$93)+BK15/(1+'Caracs du projet'!$E$93)-BK33/(1+'Caracs du projet'!$E$93)-BK36/(1+'Caracs du projet'!$E$93),0))</f>
        <v/>
      </c>
      <c r="BM34" s="68" t="str">
        <f>IF(BM3="","",IF(BL34+BL15-BL33-BL36&gt;0,BL34/(1+'Caracs du projet'!$E$93)+BL15/(1+'Caracs du projet'!$E$93)-BL33/(1+'Caracs du projet'!$E$93)-BL36/(1+'Caracs du projet'!$E$93),0))</f>
        <v/>
      </c>
      <c r="BN34" s="68" t="str">
        <f>IF(BN3="","",IF(BM34+BM15-BM33-BM36&gt;0,BM34/(1+'Caracs du projet'!$E$93)+BM15/(1+'Caracs du projet'!$E$93)-BM33/(1+'Caracs du projet'!$E$93)-BM36/(1+'Caracs du projet'!$E$93),0))</f>
        <v/>
      </c>
      <c r="BO34" s="68" t="str">
        <f>IF(BO3="","",IF(BN34+BN15-BN33-BN36&gt;0,BN34/(1+'Caracs du projet'!$E$93)+BN15/(1+'Caracs du projet'!$E$93)-BN33/(1+'Caracs du projet'!$E$93)-BN36/(1+'Caracs du projet'!$E$93),0))</f>
        <v/>
      </c>
      <c r="BP34" s="68" t="str">
        <f>IF(BP3="","",IF(BO34+BO15-BO33-BO36&gt;0,BO34/(1+'Caracs du projet'!$E$93)+BO15/(1+'Caracs du projet'!$E$93)-BO33/(1+'Caracs du projet'!$E$93)-BO36/(1+'Caracs du projet'!$E$93),0))</f>
        <v/>
      </c>
      <c r="BQ34" s="68" t="str">
        <f>IF(BQ3="","",IF(BP34+BP15-BP33-BP36&gt;0,BP34/(1+'Caracs du projet'!$E$93)+BP15/(1+'Caracs du projet'!$E$93)-BP33/(1+'Caracs du projet'!$E$93)-BP36/(1+'Caracs du projet'!$E$93),0))</f>
        <v/>
      </c>
      <c r="BR34" s="68" t="str">
        <f>IF(BR3="","",IF(BQ34+BQ15-BQ33-BQ36&gt;0,BQ34/(1+'Caracs du projet'!$E$93)+BQ15/(1+'Caracs du projet'!$E$93)-BQ33/(1+'Caracs du projet'!$E$93)-BQ36/(1+'Caracs du projet'!$E$93),0))</f>
        <v/>
      </c>
      <c r="BS34" s="68" t="str">
        <f>IF(BS3="","",IF(BR34+BR15-BR33-BR36&gt;0,BR34/(1+'Caracs du projet'!$E$93)+BR15/(1+'Caracs du projet'!$E$93)-BR33/(1+'Caracs du projet'!$E$93)-BR36/(1+'Caracs du projet'!$E$93),0))</f>
        <v/>
      </c>
      <c r="BT34" s="68" t="str">
        <f>IF(BT3="","",IF(BS34+BS15-BS33-BS36&gt;0,BS34/(1+'Caracs du projet'!$E$93)+BS15/(1+'Caracs du projet'!$E$93)-BS33/(1+'Caracs du projet'!$E$93)-BS36/(1+'Caracs du projet'!$E$93),0))</f>
        <v/>
      </c>
      <c r="BU34" s="68" t="str">
        <f>IF(BU3="","",IF(BT34+BT15-BT33-BT36&gt;0,BT34/(1+'Caracs du projet'!$E$93)+BT15/(1+'Caracs du projet'!$E$93)-BT33/(1+'Caracs du projet'!$E$93)-BT36/(1+'Caracs du projet'!$E$93),0))</f>
        <v/>
      </c>
      <c r="BV34" s="68" t="str">
        <f>IF(BV3="","",IF(BU34+BU15-BU33-BU36&gt;0,BU34/(1+'Caracs du projet'!$E$93)+BU15/(1+'Caracs du projet'!$E$93)-BU33/(1+'Caracs du projet'!$E$93)-BU36/(1+'Caracs du projet'!$E$93),0))</f>
        <v/>
      </c>
      <c r="BW34" s="68" t="str">
        <f>IF(BW3="","",IF(BV34+BV15-BV33-BV36&gt;0,BV34/(1+'Caracs du projet'!$E$93)+BV15/(1+'Caracs du projet'!$E$93)-BV33/(1+'Caracs du projet'!$E$93)-BV36/(1+'Caracs du projet'!$E$93),0))</f>
        <v/>
      </c>
      <c r="BX34" s="68" t="str">
        <f>IF(BX3="","",IF(BW34+BW15-BW33-BW36&gt;0,BW34/(1+'Caracs du projet'!$E$93)+BW15/(1+'Caracs du projet'!$E$93)-BW33/(1+'Caracs du projet'!$E$93)-BW36/(1+'Caracs du projet'!$E$93),0))</f>
        <v/>
      </c>
      <c r="BY34" s="68" t="str">
        <f>IF(BY3="","",IF(BX34+BX15-BX33-BX36&gt;0,BX34/(1+'Caracs du projet'!$E$93)+BX15/(1+'Caracs du projet'!$E$93)-BX33/(1+'Caracs du projet'!$E$93)-BX36/(1+'Caracs du projet'!$E$93),0))</f>
        <v/>
      </c>
      <c r="BZ34" s="68" t="str">
        <f>IF(BZ3="","",IF(BY34+BY15-BY33-BY36&gt;0,BY34/(1+'Caracs du projet'!$E$93)+BY15/(1+'Caracs du projet'!$E$93)-BY33/(1+'Caracs du projet'!$E$93)-BY36/(1+'Caracs du projet'!$E$93),0))</f>
        <v/>
      </c>
      <c r="CA34" s="68" t="str">
        <f>IF(CA3="","",IF(BZ34+BZ15-BZ33-BZ36&gt;0,BZ34/(1+'Caracs du projet'!$E$93)+BZ15/(1+'Caracs du projet'!$E$93)-BZ33/(1+'Caracs du projet'!$E$93)-BZ36/(1+'Caracs du projet'!$E$93),0))</f>
        <v/>
      </c>
      <c r="CB34" s="68" t="str">
        <f>IF(CB3="","",IF(CA34+CA15-CA33-CA36&gt;0,CA34/(1+'Caracs du projet'!$E$93)+CA15/(1+'Caracs du projet'!$E$93)-CA33/(1+'Caracs du projet'!$E$93)-CA36/(1+'Caracs du projet'!$E$93),0))</f>
        <v/>
      </c>
      <c r="CC34" s="68" t="str">
        <f>IF(CC3="","",IF(CB34+CB15-CB33-CB36&gt;0,CB34/(1+'Caracs du projet'!$E$93)+CB15/(1+'Caracs du projet'!$E$93)-CB33/(1+'Caracs du projet'!$E$93)-CB36/(1+'Caracs du projet'!$E$93),0))</f>
        <v/>
      </c>
      <c r="CD34" s="68" t="str">
        <f>IF(CD3="","",IF(CC34+CC15-CC33-CC36&gt;0,CC34/(1+'Caracs du projet'!$E$93)+CC15/(1+'Caracs du projet'!$E$93)-CC33/(1+'Caracs du projet'!$E$93)-CC36/(1+'Caracs du projet'!$E$93),0))</f>
        <v/>
      </c>
      <c r="CE34" s="68" t="str">
        <f>IF(CE3="","",IF(CD34+CD15-CD33-CD36&gt;0,CD34/(1+'Caracs du projet'!$E$93)+CD15/(1+'Caracs du projet'!$E$93)-CD33/(1+'Caracs du projet'!$E$93)-CD36/(1+'Caracs du projet'!$E$93),0))</f>
        <v/>
      </c>
      <c r="CF34" s="68" t="str">
        <f>IF(CF3="","",IF(CE34+CE15-CE33-CE36&gt;0,CE34/(1+'Caracs du projet'!$E$93)+CE15/(1+'Caracs du projet'!$E$93)-CE33/(1+'Caracs du projet'!$E$93)-CE36/(1+'Caracs du projet'!$E$93),0))</f>
        <v/>
      </c>
      <c r="CG34" s="68" t="str">
        <f>IF(CG3="","",IF(CF34+CF15-CF33-CF36&gt;0,CF34/(1+'Caracs du projet'!$E$93)+CF15/(1+'Caracs du projet'!$E$93)-CF33/(1+'Caracs du projet'!$E$93)-CF36/(1+'Caracs du projet'!$E$93),0))</f>
        <v/>
      </c>
      <c r="CH34" s="68" t="str">
        <f>IF(CH3="","",IF(CG34+CG15-CG33-CG36&gt;0,CG34/(1+'Caracs du projet'!$E$93)+CG15/(1+'Caracs du projet'!$E$93)-CG33/(1+'Caracs du projet'!$E$93)-CG36/(1+'Caracs du projet'!$E$93),0))</f>
        <v/>
      </c>
      <c r="CI34" s="68" t="str">
        <f>IF(CI3="","",IF(CH34+CH15-CH33-CH36&gt;0,CH34/(1+'Caracs du projet'!$E$93)+CH15/(1+'Caracs du projet'!$E$93)-CH33/(1+'Caracs du projet'!$E$93)-CH36/(1+'Caracs du projet'!$E$93),0))</f>
        <v/>
      </c>
      <c r="CJ34" s="68" t="str">
        <f>IF(CJ3="","",IF(CI34+CI15-CI33-CI36&gt;0,CI34/(1+'Caracs du projet'!$E$93)+CI15/(1+'Caracs du projet'!$E$93)-CI33/(1+'Caracs du projet'!$E$93)-CI36/(1+'Caracs du projet'!$E$93),0))</f>
        <v/>
      </c>
      <c r="CK34" s="68" t="str">
        <f>IF(CK3="","",IF(CJ34+CJ15-CJ33-CJ36&gt;0,CJ34/(1+'Caracs du projet'!$E$93)+CJ15/(1+'Caracs du projet'!$E$93)-CJ33/(1+'Caracs du projet'!$E$93)-CJ36/(1+'Caracs du projet'!$E$93),0))</f>
        <v/>
      </c>
      <c r="CL34" s="68" t="str">
        <f>IF(CL3="","",IF(CK34+CK15-CK33-CK36&gt;0,CK34/(1+'Caracs du projet'!$E$93)+CK15/(1+'Caracs du projet'!$E$93)-CK33/(1+'Caracs du projet'!$E$93)-CK36/(1+'Caracs du projet'!$E$93),0))</f>
        <v/>
      </c>
      <c r="CM34" s="68" t="str">
        <f>IF(CM3="","",IF(CL34+CL15-CL33-CL36&gt;0,CL34/(1+'Caracs du projet'!$E$93)+CL15/(1+'Caracs du projet'!$E$93)-CL33/(1+'Caracs du projet'!$E$93)-CL36/(1+'Caracs du projet'!$E$93),0))</f>
        <v/>
      </c>
      <c r="CN34" s="68" t="str">
        <f>IF(CN3="","",IF(CM34+CM15-CM33-CM36&gt;0,CM34/(1+'Caracs du projet'!$E$93)+CM15/(1+'Caracs du projet'!$E$93)-CM33/(1+'Caracs du projet'!$E$93)-CM36/(1+'Caracs du projet'!$E$93),0))</f>
        <v/>
      </c>
      <c r="CO34" s="68" t="str">
        <f>IF(CO3="","",IF(CN34+CN15-CN33-CN36&gt;0,CN34/(1+'Caracs du projet'!$E$93)+CN15/(1+'Caracs du projet'!$E$93)-CN33/(1+'Caracs du projet'!$E$93)-CN36/(1+'Caracs du projet'!$E$93),0))</f>
        <v/>
      </c>
      <c r="CP34" s="68" t="str">
        <f>IF(CP3="","",IF(CO34+CO15-CO33-CO36&gt;0,CO34/(1+'Caracs du projet'!$E$93)+CO15/(1+'Caracs du projet'!$E$93)-CO33/(1+'Caracs du projet'!$E$93)-CO36/(1+'Caracs du projet'!$E$93),0))</f>
        <v/>
      </c>
      <c r="CQ34" s="68" t="str">
        <f>IF(CQ3="","",IF(CP34+CP15-CP33-CP36&gt;0,CP34/(1+'Caracs du projet'!$E$93)+CP15/(1+'Caracs du projet'!$E$93)-CP33/(1+'Caracs du projet'!$E$93)-CP36/(1+'Caracs du projet'!$E$93),0))</f>
        <v/>
      </c>
      <c r="CR34" s="68" t="str">
        <f>IF(CR3="","",IF(CQ34+CQ15-CQ33-CQ36&gt;0,CQ34/(1+'Caracs du projet'!$E$93)+CQ15/(1+'Caracs du projet'!$E$93)-CQ33/(1+'Caracs du projet'!$E$93)-CQ36/(1+'Caracs du projet'!$E$93),0))</f>
        <v/>
      </c>
      <c r="CS34" s="68" t="str">
        <f>IF(CS3="","",IF(CR34+CR15-CR33-CR36&gt;0,CR34/(1+'Caracs du projet'!$E$93)+CR15/(1+'Caracs du projet'!$E$93)-CR33/(1+'Caracs du projet'!$E$93)-CR36/(1+'Caracs du projet'!$E$93),0))</f>
        <v/>
      </c>
      <c r="CT34" s="68" t="str">
        <f>IF(CT3="","",IF(CS34+CS15-CS33-CS36&gt;0,CS34/(1+'Caracs du projet'!$E$93)+CS15/(1+'Caracs du projet'!$E$93)-CS33/(1+'Caracs du projet'!$E$93)-CS36/(1+'Caracs du projet'!$E$93),0))</f>
        <v/>
      </c>
      <c r="CU34" s="68" t="str">
        <f>IF(CU3="","",IF(CT34+CT15-CT33-CT36&gt;0,CT34/(1+'Caracs du projet'!$E$93)+CT15/(1+'Caracs du projet'!$E$93)-CT33/(1+'Caracs du projet'!$E$93)-CT36/(1+'Caracs du projet'!$E$93),0))</f>
        <v/>
      </c>
      <c r="CV34" s="68" t="str">
        <f>IF(CV3="","",IF(CU34+CU15-CU33-CU36&gt;0,CU34/(1+'Caracs du projet'!$E$93)+CU15/(1+'Caracs du projet'!$E$93)-CU33/(1+'Caracs du projet'!$E$93)-CU36/(1+'Caracs du projet'!$E$93),0))</f>
        <v/>
      </c>
      <c r="CW34" s="68" t="str">
        <f>IF(CW3="","",IF(CV34+CV15-CV33-CV36&gt;0,CV34/(1+'Caracs du projet'!$E$93)+CV15/(1+'Caracs du projet'!$E$93)-CV33/(1+'Caracs du projet'!$E$93)-CV36/(1+'Caracs du projet'!$E$93),0))</f>
        <v/>
      </c>
      <c r="CX34" s="68" t="str">
        <f>IF(CX3="","",IF(CW34+CW15-CW33-CW36&gt;0,CW34/(1+'Caracs du projet'!$E$93)+CW15/(1+'Caracs du projet'!$E$93)-CW33/(1+'Caracs du projet'!$E$93)-CW36/(1+'Caracs du projet'!$E$93),0))</f>
        <v/>
      </c>
      <c r="CY34" s="68" t="str">
        <f>IF(CY3="","",IF(CX34+CX15-CX33-CX36&gt;0,CX34/(1+'Caracs du projet'!$E$93)+CX15/(1+'Caracs du projet'!$E$93)-CX33/(1+'Caracs du projet'!$E$93)-CX36/(1+'Caracs du projet'!$E$93),0))</f>
        <v/>
      </c>
      <c r="CZ34" s="68" t="str">
        <f>IF(CZ3="","",IF(CY34+CY15-CY33-CY36&gt;0,CY34/(1+'Caracs du projet'!$E$93)+CY15/(1+'Caracs du projet'!$E$93)-CY33/(1+'Caracs du projet'!$E$93)-CY36/(1+'Caracs du projet'!$E$93),0))</f>
        <v/>
      </c>
      <c r="DA34" s="68" t="str">
        <f>IF(DA3="","",IF(CZ34+CZ15-CZ33-CZ36&gt;0,CZ34/(1+'Caracs du projet'!$E$93)+CZ15/(1+'Caracs du projet'!$E$93)-CZ33/(1+'Caracs du projet'!$E$93)-CZ36/(1+'Caracs du projet'!$E$93),0))</f>
        <v/>
      </c>
      <c r="DB34" s="68" t="str">
        <f>IF(DB3="","",IF(DA34+DA15-DA33-DA36&gt;0,DA34/(1+'Caracs du projet'!$E$93)+DA15/(1+'Caracs du projet'!$E$93)-DA33/(1+'Caracs du projet'!$E$93)-DA36/(1+'Caracs du projet'!$E$93),0))</f>
        <v/>
      </c>
      <c r="DC34" s="68" t="str">
        <f>IF(DC3="","",IF(DB34+DB15-DB33-DB36&gt;0,DB34/(1+'Caracs du projet'!$E$93)+DB15/(1+'Caracs du projet'!$E$93)-DB33/(1+'Caracs du projet'!$E$93)-DB36/(1+'Caracs du projet'!$E$93),0))</f>
        <v/>
      </c>
      <c r="DD34" s="68" t="str">
        <f>IF(DD3="","",IF(DC34+DC15-DC33-DC36&gt;0,DC34/(1+'Caracs du projet'!$E$93)+DC15/(1+'Caracs du projet'!$E$93)-DC33/(1+'Caracs du projet'!$E$93)-DC36/(1+'Caracs du projet'!$E$93),0))</f>
        <v/>
      </c>
      <c r="DE34" s="68" t="str">
        <f>IF(DE3="","",IF(DD34+DD15-DD33-DD36&gt;0,DD34/(1+'Caracs du projet'!$E$93)+DD15/(1+'Caracs du projet'!$E$93)-DD33/(1+'Caracs du projet'!$E$93)-DD36/(1+'Caracs du projet'!$E$93),0))</f>
        <v/>
      </c>
      <c r="DF34" s="68" t="str">
        <f>IF(DF3="","",IF(DE34+DE15-DE33-DE36&gt;0,DE34/(1+'Caracs du projet'!$E$93)+DE15/(1+'Caracs du projet'!$E$93)-DE33/(1+'Caracs du projet'!$E$93)-DE36/(1+'Caracs du projet'!$E$93),0))</f>
        <v/>
      </c>
      <c r="DG34" s="68" t="str">
        <f>IF(DG3="","",IF(DF34+DF15-DF33-DF36&gt;0,DF34/(1+'Caracs du projet'!$E$93)+DF15/(1+'Caracs du projet'!$E$93)-DF33/(1+'Caracs du projet'!$E$93)-DF36/(1+'Caracs du projet'!$E$93),0))</f>
        <v/>
      </c>
      <c r="DH34" s="68" t="str">
        <f>IF(DH3="","",IF(DG34+DG15-DG33-DG36&gt;0,DG34/(1+'Caracs du projet'!$E$93)+DG15/(1+'Caracs du projet'!$E$93)-DG33/(1+'Caracs du projet'!$E$93)-DG36/(1+'Caracs du projet'!$E$93),0))</f>
        <v/>
      </c>
      <c r="DI34" s="68" t="str">
        <f>IF(DI3="","",IF(DH34+DH15-DH33-DH36&gt;0,DH34/(1+'Caracs du projet'!$E$93)+DH15/(1+'Caracs du projet'!$E$93)-DH33/(1+'Caracs du projet'!$E$93)-DH36/(1+'Caracs du projet'!$E$93),0))</f>
        <v/>
      </c>
      <c r="DJ34" s="68" t="str">
        <f>IF(DJ3="","",IF(DI34+DI15-DI33-DI36&gt;0,DI34/(1+'Caracs du projet'!$E$93)+DI15/(1+'Caracs du projet'!$E$93)-DI33/(1+'Caracs du projet'!$E$93)-DI36/(1+'Caracs du projet'!$E$93),0))</f>
        <v/>
      </c>
      <c r="DK34" s="68" t="str">
        <f>IF(DK3="","",IF(DJ34+DJ15-DJ33-DJ36&gt;0,DJ34/(1+'Caracs du projet'!$E$93)+DJ15/(1+'Caracs du projet'!$E$93)-DJ33/(1+'Caracs du projet'!$E$93)-DJ36/(1+'Caracs du projet'!$E$93),0))</f>
        <v/>
      </c>
      <c r="DL34" s="68" t="str">
        <f>IF(DL3="","",IF(DK34+DK15-DK33-DK36&gt;0,DK34/(1+'Caracs du projet'!$E$93)+DK15/(1+'Caracs du projet'!$E$93)-DK33/(1+'Caracs du projet'!$E$93)-DK36/(1+'Caracs du projet'!$E$93),0))</f>
        <v/>
      </c>
      <c r="DM34" s="68" t="str">
        <f>IF(DM3="","",IF(DL34+DL15-DL33-DL36&gt;0,DL34/(1+'Caracs du projet'!$E$93)+DL15/(1+'Caracs du projet'!$E$93)-DL33/(1+'Caracs du projet'!$E$93)-DL36/(1+'Caracs du projet'!$E$93),0))</f>
        <v/>
      </c>
      <c r="DN34" s="68" t="str">
        <f>IF(DN3="","",IF(DM34+DM15-DM33-DM36&gt;0,DM34/(1+'Caracs du projet'!$E$93)+DM15/(1+'Caracs du projet'!$E$93)-DM33/(1+'Caracs du projet'!$E$93)-DM36/(1+'Caracs du projet'!$E$93),0))</f>
        <v/>
      </c>
      <c r="DO34" s="68" t="str">
        <f>IF(DO3="","",IF(DN34+DN15-DN33-DN36&gt;0,DN34/(1+'Caracs du projet'!$E$93)+DN15/(1+'Caracs du projet'!$E$93)-DN33/(1+'Caracs du projet'!$E$93)-DN36/(1+'Caracs du projet'!$E$93),0))</f>
        <v/>
      </c>
      <c r="DP34" s="68" t="str">
        <f>IF(DP3="","",IF(DO34+DO15-DO33-DO36&gt;0,DO34/(1+'Caracs du projet'!$E$93)+DO15/(1+'Caracs du projet'!$E$93)-DO33/(1+'Caracs du projet'!$E$93)-DO36/(1+'Caracs du projet'!$E$93),0))</f>
        <v/>
      </c>
      <c r="DQ34" s="68" t="str">
        <f>IF(DQ3="","",IF(DP34+DP15-DP33-DP36&gt;0,DP34/(1+'Caracs du projet'!$E$93)+DP15/(1+'Caracs du projet'!$E$93)-DP33/(1+'Caracs du projet'!$E$93)-DP36/(1+'Caracs du projet'!$E$93),0))</f>
        <v/>
      </c>
      <c r="DR34" s="68" t="str">
        <f>IF(DR3="","",IF(DQ34+DQ15-DQ33-DQ36&gt;0,DQ34/(1+'Caracs du projet'!$E$93)+DQ15/(1+'Caracs du projet'!$E$93)-DQ33/(1+'Caracs du projet'!$E$93)-DQ36/(1+'Caracs du projet'!$E$93),0))</f>
        <v/>
      </c>
      <c r="DS34" s="68" t="str">
        <f>IF(DS3="","",IF(DR34+DR15-DR33-DR36&gt;0,DR34/(1+'Caracs du projet'!$E$93)+DR15/(1+'Caracs du projet'!$E$93)-DR33/(1+'Caracs du projet'!$E$93)-DR36/(1+'Caracs du projet'!$E$93),0))</f>
        <v/>
      </c>
      <c r="DT34" s="68" t="str">
        <f>IF(DT3="","",IF(DS34+DS15-DS33-DS36&gt;0,DS34/(1+'Caracs du projet'!$E$93)+DS15/(1+'Caracs du projet'!$E$93)-DS33/(1+'Caracs du projet'!$E$93)-DS36/(1+'Caracs du projet'!$E$93),0))</f>
        <v/>
      </c>
      <c r="DU34" s="68" t="str">
        <f>IF(DU3="","",IF(DT34+DT15-DT33-DT36&gt;0,DT34/(1+'Caracs du projet'!$E$93)+DT15/(1+'Caracs du projet'!$E$93)-DT33/(1+'Caracs du projet'!$E$93)-DT36/(1+'Caracs du projet'!$E$93),0))</f>
        <v/>
      </c>
      <c r="DV34" s="68" t="str">
        <f>IF(DV3="","",IF(DU34+DU15-DU33-DU36&gt;0,DU34/(1+'Caracs du projet'!$E$93)+DU15/(1+'Caracs du projet'!$E$93)-DU33/(1+'Caracs du projet'!$E$93)-DU36/(1+'Caracs du projet'!$E$93),0))</f>
        <v/>
      </c>
      <c r="DW34" s="68" t="str">
        <f>IF(DW3="","",IF(DV34+DV15-DV33-DV36&gt;0,DV34/(1+'Caracs du projet'!$E$93)+DV15/(1+'Caracs du projet'!$E$93)-DV33/(1+'Caracs du projet'!$E$93)-DV36/(1+'Caracs du projet'!$E$93),0))</f>
        <v/>
      </c>
      <c r="DX34" s="68" t="str">
        <f>IF(DX3="","",IF(DW34+DW15-DW33-DW36&gt;0,DW34/(1+'Caracs du projet'!$E$93)+DW15/(1+'Caracs du projet'!$E$93)-DW33/(1+'Caracs du projet'!$E$93)-DW36/(1+'Caracs du projet'!$E$93),0))</f>
        <v/>
      </c>
      <c r="DY34" s="68" t="str">
        <f>IF(DY3="","",IF(DX34+DX15-DX33-DX36&gt;0,DX34/(1+'Caracs du projet'!$E$93)+DX15/(1+'Caracs du projet'!$E$93)-DX33/(1+'Caracs du projet'!$E$93)-DX36/(1+'Caracs du projet'!$E$93),0))</f>
        <v/>
      </c>
      <c r="DZ34" s="68" t="str">
        <f>IF(DZ3="","",IF(DY34+DY15-DY33-DY36&gt;0,DY34/(1+'Caracs du projet'!$E$93)+DY15/(1+'Caracs du projet'!$E$93)-DY33/(1+'Caracs du projet'!$E$93)-DY36/(1+'Caracs du projet'!$E$93),0))</f>
        <v/>
      </c>
      <c r="EA34" s="68" t="str">
        <f>IF(EA3="","",IF(DZ34+DZ15-DZ33-DZ36&gt;0,DZ34/(1+'Caracs du projet'!$E$93)+DZ15/(1+'Caracs du projet'!$E$93)-DZ33/(1+'Caracs du projet'!$E$93)-DZ36/(1+'Caracs du projet'!$E$93),0))</f>
        <v/>
      </c>
      <c r="EB34" s="68" t="str">
        <f>IF(EB3="","",IF(EA34+EA15-EA33-EA36&gt;0,EA34/(1+'Caracs du projet'!$E$93)+EA15/(1+'Caracs du projet'!$E$93)-EA33/(1+'Caracs du projet'!$E$93)-EA36/(1+'Caracs du projet'!$E$93),0))</f>
        <v/>
      </c>
      <c r="EC34" s="68" t="str">
        <f>IF(EC3="","",IF(EB34+EB15-EB33-EB36&gt;0,EB34/(1+'Caracs du projet'!$E$93)+EB15/(1+'Caracs du projet'!$E$93)-EB33/(1+'Caracs du projet'!$E$93)-EB36/(1+'Caracs du projet'!$E$93),0))</f>
        <v/>
      </c>
      <c r="ED34" s="68" t="str">
        <f>IF(ED3="","",IF(EC34+EC15-EC33-EC36&gt;0,EC34/(1+'Caracs du projet'!$E$93)+EC15/(1+'Caracs du projet'!$E$93)-EC33/(1+'Caracs du projet'!$E$93)-EC36/(1+'Caracs du projet'!$E$93),0))</f>
        <v/>
      </c>
      <c r="EE34" s="68" t="str">
        <f>IF(EE3="","",IF(ED34+ED15-ED33-ED36&gt;0,ED34/(1+'Caracs du projet'!$E$93)+ED15/(1+'Caracs du projet'!$E$93)-ED33/(1+'Caracs du projet'!$E$93)-ED36/(1+'Caracs du projet'!$E$93),0))</f>
        <v/>
      </c>
      <c r="EF34" s="68" t="str">
        <f>IF(EF3="","",IF(EE34+EE15-EE33-EE36&gt;0,EE34/(1+'Caracs du projet'!$E$93)+EE15/(1+'Caracs du projet'!$E$93)-EE33/(1+'Caracs du projet'!$E$93)-EE36/(1+'Caracs du projet'!$E$93),0))</f>
        <v/>
      </c>
      <c r="EG34" s="68" t="str">
        <f>IF(EG3="","",IF(EF34+EF15-EF33-EF36&gt;0,EF34/(1+'Caracs du projet'!$E$93)+EF15/(1+'Caracs du projet'!$E$93)-EF33/(1+'Caracs du projet'!$E$93)-EF36/(1+'Caracs du projet'!$E$93),0))</f>
        <v/>
      </c>
      <c r="EH34" s="68" t="str">
        <f>IF(EH3="","",IF(EG34+EG15-EG33-EG36&gt;0,EG34/(1+'Caracs du projet'!$E$93)+EG15/(1+'Caracs du projet'!$E$93)-EG33/(1+'Caracs du projet'!$E$93)-EG36/(1+'Caracs du projet'!$E$93),0))</f>
        <v/>
      </c>
      <c r="EI34" s="68" t="str">
        <f>IF(EI3="","",IF(EH34+EH15-EH33-EH36&gt;0,EH34/(1+'Caracs du projet'!$E$93)+EH15/(1+'Caracs du projet'!$E$93)-EH33/(1+'Caracs du projet'!$E$93)-EH36/(1+'Caracs du projet'!$E$93),0))</f>
        <v/>
      </c>
      <c r="EJ34" s="68" t="str">
        <f>IF(EJ3="","",IF(EI34+EI15-EI33-EI36&gt;0,EI34/(1+'Caracs du projet'!$E$93)+EI15/(1+'Caracs du projet'!$E$93)-EI33/(1+'Caracs du projet'!$E$93)-EI36/(1+'Caracs du projet'!$E$93),0))</f>
        <v/>
      </c>
      <c r="EK34" s="68" t="str">
        <f>IF(EK3="","",IF(EJ34+EJ15-EJ33-EJ36&gt;0,EJ34/(1+'Caracs du projet'!$E$93)+EJ15/(1+'Caracs du projet'!$E$93)-EJ33/(1+'Caracs du projet'!$E$93)-EJ36/(1+'Caracs du projet'!$E$93),0))</f>
        <v/>
      </c>
      <c r="EL34" s="68" t="str">
        <f>IF(EL3="","",IF(EK34+EK15-EK33-EK36&gt;0,EK34/(1+'Caracs du projet'!$E$93)+EK15/(1+'Caracs du projet'!$E$93)-EK33/(1+'Caracs du projet'!$E$93)-EK36/(1+'Caracs du projet'!$E$93),0))</f>
        <v/>
      </c>
      <c r="EM34" s="68" t="str">
        <f>IF(EM3="","",IF(EL34+EL15-EL33-EL36&gt;0,EL34/(1+'Caracs du projet'!$E$93)+EL15/(1+'Caracs du projet'!$E$93)-EL33/(1+'Caracs du projet'!$E$93)-EL36/(1+'Caracs du projet'!$E$93),0))</f>
        <v/>
      </c>
      <c r="EN34" s="68" t="str">
        <f>IF(EN3="","",IF(EM34+EM15-EM33-EM36&gt;0,EM34/(1+'Caracs du projet'!$E$93)+EM15/(1+'Caracs du projet'!$E$93)-EM33/(1+'Caracs du projet'!$E$93)-EM36/(1+'Caracs du projet'!$E$93),0))</f>
        <v/>
      </c>
      <c r="EO34" s="68" t="str">
        <f>IF(EO3="","",IF(EN34+EN15-EN33-EN36&gt;0,EN34/(1+'Caracs du projet'!$E$93)+EN15/(1+'Caracs du projet'!$E$93)-EN33/(1+'Caracs du projet'!$E$93)-EN36/(1+'Caracs du projet'!$E$93),0))</f>
        <v/>
      </c>
      <c r="EP34" s="68" t="str">
        <f>IF(EP3="","",IF(EO34+EO15-EO33-EO36&gt;0,EO34/(1+'Caracs du projet'!$E$93)+EO15/(1+'Caracs du projet'!$E$93)-EO33/(1+'Caracs du projet'!$E$93)-EO36/(1+'Caracs du projet'!$E$93),0))</f>
        <v/>
      </c>
      <c r="EQ34" s="68" t="str">
        <f>IF(EQ3="","",IF(EP34+EP15-EP33-EP36&gt;0,EP34/(1+'Caracs du projet'!$E$93)+EP15/(1+'Caracs du projet'!$E$93)-EP33/(1+'Caracs du projet'!$E$93)-EP36/(1+'Caracs du projet'!$E$93),0))</f>
        <v/>
      </c>
      <c r="ER34" s="68" t="str">
        <f>IF(ER3="","",IF(EQ34+EQ15-EQ33-EQ36&gt;0,EQ34/(1+'Caracs du projet'!$E$93)+EQ15/(1+'Caracs du projet'!$E$93)-EQ33/(1+'Caracs du projet'!$E$93)-EQ36/(1+'Caracs du projet'!$E$93),0))</f>
        <v/>
      </c>
      <c r="ES34" s="68" t="str">
        <f>IF(ES3="","",IF(ER34+ER15-ER33-ER36&gt;0,ER34/(1+'Caracs du projet'!$E$93)+ER15/(1+'Caracs du projet'!$E$93)-ER33/(1+'Caracs du projet'!$E$93)-ER36/(1+'Caracs du projet'!$E$93),0))</f>
        <v/>
      </c>
      <c r="ET34" s="68" t="str">
        <f>IF(ET3="","",IF(ES34+ES15-ES33-ES36&gt;0,ES34/(1+'Caracs du projet'!$E$93)+ES15/(1+'Caracs du projet'!$E$93)-ES33/(1+'Caracs du projet'!$E$93)-ES36/(1+'Caracs du projet'!$E$93),0))</f>
        <v/>
      </c>
      <c r="EU34" s="68" t="str">
        <f>IF(EU3="","",IF(ET34+ET15-ET33-ET36&gt;0,ET34/(1+'Caracs du projet'!$E$93)+ET15/(1+'Caracs du projet'!$E$93)-ET33/(1+'Caracs du projet'!$E$93)-ET36/(1+'Caracs du projet'!$E$93),0))</f>
        <v/>
      </c>
      <c r="EV34" s="68" t="str">
        <f>IF(EV3="","",IF(EU34+EU15-EU33-EU36&gt;0,EU34/(1+'Caracs du projet'!$E$93)+EU15/(1+'Caracs du projet'!$E$93)-EU33/(1+'Caracs du projet'!$E$93)-EU36/(1+'Caracs du projet'!$E$93),0))</f>
        <v/>
      </c>
    </row>
    <row r="35" spans="1:152" hidden="1">
      <c r="A35" s="68" t="s">
        <v>77</v>
      </c>
      <c r="B35" s="68">
        <f>0</f>
        <v>0</v>
      </c>
      <c r="C35" s="68">
        <f>IF(C3="","",(B34-B36)-(B34-B36)/(1+'Caracs du projet'!$E$93)+(B15-B33)-(B15-B33)/(1+'Caracs du projet'!$E$93))</f>
        <v>0</v>
      </c>
      <c r="D35" s="68">
        <f ca="1">IF(D3="","",(C34-C36)-(C34-C36)/(1+'Caracs du projet'!$E$93)+(C15-C33)-(C15-C33)/(1+'Caracs du projet'!$E$93))</f>
        <v>4.6953039720057745</v>
      </c>
      <c r="E35" s="68">
        <f ca="1">IF(E3="","",(D34-D36)-(D34-D36)/(1+'Caracs du projet'!$E$93)+(D15-D33)-(D15-D33)/(1+'Caracs du projet'!$E$93))</f>
        <v>9.7834721643532703</v>
      </c>
      <c r="F35" s="68">
        <f ca="1">IF(F3="","",(E34-E36)-(E34-E36)/(1+'Caracs du projet'!$E$93)+(E15-E33)-(E15-E33)/(1+'Caracs du projet'!$E$93))</f>
        <v>15.256633759251031</v>
      </c>
      <c r="G35" s="68">
        <f ca="1">IF(G3="","",(F34-F36)-(F34-F36)/(1+'Caracs du projet'!$E$93)+(F15-F33)-(F15-F33)/(1+'Caracs du projet'!$E$93))</f>
        <v>21.107035905367411</v>
      </c>
      <c r="H35" s="68">
        <f ca="1">IF(H3="","",(G34-G36)-(G34-G36)/(1+'Caracs du projet'!$E$93)+(G15-G33)-(G15-G33)/(1+'Caracs du projet'!$E$93))</f>
        <v>27.327042154479273</v>
      </c>
      <c r="I35" s="68">
        <f ca="1">IF(I3="","",(H34-H36)-(H34-H36)/(1+'Caracs du projet'!$E$93)+(H15-H33)-(H15-H33)/(1+'Caracs du projet'!$E$93))</f>
        <v>33.909130917515085</v>
      </c>
      <c r="J35" s="68">
        <f ca="1">IF(J3="","",(I34-I36)-(I34-I36)/(1+'Caracs du projet'!$E$93)+(I15-I33)-(I15-I33)/(1+'Caracs du projet'!$E$93))</f>
        <v>40.845893939765233</v>
      </c>
      <c r="K35" s="68">
        <f ca="1">IF(K3="","",(J34-J36)-(J34-J36)/(1+'Caracs du projet'!$E$93)+(J15-J33)-(J15-J33)/(1+'Caracs du projet'!$E$93))</f>
        <v>48.130034795024017</v>
      </c>
      <c r="L35" s="68">
        <f ca="1">IF(L3="","",(K34-K36)-(K34-K36)/(1+'Caracs du projet'!$E$93)+(K15-K33)-(K15-K33)/(1+'Caracs du projet'!$E$93))</f>
        <v>55.754367398443947</v>
      </c>
      <c r="M35" s="68">
        <f ca="1">IF(M3="","",(L34-L36)-(L34-L36)/(1+'Caracs du projet'!$E$93)+(L15-L33)-(L15-L33)/(1+'Caracs du projet'!$E$93))</f>
        <v>63.711814537882447</v>
      </c>
      <c r="N35" s="68">
        <f ca="1">IF(N3="","",(M34-M36)-(M34-M36)/(1+'Caracs du projet'!$E$93)+(M15-M33)-(M15-M33)/(1+'Caracs du projet'!$E$93))</f>
        <v>71.995406423505869</v>
      </c>
      <c r="O35" s="68">
        <f ca="1">IF(O3="","",(N34-N36)-(N34-N36)/(1+'Caracs du projet'!$E$93)+(N15-N33)-(N15-N33)/(1+'Caracs du projet'!$E$93))</f>
        <v>80.598279255452553</v>
      </c>
      <c r="P35" s="68">
        <f ca="1">IF(P3="","",(O34-O36)-(O34-O36)/(1+'Caracs du projet'!$E$93)+(O15-O33)-(O15-O33)/(1+'Caracs du projet'!$E$93))</f>
        <v>89.513673809326633</v>
      </c>
      <c r="Q35" s="68">
        <f ca="1">IF(Q3="","",(P34-P36)-(P34-P36)/(1+'Caracs du projet'!$E$93)+(P15-P33)-(P15-P33)/(1+'Caracs du projet'!$E$93))</f>
        <v>93.262259684189019</v>
      </c>
      <c r="R35" s="68">
        <f ca="1">IF(R3="","",(Q34-Q36)-(Q34-Q36)/(1+'Caracs du projet'!$E$93)+(Q15-Q33)-(Q15-Q33)/(1+'Caracs du projet'!$E$93))</f>
        <v>95.942391998209928</v>
      </c>
      <c r="S35" s="68">
        <f ca="1">IF(S3="","",(R34-R36)-(R34-R36)/(1+'Caracs du projet'!$E$93)+(R15-R33)-(R15-R33)/(1+'Caracs du projet'!$E$93))</f>
        <v>75.993973859968719</v>
      </c>
      <c r="T35" s="68">
        <f ca="1">IF(T3="","",(S34-S36)-(S34-S36)/(1+'Caracs du projet'!$E$93)+(S15-S33)-(S15-S33)/(1+'Caracs du projet'!$E$93))</f>
        <v>56.431168707897996</v>
      </c>
      <c r="U35" s="68">
        <f ca="1">IF(U3="","",(T34-T36)-(T34-T36)/(1+'Caracs du projet'!$E$93)+(T15-T33)-(T15-T33)/(1+'Caracs du projet'!$E$93))</f>
        <v>37.248296176830081</v>
      </c>
      <c r="V35" s="68">
        <f ca="1">IF(V3="","",(U34-U36)-(U34-U36)/(1+'Caracs du projet'!$E$93)+(U15-U33)-(U15-U33)/(1+'Caracs du projet'!$E$93))</f>
        <v>18.439750582589113</v>
      </c>
      <c r="W35" s="68" t="str">
        <f>IF(W3="","",(V34-V36)-(V34-V36)/(1+'Caracs du projet'!$E$93)+(V15-V33)-(V15-V33)/(1+'Caracs du projet'!$E$93))</f>
        <v/>
      </c>
      <c r="X35" s="68" t="str">
        <f>IF(X3="","",(W34-W36)-(W34-W36)/(1+'Caracs du projet'!$E$93)+(W15-W33)-(W15-W33)/(1+'Caracs du projet'!$E$93))</f>
        <v/>
      </c>
      <c r="Y35" s="68" t="str">
        <f>IF(Y3="","",(X34-X36)-(X34-X36)/(1+'Caracs du projet'!$E$93)+(X15-X33)-(X15-X33)/(1+'Caracs du projet'!$E$93))</f>
        <v/>
      </c>
      <c r="Z35" s="68" t="str">
        <f>IF(Z3="","",(Y34-Y36)-(Y34-Y36)/(1+'Caracs du projet'!$E$93)+(Y15-Y33)-(Y15-Y33)/(1+'Caracs du projet'!$E$93))</f>
        <v/>
      </c>
      <c r="AA35" s="68" t="str">
        <f>IF(AA3="","",(Z34-Z36)-(Z34-Z36)/(1+'Caracs du projet'!$E$93)+(Z15-Z33)-(Z15-Z33)/(1+'Caracs du projet'!$E$93))</f>
        <v/>
      </c>
      <c r="AB35" s="68" t="str">
        <f>IF(AB3="","",(AA34-AA36)-(AA34-AA36)/(1+'Caracs du projet'!$E$93)+(AA15-AA33)-(AA15-AA33)/(1+'Caracs du projet'!$E$93))</f>
        <v/>
      </c>
      <c r="AC35" s="68" t="str">
        <f>IF(AC3="","",(AB34-AB36)-(AB34-AB36)/(1+'Caracs du projet'!$E$93)+(AB15-AB33)-(AB15-AB33)/(1+'Caracs du projet'!$E$93))</f>
        <v/>
      </c>
      <c r="AD35" s="68" t="str">
        <f>IF(AD3="","",(AC34-AC36)-(AC34-AC36)/(1+'Caracs du projet'!$E$93)+(AC15-AC33)-(AC15-AC33)/(1+'Caracs du projet'!$E$93))</f>
        <v/>
      </c>
      <c r="AE35" s="68" t="str">
        <f>IF(AE3="","",(AD34-AD36)-(AD34-AD36)/(1+'Caracs du projet'!$E$93)+(AD15-AD33)-(AD15-AD33)/(1+'Caracs du projet'!$E$93))</f>
        <v/>
      </c>
      <c r="AF35" s="68" t="str">
        <f>IF(AF3="","",(AE34-AE36)-(AE34-AE36)/(1+'Caracs du projet'!$E$93)+(AE15-AE33)-(AE15-AE33)/(1+'Caracs du projet'!$E$93))</f>
        <v/>
      </c>
      <c r="AG35" s="68" t="str">
        <f>IF(AG3="","",(AF34-AF36)-(AF34-AF36)/(1+'Caracs du projet'!$E$93)+(AF15-AF33)-(AF15-AF33)/(1+'Caracs du projet'!$E$93))</f>
        <v/>
      </c>
      <c r="AH35" s="68" t="str">
        <f>IF(AH3="","",(AG34-AG36)-(AG34-AG36)/(1+'Caracs du projet'!$E$93)+(AG15-AG33)-(AG15-AG33)/(1+'Caracs du projet'!$E$93))</f>
        <v/>
      </c>
      <c r="AI35" s="68" t="str">
        <f>IF(AI3="","",(AH34-AH36)-(AH34-AH36)/(1+'Caracs du projet'!$E$93)+(AH15-AH33)-(AH15-AH33)/(1+'Caracs du projet'!$E$93))</f>
        <v/>
      </c>
      <c r="AJ35" s="68" t="str">
        <f>IF(AJ3="","",(AI34-AI36)-(AI34-AI36)/(1+'Caracs du projet'!$E$93)+(AI15-AI33)-(AI15-AI33)/(1+'Caracs du projet'!$E$93))</f>
        <v/>
      </c>
      <c r="AK35" s="68" t="str">
        <f>IF(AK3="","",(AJ34-AJ36)-(AJ34-AJ36)/(1+'Caracs du projet'!$E$93)+(AJ15-AJ33)-(AJ15-AJ33)/(1+'Caracs du projet'!$E$93))</f>
        <v/>
      </c>
      <c r="AL35" s="68" t="str">
        <f>IF(AL3="","",(AK34-AK36)-(AK34-AK36)/(1+'Caracs du projet'!$E$93)+(AK15-AK33)-(AK15-AK33)/(1+'Caracs du projet'!$E$93))</f>
        <v/>
      </c>
      <c r="AM35" s="68" t="str">
        <f>IF(AM3="","",(AL34-AL36)-(AL34-AL36)/(1+'Caracs du projet'!$E$93)+(AL15-AL33)-(AL15-AL33)/(1+'Caracs du projet'!$E$93))</f>
        <v/>
      </c>
      <c r="AN35" s="68" t="str">
        <f>IF(AN3="","",(AM34-AM36)-(AM34-AM36)/(1+'Caracs du projet'!$E$93)+(AM15-AM33)-(AM15-AM33)/(1+'Caracs du projet'!$E$93))</f>
        <v/>
      </c>
      <c r="AO35" s="68" t="str">
        <f>IF(AO3="","",(AN34-AN36)-(AN34-AN36)/(1+'Caracs du projet'!$E$93)+(AN15-AN33)-(AN15-AN33)/(1+'Caracs du projet'!$E$93))</f>
        <v/>
      </c>
      <c r="AP35" s="68" t="str">
        <f>IF(AP3="","",(AO34-AO36)-(AO34-AO36)/(1+'Caracs du projet'!$E$93)+(AO15-AO33)-(AO15-AO33)/(1+'Caracs du projet'!$E$93))</f>
        <v/>
      </c>
      <c r="AQ35" s="68" t="str">
        <f>IF(AQ3="","",(AP34-AP36)-(AP34-AP36)/(1+'Caracs du projet'!$E$93)+(AP15-AP33)-(AP15-AP33)/(1+'Caracs du projet'!$E$93))</f>
        <v/>
      </c>
      <c r="AR35" s="68" t="str">
        <f>IF(AR3="","",(AQ34-AQ36)-(AQ34-AQ36)/(1+'Caracs du projet'!$E$93)+(AQ15-AQ33)-(AQ15-AQ33)/(1+'Caracs du projet'!$E$93))</f>
        <v/>
      </c>
      <c r="AS35" s="68" t="str">
        <f>IF(AS3="","",(AR34-AR36)-(AR34-AR36)/(1+'Caracs du projet'!$E$93)+(AR15-AR33)-(AR15-AR33)/(1+'Caracs du projet'!$E$93))</f>
        <v/>
      </c>
      <c r="AT35" s="68" t="str">
        <f>IF(AT3="","",(AS34-AS36)-(AS34-AS36)/(1+'Caracs du projet'!$E$93)+(AS15-AS33)-(AS15-AS33)/(1+'Caracs du projet'!$E$93))</f>
        <v/>
      </c>
      <c r="AU35" s="68" t="str">
        <f>IF(AU3="","",(AT34-AT36)-(AT34-AT36)/(1+'Caracs du projet'!$E$93)+(AT15-AT33)-(AT15-AT33)/(1+'Caracs du projet'!$E$93))</f>
        <v/>
      </c>
      <c r="AV35" s="68" t="str">
        <f>IF(AV3="","",(AU34-AU36)-(AU34-AU36)/(1+'Caracs du projet'!$E$93)+(AU15-AU33)-(AU15-AU33)/(1+'Caracs du projet'!$E$93))</f>
        <v/>
      </c>
      <c r="AW35" s="68" t="str">
        <f>IF(AW3="","",(AV34-AV36)-(AV34-AV36)/(1+'Caracs du projet'!$E$93)+(AV15-AV33)-(AV15-AV33)/(1+'Caracs du projet'!$E$93))</f>
        <v/>
      </c>
      <c r="AX35" s="68" t="str">
        <f>IF(AX3="","",(AW34-AW36)-(AW34-AW36)/(1+'Caracs du projet'!$E$93)+(AW15-AW33)-(AW15-AW33)/(1+'Caracs du projet'!$E$93))</f>
        <v/>
      </c>
      <c r="AY35" s="68" t="str">
        <f>IF(AY3="","",(AX34-AX36)-(AX34-AX36)/(1+'Caracs du projet'!$E$93)+(AX15-AX33)-(AX15-AX33)/(1+'Caracs du projet'!$E$93))</f>
        <v/>
      </c>
      <c r="AZ35" s="68" t="str">
        <f>IF(AZ3="","",(AY34-AY36)-(AY34-AY36)/(1+'Caracs du projet'!$E$93)+(AY15-AY33)-(AY15-AY33)/(1+'Caracs du projet'!$E$93))</f>
        <v/>
      </c>
      <c r="BA35" s="68" t="str">
        <f>IF(BA3="","",(AZ34-AZ36)-(AZ34-AZ36)/(1+'Caracs du projet'!$E$93)+(AZ15-AZ33)-(AZ15-AZ33)/(1+'Caracs du projet'!$E$93))</f>
        <v/>
      </c>
      <c r="BB35" s="68" t="str">
        <f>IF(BB3="","",(BA34-BA36)-(BA34-BA36)/(1+'Caracs du projet'!$E$93)+(BA15-BA33)-(BA15-BA33)/(1+'Caracs du projet'!$E$93))</f>
        <v/>
      </c>
      <c r="BC35" s="68" t="str">
        <f>IF(BC3="","",(BB34-BB36)-(BB34-BB36)/(1+'Caracs du projet'!$E$93)+(BB15-BB33)-(BB15-BB33)/(1+'Caracs du projet'!$E$93))</f>
        <v/>
      </c>
      <c r="BD35" s="68" t="str">
        <f>IF(BD3="","",(BC34-BC36)-(BC34-BC36)/(1+'Caracs du projet'!$E$93)+(BC15-BC33)-(BC15-BC33)/(1+'Caracs du projet'!$E$93))</f>
        <v/>
      </c>
      <c r="BE35" s="68" t="str">
        <f>IF(BE3="","",(BD34-BD36)-(BD34-BD36)/(1+'Caracs du projet'!$E$93)+(BD15-BD33)-(BD15-BD33)/(1+'Caracs du projet'!$E$93))</f>
        <v/>
      </c>
      <c r="BF35" s="68" t="str">
        <f>IF(BF3="","",(BE34-BE36)-(BE34-BE36)/(1+'Caracs du projet'!$E$93)+(BE15-BE33)-(BE15-BE33)/(1+'Caracs du projet'!$E$93))</f>
        <v/>
      </c>
      <c r="BG35" s="68" t="str">
        <f>IF(BG3="","",(BF34-BF36)-(BF34-BF36)/(1+'Caracs du projet'!$E$93)+(BF15-BF33)-(BF15-BF33)/(1+'Caracs du projet'!$E$93))</f>
        <v/>
      </c>
      <c r="BH35" s="68" t="str">
        <f>IF(BH3="","",(BG34-BG36)-(BG34-BG36)/(1+'Caracs du projet'!$E$93)+(BG15-BG33)-(BG15-BG33)/(1+'Caracs du projet'!$E$93))</f>
        <v/>
      </c>
      <c r="BI35" s="68" t="str">
        <f>IF(BI3="","",(BH34-BH36)-(BH34-BH36)/(1+'Caracs du projet'!$E$93)+(BH15-BH33)-(BH15-BH33)/(1+'Caracs du projet'!$E$93))</f>
        <v/>
      </c>
      <c r="BJ35" s="68" t="str">
        <f>IF(BJ3="","",(BI34-BI36)-(BI34-BI36)/(1+'Caracs du projet'!$E$93)+(BI15-BI33)-(BI15-BI33)/(1+'Caracs du projet'!$E$93))</f>
        <v/>
      </c>
      <c r="BK35" s="68" t="str">
        <f>IF(BK3="","",(BJ34-BJ36)-(BJ34-BJ36)/(1+'Caracs du projet'!$E$93)+(BJ15-BJ33)-(BJ15-BJ33)/(1+'Caracs du projet'!$E$93))</f>
        <v/>
      </c>
      <c r="BL35" s="68" t="str">
        <f>IF(BL3="","",(BK34-BK36)-(BK34-BK36)/(1+'Caracs du projet'!$E$93)+(BK15-BK33)-(BK15-BK33)/(1+'Caracs du projet'!$E$93))</f>
        <v/>
      </c>
      <c r="BM35" s="68" t="str">
        <f>IF(BM3="","",(BL34-BL36)-(BL34-BL36)/(1+'Caracs du projet'!$E$93)+(BL15-BL33)-(BL15-BL33)/(1+'Caracs du projet'!$E$93))</f>
        <v/>
      </c>
      <c r="BN35" s="68" t="str">
        <f>IF(BN3="","",(BM34-BM36)-(BM34-BM36)/(1+'Caracs du projet'!$E$93)+(BM15-BM33)-(BM15-BM33)/(1+'Caracs du projet'!$E$93))</f>
        <v/>
      </c>
      <c r="BO35" s="68" t="str">
        <f>IF(BO3="","",(BN34-BN36)-(BN34-BN36)/(1+'Caracs du projet'!$E$93)+(BN15-BN33)-(BN15-BN33)/(1+'Caracs du projet'!$E$93))</f>
        <v/>
      </c>
      <c r="BP35" s="68" t="str">
        <f>IF(BP3="","",(BO34-BO36)-(BO34-BO36)/(1+'Caracs du projet'!$E$93)+(BO15-BO33)-(BO15-BO33)/(1+'Caracs du projet'!$E$93))</f>
        <v/>
      </c>
      <c r="BQ35" s="68" t="str">
        <f>IF(BQ3="","",(BP34-BP36)-(BP34-BP36)/(1+'Caracs du projet'!$E$93)+(BP15-BP33)-(BP15-BP33)/(1+'Caracs du projet'!$E$93))</f>
        <v/>
      </c>
      <c r="BR35" s="68" t="str">
        <f>IF(BR3="","",(BQ34-BQ36)-(BQ34-BQ36)/(1+'Caracs du projet'!$E$93)+(BQ15-BQ33)-(BQ15-BQ33)/(1+'Caracs du projet'!$E$93))</f>
        <v/>
      </c>
      <c r="BS35" s="68" t="str">
        <f>IF(BS3="","",(BR34-BR36)-(BR34-BR36)/(1+'Caracs du projet'!$E$93)+(BR15-BR33)-(BR15-BR33)/(1+'Caracs du projet'!$E$93))</f>
        <v/>
      </c>
      <c r="BT35" s="68" t="str">
        <f>IF(BT3="","",(BS34-BS36)-(BS34-BS36)/(1+'Caracs du projet'!$E$93)+(BS15-BS33)-(BS15-BS33)/(1+'Caracs du projet'!$E$93))</f>
        <v/>
      </c>
      <c r="BU35" s="68" t="str">
        <f>IF(BU3="","",(BT34-BT36)-(BT34-BT36)/(1+'Caracs du projet'!$E$93)+(BT15-BT33)-(BT15-BT33)/(1+'Caracs du projet'!$E$93))</f>
        <v/>
      </c>
      <c r="BV35" s="68" t="str">
        <f>IF(BV3="","",(BU34-BU36)-(BU34-BU36)/(1+'Caracs du projet'!$E$93)+(BU15-BU33)-(BU15-BU33)/(1+'Caracs du projet'!$E$93))</f>
        <v/>
      </c>
      <c r="BW35" s="68" t="str">
        <f>IF(BW3="","",(BV34-BV36)-(BV34-BV36)/(1+'Caracs du projet'!$E$93)+(BV15-BV33)-(BV15-BV33)/(1+'Caracs du projet'!$E$93))</f>
        <v/>
      </c>
      <c r="BX35" s="68" t="str">
        <f>IF(BX3="","",(BW34-BW36)-(BW34-BW36)/(1+'Caracs du projet'!$E$93)+(BW15-BW33)-(BW15-BW33)/(1+'Caracs du projet'!$E$93))</f>
        <v/>
      </c>
      <c r="BY35" s="68" t="str">
        <f>IF(BY3="","",(BX34-BX36)-(BX34-BX36)/(1+'Caracs du projet'!$E$93)+(BX15-BX33)-(BX15-BX33)/(1+'Caracs du projet'!$E$93))</f>
        <v/>
      </c>
      <c r="BZ35" s="68" t="str">
        <f>IF(BZ3="","",(BY34-BY36)-(BY34-BY36)/(1+'Caracs du projet'!$E$93)+(BY15-BY33)-(BY15-BY33)/(1+'Caracs du projet'!$E$93))</f>
        <v/>
      </c>
      <c r="CA35" s="68" t="str">
        <f>IF(CA3="","",(BZ34-BZ36)-(BZ34-BZ36)/(1+'Caracs du projet'!$E$93)+(BZ15-BZ33)-(BZ15-BZ33)/(1+'Caracs du projet'!$E$93))</f>
        <v/>
      </c>
      <c r="CB35" s="68" t="str">
        <f>IF(CB3="","",(CA34-CA36)-(CA34-CA36)/(1+'Caracs du projet'!$E$93)+(CA15-CA33)-(CA15-CA33)/(1+'Caracs du projet'!$E$93))</f>
        <v/>
      </c>
      <c r="CC35" s="68" t="str">
        <f>IF(CC3="","",(CB34-CB36)-(CB34-CB36)/(1+'Caracs du projet'!$E$93)+(CB15-CB33)-(CB15-CB33)/(1+'Caracs du projet'!$E$93))</f>
        <v/>
      </c>
      <c r="CD35" s="68" t="str">
        <f>IF(CD3="","",(CC34-CC36)-(CC34-CC36)/(1+'Caracs du projet'!$E$93)+(CC15-CC33)-(CC15-CC33)/(1+'Caracs du projet'!$E$93))</f>
        <v/>
      </c>
      <c r="CE35" s="68" t="str">
        <f>IF(CE3="","",(CD34-CD36)-(CD34-CD36)/(1+'Caracs du projet'!$E$93)+(CD15-CD33)-(CD15-CD33)/(1+'Caracs du projet'!$E$93))</f>
        <v/>
      </c>
      <c r="CF35" s="68" t="str">
        <f>IF(CF3="","",(CE34-CE36)-(CE34-CE36)/(1+'Caracs du projet'!$E$93)+(CE15-CE33)-(CE15-CE33)/(1+'Caracs du projet'!$E$93))</f>
        <v/>
      </c>
      <c r="CG35" s="68" t="str">
        <f>IF(CG3="","",(CF34-CF36)-(CF34-CF36)/(1+'Caracs du projet'!$E$93)+(CF15-CF33)-(CF15-CF33)/(1+'Caracs du projet'!$E$93))</f>
        <v/>
      </c>
      <c r="CH35" s="68" t="str">
        <f>IF(CH3="","",(CG34-CG36)-(CG34-CG36)/(1+'Caracs du projet'!$E$93)+(CG15-CG33)-(CG15-CG33)/(1+'Caracs du projet'!$E$93))</f>
        <v/>
      </c>
      <c r="CI35" s="68" t="str">
        <f>IF(CI3="","",(CH34-CH36)-(CH34-CH36)/(1+'Caracs du projet'!$E$93)+(CH15-CH33)-(CH15-CH33)/(1+'Caracs du projet'!$E$93))</f>
        <v/>
      </c>
      <c r="CJ35" s="68" t="str">
        <f>IF(CJ3="","",(CI34-CI36)-(CI34-CI36)/(1+'Caracs du projet'!$E$93)+(CI15-CI33)-(CI15-CI33)/(1+'Caracs du projet'!$E$93))</f>
        <v/>
      </c>
      <c r="CK35" s="68" t="str">
        <f>IF(CK3="","",(CJ34-CJ36)-(CJ34-CJ36)/(1+'Caracs du projet'!$E$93)+(CJ15-CJ33)-(CJ15-CJ33)/(1+'Caracs du projet'!$E$93))</f>
        <v/>
      </c>
      <c r="CL35" s="68" t="str">
        <f>IF(CL3="","",(CK34-CK36)-(CK34-CK36)/(1+'Caracs du projet'!$E$93)+(CK15-CK33)-(CK15-CK33)/(1+'Caracs du projet'!$E$93))</f>
        <v/>
      </c>
      <c r="CM35" s="68" t="str">
        <f>IF(CM3="","",(CL34-CL36)-(CL34-CL36)/(1+'Caracs du projet'!$E$93)+(CL15-CL33)-(CL15-CL33)/(1+'Caracs du projet'!$E$93))</f>
        <v/>
      </c>
      <c r="CN35" s="68" t="str">
        <f>IF(CN3="","",(CM34-CM36)-(CM34-CM36)/(1+'Caracs du projet'!$E$93)+(CM15-CM33)-(CM15-CM33)/(1+'Caracs du projet'!$E$93))</f>
        <v/>
      </c>
      <c r="CO35" s="68" t="str">
        <f>IF(CO3="","",(CN34-CN36)-(CN34-CN36)/(1+'Caracs du projet'!$E$93)+(CN15-CN33)-(CN15-CN33)/(1+'Caracs du projet'!$E$93))</f>
        <v/>
      </c>
      <c r="CP35" s="68" t="str">
        <f>IF(CP3="","",(CO34-CO36)-(CO34-CO36)/(1+'Caracs du projet'!$E$93)+(CO15-CO33)-(CO15-CO33)/(1+'Caracs du projet'!$E$93))</f>
        <v/>
      </c>
      <c r="CQ35" s="68" t="str">
        <f>IF(CQ3="","",(CP34-CP36)-(CP34-CP36)/(1+'Caracs du projet'!$E$93)+(CP15-CP33)-(CP15-CP33)/(1+'Caracs du projet'!$E$93))</f>
        <v/>
      </c>
      <c r="CR35" s="68" t="str">
        <f>IF(CR3="","",(CQ34-CQ36)-(CQ34-CQ36)/(1+'Caracs du projet'!$E$93)+(CQ15-CQ33)-(CQ15-CQ33)/(1+'Caracs du projet'!$E$93))</f>
        <v/>
      </c>
      <c r="CS35" s="68" t="str">
        <f>IF(CS3="","",(CR34-CR36)-(CR34-CR36)/(1+'Caracs du projet'!$E$93)+(CR15-CR33)-(CR15-CR33)/(1+'Caracs du projet'!$E$93))</f>
        <v/>
      </c>
      <c r="CT35" s="68" t="str">
        <f>IF(CT3="","",(CS34-CS36)-(CS34-CS36)/(1+'Caracs du projet'!$E$93)+(CS15-CS33)-(CS15-CS33)/(1+'Caracs du projet'!$E$93))</f>
        <v/>
      </c>
      <c r="CU35" s="68" t="str">
        <f>IF(CU3="","",(CT34-CT36)-(CT34-CT36)/(1+'Caracs du projet'!$E$93)+(CT15-CT33)-(CT15-CT33)/(1+'Caracs du projet'!$E$93))</f>
        <v/>
      </c>
      <c r="CV35" s="68" t="str">
        <f>IF(CV3="","",(CU34-CU36)-(CU34-CU36)/(1+'Caracs du projet'!$E$93)+(CU15-CU33)-(CU15-CU33)/(1+'Caracs du projet'!$E$93))</f>
        <v/>
      </c>
      <c r="CW35" s="68" t="str">
        <f>IF(CW3="","",(CV34-CV36)-(CV34-CV36)/(1+'Caracs du projet'!$E$93)+(CV15-CV33)-(CV15-CV33)/(1+'Caracs du projet'!$E$93))</f>
        <v/>
      </c>
      <c r="CX35" s="68" t="str">
        <f>IF(CX3="","",(CW34-CW36)-(CW34-CW36)/(1+'Caracs du projet'!$E$93)+(CW15-CW33)-(CW15-CW33)/(1+'Caracs du projet'!$E$93))</f>
        <v/>
      </c>
      <c r="CY35" s="68" t="str">
        <f>IF(CY3="","",(CX34-CX36)-(CX34-CX36)/(1+'Caracs du projet'!$E$93)+(CX15-CX33)-(CX15-CX33)/(1+'Caracs du projet'!$E$93))</f>
        <v/>
      </c>
      <c r="CZ35" s="68" t="str">
        <f>IF(CZ3="","",(CY34-CY36)-(CY34-CY36)/(1+'Caracs du projet'!$E$93)+(CY15-CY33)-(CY15-CY33)/(1+'Caracs du projet'!$E$93))</f>
        <v/>
      </c>
      <c r="DA35" s="68" t="str">
        <f>IF(DA3="","",(CZ34-CZ36)-(CZ34-CZ36)/(1+'Caracs du projet'!$E$93)+(CZ15-CZ33)-(CZ15-CZ33)/(1+'Caracs du projet'!$E$93))</f>
        <v/>
      </c>
      <c r="DB35" s="68" t="str">
        <f>IF(DB3="","",(DA34-DA36)-(DA34-DA36)/(1+'Caracs du projet'!$E$93)+(DA15-DA33)-(DA15-DA33)/(1+'Caracs du projet'!$E$93))</f>
        <v/>
      </c>
      <c r="DC35" s="68" t="str">
        <f>IF(DC3="","",(DB34-DB36)-(DB34-DB36)/(1+'Caracs du projet'!$E$93)+(DB15-DB33)-(DB15-DB33)/(1+'Caracs du projet'!$E$93))</f>
        <v/>
      </c>
      <c r="DD35" s="68" t="str">
        <f>IF(DD3="","",(DC34-DC36)-(DC34-DC36)/(1+'Caracs du projet'!$E$93)+(DC15-DC33)-(DC15-DC33)/(1+'Caracs du projet'!$E$93))</f>
        <v/>
      </c>
      <c r="DE35" s="68" t="str">
        <f>IF(DE3="","",(DD34-DD36)-(DD34-DD36)/(1+'Caracs du projet'!$E$93)+(DD15-DD33)-(DD15-DD33)/(1+'Caracs du projet'!$E$93))</f>
        <v/>
      </c>
      <c r="DF35" s="68" t="str">
        <f>IF(DF3="","",(DE34-DE36)-(DE34-DE36)/(1+'Caracs du projet'!$E$93)+(DE15-DE33)-(DE15-DE33)/(1+'Caracs du projet'!$E$93))</f>
        <v/>
      </c>
      <c r="DG35" s="68" t="str">
        <f>IF(DG3="","",(DF34-DF36)-(DF34-DF36)/(1+'Caracs du projet'!$E$93)+(DF15-DF33)-(DF15-DF33)/(1+'Caracs du projet'!$E$93))</f>
        <v/>
      </c>
      <c r="DH35" s="68" t="str">
        <f>IF(DH3="","",(DG34-DG36)-(DG34-DG36)/(1+'Caracs du projet'!$E$93)+(DG15-DG33)-(DG15-DG33)/(1+'Caracs du projet'!$E$93))</f>
        <v/>
      </c>
      <c r="DI35" s="68" t="str">
        <f>IF(DI3="","",(DH34-DH36)-(DH34-DH36)/(1+'Caracs du projet'!$E$93)+(DH15-DH33)-(DH15-DH33)/(1+'Caracs du projet'!$E$93))</f>
        <v/>
      </c>
      <c r="DJ35" s="68" t="str">
        <f>IF(DJ3="","",(DI34-DI36)-(DI34-DI36)/(1+'Caracs du projet'!$E$93)+(DI15-DI33)-(DI15-DI33)/(1+'Caracs du projet'!$E$93))</f>
        <v/>
      </c>
      <c r="DK35" s="68" t="str">
        <f>IF(DK3="","",(DJ34-DJ36)-(DJ34-DJ36)/(1+'Caracs du projet'!$E$93)+(DJ15-DJ33)-(DJ15-DJ33)/(1+'Caracs du projet'!$E$93))</f>
        <v/>
      </c>
      <c r="DL35" s="68" t="str">
        <f>IF(DL3="","",(DK34-DK36)-(DK34-DK36)/(1+'Caracs du projet'!$E$93)+(DK15-DK33)-(DK15-DK33)/(1+'Caracs du projet'!$E$93))</f>
        <v/>
      </c>
      <c r="DM35" s="68" t="str">
        <f>IF(DM3="","",(DL34-DL36)-(DL34-DL36)/(1+'Caracs du projet'!$E$93)+(DL15-DL33)-(DL15-DL33)/(1+'Caracs du projet'!$E$93))</f>
        <v/>
      </c>
      <c r="DN35" s="68" t="str">
        <f>IF(DN3="","",(DM34-DM36)-(DM34-DM36)/(1+'Caracs du projet'!$E$93)+(DM15-DM33)-(DM15-DM33)/(1+'Caracs du projet'!$E$93))</f>
        <v/>
      </c>
      <c r="DO35" s="68" t="str">
        <f>IF(DO3="","",(DN34-DN36)-(DN34-DN36)/(1+'Caracs du projet'!$E$93)+(DN15-DN33)-(DN15-DN33)/(1+'Caracs du projet'!$E$93))</f>
        <v/>
      </c>
      <c r="DP35" s="68" t="str">
        <f>IF(DP3="","",(DO34-DO36)-(DO34-DO36)/(1+'Caracs du projet'!$E$93)+(DO15-DO33)-(DO15-DO33)/(1+'Caracs du projet'!$E$93))</f>
        <v/>
      </c>
      <c r="DQ35" s="68" t="str">
        <f>IF(DQ3="","",(DP34-DP36)-(DP34-DP36)/(1+'Caracs du projet'!$E$93)+(DP15-DP33)-(DP15-DP33)/(1+'Caracs du projet'!$E$93))</f>
        <v/>
      </c>
      <c r="DR35" s="68" t="str">
        <f>IF(DR3="","",(DQ34-DQ36)-(DQ34-DQ36)/(1+'Caracs du projet'!$E$93)+(DQ15-DQ33)-(DQ15-DQ33)/(1+'Caracs du projet'!$E$93))</f>
        <v/>
      </c>
      <c r="DS35" s="68" t="str">
        <f>IF(DS3="","",(DR34-DR36)-(DR34-DR36)/(1+'Caracs du projet'!$E$93)+(DR15-DR33)-(DR15-DR33)/(1+'Caracs du projet'!$E$93))</f>
        <v/>
      </c>
      <c r="DT35" s="68" t="str">
        <f>IF(DT3="","",(DS34-DS36)-(DS34-DS36)/(1+'Caracs du projet'!$E$93)+(DS15-DS33)-(DS15-DS33)/(1+'Caracs du projet'!$E$93))</f>
        <v/>
      </c>
      <c r="DU35" s="68" t="str">
        <f>IF(DU3="","",(DT34-DT36)-(DT34-DT36)/(1+'Caracs du projet'!$E$93)+(DT15-DT33)-(DT15-DT33)/(1+'Caracs du projet'!$E$93))</f>
        <v/>
      </c>
      <c r="DV35" s="68" t="str">
        <f>IF(DV3="","",(DU34-DU36)-(DU34-DU36)/(1+'Caracs du projet'!$E$93)+(DU15-DU33)-(DU15-DU33)/(1+'Caracs du projet'!$E$93))</f>
        <v/>
      </c>
      <c r="DW35" s="68" t="str">
        <f>IF(DW3="","",(DV34-DV36)-(DV34-DV36)/(1+'Caracs du projet'!$E$93)+(DV15-DV33)-(DV15-DV33)/(1+'Caracs du projet'!$E$93))</f>
        <v/>
      </c>
      <c r="DX35" s="68" t="str">
        <f>IF(DX3="","",(DW34-DW36)-(DW34-DW36)/(1+'Caracs du projet'!$E$93)+(DW15-DW33)-(DW15-DW33)/(1+'Caracs du projet'!$E$93))</f>
        <v/>
      </c>
      <c r="DY35" s="68" t="str">
        <f>IF(DY3="","",(DX34-DX36)-(DX34-DX36)/(1+'Caracs du projet'!$E$93)+(DX15-DX33)-(DX15-DX33)/(1+'Caracs du projet'!$E$93))</f>
        <v/>
      </c>
      <c r="DZ35" s="68" t="str">
        <f>IF(DZ3="","",(DY34-DY36)-(DY34-DY36)/(1+'Caracs du projet'!$E$93)+(DY15-DY33)-(DY15-DY33)/(1+'Caracs du projet'!$E$93))</f>
        <v/>
      </c>
      <c r="EA35" s="68" t="str">
        <f>IF(EA3="","",(DZ34-DZ36)-(DZ34-DZ36)/(1+'Caracs du projet'!$E$93)+(DZ15-DZ33)-(DZ15-DZ33)/(1+'Caracs du projet'!$E$93))</f>
        <v/>
      </c>
      <c r="EB35" s="68" t="str">
        <f>IF(EB3="","",(EA34-EA36)-(EA34-EA36)/(1+'Caracs du projet'!$E$93)+(EA15-EA33)-(EA15-EA33)/(1+'Caracs du projet'!$E$93))</f>
        <v/>
      </c>
      <c r="EC35" s="68" t="str">
        <f>IF(EC3="","",(EB34-EB36)-(EB34-EB36)/(1+'Caracs du projet'!$E$93)+(EB15-EB33)-(EB15-EB33)/(1+'Caracs du projet'!$E$93))</f>
        <v/>
      </c>
      <c r="ED35" s="68" t="str">
        <f>IF(ED3="","",(EC34-EC36)-(EC34-EC36)/(1+'Caracs du projet'!$E$93)+(EC15-EC33)-(EC15-EC33)/(1+'Caracs du projet'!$E$93))</f>
        <v/>
      </c>
      <c r="EE35" s="68" t="str">
        <f>IF(EE3="","",(ED34-ED36)-(ED34-ED36)/(1+'Caracs du projet'!$E$93)+(ED15-ED33)-(ED15-ED33)/(1+'Caracs du projet'!$E$93))</f>
        <v/>
      </c>
      <c r="EF35" s="68" t="str">
        <f>IF(EF3="","",(EE34-EE36)-(EE34-EE36)/(1+'Caracs du projet'!$E$93)+(EE15-EE33)-(EE15-EE33)/(1+'Caracs du projet'!$E$93))</f>
        <v/>
      </c>
      <c r="EG35" s="68" t="str">
        <f>IF(EG3="","",(EF34-EF36)-(EF34-EF36)/(1+'Caracs du projet'!$E$93)+(EF15-EF33)-(EF15-EF33)/(1+'Caracs du projet'!$E$93))</f>
        <v/>
      </c>
      <c r="EH35" s="68" t="str">
        <f>IF(EH3="","",(EG34-EG36)-(EG34-EG36)/(1+'Caracs du projet'!$E$93)+(EG15-EG33)-(EG15-EG33)/(1+'Caracs du projet'!$E$93))</f>
        <v/>
      </c>
      <c r="EI35" s="68" t="str">
        <f>IF(EI3="","",(EH34-EH36)-(EH34-EH36)/(1+'Caracs du projet'!$E$93)+(EH15-EH33)-(EH15-EH33)/(1+'Caracs du projet'!$E$93))</f>
        <v/>
      </c>
      <c r="EJ35" s="68" t="str">
        <f>IF(EJ3="","",(EI34-EI36)-(EI34-EI36)/(1+'Caracs du projet'!$E$93)+(EI15-EI33)-(EI15-EI33)/(1+'Caracs du projet'!$E$93))</f>
        <v/>
      </c>
      <c r="EK35" s="68" t="str">
        <f>IF(EK3="","",(EJ34-EJ36)-(EJ34-EJ36)/(1+'Caracs du projet'!$E$93)+(EJ15-EJ33)-(EJ15-EJ33)/(1+'Caracs du projet'!$E$93))</f>
        <v/>
      </c>
      <c r="EL35" s="68" t="str">
        <f>IF(EL3="","",(EK34-EK36)-(EK34-EK36)/(1+'Caracs du projet'!$E$93)+(EK15-EK33)-(EK15-EK33)/(1+'Caracs du projet'!$E$93))</f>
        <v/>
      </c>
      <c r="EM35" s="68" t="str">
        <f>IF(EM3="","",(EL34-EL36)-(EL34-EL36)/(1+'Caracs du projet'!$E$93)+(EL15-EL33)-(EL15-EL33)/(1+'Caracs du projet'!$E$93))</f>
        <v/>
      </c>
      <c r="EN35" s="68" t="str">
        <f>IF(EN3="","",(EM34-EM36)-(EM34-EM36)/(1+'Caracs du projet'!$E$93)+(EM15-EM33)-(EM15-EM33)/(1+'Caracs du projet'!$E$93))</f>
        <v/>
      </c>
      <c r="EO35" s="68" t="str">
        <f>IF(EO3="","",(EN34-EN36)-(EN34-EN36)/(1+'Caracs du projet'!$E$93)+(EN15-EN33)-(EN15-EN33)/(1+'Caracs du projet'!$E$93))</f>
        <v/>
      </c>
      <c r="EP35" s="68" t="str">
        <f>IF(EP3="","",(EO34-EO36)-(EO34-EO36)/(1+'Caracs du projet'!$E$93)+(EO15-EO33)-(EO15-EO33)/(1+'Caracs du projet'!$E$93))</f>
        <v/>
      </c>
      <c r="EQ35" s="68" t="str">
        <f>IF(EQ3="","",(EP34-EP36)-(EP34-EP36)/(1+'Caracs du projet'!$E$93)+(EP15-EP33)-(EP15-EP33)/(1+'Caracs du projet'!$E$93))</f>
        <v/>
      </c>
      <c r="ER35" s="68" t="str">
        <f>IF(ER3="","",(EQ34-EQ36)-(EQ34-EQ36)/(1+'Caracs du projet'!$E$93)+(EQ15-EQ33)-(EQ15-EQ33)/(1+'Caracs du projet'!$E$93))</f>
        <v/>
      </c>
      <c r="ES35" s="68" t="str">
        <f>IF(ES3="","",(ER34-ER36)-(ER34-ER36)/(1+'Caracs du projet'!$E$93)+(ER15-ER33)-(ER15-ER33)/(1+'Caracs du projet'!$E$93))</f>
        <v/>
      </c>
      <c r="ET35" s="68" t="str">
        <f>IF(ET3="","",(ES34-ES36)-(ES34-ES36)/(1+'Caracs du projet'!$E$93)+(ES15-ES33)-(ES15-ES33)/(1+'Caracs du projet'!$E$93))</f>
        <v/>
      </c>
      <c r="EU35" s="68" t="str">
        <f>IF(EU3="","",(ET34-ET36)-(ET34-ET36)/(1+'Caracs du projet'!$E$93)+(ET15-ET33)-(ET15-ET33)/(1+'Caracs du projet'!$E$93))</f>
        <v/>
      </c>
      <c r="EV35" s="68" t="str">
        <f>IF(EV3="","",(EU34-EU36)-(EU34-EU36)/(1+'Caracs du projet'!$E$93)+(EU15-EU33)-(EU15-EU33)/(1+'Caracs du projet'!$E$93))</f>
        <v/>
      </c>
    </row>
    <row r="36" spans="1:152" hidden="1">
      <c r="A36" s="68" t="s">
        <v>61</v>
      </c>
      <c r="B36" s="68">
        <f>0</f>
        <v>0</v>
      </c>
      <c r="C36" s="68">
        <f t="shared" ref="C36:BN36" ca="1" si="18">IF(C3="","",MIN(C34,IF(C25-C15-C31&lt;0,0,C25-C15-C31)))</f>
        <v>0</v>
      </c>
      <c r="D36" s="68">
        <f t="shared" ca="1" si="18"/>
        <v>0</v>
      </c>
      <c r="E36" s="68">
        <f t="shared" ca="1" si="18"/>
        <v>0</v>
      </c>
      <c r="F36" s="68">
        <f t="shared" ca="1" si="18"/>
        <v>0</v>
      </c>
      <c r="G36" s="68">
        <f t="shared" ca="1" si="18"/>
        <v>0</v>
      </c>
      <c r="H36" s="68">
        <f t="shared" ca="1" si="18"/>
        <v>0</v>
      </c>
      <c r="I36" s="68">
        <f t="shared" ca="1" si="18"/>
        <v>0</v>
      </c>
      <c r="J36" s="68">
        <f t="shared" ca="1" si="18"/>
        <v>0</v>
      </c>
      <c r="K36" s="68">
        <f t="shared" ca="1" si="18"/>
        <v>0</v>
      </c>
      <c r="L36" s="68">
        <f t="shared" ca="1" si="18"/>
        <v>0</v>
      </c>
      <c r="M36" s="68">
        <f t="shared" ca="1" si="18"/>
        <v>0</v>
      </c>
      <c r="N36" s="68">
        <f t="shared" ca="1" si="18"/>
        <v>0</v>
      </c>
      <c r="O36" s="68">
        <f t="shared" ca="1" si="18"/>
        <v>0</v>
      </c>
      <c r="P36" s="68">
        <f t="shared" ca="1" si="18"/>
        <v>0</v>
      </c>
      <c r="Q36" s="68">
        <f t="shared" ca="1" si="18"/>
        <v>0</v>
      </c>
      <c r="R36" s="68">
        <f t="shared" ca="1" si="18"/>
        <v>1918.8478399642102</v>
      </c>
      <c r="S36" s="68">
        <f t="shared" ca="1" si="18"/>
        <v>1899.8493464992182</v>
      </c>
      <c r="T36" s="68">
        <f t="shared" ca="1" si="18"/>
        <v>1881.0389569299186</v>
      </c>
      <c r="U36" s="68">
        <f t="shared" ca="1" si="18"/>
        <v>1862.4148088415041</v>
      </c>
      <c r="V36" s="68">
        <f t="shared" ca="1" si="18"/>
        <v>1843.9750582589104</v>
      </c>
      <c r="W36" s="68" t="str">
        <f t="shared" si="18"/>
        <v/>
      </c>
      <c r="X36" s="68" t="str">
        <f t="shared" si="18"/>
        <v/>
      </c>
      <c r="Y36" s="68" t="str">
        <f t="shared" si="18"/>
        <v/>
      </c>
      <c r="Z36" s="68" t="str">
        <f t="shared" si="18"/>
        <v/>
      </c>
      <c r="AA36" s="68" t="str">
        <f t="shared" si="18"/>
        <v/>
      </c>
      <c r="AB36" s="68" t="str">
        <f t="shared" si="18"/>
        <v/>
      </c>
      <c r="AC36" s="68" t="str">
        <f t="shared" si="18"/>
        <v/>
      </c>
      <c r="AD36" s="68" t="str">
        <f t="shared" si="18"/>
        <v/>
      </c>
      <c r="AE36" s="68" t="str">
        <f t="shared" si="18"/>
        <v/>
      </c>
      <c r="AF36" s="68" t="str">
        <f t="shared" si="18"/>
        <v/>
      </c>
      <c r="AG36" s="68" t="str">
        <f t="shared" si="18"/>
        <v/>
      </c>
      <c r="AH36" s="68" t="str">
        <f t="shared" si="18"/>
        <v/>
      </c>
      <c r="AI36" s="68" t="str">
        <f t="shared" si="18"/>
        <v/>
      </c>
      <c r="AJ36" s="68" t="str">
        <f t="shared" si="18"/>
        <v/>
      </c>
      <c r="AK36" s="68" t="str">
        <f t="shared" si="18"/>
        <v/>
      </c>
      <c r="AL36" s="68" t="str">
        <f t="shared" si="18"/>
        <v/>
      </c>
      <c r="AM36" s="68" t="str">
        <f t="shared" si="18"/>
        <v/>
      </c>
      <c r="AN36" s="68" t="str">
        <f t="shared" si="18"/>
        <v/>
      </c>
      <c r="AO36" s="68" t="str">
        <f t="shared" si="18"/>
        <v/>
      </c>
      <c r="AP36" s="68" t="str">
        <f t="shared" si="18"/>
        <v/>
      </c>
      <c r="AQ36" s="68" t="str">
        <f t="shared" si="18"/>
        <v/>
      </c>
      <c r="AR36" s="68" t="str">
        <f t="shared" si="18"/>
        <v/>
      </c>
      <c r="AS36" s="68" t="str">
        <f t="shared" si="18"/>
        <v/>
      </c>
      <c r="AT36" s="68" t="str">
        <f t="shared" si="18"/>
        <v/>
      </c>
      <c r="AU36" s="68" t="str">
        <f t="shared" si="18"/>
        <v/>
      </c>
      <c r="AV36" s="68" t="str">
        <f t="shared" si="18"/>
        <v/>
      </c>
      <c r="AW36" s="68" t="str">
        <f t="shared" si="18"/>
        <v/>
      </c>
      <c r="AX36" s="68" t="str">
        <f t="shared" si="18"/>
        <v/>
      </c>
      <c r="AY36" s="68" t="str">
        <f t="shared" si="18"/>
        <v/>
      </c>
      <c r="AZ36" s="68" t="str">
        <f t="shared" si="18"/>
        <v/>
      </c>
      <c r="BA36" s="68" t="str">
        <f t="shared" si="18"/>
        <v/>
      </c>
      <c r="BB36" s="68" t="str">
        <f t="shared" si="18"/>
        <v/>
      </c>
      <c r="BC36" s="68" t="str">
        <f t="shared" si="18"/>
        <v/>
      </c>
      <c r="BD36" s="68" t="str">
        <f t="shared" si="18"/>
        <v/>
      </c>
      <c r="BE36" s="68" t="str">
        <f t="shared" si="18"/>
        <v/>
      </c>
      <c r="BF36" s="68" t="str">
        <f t="shared" si="18"/>
        <v/>
      </c>
      <c r="BG36" s="68" t="str">
        <f t="shared" si="18"/>
        <v/>
      </c>
      <c r="BH36" s="68" t="str">
        <f t="shared" si="18"/>
        <v/>
      </c>
      <c r="BI36" s="68" t="str">
        <f t="shared" si="18"/>
        <v/>
      </c>
      <c r="BJ36" s="68" t="str">
        <f t="shared" si="18"/>
        <v/>
      </c>
      <c r="BK36" s="68" t="str">
        <f t="shared" si="18"/>
        <v/>
      </c>
      <c r="BL36" s="68" t="str">
        <f t="shared" si="18"/>
        <v/>
      </c>
      <c r="BM36" s="68" t="str">
        <f t="shared" si="18"/>
        <v/>
      </c>
      <c r="BN36" s="68" t="str">
        <f t="shared" si="18"/>
        <v/>
      </c>
      <c r="BO36" s="68" t="str">
        <f t="shared" ref="BO36:DZ36" si="19">IF(BO3="","",MIN(BO34,IF(BO25-BO15-BO31&lt;0,0,BO25-BO15-BO31)))</f>
        <v/>
      </c>
      <c r="BP36" s="68" t="str">
        <f t="shared" si="19"/>
        <v/>
      </c>
      <c r="BQ36" s="68" t="str">
        <f t="shared" si="19"/>
        <v/>
      </c>
      <c r="BR36" s="68" t="str">
        <f t="shared" si="19"/>
        <v/>
      </c>
      <c r="BS36" s="68" t="str">
        <f t="shared" si="19"/>
        <v/>
      </c>
      <c r="BT36" s="68" t="str">
        <f t="shared" si="19"/>
        <v/>
      </c>
      <c r="BU36" s="68" t="str">
        <f t="shared" si="19"/>
        <v/>
      </c>
      <c r="BV36" s="68" t="str">
        <f t="shared" si="19"/>
        <v/>
      </c>
      <c r="BW36" s="68" t="str">
        <f t="shared" si="19"/>
        <v/>
      </c>
      <c r="BX36" s="68" t="str">
        <f t="shared" si="19"/>
        <v/>
      </c>
      <c r="BY36" s="68" t="str">
        <f t="shared" si="19"/>
        <v/>
      </c>
      <c r="BZ36" s="68" t="str">
        <f t="shared" si="19"/>
        <v/>
      </c>
      <c r="CA36" s="68" t="str">
        <f t="shared" si="19"/>
        <v/>
      </c>
      <c r="CB36" s="68" t="str">
        <f t="shared" si="19"/>
        <v/>
      </c>
      <c r="CC36" s="68" t="str">
        <f t="shared" si="19"/>
        <v/>
      </c>
      <c r="CD36" s="68" t="str">
        <f t="shared" si="19"/>
        <v/>
      </c>
      <c r="CE36" s="68" t="str">
        <f t="shared" si="19"/>
        <v/>
      </c>
      <c r="CF36" s="68" t="str">
        <f t="shared" si="19"/>
        <v/>
      </c>
      <c r="CG36" s="68" t="str">
        <f t="shared" si="19"/>
        <v/>
      </c>
      <c r="CH36" s="68" t="str">
        <f t="shared" si="19"/>
        <v/>
      </c>
      <c r="CI36" s="68" t="str">
        <f t="shared" si="19"/>
        <v/>
      </c>
      <c r="CJ36" s="68" t="str">
        <f t="shared" si="19"/>
        <v/>
      </c>
      <c r="CK36" s="68" t="str">
        <f t="shared" si="19"/>
        <v/>
      </c>
      <c r="CL36" s="68" t="str">
        <f t="shared" si="19"/>
        <v/>
      </c>
      <c r="CM36" s="68" t="str">
        <f t="shared" si="19"/>
        <v/>
      </c>
      <c r="CN36" s="68" t="str">
        <f t="shared" si="19"/>
        <v/>
      </c>
      <c r="CO36" s="68" t="str">
        <f t="shared" si="19"/>
        <v/>
      </c>
      <c r="CP36" s="68" t="str">
        <f t="shared" si="19"/>
        <v/>
      </c>
      <c r="CQ36" s="68" t="str">
        <f t="shared" si="19"/>
        <v/>
      </c>
      <c r="CR36" s="68" t="str">
        <f t="shared" si="19"/>
        <v/>
      </c>
      <c r="CS36" s="68" t="str">
        <f t="shared" si="19"/>
        <v/>
      </c>
      <c r="CT36" s="68" t="str">
        <f t="shared" si="19"/>
        <v/>
      </c>
      <c r="CU36" s="68" t="str">
        <f t="shared" si="19"/>
        <v/>
      </c>
      <c r="CV36" s="68" t="str">
        <f t="shared" si="19"/>
        <v/>
      </c>
      <c r="CW36" s="68" t="str">
        <f t="shared" si="19"/>
        <v/>
      </c>
      <c r="CX36" s="68" t="str">
        <f t="shared" si="19"/>
        <v/>
      </c>
      <c r="CY36" s="68" t="str">
        <f t="shared" si="19"/>
        <v/>
      </c>
      <c r="CZ36" s="68" t="str">
        <f t="shared" si="19"/>
        <v/>
      </c>
      <c r="DA36" s="68" t="str">
        <f t="shared" si="19"/>
        <v/>
      </c>
      <c r="DB36" s="68" t="str">
        <f t="shared" si="19"/>
        <v/>
      </c>
      <c r="DC36" s="68" t="str">
        <f t="shared" si="19"/>
        <v/>
      </c>
      <c r="DD36" s="68" t="str">
        <f t="shared" si="19"/>
        <v/>
      </c>
      <c r="DE36" s="68" t="str">
        <f t="shared" si="19"/>
        <v/>
      </c>
      <c r="DF36" s="68" t="str">
        <f t="shared" si="19"/>
        <v/>
      </c>
      <c r="DG36" s="68" t="str">
        <f t="shared" si="19"/>
        <v/>
      </c>
      <c r="DH36" s="68" t="str">
        <f t="shared" si="19"/>
        <v/>
      </c>
      <c r="DI36" s="68" t="str">
        <f t="shared" si="19"/>
        <v/>
      </c>
      <c r="DJ36" s="68" t="str">
        <f t="shared" si="19"/>
        <v/>
      </c>
      <c r="DK36" s="68" t="str">
        <f t="shared" si="19"/>
        <v/>
      </c>
      <c r="DL36" s="68" t="str">
        <f t="shared" si="19"/>
        <v/>
      </c>
      <c r="DM36" s="68" t="str">
        <f t="shared" si="19"/>
        <v/>
      </c>
      <c r="DN36" s="68" t="str">
        <f t="shared" si="19"/>
        <v/>
      </c>
      <c r="DO36" s="68" t="str">
        <f t="shared" si="19"/>
        <v/>
      </c>
      <c r="DP36" s="68" t="str">
        <f t="shared" si="19"/>
        <v/>
      </c>
      <c r="DQ36" s="68" t="str">
        <f t="shared" si="19"/>
        <v/>
      </c>
      <c r="DR36" s="68" t="str">
        <f t="shared" si="19"/>
        <v/>
      </c>
      <c r="DS36" s="68" t="str">
        <f t="shared" si="19"/>
        <v/>
      </c>
      <c r="DT36" s="68" t="str">
        <f t="shared" si="19"/>
        <v/>
      </c>
      <c r="DU36" s="68" t="str">
        <f t="shared" si="19"/>
        <v/>
      </c>
      <c r="DV36" s="68" t="str">
        <f t="shared" si="19"/>
        <v/>
      </c>
      <c r="DW36" s="68" t="str">
        <f t="shared" si="19"/>
        <v/>
      </c>
      <c r="DX36" s="68" t="str">
        <f t="shared" si="19"/>
        <v/>
      </c>
      <c r="DY36" s="68" t="str">
        <f t="shared" si="19"/>
        <v/>
      </c>
      <c r="DZ36" s="68" t="str">
        <f t="shared" si="19"/>
        <v/>
      </c>
      <c r="EA36" s="68" t="str">
        <f t="shared" ref="EA36:EU36" si="20">IF(EA3="","",MIN(EA34,IF(EA25-EA15-EA31&lt;0,0,EA25-EA15-EA31)))</f>
        <v/>
      </c>
      <c r="EB36" s="68" t="str">
        <f t="shared" si="20"/>
        <v/>
      </c>
      <c r="EC36" s="68" t="str">
        <f t="shared" si="20"/>
        <v/>
      </c>
      <c r="ED36" s="68" t="str">
        <f t="shared" si="20"/>
        <v/>
      </c>
      <c r="EE36" s="68" t="str">
        <f t="shared" si="20"/>
        <v/>
      </c>
      <c r="EF36" s="68" t="str">
        <f t="shared" si="20"/>
        <v/>
      </c>
      <c r="EG36" s="68" t="str">
        <f t="shared" si="20"/>
        <v/>
      </c>
      <c r="EH36" s="68" t="str">
        <f t="shared" si="20"/>
        <v/>
      </c>
      <c r="EI36" s="68" t="str">
        <f t="shared" si="20"/>
        <v/>
      </c>
      <c r="EJ36" s="68" t="str">
        <f t="shared" si="20"/>
        <v/>
      </c>
      <c r="EK36" s="68" t="str">
        <f t="shared" si="20"/>
        <v/>
      </c>
      <c r="EL36" s="68" t="str">
        <f t="shared" si="20"/>
        <v/>
      </c>
      <c r="EM36" s="68" t="str">
        <f t="shared" si="20"/>
        <v/>
      </c>
      <c r="EN36" s="68" t="str">
        <f t="shared" si="20"/>
        <v/>
      </c>
      <c r="EO36" s="68" t="str">
        <f t="shared" si="20"/>
        <v/>
      </c>
      <c r="EP36" s="68" t="str">
        <f t="shared" si="20"/>
        <v/>
      </c>
      <c r="EQ36" s="68" t="str">
        <f t="shared" si="20"/>
        <v/>
      </c>
      <c r="ER36" s="68" t="str">
        <f t="shared" si="20"/>
        <v/>
      </c>
      <c r="ES36" s="68" t="str">
        <f t="shared" si="20"/>
        <v/>
      </c>
      <c r="ET36" s="68" t="str">
        <f t="shared" si="20"/>
        <v/>
      </c>
      <c r="EU36" s="68" t="str">
        <f t="shared" si="20"/>
        <v/>
      </c>
    </row>
    <row r="37" spans="1:152" hidden="1">
      <c r="A37" s="68" t="s">
        <v>59</v>
      </c>
      <c r="B37" s="68">
        <f>0</f>
        <v>0</v>
      </c>
      <c r="C37" s="68">
        <f t="shared" ref="C37:BN37" ca="1" si="21">IF(C3="","",C33+C36)</f>
        <v>0</v>
      </c>
      <c r="D37" s="68">
        <f t="shared" ca="1" si="21"/>
        <v>0</v>
      </c>
      <c r="E37" s="68">
        <f t="shared" ca="1" si="21"/>
        <v>0</v>
      </c>
      <c r="F37" s="68">
        <f t="shared" ca="1" si="21"/>
        <v>0</v>
      </c>
      <c r="G37" s="68">
        <f t="shared" ca="1" si="21"/>
        <v>0</v>
      </c>
      <c r="H37" s="68">
        <f t="shared" ca="1" si="21"/>
        <v>0</v>
      </c>
      <c r="I37" s="68">
        <f t="shared" ca="1" si="21"/>
        <v>0</v>
      </c>
      <c r="J37" s="68">
        <f t="shared" ca="1" si="21"/>
        <v>0</v>
      </c>
      <c r="K37" s="68">
        <f t="shared" ca="1" si="21"/>
        <v>0</v>
      </c>
      <c r="L37" s="68">
        <f t="shared" ca="1" si="21"/>
        <v>0</v>
      </c>
      <c r="M37" s="68">
        <f t="shared" ca="1" si="21"/>
        <v>0</v>
      </c>
      <c r="N37" s="68">
        <f t="shared" ca="1" si="21"/>
        <v>0</v>
      </c>
      <c r="O37" s="68">
        <f t="shared" ca="1" si="21"/>
        <v>0</v>
      </c>
      <c r="P37" s="68">
        <f t="shared" ca="1" si="21"/>
        <v>552.74010986755457</v>
      </c>
      <c r="Q37" s="68">
        <f t="shared" ca="1" si="21"/>
        <v>696.35704823711194</v>
      </c>
      <c r="R37" s="68">
        <f t="shared" ca="1" si="21"/>
        <v>3007.8271759946315</v>
      </c>
      <c r="S37" s="68">
        <f t="shared" ca="1" si="21"/>
        <v>3004.9774019748829</v>
      </c>
      <c r="T37" s="68">
        <f t="shared" ca="1" si="21"/>
        <v>3002.1558435394877</v>
      </c>
      <c r="U37" s="68">
        <f t="shared" ca="1" si="21"/>
        <v>2999.3622213262256</v>
      </c>
      <c r="V37" s="68">
        <f t="shared" ca="1" si="21"/>
        <v>45496.596258738835</v>
      </c>
      <c r="W37" s="68" t="str">
        <f t="shared" si="21"/>
        <v/>
      </c>
      <c r="X37" s="68" t="str">
        <f t="shared" si="21"/>
        <v/>
      </c>
      <c r="Y37" s="68" t="str">
        <f t="shared" si="21"/>
        <v/>
      </c>
      <c r="Z37" s="68" t="str">
        <f t="shared" si="21"/>
        <v/>
      </c>
      <c r="AA37" s="68" t="str">
        <f t="shared" si="21"/>
        <v/>
      </c>
      <c r="AB37" s="68" t="str">
        <f t="shared" si="21"/>
        <v/>
      </c>
      <c r="AC37" s="68" t="str">
        <f t="shared" si="21"/>
        <v/>
      </c>
      <c r="AD37" s="68" t="str">
        <f t="shared" si="21"/>
        <v/>
      </c>
      <c r="AE37" s="68" t="str">
        <f t="shared" si="21"/>
        <v/>
      </c>
      <c r="AF37" s="68" t="str">
        <f t="shared" si="21"/>
        <v/>
      </c>
      <c r="AG37" s="68" t="str">
        <f t="shared" si="21"/>
        <v/>
      </c>
      <c r="AH37" s="68" t="str">
        <f t="shared" si="21"/>
        <v/>
      </c>
      <c r="AI37" s="68" t="str">
        <f t="shared" si="21"/>
        <v/>
      </c>
      <c r="AJ37" s="68" t="str">
        <f t="shared" si="21"/>
        <v/>
      </c>
      <c r="AK37" s="68" t="str">
        <f t="shared" si="21"/>
        <v/>
      </c>
      <c r="AL37" s="68" t="str">
        <f t="shared" si="21"/>
        <v/>
      </c>
      <c r="AM37" s="68" t="str">
        <f t="shared" si="21"/>
        <v/>
      </c>
      <c r="AN37" s="68" t="str">
        <f t="shared" si="21"/>
        <v/>
      </c>
      <c r="AO37" s="68" t="str">
        <f t="shared" si="21"/>
        <v/>
      </c>
      <c r="AP37" s="68" t="str">
        <f t="shared" si="21"/>
        <v/>
      </c>
      <c r="AQ37" s="68" t="str">
        <f t="shared" si="21"/>
        <v/>
      </c>
      <c r="AR37" s="68" t="str">
        <f t="shared" si="21"/>
        <v/>
      </c>
      <c r="AS37" s="68" t="str">
        <f t="shared" si="21"/>
        <v/>
      </c>
      <c r="AT37" s="68" t="str">
        <f t="shared" si="21"/>
        <v/>
      </c>
      <c r="AU37" s="68" t="str">
        <f t="shared" si="21"/>
        <v/>
      </c>
      <c r="AV37" s="68" t="str">
        <f t="shared" si="21"/>
        <v/>
      </c>
      <c r="AW37" s="68" t="str">
        <f t="shared" si="21"/>
        <v/>
      </c>
      <c r="AX37" s="68" t="str">
        <f t="shared" si="21"/>
        <v/>
      </c>
      <c r="AY37" s="68" t="str">
        <f t="shared" si="21"/>
        <v/>
      </c>
      <c r="AZ37" s="68" t="str">
        <f t="shared" si="21"/>
        <v/>
      </c>
      <c r="BA37" s="68" t="str">
        <f t="shared" si="21"/>
        <v/>
      </c>
      <c r="BB37" s="68" t="str">
        <f t="shared" si="21"/>
        <v/>
      </c>
      <c r="BC37" s="68" t="str">
        <f t="shared" si="21"/>
        <v/>
      </c>
      <c r="BD37" s="68" t="str">
        <f t="shared" si="21"/>
        <v/>
      </c>
      <c r="BE37" s="68" t="str">
        <f t="shared" si="21"/>
        <v/>
      </c>
      <c r="BF37" s="68" t="str">
        <f t="shared" si="21"/>
        <v/>
      </c>
      <c r="BG37" s="68" t="str">
        <f t="shared" si="21"/>
        <v/>
      </c>
      <c r="BH37" s="68" t="str">
        <f t="shared" si="21"/>
        <v/>
      </c>
      <c r="BI37" s="68" t="str">
        <f t="shared" si="21"/>
        <v/>
      </c>
      <c r="BJ37" s="68" t="str">
        <f t="shared" si="21"/>
        <v/>
      </c>
      <c r="BK37" s="68" t="str">
        <f t="shared" si="21"/>
        <v/>
      </c>
      <c r="BL37" s="68" t="str">
        <f t="shared" si="21"/>
        <v/>
      </c>
      <c r="BM37" s="68" t="str">
        <f t="shared" si="21"/>
        <v/>
      </c>
      <c r="BN37" s="68" t="str">
        <f t="shared" si="21"/>
        <v/>
      </c>
      <c r="BO37" s="68" t="str">
        <f t="shared" ref="BO37:DZ37" si="22">IF(BO3="","",BO33+BO36)</f>
        <v/>
      </c>
      <c r="BP37" s="68" t="str">
        <f t="shared" si="22"/>
        <v/>
      </c>
      <c r="BQ37" s="68" t="str">
        <f t="shared" si="22"/>
        <v/>
      </c>
      <c r="BR37" s="68" t="str">
        <f t="shared" si="22"/>
        <v/>
      </c>
      <c r="BS37" s="68" t="str">
        <f t="shared" si="22"/>
        <v/>
      </c>
      <c r="BT37" s="68" t="str">
        <f t="shared" si="22"/>
        <v/>
      </c>
      <c r="BU37" s="68" t="str">
        <f t="shared" si="22"/>
        <v/>
      </c>
      <c r="BV37" s="68" t="str">
        <f t="shared" si="22"/>
        <v/>
      </c>
      <c r="BW37" s="68" t="str">
        <f t="shared" si="22"/>
        <v/>
      </c>
      <c r="BX37" s="68" t="str">
        <f t="shared" si="22"/>
        <v/>
      </c>
      <c r="BY37" s="68" t="str">
        <f t="shared" si="22"/>
        <v/>
      </c>
      <c r="BZ37" s="68" t="str">
        <f t="shared" si="22"/>
        <v/>
      </c>
      <c r="CA37" s="68" t="str">
        <f t="shared" si="22"/>
        <v/>
      </c>
      <c r="CB37" s="68" t="str">
        <f t="shared" si="22"/>
        <v/>
      </c>
      <c r="CC37" s="68" t="str">
        <f t="shared" si="22"/>
        <v/>
      </c>
      <c r="CD37" s="68" t="str">
        <f t="shared" si="22"/>
        <v/>
      </c>
      <c r="CE37" s="68" t="str">
        <f t="shared" si="22"/>
        <v/>
      </c>
      <c r="CF37" s="68" t="str">
        <f t="shared" si="22"/>
        <v/>
      </c>
      <c r="CG37" s="68" t="str">
        <f t="shared" si="22"/>
        <v/>
      </c>
      <c r="CH37" s="68" t="str">
        <f t="shared" si="22"/>
        <v/>
      </c>
      <c r="CI37" s="68" t="str">
        <f t="shared" si="22"/>
        <v/>
      </c>
      <c r="CJ37" s="68" t="str">
        <f t="shared" si="22"/>
        <v/>
      </c>
      <c r="CK37" s="68" t="str">
        <f t="shared" si="22"/>
        <v/>
      </c>
      <c r="CL37" s="68" t="str">
        <f t="shared" si="22"/>
        <v/>
      </c>
      <c r="CM37" s="68" t="str">
        <f t="shared" si="22"/>
        <v/>
      </c>
      <c r="CN37" s="68" t="str">
        <f t="shared" si="22"/>
        <v/>
      </c>
      <c r="CO37" s="68" t="str">
        <f t="shared" si="22"/>
        <v/>
      </c>
      <c r="CP37" s="68" t="str">
        <f t="shared" si="22"/>
        <v/>
      </c>
      <c r="CQ37" s="68" t="str">
        <f t="shared" si="22"/>
        <v/>
      </c>
      <c r="CR37" s="68" t="str">
        <f t="shared" si="22"/>
        <v/>
      </c>
      <c r="CS37" s="68" t="str">
        <f t="shared" si="22"/>
        <v/>
      </c>
      <c r="CT37" s="68" t="str">
        <f t="shared" si="22"/>
        <v/>
      </c>
      <c r="CU37" s="68" t="str">
        <f t="shared" si="22"/>
        <v/>
      </c>
      <c r="CV37" s="68" t="str">
        <f t="shared" si="22"/>
        <v/>
      </c>
      <c r="CW37" s="68" t="str">
        <f t="shared" si="22"/>
        <v/>
      </c>
      <c r="CX37" s="68" t="str">
        <f t="shared" si="22"/>
        <v/>
      </c>
      <c r="CY37" s="68" t="str">
        <f t="shared" si="22"/>
        <v/>
      </c>
      <c r="CZ37" s="68" t="str">
        <f t="shared" si="22"/>
        <v/>
      </c>
      <c r="DA37" s="68" t="str">
        <f t="shared" si="22"/>
        <v/>
      </c>
      <c r="DB37" s="68" t="str">
        <f t="shared" si="22"/>
        <v/>
      </c>
      <c r="DC37" s="68" t="str">
        <f t="shared" si="22"/>
        <v/>
      </c>
      <c r="DD37" s="68" t="str">
        <f t="shared" si="22"/>
        <v/>
      </c>
      <c r="DE37" s="68" t="str">
        <f t="shared" si="22"/>
        <v/>
      </c>
      <c r="DF37" s="68" t="str">
        <f t="shared" si="22"/>
        <v/>
      </c>
      <c r="DG37" s="68" t="str">
        <f t="shared" si="22"/>
        <v/>
      </c>
      <c r="DH37" s="68" t="str">
        <f t="shared" si="22"/>
        <v/>
      </c>
      <c r="DI37" s="68" t="str">
        <f t="shared" si="22"/>
        <v/>
      </c>
      <c r="DJ37" s="68" t="str">
        <f t="shared" si="22"/>
        <v/>
      </c>
      <c r="DK37" s="68" t="str">
        <f t="shared" si="22"/>
        <v/>
      </c>
      <c r="DL37" s="68" t="str">
        <f t="shared" si="22"/>
        <v/>
      </c>
      <c r="DM37" s="68" t="str">
        <f t="shared" si="22"/>
        <v/>
      </c>
      <c r="DN37" s="68" t="str">
        <f t="shared" si="22"/>
        <v/>
      </c>
      <c r="DO37" s="68" t="str">
        <f t="shared" si="22"/>
        <v/>
      </c>
      <c r="DP37" s="68" t="str">
        <f t="shared" si="22"/>
        <v/>
      </c>
      <c r="DQ37" s="68" t="str">
        <f t="shared" si="22"/>
        <v/>
      </c>
      <c r="DR37" s="68" t="str">
        <f t="shared" si="22"/>
        <v/>
      </c>
      <c r="DS37" s="68" t="str">
        <f t="shared" si="22"/>
        <v/>
      </c>
      <c r="DT37" s="68" t="str">
        <f t="shared" si="22"/>
        <v/>
      </c>
      <c r="DU37" s="68" t="str">
        <f t="shared" si="22"/>
        <v/>
      </c>
      <c r="DV37" s="68" t="str">
        <f t="shared" si="22"/>
        <v/>
      </c>
      <c r="DW37" s="68" t="str">
        <f t="shared" si="22"/>
        <v/>
      </c>
      <c r="DX37" s="68" t="str">
        <f t="shared" si="22"/>
        <v/>
      </c>
      <c r="DY37" s="68" t="str">
        <f t="shared" si="22"/>
        <v/>
      </c>
      <c r="DZ37" s="68" t="str">
        <f t="shared" si="22"/>
        <v/>
      </c>
      <c r="EA37" s="68" t="str">
        <f t="shared" ref="EA37:ES37" si="23">IF(EA3="","",EA33+EA36)</f>
        <v/>
      </c>
      <c r="EB37" s="68" t="str">
        <f t="shared" si="23"/>
        <v/>
      </c>
      <c r="EC37" s="68" t="str">
        <f t="shared" si="23"/>
        <v/>
      </c>
      <c r="ED37" s="68" t="str">
        <f t="shared" si="23"/>
        <v/>
      </c>
      <c r="EE37" s="68" t="str">
        <f t="shared" si="23"/>
        <v/>
      </c>
      <c r="EF37" s="68" t="str">
        <f t="shared" si="23"/>
        <v/>
      </c>
      <c r="EG37" s="68" t="str">
        <f t="shared" si="23"/>
        <v/>
      </c>
      <c r="EH37" s="68" t="str">
        <f t="shared" si="23"/>
        <v/>
      </c>
      <c r="EI37" s="68" t="str">
        <f t="shared" si="23"/>
        <v/>
      </c>
      <c r="EJ37" s="68" t="str">
        <f t="shared" si="23"/>
        <v/>
      </c>
      <c r="EK37" s="68" t="str">
        <f t="shared" si="23"/>
        <v/>
      </c>
      <c r="EL37" s="68" t="str">
        <f t="shared" si="23"/>
        <v/>
      </c>
      <c r="EM37" s="68" t="str">
        <f t="shared" si="23"/>
        <v/>
      </c>
      <c r="EN37" s="68" t="str">
        <f t="shared" si="23"/>
        <v/>
      </c>
      <c r="EO37" s="68" t="str">
        <f t="shared" si="23"/>
        <v/>
      </c>
      <c r="EP37" s="68" t="str">
        <f t="shared" si="23"/>
        <v/>
      </c>
      <c r="EQ37" s="68" t="str">
        <f t="shared" si="23"/>
        <v/>
      </c>
      <c r="ER37" s="68" t="str">
        <f t="shared" si="23"/>
        <v/>
      </c>
      <c r="ES37" s="68" t="str">
        <f t="shared" si="23"/>
        <v/>
      </c>
    </row>
    <row r="38" spans="1:152" ht="15.75" hidden="1">
      <c r="A38" s="69" t="s">
        <v>60</v>
      </c>
      <c r="B38" s="69">
        <f>0</f>
        <v>0</v>
      </c>
      <c r="C38" s="69">
        <f ca="1">IF(C3="","",C37*(1-'Caracs du projet'!$E$63))</f>
        <v>0</v>
      </c>
      <c r="D38" s="69">
        <f ca="1">IF(D3="","",D37*(1-'Caracs du projet'!$E$63))</f>
        <v>0</v>
      </c>
      <c r="E38" s="69">
        <f ca="1">IF(E3="","",E37*(1-'Caracs du projet'!$E$63))</f>
        <v>0</v>
      </c>
      <c r="F38" s="69">
        <f ca="1">IF(F3="","",F37*(1-'Caracs du projet'!$E$63))</f>
        <v>0</v>
      </c>
      <c r="G38" s="69">
        <f ca="1">IF(G3="","",G37*(1-'Caracs du projet'!$E$63))</f>
        <v>0</v>
      </c>
      <c r="H38" s="69">
        <f ca="1">IF(H3="","",H37*(1-'Caracs du projet'!$E$63))</f>
        <v>0</v>
      </c>
      <c r="I38" s="69">
        <f ca="1">IF(I3="","",I37*(1-'Caracs du projet'!$E$63))</f>
        <v>0</v>
      </c>
      <c r="J38" s="69">
        <f ca="1">IF(J3="","",J37*(1-'Caracs du projet'!$E$63))</f>
        <v>0</v>
      </c>
      <c r="K38" s="69">
        <f ca="1">IF(K3="","",K37*(1-'Caracs du projet'!$E$63))</f>
        <v>0</v>
      </c>
      <c r="L38" s="69">
        <f ca="1">IF(L3="","",L37*(1-'Caracs du projet'!$E$63))</f>
        <v>0</v>
      </c>
      <c r="M38" s="69">
        <f ca="1">IF(M3="","",M37*(1-'Caracs du projet'!$E$63))</f>
        <v>0</v>
      </c>
      <c r="N38" s="69">
        <f ca="1">IF(N3="","",N37*(1-'Caracs du projet'!$E$63))</f>
        <v>0</v>
      </c>
      <c r="O38" s="69">
        <f ca="1">IF(O3="","",O37*(1-'Caracs du projet'!$E$63))</f>
        <v>0</v>
      </c>
      <c r="P38" s="69">
        <f ca="1">IF(P3="","",P37*(1-'Caracs du projet'!$E$63))</f>
        <v>411.23864174146058</v>
      </c>
      <c r="Q38" s="69">
        <f ca="1">IF(Q3="","",Q37*(1-'Caracs du projet'!$E$63))</f>
        <v>518.08964388841127</v>
      </c>
      <c r="R38" s="69">
        <f ca="1">IF(R3="","",R37*(1-'Caracs du projet'!$E$63))</f>
        <v>2237.8234189400059</v>
      </c>
      <c r="S38" s="69">
        <f ca="1">IF(S3="","",S37*(1-'Caracs du projet'!$E$63))</f>
        <v>2235.7031870693127</v>
      </c>
      <c r="T38" s="69">
        <f ca="1">IF(T3="","",T37*(1-'Caracs du projet'!$E$63))</f>
        <v>2233.603947593379</v>
      </c>
      <c r="U38" s="69">
        <f ca="1">IF(U3="","",U37*(1-'Caracs du projet'!$E$63))</f>
        <v>2231.5254926667117</v>
      </c>
      <c r="V38" s="69">
        <f ca="1">IF(V3="","",V37*(1-'Caracs du projet'!$E$63))</f>
        <v>33849.467616501694</v>
      </c>
      <c r="W38" s="69" t="str">
        <f>IF(W3="","",W37*(1-'Caracs du projet'!$E$63))</f>
        <v/>
      </c>
      <c r="X38" s="69" t="str">
        <f>IF(X3="","",X37*(1-'Caracs du projet'!$E$63))</f>
        <v/>
      </c>
      <c r="Y38" s="69" t="str">
        <f>IF(Y3="","",Y37*(1-'Caracs du projet'!$E$63))</f>
        <v/>
      </c>
      <c r="Z38" s="69" t="str">
        <f>IF(Z3="","",Z37*(1-'Caracs du projet'!$E$63))</f>
        <v/>
      </c>
      <c r="AA38" s="69" t="str">
        <f>IF(AA3="","",AA37*(1-'Caracs du projet'!$E$63))</f>
        <v/>
      </c>
      <c r="AB38" s="69" t="str">
        <f>IF(AB3="","",AB37*(1-'Caracs du projet'!$E$63))</f>
        <v/>
      </c>
      <c r="AC38" s="69" t="str">
        <f>IF(AC3="","",AC37*(1-'Caracs du projet'!$E$63))</f>
        <v/>
      </c>
      <c r="AD38" s="69" t="str">
        <f>IF(AD3="","",AD37*(1-'Caracs du projet'!$E$63))</f>
        <v/>
      </c>
      <c r="AE38" s="69" t="str">
        <f>IF(AE3="","",AE37*(1-'Caracs du projet'!$E$63))</f>
        <v/>
      </c>
      <c r="AF38" s="69" t="str">
        <f>IF(AF3="","",AF37*(1-'Caracs du projet'!$E$63))</f>
        <v/>
      </c>
      <c r="AG38" s="69" t="str">
        <f>IF(AG3="","",AG37*(1-'Caracs du projet'!$E$63))</f>
        <v/>
      </c>
      <c r="AH38" s="69" t="str">
        <f>IF(AH3="","",AH37*(1-'Caracs du projet'!$E$63))</f>
        <v/>
      </c>
      <c r="AI38" s="69" t="str">
        <f>IF(AI3="","",AI37*(1-'Caracs du projet'!$E$63))</f>
        <v/>
      </c>
      <c r="AJ38" s="69" t="str">
        <f>IF(AJ3="","",AJ37*(1-'Caracs du projet'!$E$63))</f>
        <v/>
      </c>
      <c r="AK38" s="69" t="str">
        <f>IF(AK3="","",AK37*(1-'Caracs du projet'!$E$63))</f>
        <v/>
      </c>
      <c r="AL38" s="69" t="str">
        <f>IF(AL3="","",AL37*(1-'Caracs du projet'!$E$63))</f>
        <v/>
      </c>
      <c r="AM38" s="69" t="str">
        <f>IF(AM3="","",AM37*(1-'Caracs du projet'!$E$63))</f>
        <v/>
      </c>
      <c r="AN38" s="69" t="str">
        <f>IF(AN3="","",AN37*(1-'Caracs du projet'!$E$63))</f>
        <v/>
      </c>
      <c r="AO38" s="69" t="str">
        <f>IF(AO3="","",AO37*(1-'Caracs du projet'!$E$63))</f>
        <v/>
      </c>
      <c r="AP38" s="69" t="str">
        <f>IF(AP3="","",AP37*(1-'Caracs du projet'!$E$63))</f>
        <v/>
      </c>
      <c r="AQ38" s="69" t="str">
        <f>IF(AQ3="","",AQ37*(1-'Caracs du projet'!$E$63))</f>
        <v/>
      </c>
      <c r="AR38" s="69" t="str">
        <f>IF(AR3="","",AR37*(1-'Caracs du projet'!$E$63))</f>
        <v/>
      </c>
      <c r="AS38" s="69" t="str">
        <f>IF(AS3="","",AS37*(1-'Caracs du projet'!$E$63))</f>
        <v/>
      </c>
      <c r="AT38" s="69" t="str">
        <f>IF(AT3="","",AT37*(1-'Caracs du projet'!$E$63))</f>
        <v/>
      </c>
      <c r="AU38" s="69" t="str">
        <f>IF(AU3="","",AU37*(1-'Caracs du projet'!$E$63))</f>
        <v/>
      </c>
      <c r="AV38" s="69" t="str">
        <f>IF(AV3="","",AV37*(1-'Caracs du projet'!$E$63))</f>
        <v/>
      </c>
      <c r="AW38" s="69" t="str">
        <f>IF(AW3="","",AW37*(1-'Caracs du projet'!$E$63))</f>
        <v/>
      </c>
      <c r="AX38" s="69" t="str">
        <f>IF(AX3="","",AX37*(1-'Caracs du projet'!$E$63))</f>
        <v/>
      </c>
      <c r="AY38" s="69" t="str">
        <f>IF(AY3="","",AY37*(1-'Caracs du projet'!$E$63))</f>
        <v/>
      </c>
      <c r="AZ38" s="69" t="str">
        <f>IF(AZ3="","",AZ37*(1-'Caracs du projet'!$E$63))</f>
        <v/>
      </c>
      <c r="BA38" s="69" t="str">
        <f>IF(BA3="","",BA37*(1-'Caracs du projet'!$E$63))</f>
        <v/>
      </c>
      <c r="BB38" s="69" t="str">
        <f>IF(BB3="","",BB37*(1-'Caracs du projet'!$E$63))</f>
        <v/>
      </c>
      <c r="BC38" s="69" t="str">
        <f>IF(BC3="","",BC37*(1-'Caracs du projet'!$E$63))</f>
        <v/>
      </c>
      <c r="BD38" s="69" t="str">
        <f>IF(BD3="","",BD37*(1-'Caracs du projet'!$E$63))</f>
        <v/>
      </c>
      <c r="BE38" s="69" t="str">
        <f>IF(BE3="","",BE37*(1-'Caracs du projet'!$E$63))</f>
        <v/>
      </c>
      <c r="BF38" s="69" t="str">
        <f>IF(BF3="","",BF37*(1-'Caracs du projet'!$E$63))</f>
        <v/>
      </c>
      <c r="BG38" s="69" t="str">
        <f>IF(BG3="","",BG37*(1-'Caracs du projet'!$E$63))</f>
        <v/>
      </c>
      <c r="BH38" s="69" t="str">
        <f>IF(BH3="","",BH37*(1-'Caracs du projet'!$E$63))</f>
        <v/>
      </c>
      <c r="BI38" s="69" t="str">
        <f>IF(BI3="","",BI37*(1-'Caracs du projet'!$E$63))</f>
        <v/>
      </c>
      <c r="BJ38" s="69" t="str">
        <f>IF(BJ3="","",BJ37*(1-'Caracs du projet'!$E$63))</f>
        <v/>
      </c>
      <c r="BK38" s="69" t="str">
        <f>IF(BK3="","",BK37*(1-'Caracs du projet'!$E$63))</f>
        <v/>
      </c>
      <c r="BL38" s="69" t="str">
        <f>IF(BL3="","",BL37*(1-'Caracs du projet'!$E$63))</f>
        <v/>
      </c>
      <c r="BM38" s="69" t="str">
        <f>IF(BM3="","",BM37*(1-'Caracs du projet'!$E$63))</f>
        <v/>
      </c>
      <c r="BN38" s="69" t="str">
        <f>IF(BN3="","",BN37*(1-'Caracs du projet'!$E$63))</f>
        <v/>
      </c>
      <c r="BO38" s="69" t="str">
        <f>IF(BO3="","",BO37*(1-'Caracs du projet'!$E$63))</f>
        <v/>
      </c>
      <c r="BP38" s="69" t="str">
        <f>IF(BP3="","",BP37*(1-'Caracs du projet'!$E$63))</f>
        <v/>
      </c>
      <c r="BQ38" s="69" t="str">
        <f>IF(BQ3="","",BQ37*(1-'Caracs du projet'!$E$63))</f>
        <v/>
      </c>
      <c r="BR38" s="69" t="str">
        <f>IF(BR3="","",BR37*(1-'Caracs du projet'!$E$63))</f>
        <v/>
      </c>
      <c r="BS38" s="69" t="str">
        <f>IF(BS3="","",BS37*(1-'Caracs du projet'!$E$63))</f>
        <v/>
      </c>
      <c r="BT38" s="69" t="str">
        <f>IF(BT3="","",BT37*(1-'Caracs du projet'!$E$63))</f>
        <v/>
      </c>
      <c r="BU38" s="69" t="str">
        <f>IF(BU3="","",BU37*(1-'Caracs du projet'!$E$63))</f>
        <v/>
      </c>
      <c r="BV38" s="69" t="str">
        <f>IF(BV3="","",BV37*(1-'Caracs du projet'!$E$63))</f>
        <v/>
      </c>
      <c r="BW38" s="69" t="str">
        <f>IF(BW3="","",BW37*(1-'Caracs du projet'!$E$63))</f>
        <v/>
      </c>
      <c r="BX38" s="69" t="str">
        <f>IF(BX3="","",BX37*(1-'Caracs du projet'!$E$63))</f>
        <v/>
      </c>
      <c r="BY38" s="69" t="str">
        <f>IF(BY3="","",BY37*(1-'Caracs du projet'!$E$63))</f>
        <v/>
      </c>
      <c r="BZ38" s="69" t="str">
        <f>IF(BZ3="","",BZ37*(1-'Caracs du projet'!$E$63))</f>
        <v/>
      </c>
      <c r="CA38" s="69" t="str">
        <f>IF(CA3="","",CA37*(1-'Caracs du projet'!$E$63))</f>
        <v/>
      </c>
      <c r="CB38" s="69" t="str">
        <f>IF(CB3="","",CB37*(1-'Caracs du projet'!$E$63))</f>
        <v/>
      </c>
      <c r="CC38" s="69" t="str">
        <f>IF(CC3="","",CC37*(1-'Caracs du projet'!$E$63))</f>
        <v/>
      </c>
      <c r="CD38" s="69" t="str">
        <f>IF(CD3="","",CD37*(1-'Caracs du projet'!$E$63))</f>
        <v/>
      </c>
      <c r="CE38" s="69" t="str">
        <f>IF(CE3="","",CE37*(1-'Caracs du projet'!$E$63))</f>
        <v/>
      </c>
      <c r="CF38" s="69" t="str">
        <f>IF(CF3="","",CF37*(1-'Caracs du projet'!$E$63))</f>
        <v/>
      </c>
      <c r="CG38" s="69" t="str">
        <f>IF(CG3="","",CG37*(1-'Caracs du projet'!$E$63))</f>
        <v/>
      </c>
      <c r="CH38" s="69" t="str">
        <f>IF(CH3="","",CH37*(1-'Caracs du projet'!$E$63))</f>
        <v/>
      </c>
      <c r="CI38" s="69" t="str">
        <f>IF(CI3="","",CI37*(1-'Caracs du projet'!$E$63))</f>
        <v/>
      </c>
      <c r="CJ38" s="69" t="str">
        <f>IF(CJ3="","",CJ37*(1-'Caracs du projet'!$E$63))</f>
        <v/>
      </c>
      <c r="CK38" s="69" t="str">
        <f>IF(CK3="","",CK37*(1-'Caracs du projet'!$E$63))</f>
        <v/>
      </c>
      <c r="CL38" s="69" t="str">
        <f>IF(CL3="","",CL37*(1-'Caracs du projet'!$E$63))</f>
        <v/>
      </c>
      <c r="CM38" s="69" t="str">
        <f>IF(CM3="","",CM37*(1-'Caracs du projet'!$E$63))</f>
        <v/>
      </c>
      <c r="CN38" s="69" t="str">
        <f>IF(CN3="","",CN37*(1-'Caracs du projet'!$E$63))</f>
        <v/>
      </c>
      <c r="CO38" s="69" t="str">
        <f>IF(CO3="","",CO37*(1-'Caracs du projet'!$E$63))</f>
        <v/>
      </c>
      <c r="CP38" s="69" t="str">
        <f>IF(CP3="","",CP37*(1-'Caracs du projet'!$E$63))</f>
        <v/>
      </c>
      <c r="CQ38" s="69" t="str">
        <f>IF(CQ3="","",CQ37*(1-'Caracs du projet'!$E$63))</f>
        <v/>
      </c>
      <c r="CR38" s="69" t="str">
        <f>IF(CR3="","",CR37*(1-'Caracs du projet'!$E$63))</f>
        <v/>
      </c>
      <c r="CS38" s="69" t="str">
        <f>IF(CS3="","",CS37*(1-'Caracs du projet'!$E$63))</f>
        <v/>
      </c>
      <c r="CT38" s="69" t="str">
        <f>IF(CT3="","",CT37*(1-'Caracs du projet'!$E$63))</f>
        <v/>
      </c>
      <c r="CU38" s="69" t="str">
        <f>IF(CU3="","",CU37*(1-'Caracs du projet'!$E$63))</f>
        <v/>
      </c>
      <c r="CV38" s="69" t="str">
        <f>IF(CV3="","",CV37*(1-'Caracs du projet'!$E$63))</f>
        <v/>
      </c>
      <c r="CW38" s="69" t="str">
        <f>IF(CW3="","",CW37*(1-'Caracs du projet'!$E$63))</f>
        <v/>
      </c>
      <c r="CX38" s="69" t="str">
        <f>IF(CX3="","",CX37*(1-'Caracs du projet'!$E$63))</f>
        <v/>
      </c>
      <c r="CY38" s="69" t="str">
        <f>IF(CY3="","",CY37*(1-'Caracs du projet'!$E$63))</f>
        <v/>
      </c>
      <c r="CZ38" s="69" t="str">
        <f>IF(CZ3="","",CZ37*(1-'Caracs du projet'!$E$63))</f>
        <v/>
      </c>
      <c r="DA38" s="69" t="str">
        <f>IF(DA3="","",DA37*(1-'Caracs du projet'!$E$63))</f>
        <v/>
      </c>
      <c r="DB38" s="69" t="str">
        <f>IF(DB3="","",DB37*(1-'Caracs du projet'!$E$63))</f>
        <v/>
      </c>
      <c r="DC38" s="69" t="str">
        <f>IF(DC3="","",DC37*(1-'Caracs du projet'!$E$63))</f>
        <v/>
      </c>
      <c r="DD38" s="69" t="str">
        <f>IF(DD3="","",DD37*(1-'Caracs du projet'!$E$63))</f>
        <v/>
      </c>
      <c r="DE38" s="69" t="str">
        <f>IF(DE3="","",DE37*(1-'Caracs du projet'!$E$63))</f>
        <v/>
      </c>
      <c r="DF38" s="69" t="str">
        <f>IF(DF3="","",DF37*(1-'Caracs du projet'!$E$63))</f>
        <v/>
      </c>
      <c r="DG38" s="69" t="str">
        <f>IF(DG3="","",DG37*(1-'Caracs du projet'!$E$63))</f>
        <v/>
      </c>
      <c r="DH38" s="69" t="str">
        <f>IF(DH3="","",DH37*(1-'Caracs du projet'!$E$63))</f>
        <v/>
      </c>
      <c r="DI38" s="69" t="str">
        <f>IF(DI3="","",DI37*(1-'Caracs du projet'!$E$63))</f>
        <v/>
      </c>
      <c r="DJ38" s="69" t="str">
        <f>IF(DJ3="","",DJ37*(1-'Caracs du projet'!$E$63))</f>
        <v/>
      </c>
      <c r="DK38" s="69" t="str">
        <f>IF(DK3="","",DK37*(1-'Caracs du projet'!$E$63))</f>
        <v/>
      </c>
      <c r="DL38" s="69" t="str">
        <f>IF(DL3="","",DL37*(1-'Caracs du projet'!$E$63))</f>
        <v/>
      </c>
      <c r="DM38" s="69" t="str">
        <f>IF(DM3="","",DM37*(1-'Caracs du projet'!$E$63))</f>
        <v/>
      </c>
      <c r="DN38" s="69" t="str">
        <f>IF(DN3="","",DN37*(1-'Caracs du projet'!$E$63))</f>
        <v/>
      </c>
      <c r="DO38" s="69" t="str">
        <f>IF(DO3="","",DO37*(1-'Caracs du projet'!$E$63))</f>
        <v/>
      </c>
      <c r="DP38" s="69" t="str">
        <f>IF(DP3="","",DP37*(1-'Caracs du projet'!$E$63))</f>
        <v/>
      </c>
      <c r="DQ38" s="69" t="str">
        <f>IF(DQ3="","",DQ37*(1-'Caracs du projet'!$E$63))</f>
        <v/>
      </c>
      <c r="DR38" s="69" t="str">
        <f>IF(DR3="","",DR37*(1-'Caracs du projet'!$E$63))</f>
        <v/>
      </c>
      <c r="DS38" s="69" t="str">
        <f>IF(DS3="","",DS37*(1-'Caracs du projet'!$E$63))</f>
        <v/>
      </c>
      <c r="DT38" s="69" t="str">
        <f>IF(DT3="","",DT37*(1-'Caracs du projet'!$E$63))</f>
        <v/>
      </c>
      <c r="DU38" s="69" t="str">
        <f>IF(DU3="","",DU37*(1-'Caracs du projet'!$E$63))</f>
        <v/>
      </c>
      <c r="DV38" s="69" t="str">
        <f>IF(DV3="","",DV37*(1-'Caracs du projet'!$E$63))</f>
        <v/>
      </c>
      <c r="DW38" s="69" t="str">
        <f>IF(DW3="","",DW37*(1-'Caracs du projet'!$E$63))</f>
        <v/>
      </c>
      <c r="DX38" s="69" t="str">
        <f>IF(DX3="","",DX37*(1-'Caracs du projet'!$E$63))</f>
        <v/>
      </c>
      <c r="DY38" s="69" t="str">
        <f>IF(DY3="","",DY37*(1-'Caracs du projet'!$E$63))</f>
        <v/>
      </c>
      <c r="DZ38" s="69" t="str">
        <f>IF(DZ3="","",DZ37*(1-'Caracs du projet'!$E$63))</f>
        <v/>
      </c>
      <c r="EA38" s="69" t="str">
        <f>IF(EA3="","",EA37*(1-'Caracs du projet'!$E$63))</f>
        <v/>
      </c>
      <c r="EB38" s="69" t="str">
        <f>IF(EB3="","",EB37*(1-'Caracs du projet'!$E$63))</f>
        <v/>
      </c>
      <c r="EC38" s="69" t="str">
        <f>IF(EC3="","",EC37*(1-'Caracs du projet'!$E$63))</f>
        <v/>
      </c>
      <c r="ED38" s="69" t="str">
        <f>IF(ED3="","",ED37*(1-'Caracs du projet'!$E$63))</f>
        <v/>
      </c>
      <c r="EE38" s="69" t="str">
        <f>IF(EE3="","",EE37*(1-'Caracs du projet'!$E$63))</f>
        <v/>
      </c>
      <c r="EF38" s="69" t="str">
        <f>IF(EF3="","",EF37*(1-'Caracs du projet'!$E$63))</f>
        <v/>
      </c>
      <c r="EG38" s="69" t="str">
        <f>IF(EG3="","",EG37*(1-'Caracs du projet'!$E$63))</f>
        <v/>
      </c>
      <c r="EH38" s="69" t="str">
        <f>IF(EH3="","",EH37*(1-'Caracs du projet'!$E$63))</f>
        <v/>
      </c>
      <c r="EI38" s="69" t="str">
        <f>IF(EI3="","",EI37*(1-'Caracs du projet'!$E$63))</f>
        <v/>
      </c>
      <c r="EJ38" s="69" t="str">
        <f>IF(EJ3="","",EJ37*(1-'Caracs du projet'!$E$63))</f>
        <v/>
      </c>
      <c r="EK38" s="69" t="str">
        <f>IF(EK3="","",EK37*(1-'Caracs du projet'!$E$63))</f>
        <v/>
      </c>
      <c r="EL38" s="69" t="str">
        <f>IF(EL3="","",EL37*(1-'Caracs du projet'!$E$63))</f>
        <v/>
      </c>
      <c r="EM38" s="69" t="str">
        <f>IF(EM3="","",EM37*(1-'Caracs du projet'!$E$63))</f>
        <v/>
      </c>
      <c r="EN38" s="69" t="str">
        <f>IF(EN3="","",EN37*(1-'Caracs du projet'!$E$63))</f>
        <v/>
      </c>
      <c r="EO38" s="69" t="str">
        <f>IF(EO3="","",EO37*(1-'Caracs du projet'!$E$63))</f>
        <v/>
      </c>
      <c r="EP38" s="69" t="str">
        <f>IF(EP3="","",EP37*(1-'Caracs du projet'!$E$63))</f>
        <v/>
      </c>
      <c r="EQ38" s="69" t="str">
        <f>IF(EQ3="","",EQ37*(1-'Caracs du projet'!$E$63))</f>
        <v/>
      </c>
      <c r="ER38" s="69" t="str">
        <f>IF(ER3="","",ER37*(1-'Caracs du projet'!$E$63))</f>
        <v/>
      </c>
      <c r="ES38" s="69" t="str">
        <f>IF(ES3="","",ES37*(1-'Caracs du projet'!$E$63))</f>
        <v/>
      </c>
      <c r="ET38" s="69" t="str">
        <f>IF(ET3="","",ET37*(1-'Caracs du projet'!$E$63))</f>
        <v/>
      </c>
      <c r="EU38" s="69" t="str">
        <f>IF(EU3="","",EU37*(1-'Caracs du projet'!$E$63))</f>
        <v/>
      </c>
    </row>
    <row r="39" spans="1:152" ht="15.75">
      <c r="A39" s="69"/>
      <c r="B39" s="69"/>
      <c r="C39" s="69"/>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c r="CT39" s="69"/>
      <c r="CU39" s="69"/>
      <c r="CV39" s="69"/>
      <c r="CW39" s="69"/>
      <c r="CX39" s="69"/>
      <c r="CY39" s="69"/>
      <c r="CZ39" s="69"/>
      <c r="DA39" s="69"/>
      <c r="DB39" s="69"/>
      <c r="DC39" s="69"/>
      <c r="DD39" s="69"/>
      <c r="DE39" s="69"/>
      <c r="DF39" s="69"/>
      <c r="DG39" s="69"/>
      <c r="DH39" s="69"/>
      <c r="DI39" s="69"/>
      <c r="DJ39" s="69"/>
      <c r="DK39" s="69"/>
      <c r="DL39" s="69"/>
      <c r="DM39" s="69"/>
      <c r="DN39" s="69"/>
      <c r="DO39" s="69"/>
      <c r="DP39" s="69"/>
      <c r="DQ39" s="69"/>
      <c r="DR39" s="69"/>
      <c r="DS39" s="69"/>
      <c r="DT39" s="69"/>
      <c r="DU39" s="69"/>
      <c r="DV39" s="69"/>
      <c r="DW39" s="69"/>
      <c r="DX39" s="69"/>
      <c r="DY39" s="69"/>
      <c r="DZ39" s="69"/>
      <c r="EA39" s="69"/>
      <c r="EB39" s="69"/>
      <c r="EC39" s="69"/>
      <c r="ED39" s="69"/>
      <c r="EE39" s="69"/>
      <c r="EF39" s="69"/>
      <c r="EG39" s="69"/>
      <c r="EH39" s="69"/>
      <c r="EI39" s="69"/>
      <c r="EJ39" s="69"/>
      <c r="EK39" s="69"/>
      <c r="EL39" s="69"/>
      <c r="EM39" s="69"/>
      <c r="EN39" s="69"/>
      <c r="EO39" s="69"/>
      <c r="EP39" s="69"/>
      <c r="EQ39" s="69"/>
      <c r="ER39" s="69"/>
      <c r="ES39" s="69"/>
      <c r="ET39" s="69"/>
      <c r="EU39" s="69"/>
    </row>
    <row r="40" spans="1:152" ht="15.75">
      <c r="A40" s="69"/>
      <c r="B40" s="69"/>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c r="CT40" s="69"/>
      <c r="CU40" s="69"/>
      <c r="CV40" s="69"/>
      <c r="CW40" s="69"/>
      <c r="CX40" s="69"/>
      <c r="CY40" s="69"/>
      <c r="CZ40" s="69"/>
      <c r="DA40" s="69"/>
      <c r="DB40" s="69"/>
      <c r="DC40" s="69"/>
      <c r="DD40" s="69"/>
      <c r="DE40" s="69"/>
      <c r="DF40" s="69"/>
      <c r="DG40" s="69"/>
      <c r="DH40" s="69"/>
      <c r="DI40" s="69"/>
      <c r="DJ40" s="69"/>
      <c r="DK40" s="69"/>
      <c r="DL40" s="69"/>
      <c r="DM40" s="69"/>
      <c r="DN40" s="69"/>
      <c r="DO40" s="69"/>
      <c r="DP40" s="69"/>
      <c r="DQ40" s="69"/>
      <c r="DR40" s="69"/>
      <c r="DS40" s="69"/>
      <c r="DT40" s="69"/>
      <c r="DU40" s="69"/>
      <c r="DV40" s="69"/>
      <c r="DW40" s="69"/>
      <c r="DX40" s="69"/>
      <c r="DY40" s="69"/>
      <c r="DZ40" s="69"/>
      <c r="EA40" s="69"/>
      <c r="EB40" s="69"/>
      <c r="EC40" s="69"/>
      <c r="ED40" s="69"/>
      <c r="EE40" s="69"/>
      <c r="EF40" s="69"/>
      <c r="EG40" s="69"/>
      <c r="EH40" s="69"/>
      <c r="EI40" s="69"/>
      <c r="EJ40" s="69"/>
      <c r="EK40" s="69"/>
      <c r="EL40" s="69"/>
      <c r="EM40" s="69"/>
      <c r="EN40" s="69"/>
      <c r="EO40" s="69"/>
      <c r="EP40" s="69"/>
      <c r="EQ40" s="69"/>
      <c r="ER40" s="69"/>
      <c r="ES40" s="69"/>
      <c r="ET40" s="69"/>
      <c r="EU40" s="69"/>
    </row>
    <row r="41" spans="1:152">
      <c r="A41" s="4" t="s">
        <v>98</v>
      </c>
      <c r="B41" s="55">
        <f>IF(B3="","",B42/((1+'Caracs du projet'!$E$90)^(B3)))</f>
        <v>-8000</v>
      </c>
      <c r="C41" s="55">
        <f ca="1">IF(C3="","",C42/((1+'Caracs du projet'!$E$90)^(C3)))</f>
        <v>451.26648586696172</v>
      </c>
      <c r="D41" s="55">
        <f ca="1">IF(D3="","",D42/((1+'Caracs du projet'!$E$90)^(D3)))</f>
        <v>467.3708755581747</v>
      </c>
      <c r="E41" s="55">
        <f ca="1">IF(E3="","",E42/((1+'Caracs du projet'!$E$90)^(E3)))</f>
        <v>483.1166002288183</v>
      </c>
      <c r="F41" s="55">
        <f ca="1">IF(F3="","",F42/((1+'Caracs du projet'!$E$90)^(F3)))</f>
        <v>498.50959558960295</v>
      </c>
      <c r="G41" s="55">
        <f ca="1">IF(G3="","",G42/((1+'Caracs du projet'!$E$90)^(G3)))</f>
        <v>513.55570619893274</v>
      </c>
      <c r="H41" s="55">
        <f ca="1">IF(H3="","",H42/((1+'Caracs du projet'!$E$90)^(H3)))</f>
        <v>528.26068683029166</v>
      </c>
      <c r="I41" s="55">
        <f ca="1">IF(I3="","",I42/((1+'Caracs du projet'!$E$90)^(I3)))</f>
        <v>542.63020381926458</v>
      </c>
      <c r="J41" s="55">
        <f ca="1">IF(J3="","",J42/((1+'Caracs du projet'!$E$90)^(J3)))</f>
        <v>556.66983639051159</v>
      </c>
      <c r="K41" s="55">
        <f ca="1">IF(K3="","",K42/((1+'Caracs du projet'!$E$90)^(K3)))</f>
        <v>570.38507796498607</v>
      </c>
      <c r="L41" s="55">
        <f ca="1">IF(L3="","",L42/((1+'Caracs du projet'!$E$90)^(L3)))</f>
        <v>583.78133744769616</v>
      </c>
      <c r="M41" s="55">
        <f ca="1">IF(M3="","",M42/((1+'Caracs du projet'!$E$90)^(M3)))</f>
        <v>596.86394049629223</v>
      </c>
      <c r="N41" s="55">
        <f ca="1">IF(N3="","",N42/((1+'Caracs du projet'!$E$90)^(N3)))</f>
        <v>609.63813077076543</v>
      </c>
      <c r="O41" s="55">
        <f ca="1">IF(O3="","",O42/((1+'Caracs du projet'!$E$90)^(O3)))</f>
        <v>622.10907116454086</v>
      </c>
      <c r="P41" s="55">
        <f ca="1">IF(P3="","",P42/((1+'Caracs du projet'!$E$90)^(P3)))</f>
        <v>502.32373665504332</v>
      </c>
      <c r="Q41" s="55">
        <f ca="1">IF(Q3="","",Q42/((1+'Caracs du projet'!$E$90)^(Q3)))</f>
        <v>480.7441242382032</v>
      </c>
      <c r="R41" s="55">
        <f ca="1">IF(R3="","",R42/((1+'Caracs du projet'!$E$90)^(R3)))</f>
        <v>2066.1832016331637</v>
      </c>
      <c r="S41" s="55">
        <f ca="1">IF(S3="","",S42/((1+'Caracs du projet'!$E$90)^(S3)))</f>
        <v>2053.9558116936419</v>
      </c>
      <c r="T41" s="55">
        <f ca="1">IF(T3="","",T42/((1+'Caracs du projet'!$E$90)^(T3)))</f>
        <v>2041.8181353501234</v>
      </c>
      <c r="U41" s="55">
        <f ca="1">IF(U3="","",U42/((1+'Caracs du projet'!$E$90)^(U3)))</f>
        <v>2029.7692980546988</v>
      </c>
      <c r="V41" s="55">
        <f ca="1">IF(V3="","",V42/((1+'Caracs du projet'!$E$90)^(V3)))</f>
        <v>30635.897468871059</v>
      </c>
      <c r="W41" s="55" t="str">
        <f>IF(W3="","",W42/((1+'Caracs du projet'!$E$90)^(W3)))</f>
        <v/>
      </c>
      <c r="X41" s="55" t="str">
        <f>IF(X3="","",X42/((1+'Caracs du projet'!$E$90)^(X3)))</f>
        <v/>
      </c>
      <c r="Y41" s="55" t="str">
        <f>IF(Y3="","",Y42/((1+'Caracs du projet'!$E$90)^(Y3)))</f>
        <v/>
      </c>
      <c r="Z41" s="55" t="str">
        <f>IF(Z3="","",Z42/((1+'Caracs du projet'!$E$90)^(Z3)))</f>
        <v/>
      </c>
      <c r="AA41" s="55" t="str">
        <f>IF(AA3="","",AA42/((1+'Caracs du projet'!$E$90)^(AA3)))</f>
        <v/>
      </c>
      <c r="AB41" s="55" t="str">
        <f>IF(AB3="","",AB42/((1+'Caracs du projet'!$E$90)^(AB3)))</f>
        <v/>
      </c>
      <c r="AC41" s="55" t="str">
        <f>IF(AC3="","",AC42/((1+'Caracs du projet'!$E$90)^(AC3)))</f>
        <v/>
      </c>
      <c r="AD41" s="55" t="str">
        <f>IF(AD3="","",AD42/((1+'Caracs du projet'!$E$90)^(AD3)))</f>
        <v/>
      </c>
      <c r="AE41" s="55" t="str">
        <f>IF(AE3="","",AE42/((1+'Caracs du projet'!$E$90)^(AE3)))</f>
        <v/>
      </c>
      <c r="AF41" s="55" t="str">
        <f>IF(AF3="","",AF42/((1+'Caracs du projet'!$E$90)^(AF3)))</f>
        <v/>
      </c>
      <c r="AG41" s="55" t="str">
        <f>IF(AG3="","",AG42/((1+'Caracs du projet'!$E$90)^(AG3)))</f>
        <v/>
      </c>
      <c r="AH41" s="55" t="str">
        <f>IF(AH3="","",AH42/((1+'Caracs du projet'!$E$90)^(AH3)))</f>
        <v/>
      </c>
      <c r="AI41" s="55" t="str">
        <f>IF(AI3="","",AI42/((1+'Caracs du projet'!$E$90)^(AI3)))</f>
        <v/>
      </c>
      <c r="AJ41" s="55" t="str">
        <f>IF(AJ3="","",AJ42/((1+'Caracs du projet'!$E$90)^(AJ3)))</f>
        <v/>
      </c>
      <c r="AK41" s="55" t="str">
        <f>IF(AK3="","",AK42/((1+'Caracs du projet'!$E$90)^(AK3)))</f>
        <v/>
      </c>
      <c r="AL41" s="55" t="str">
        <f>IF(AL3="","",AL42/((1+'Caracs du projet'!$E$90)^(AL3)))</f>
        <v/>
      </c>
      <c r="AM41" s="55" t="str">
        <f>IF(AM3="","",AM42/((1+'Caracs du projet'!$E$90)^(AM3)))</f>
        <v/>
      </c>
      <c r="AN41" s="55" t="str">
        <f>IF(AN3="","",AN42/((1+'Caracs du projet'!$E$90)^(AN3)))</f>
        <v/>
      </c>
      <c r="AO41" s="55" t="str">
        <f>IF(AO3="","",AO42/((1+'Caracs du projet'!$E$90)^(AO3)))</f>
        <v/>
      </c>
      <c r="AP41" s="55" t="str">
        <f>IF(AP3="","",AP42/((1+'Caracs du projet'!$E$90)^(AP3)))</f>
        <v/>
      </c>
      <c r="AQ41" s="55" t="str">
        <f>IF(AQ3="","",AQ42/((1+'Caracs du projet'!$E$90)^(AQ3)))</f>
        <v/>
      </c>
      <c r="AR41" s="55" t="str">
        <f>IF(AR3="","",AR42/((1+'Caracs du projet'!$E$90)^(AR3)))</f>
        <v/>
      </c>
      <c r="AS41" s="55" t="str">
        <f>IF(AS3="","",AS42/((1+'Caracs du projet'!$E$90)^(AS3)))</f>
        <v/>
      </c>
      <c r="AT41" s="55" t="str">
        <f>IF(AT3="","",AT42/((1+'Caracs du projet'!$E$90)^(AT3)))</f>
        <v/>
      </c>
      <c r="AU41" s="55" t="str">
        <f>IF(AU3="","",AU42/((1+'Caracs du projet'!$E$90)^(AU3)))</f>
        <v/>
      </c>
      <c r="AV41" s="55" t="str">
        <f>IF(AV3="","",AV42/((1+'Caracs du projet'!$E$90)^(AV3)))</f>
        <v/>
      </c>
      <c r="AW41" s="55" t="str">
        <f>IF(AW3="","",AW42/((1+'Caracs du projet'!$E$90)^(AW3)))</f>
        <v/>
      </c>
      <c r="AX41" s="55" t="str">
        <f>IF(AX3="","",AX42/((1+'Caracs du projet'!$E$90)^(AX3)))</f>
        <v/>
      </c>
      <c r="AY41" s="55" t="str">
        <f>IF(AY3="","",AY42/((1+'Caracs du projet'!$E$90)^(AY3)))</f>
        <v/>
      </c>
      <c r="AZ41" s="55" t="str">
        <f>IF(AZ3="","",AZ42/((1+'Caracs du projet'!$E$90)^(AZ3)))</f>
        <v/>
      </c>
      <c r="BA41" s="55" t="str">
        <f>IF(BA3="","",BA42/((1+'Caracs du projet'!$E$90)^(BA3)))</f>
        <v/>
      </c>
      <c r="BB41" s="55" t="str">
        <f>IF(BB3="","",BB42/((1+'Caracs du projet'!$E$90)^(BB3)))</f>
        <v/>
      </c>
      <c r="BC41" s="55" t="str">
        <f>IF(BC3="","",BC42/((1+'Caracs du projet'!$E$90)^(BC3)))</f>
        <v/>
      </c>
      <c r="BD41" s="55" t="str">
        <f>IF(BD3="","",BD42/((1+'Caracs du projet'!$E$90)^(BD3)))</f>
        <v/>
      </c>
      <c r="BE41" s="55" t="str">
        <f>IF(BE3="","",BE42/((1+'Caracs du projet'!$E$90)^(BE3)))</f>
        <v/>
      </c>
      <c r="BF41" s="55" t="str">
        <f>IF(BF3="","",BF42/((1+'Caracs du projet'!$E$90)^(BF3)))</f>
        <v/>
      </c>
      <c r="BG41" s="55" t="str">
        <f>IF(BG3="","",BG42/((1+'Caracs du projet'!$E$90)^(BG3)))</f>
        <v/>
      </c>
      <c r="BH41" s="55" t="str">
        <f>IF(BH3="","",BH42/((1+'Caracs du projet'!$E$90)^(BH3)))</f>
        <v/>
      </c>
      <c r="BI41" s="55" t="str">
        <f>IF(BI3="","",BI42/((1+'Caracs du projet'!$E$90)^(BI3)))</f>
        <v/>
      </c>
      <c r="BJ41" s="55" t="str">
        <f>IF(BJ3="","",BJ42/((1+'Caracs du projet'!$E$90)^(BJ3)))</f>
        <v/>
      </c>
      <c r="BK41" s="55" t="str">
        <f>IF(BK3="","",BK42/((1+'Caracs du projet'!$E$90)^(BK3)))</f>
        <v/>
      </c>
      <c r="BL41" s="55" t="str">
        <f>IF(BL3="","",BL42/((1+'Caracs du projet'!$E$90)^(BL3)))</f>
        <v/>
      </c>
      <c r="BM41" s="55" t="str">
        <f>IF(BM3="","",BM42/((1+'Caracs du projet'!$E$90)^(BM3)))</f>
        <v/>
      </c>
      <c r="BN41" s="55" t="str">
        <f>IF(BN3="","",BN42/((1+'Caracs du projet'!$E$90)^(BN3)))</f>
        <v/>
      </c>
      <c r="BO41" s="55" t="str">
        <f>IF(BO3="","",BO42/((1+'Caracs du projet'!$E$90)^(BO3)))</f>
        <v/>
      </c>
      <c r="BP41" s="55" t="str">
        <f>IF(BP3="","",BP42/((1+'Caracs du projet'!$E$90)^(BP3)))</f>
        <v/>
      </c>
      <c r="BQ41" s="55" t="str">
        <f>IF(BQ3="","",BQ42/((1+'Caracs du projet'!$E$90)^(BQ3)))</f>
        <v/>
      </c>
      <c r="BR41" s="55" t="str">
        <f>IF(BR3="","",BR42/((1+'Caracs du projet'!$E$90)^(BR3)))</f>
        <v/>
      </c>
      <c r="BS41" s="55" t="str">
        <f>IF(BS3="","",BS42/((1+'Caracs du projet'!$E$90)^(BS3)))</f>
        <v/>
      </c>
      <c r="BT41" s="55" t="str">
        <f>IF(BT3="","",BT42/((1+'Caracs du projet'!$E$90)^(BT3)))</f>
        <v/>
      </c>
      <c r="BU41" s="55" t="str">
        <f>IF(BU3="","",BU42/((1+'Caracs du projet'!$E$90)^(BU3)))</f>
        <v/>
      </c>
      <c r="BV41" s="55" t="str">
        <f>IF(BV3="","",BV42/((1+'Caracs du projet'!$E$90)^(BV3)))</f>
        <v/>
      </c>
      <c r="BW41" s="55" t="str">
        <f>IF(BW3="","",BW42/((1+'Caracs du projet'!$E$90)^(BW3)))</f>
        <v/>
      </c>
      <c r="BX41" s="55" t="str">
        <f>IF(BX3="","",BX42/((1+'Caracs du projet'!$E$90)^(BX3)))</f>
        <v/>
      </c>
      <c r="BY41" s="55" t="str">
        <f>IF(BY3="","",BY42/((1+'Caracs du projet'!$E$90)^(BY3)))</f>
        <v/>
      </c>
      <c r="BZ41" s="55" t="str">
        <f>IF(BZ3="","",BZ42/((1+'Caracs du projet'!$E$90)^(BZ3)))</f>
        <v/>
      </c>
      <c r="CA41" s="55" t="str">
        <f>IF(CA3="","",CA42/((1+'Caracs du projet'!$E$90)^(CA3)))</f>
        <v/>
      </c>
      <c r="CB41" s="55" t="str">
        <f>IF(CB3="","",CB42/((1+'Caracs du projet'!$E$90)^(CB3)))</f>
        <v/>
      </c>
      <c r="CC41" s="55" t="str">
        <f>IF(CC3="","",CC42/((1+'Caracs du projet'!$E$90)^(CC3)))</f>
        <v/>
      </c>
      <c r="CD41" s="55" t="str">
        <f>IF(CD3="","",CD42/((1+'Caracs du projet'!$E$90)^(CD3)))</f>
        <v/>
      </c>
      <c r="CE41" s="55" t="str">
        <f>IF(CE3="","",CE42/((1+'Caracs du projet'!$E$90)^(CE3)))</f>
        <v/>
      </c>
      <c r="CF41" s="55" t="str">
        <f>IF(CF3="","",CF42/((1+'Caracs du projet'!$E$90)^(CF3)))</f>
        <v/>
      </c>
      <c r="CG41" s="55" t="str">
        <f>IF(CG3="","",CG42/((1+'Caracs du projet'!$E$90)^(CG3)))</f>
        <v/>
      </c>
      <c r="CH41" s="55" t="str">
        <f>IF(CH3="","",CH42/((1+'Caracs du projet'!$E$90)^(CH3)))</f>
        <v/>
      </c>
      <c r="CI41" s="55" t="str">
        <f>IF(CI3="","",CI42/((1+'Caracs du projet'!$E$90)^(CI3)))</f>
        <v/>
      </c>
      <c r="CJ41" s="55" t="str">
        <f>IF(CJ3="","",CJ42/((1+'Caracs du projet'!$E$90)^(CJ3)))</f>
        <v/>
      </c>
      <c r="CK41" s="55" t="str">
        <f>IF(CK3="","",CK42/((1+'Caracs du projet'!$E$90)^(CK3)))</f>
        <v/>
      </c>
      <c r="CL41" s="55" t="str">
        <f>IF(CL3="","",CL42/((1+'Caracs du projet'!$E$90)^(CL3)))</f>
        <v/>
      </c>
      <c r="CM41" s="55" t="str">
        <f>IF(CM3="","",CM42/((1+'Caracs du projet'!$E$90)^(CM3)))</f>
        <v/>
      </c>
      <c r="CN41" s="55" t="str">
        <f>IF(CN3="","",CN42/((1+'Caracs du projet'!$E$90)^(CN3)))</f>
        <v/>
      </c>
      <c r="CO41" s="55" t="str">
        <f>IF(CO3="","",CO42/((1+'Caracs du projet'!$E$90)^(CO3)))</f>
        <v/>
      </c>
      <c r="CP41" s="55" t="str">
        <f>IF(CP3="","",CP42/((1+'Caracs du projet'!$E$90)^(CP3)))</f>
        <v/>
      </c>
      <c r="CQ41" s="55" t="str">
        <f>IF(CQ3="","",CQ42/((1+'Caracs du projet'!$E$90)^(CQ3)))</f>
        <v/>
      </c>
      <c r="CR41" s="55" t="str">
        <f>IF(CR3="","",CR42/((1+'Caracs du projet'!$E$90)^(CR3)))</f>
        <v/>
      </c>
      <c r="CS41" s="55" t="str">
        <f>IF(CS3="","",CS42/((1+'Caracs du projet'!$E$90)^(CS3)))</f>
        <v/>
      </c>
      <c r="CT41" s="55" t="str">
        <f>IF(CT3="","",CT42/((1+'Caracs du projet'!$E$90)^(CT3)))</f>
        <v/>
      </c>
      <c r="CU41" s="55" t="str">
        <f>IF(CU3="","",CU42/((1+'Caracs du projet'!$E$90)^(CU3)))</f>
        <v/>
      </c>
      <c r="CV41" s="55" t="str">
        <f>IF(CV3="","",CV42/((1+'Caracs du projet'!$E$90)^(CV3)))</f>
        <v/>
      </c>
      <c r="CW41" s="55" t="str">
        <f>IF(CW3="","",CW42/((1+'Caracs du projet'!$E$90)^(CW3)))</f>
        <v/>
      </c>
      <c r="CX41" s="55" t="str">
        <f>IF(CX3="","",CX42/((1+'Caracs du projet'!$E$90)^(CX3)))</f>
        <v/>
      </c>
      <c r="CY41" s="55" t="str">
        <f>IF(CY3="","",CY42/((1+'Caracs du projet'!$E$90)^(CY3)))</f>
        <v/>
      </c>
      <c r="CZ41" s="55" t="str">
        <f>IF(CZ3="","",CZ42/((1+'Caracs du projet'!$E$90)^(CZ3)))</f>
        <v/>
      </c>
      <c r="DA41" s="55" t="str">
        <f>IF(DA3="","",DA42/((1+'Caracs du projet'!$E$90)^(DA3)))</f>
        <v/>
      </c>
      <c r="DB41" s="55" t="str">
        <f>IF(DB3="","",DB42/((1+'Caracs du projet'!$E$90)^(DB3)))</f>
        <v/>
      </c>
      <c r="DC41" s="55" t="str">
        <f>IF(DC3="","",DC42/((1+'Caracs du projet'!$E$90)^(DC3)))</f>
        <v/>
      </c>
      <c r="DD41" s="55" t="str">
        <f>IF(DD3="","",DD42/((1+'Caracs du projet'!$E$90)^(DD3)))</f>
        <v/>
      </c>
      <c r="DE41" s="55" t="str">
        <f>IF(DE3="","",DE42/((1+'Caracs du projet'!$E$90)^(DE3)))</f>
        <v/>
      </c>
      <c r="DF41" s="55" t="str">
        <f>IF(DF3="","",DF42/((1+'Caracs du projet'!$E$90)^(DF3)))</f>
        <v/>
      </c>
      <c r="DG41" s="55" t="str">
        <f>IF(DG3="","",DG42/((1+'Caracs du projet'!$E$90)^(DG3)))</f>
        <v/>
      </c>
      <c r="DH41" s="55" t="str">
        <f>IF(DH3="","",DH42/((1+'Caracs du projet'!$E$90)^(DH3)))</f>
        <v/>
      </c>
      <c r="DI41" s="55" t="str">
        <f>IF(DI3="","",DI42/((1+'Caracs du projet'!$E$90)^(DI3)))</f>
        <v/>
      </c>
      <c r="DJ41" s="55" t="str">
        <f>IF(DJ3="","",DJ42/((1+'Caracs du projet'!$E$90)^(DJ3)))</f>
        <v/>
      </c>
      <c r="DK41" s="55" t="str">
        <f>IF(DK3="","",DK42/((1+'Caracs du projet'!$E$90)^(DK3)))</f>
        <v/>
      </c>
      <c r="DL41" s="55" t="str">
        <f>IF(DL3="","",DL42/((1+'Caracs du projet'!$E$90)^(DL3)))</f>
        <v/>
      </c>
      <c r="DM41" s="55" t="str">
        <f>IF(DM3="","",DM42/((1+'Caracs du projet'!$E$90)^(DM3)))</f>
        <v/>
      </c>
      <c r="DN41" s="55" t="str">
        <f>IF(DN3="","",DN42/((1+'Caracs du projet'!$E$90)^(DN3)))</f>
        <v/>
      </c>
      <c r="DO41" s="55" t="str">
        <f>IF(DO3="","",DO42/((1+'Caracs du projet'!$E$90)^(DO3)))</f>
        <v/>
      </c>
      <c r="DP41" s="55" t="str">
        <f>IF(DP3="","",DP42/((1+'Caracs du projet'!$E$90)^(DP3)))</f>
        <v/>
      </c>
      <c r="DQ41" s="55" t="str">
        <f>IF(DQ3="","",DQ42/((1+'Caracs du projet'!$E$90)^(DQ3)))</f>
        <v/>
      </c>
      <c r="DR41" s="55" t="str">
        <f>IF(DR3="","",DR42/((1+'Caracs du projet'!$E$90)^(DR3)))</f>
        <v/>
      </c>
      <c r="DS41" s="55" t="str">
        <f>IF(DS3="","",DS42/((1+'Caracs du projet'!$E$90)^(DS3)))</f>
        <v/>
      </c>
      <c r="DT41" s="55" t="str">
        <f>IF(DT3="","",DT42/((1+'Caracs du projet'!$E$90)^(DT3)))</f>
        <v/>
      </c>
      <c r="DU41" s="55" t="str">
        <f>IF(DU3="","",DU42/((1+'Caracs du projet'!$E$90)^(DU3)))</f>
        <v/>
      </c>
      <c r="DV41" s="55" t="str">
        <f>IF(DV3="","",DV42/((1+'Caracs du projet'!$E$90)^(DV3)))</f>
        <v/>
      </c>
      <c r="DW41" s="55" t="str">
        <f>IF(DW3="","",DW42/((1+'Caracs du projet'!$E$90)^(DW3)))</f>
        <v/>
      </c>
      <c r="DX41" s="55" t="str">
        <f>IF(DX3="","",DX42/((1+'Caracs du projet'!$E$90)^(DX3)))</f>
        <v/>
      </c>
      <c r="DY41" s="55" t="str">
        <f>IF(DY3="","",DY42/((1+'Caracs du projet'!$E$90)^(DY3)))</f>
        <v/>
      </c>
      <c r="DZ41" s="55" t="str">
        <f>IF(DZ3="","",DZ42/((1+'Caracs du projet'!$E$90)^(DZ3)))</f>
        <v/>
      </c>
      <c r="EA41" s="55" t="str">
        <f>IF(EA3="","",EA42/((1+'Caracs du projet'!$E$90)^(EA3)))</f>
        <v/>
      </c>
      <c r="EB41" s="55" t="str">
        <f>IF(EB3="","",EB42/((1+'Caracs du projet'!$E$90)^(EB3)))</f>
        <v/>
      </c>
      <c r="EC41" s="55" t="str">
        <f>IF(EC3="","",EC42/((1+'Caracs du projet'!$E$90)^(EC3)))</f>
        <v/>
      </c>
      <c r="ED41" s="55" t="str">
        <f>IF(ED3="","",ED42/((1+'Caracs du projet'!$E$90)^(ED3)))</f>
        <v/>
      </c>
      <c r="EE41" s="55" t="str">
        <f>IF(EE3="","",EE42/((1+'Caracs du projet'!$E$90)^(EE3)))</f>
        <v/>
      </c>
      <c r="EF41" s="55" t="str">
        <f>IF(EF3="","",EF42/((1+'Caracs du projet'!$E$90)^(EF3)))</f>
        <v/>
      </c>
      <c r="EG41" s="55" t="str">
        <f>IF(EG3="","",EG42/((1+'Caracs du projet'!$E$90)^(EG3)))</f>
        <v/>
      </c>
      <c r="EH41" s="55" t="str">
        <f>IF(EH3="","",EH42/((1+'Caracs du projet'!$E$90)^(EH3)))</f>
        <v/>
      </c>
      <c r="EI41" s="55" t="str">
        <f>IF(EI3="","",EI42/((1+'Caracs du projet'!$E$90)^(EI3)))</f>
        <v/>
      </c>
      <c r="EJ41" s="55" t="str">
        <f>IF(EJ3="","",EJ42/((1+'Caracs du projet'!$E$90)^(EJ3)))</f>
        <v/>
      </c>
      <c r="EK41" s="55" t="str">
        <f>IF(EK3="","",EK42/((1+'Caracs du projet'!$E$90)^(EK3)))</f>
        <v/>
      </c>
      <c r="EL41" s="55" t="str">
        <f>IF(EL3="","",EL42/((1+'Caracs du projet'!$E$90)^(EL3)))</f>
        <v/>
      </c>
      <c r="EM41" s="55" t="str">
        <f>IF(EM3="","",EM42/((1+'Caracs du projet'!$E$90)^(EM3)))</f>
        <v/>
      </c>
      <c r="EN41" s="55" t="str">
        <f>IF(EN3="","",EN42/((1+'Caracs du projet'!$E$90)^(EN3)))</f>
        <v/>
      </c>
      <c r="EO41" s="55" t="str">
        <f>IF(EO3="","",EO42/((1+'Caracs du projet'!$E$90)^(EO3)))</f>
        <v/>
      </c>
      <c r="EP41" s="55" t="str">
        <f>IF(EP3="","",EP42/((1+'Caracs du projet'!$E$90)^(EP3)))</f>
        <v/>
      </c>
      <c r="EQ41" s="55" t="str">
        <f>IF(EQ3="","",EQ42/((1+'Caracs du projet'!$E$90)^(EQ3)))</f>
        <v/>
      </c>
      <c r="ER41" s="55" t="str">
        <f>IF(ER3="","",ER42/((1+'Caracs du projet'!$E$90)^(ER3)))</f>
        <v/>
      </c>
      <c r="ES41" s="55" t="str">
        <f>IF(ES3="","",ES42/((1+'Caracs du projet'!$E$90)^(ES3)))</f>
        <v/>
      </c>
      <c r="ET41" s="55" t="str">
        <f>IF(ET3="","",ET42/((1+'Caracs du projet'!$E$90)^(ET3)))</f>
        <v/>
      </c>
      <c r="EU41" s="55" t="str">
        <f>IF(EU3="","",EU42/((1+'Caracs du projet'!$E$90)^(EU3)))</f>
        <v/>
      </c>
    </row>
    <row r="42" spans="1:152" ht="23.25">
      <c r="A42" s="115" t="s">
        <v>99</v>
      </c>
      <c r="B42" s="67">
        <f t="shared" ref="B42:BM42" si="24">IF(B3="","",B31+B38-B30)</f>
        <v>-8000</v>
      </c>
      <c r="C42" s="67">
        <f t="shared" ca="1" si="24"/>
        <v>453.52281829629646</v>
      </c>
      <c r="D42" s="67">
        <f t="shared" ca="1" si="24"/>
        <v>472.05626858564528</v>
      </c>
      <c r="E42" s="67">
        <f t="shared" ca="1" si="24"/>
        <v>490.39964336684261</v>
      </c>
      <c r="F42" s="67">
        <f t="shared" ca="1" si="24"/>
        <v>508.55481350709942</v>
      </c>
      <c r="G42" s="67">
        <f t="shared" ca="1" si="24"/>
        <v>526.5236313315545</v>
      </c>
      <c r="H42" s="67">
        <f t="shared" ca="1" si="24"/>
        <v>544.30793080683543</v>
      </c>
      <c r="I42" s="67">
        <f t="shared" ca="1" si="24"/>
        <v>561.90952772279024</v>
      </c>
      <c r="J42" s="67">
        <f t="shared" ca="1" si="24"/>
        <v>579.33021987242591</v>
      </c>
      <c r="K42" s="67">
        <f t="shared" ca="1" si="24"/>
        <v>596.57178723006109</v>
      </c>
      <c r="L42" s="67">
        <f t="shared" ca="1" si="24"/>
        <v>613.63599212771987</v>
      </c>
      <c r="M42" s="67">
        <f t="shared" ca="1" si="24"/>
        <v>630.52457942977662</v>
      </c>
      <c r="N42" s="67">
        <f t="shared" ca="1" si="24"/>
        <v>647.23927670586863</v>
      </c>
      <c r="O42" s="67">
        <f t="shared" ca="1" si="24"/>
        <v>663.78179440209988</v>
      </c>
      <c r="P42" s="67">
        <f t="shared" ca="1" si="24"/>
        <v>538.65235788445909</v>
      </c>
      <c r="Q42" s="67">
        <f t="shared" ca="1" si="24"/>
        <v>518.08964388841127</v>
      </c>
      <c r="R42" s="67">
        <f t="shared" ca="1" si="24"/>
        <v>2237.8234189400059</v>
      </c>
      <c r="S42" s="67">
        <f t="shared" ca="1" si="24"/>
        <v>2235.7031870693127</v>
      </c>
      <c r="T42" s="67">
        <f t="shared" ca="1" si="24"/>
        <v>2233.603947593379</v>
      </c>
      <c r="U42" s="67">
        <f t="shared" ca="1" si="24"/>
        <v>2231.5254926667117</v>
      </c>
      <c r="V42" s="67">
        <f t="shared" ca="1" si="24"/>
        <v>33849.467616501694</v>
      </c>
      <c r="W42" s="67" t="str">
        <f t="shared" si="24"/>
        <v/>
      </c>
      <c r="X42" s="67" t="str">
        <f t="shared" si="24"/>
        <v/>
      </c>
      <c r="Y42" s="67" t="str">
        <f t="shared" si="24"/>
        <v/>
      </c>
      <c r="Z42" s="67" t="str">
        <f t="shared" si="24"/>
        <v/>
      </c>
      <c r="AA42" s="67" t="str">
        <f t="shared" si="24"/>
        <v/>
      </c>
      <c r="AB42" s="67" t="str">
        <f t="shared" si="24"/>
        <v/>
      </c>
      <c r="AC42" s="67" t="str">
        <f t="shared" si="24"/>
        <v/>
      </c>
      <c r="AD42" s="67" t="str">
        <f t="shared" si="24"/>
        <v/>
      </c>
      <c r="AE42" s="67" t="str">
        <f>IF(AE3="","",AE31+AE38-AE30)</f>
        <v/>
      </c>
      <c r="AF42" s="67" t="str">
        <f t="shared" si="24"/>
        <v/>
      </c>
      <c r="AG42" s="67" t="str">
        <f t="shared" si="24"/>
        <v/>
      </c>
      <c r="AH42" s="67" t="str">
        <f t="shared" si="24"/>
        <v/>
      </c>
      <c r="AI42" s="67" t="str">
        <f t="shared" si="24"/>
        <v/>
      </c>
      <c r="AJ42" s="67" t="str">
        <f t="shared" si="24"/>
        <v/>
      </c>
      <c r="AK42" s="67" t="str">
        <f t="shared" si="24"/>
        <v/>
      </c>
      <c r="AL42" s="67" t="str">
        <f t="shared" si="24"/>
        <v/>
      </c>
      <c r="AM42" s="67" t="str">
        <f t="shared" si="24"/>
        <v/>
      </c>
      <c r="AN42" s="67" t="str">
        <f t="shared" si="24"/>
        <v/>
      </c>
      <c r="AO42" s="67" t="str">
        <f t="shared" si="24"/>
        <v/>
      </c>
      <c r="AP42" s="67" t="str">
        <f t="shared" si="24"/>
        <v/>
      </c>
      <c r="AQ42" s="67" t="str">
        <f t="shared" si="24"/>
        <v/>
      </c>
      <c r="AR42" s="67" t="str">
        <f t="shared" si="24"/>
        <v/>
      </c>
      <c r="AS42" s="67" t="str">
        <f t="shared" si="24"/>
        <v/>
      </c>
      <c r="AT42" s="67" t="str">
        <f t="shared" si="24"/>
        <v/>
      </c>
      <c r="AU42" s="67" t="str">
        <f t="shared" si="24"/>
        <v/>
      </c>
      <c r="AV42" s="67" t="str">
        <f t="shared" si="24"/>
        <v/>
      </c>
      <c r="AW42" s="67" t="str">
        <f t="shared" si="24"/>
        <v/>
      </c>
      <c r="AX42" s="67" t="str">
        <f t="shared" si="24"/>
        <v/>
      </c>
      <c r="AY42" s="67" t="str">
        <f t="shared" si="24"/>
        <v/>
      </c>
      <c r="AZ42" s="67" t="str">
        <f t="shared" si="24"/>
        <v/>
      </c>
      <c r="BA42" s="67" t="str">
        <f t="shared" si="24"/>
        <v/>
      </c>
      <c r="BB42" s="67" t="str">
        <f t="shared" si="24"/>
        <v/>
      </c>
      <c r="BC42" s="67" t="str">
        <f t="shared" si="24"/>
        <v/>
      </c>
      <c r="BD42" s="67" t="str">
        <f t="shared" si="24"/>
        <v/>
      </c>
      <c r="BE42" s="67" t="str">
        <f t="shared" si="24"/>
        <v/>
      </c>
      <c r="BF42" s="67" t="str">
        <f t="shared" si="24"/>
        <v/>
      </c>
      <c r="BG42" s="67" t="str">
        <f t="shared" si="24"/>
        <v/>
      </c>
      <c r="BH42" s="67" t="str">
        <f t="shared" si="24"/>
        <v/>
      </c>
      <c r="BI42" s="67" t="str">
        <f t="shared" si="24"/>
        <v/>
      </c>
      <c r="BJ42" s="67" t="str">
        <f t="shared" si="24"/>
        <v/>
      </c>
      <c r="BK42" s="67" t="str">
        <f t="shared" si="24"/>
        <v/>
      </c>
      <c r="BL42" s="67" t="str">
        <f t="shared" si="24"/>
        <v/>
      </c>
      <c r="BM42" s="67" t="str">
        <f t="shared" si="24"/>
        <v/>
      </c>
      <c r="BN42" s="67" t="str">
        <f t="shared" ref="BN42:DY42" si="25">IF(BN3="","",BN31+BN38-BN30)</f>
        <v/>
      </c>
      <c r="BO42" s="67" t="str">
        <f t="shared" si="25"/>
        <v/>
      </c>
      <c r="BP42" s="67" t="str">
        <f t="shared" si="25"/>
        <v/>
      </c>
      <c r="BQ42" s="67" t="str">
        <f t="shared" si="25"/>
        <v/>
      </c>
      <c r="BR42" s="67" t="str">
        <f t="shared" si="25"/>
        <v/>
      </c>
      <c r="BS42" s="67" t="str">
        <f t="shared" si="25"/>
        <v/>
      </c>
      <c r="BT42" s="67" t="str">
        <f t="shared" si="25"/>
        <v/>
      </c>
      <c r="BU42" s="67" t="str">
        <f t="shared" si="25"/>
        <v/>
      </c>
      <c r="BV42" s="67" t="str">
        <f t="shared" si="25"/>
        <v/>
      </c>
      <c r="BW42" s="67" t="str">
        <f t="shared" si="25"/>
        <v/>
      </c>
      <c r="BX42" s="67" t="str">
        <f t="shared" si="25"/>
        <v/>
      </c>
      <c r="BY42" s="67" t="str">
        <f t="shared" si="25"/>
        <v/>
      </c>
      <c r="BZ42" s="67" t="str">
        <f t="shared" si="25"/>
        <v/>
      </c>
      <c r="CA42" s="67" t="str">
        <f t="shared" si="25"/>
        <v/>
      </c>
      <c r="CB42" s="67" t="str">
        <f t="shared" si="25"/>
        <v/>
      </c>
      <c r="CC42" s="67" t="str">
        <f t="shared" si="25"/>
        <v/>
      </c>
      <c r="CD42" s="67" t="str">
        <f t="shared" si="25"/>
        <v/>
      </c>
      <c r="CE42" s="67" t="str">
        <f t="shared" si="25"/>
        <v/>
      </c>
      <c r="CF42" s="67" t="str">
        <f t="shared" si="25"/>
        <v/>
      </c>
      <c r="CG42" s="67" t="str">
        <f t="shared" si="25"/>
        <v/>
      </c>
      <c r="CH42" s="67" t="str">
        <f t="shared" si="25"/>
        <v/>
      </c>
      <c r="CI42" s="67" t="str">
        <f t="shared" si="25"/>
        <v/>
      </c>
      <c r="CJ42" s="67" t="str">
        <f t="shared" si="25"/>
        <v/>
      </c>
      <c r="CK42" s="67" t="str">
        <f t="shared" si="25"/>
        <v/>
      </c>
      <c r="CL42" s="67" t="str">
        <f t="shared" si="25"/>
        <v/>
      </c>
      <c r="CM42" s="67" t="str">
        <f t="shared" si="25"/>
        <v/>
      </c>
      <c r="CN42" s="67" t="str">
        <f t="shared" si="25"/>
        <v/>
      </c>
      <c r="CO42" s="67" t="str">
        <f t="shared" si="25"/>
        <v/>
      </c>
      <c r="CP42" s="67" t="str">
        <f t="shared" si="25"/>
        <v/>
      </c>
      <c r="CQ42" s="67" t="str">
        <f t="shared" si="25"/>
        <v/>
      </c>
      <c r="CR42" s="67" t="str">
        <f t="shared" si="25"/>
        <v/>
      </c>
      <c r="CS42" s="67" t="str">
        <f t="shared" si="25"/>
        <v/>
      </c>
      <c r="CT42" s="67" t="str">
        <f t="shared" si="25"/>
        <v/>
      </c>
      <c r="CU42" s="67" t="str">
        <f t="shared" si="25"/>
        <v/>
      </c>
      <c r="CV42" s="67" t="str">
        <f t="shared" si="25"/>
        <v/>
      </c>
      <c r="CW42" s="67" t="str">
        <f t="shared" si="25"/>
        <v/>
      </c>
      <c r="CX42" s="67" t="str">
        <f t="shared" si="25"/>
        <v/>
      </c>
      <c r="CY42" s="67" t="str">
        <f t="shared" si="25"/>
        <v/>
      </c>
      <c r="CZ42" s="67" t="str">
        <f t="shared" si="25"/>
        <v/>
      </c>
      <c r="DA42" s="67" t="str">
        <f t="shared" si="25"/>
        <v/>
      </c>
      <c r="DB42" s="67" t="str">
        <f t="shared" si="25"/>
        <v/>
      </c>
      <c r="DC42" s="67" t="str">
        <f t="shared" si="25"/>
        <v/>
      </c>
      <c r="DD42" s="67" t="str">
        <f t="shared" si="25"/>
        <v/>
      </c>
      <c r="DE42" s="67" t="str">
        <f t="shared" si="25"/>
        <v/>
      </c>
      <c r="DF42" s="67" t="str">
        <f t="shared" si="25"/>
        <v/>
      </c>
      <c r="DG42" s="67" t="str">
        <f t="shared" si="25"/>
        <v/>
      </c>
      <c r="DH42" s="67" t="str">
        <f t="shared" si="25"/>
        <v/>
      </c>
      <c r="DI42" s="67" t="str">
        <f t="shared" si="25"/>
        <v/>
      </c>
      <c r="DJ42" s="67" t="str">
        <f t="shared" si="25"/>
        <v/>
      </c>
      <c r="DK42" s="67" t="str">
        <f t="shared" si="25"/>
        <v/>
      </c>
      <c r="DL42" s="67" t="str">
        <f t="shared" si="25"/>
        <v/>
      </c>
      <c r="DM42" s="67" t="str">
        <f t="shared" si="25"/>
        <v/>
      </c>
      <c r="DN42" s="67" t="str">
        <f t="shared" si="25"/>
        <v/>
      </c>
      <c r="DO42" s="67" t="str">
        <f t="shared" si="25"/>
        <v/>
      </c>
      <c r="DP42" s="67" t="str">
        <f t="shared" si="25"/>
        <v/>
      </c>
      <c r="DQ42" s="67" t="str">
        <f t="shared" si="25"/>
        <v/>
      </c>
      <c r="DR42" s="67" t="str">
        <f t="shared" si="25"/>
        <v/>
      </c>
      <c r="DS42" s="67" t="str">
        <f t="shared" si="25"/>
        <v/>
      </c>
      <c r="DT42" s="67" t="str">
        <f t="shared" si="25"/>
        <v/>
      </c>
      <c r="DU42" s="67" t="str">
        <f t="shared" si="25"/>
        <v/>
      </c>
      <c r="DV42" s="67" t="str">
        <f t="shared" si="25"/>
        <v/>
      </c>
      <c r="DW42" s="67" t="str">
        <f t="shared" si="25"/>
        <v/>
      </c>
      <c r="DX42" s="67" t="str">
        <f t="shared" si="25"/>
        <v/>
      </c>
      <c r="DY42" s="67" t="str">
        <f t="shared" si="25"/>
        <v/>
      </c>
      <c r="DZ42" s="67" t="str">
        <f t="shared" ref="DZ42:ES42" si="26">IF(DZ3="","",DZ31+DZ38-DZ30)</f>
        <v/>
      </c>
      <c r="EA42" s="67" t="str">
        <f t="shared" si="26"/>
        <v/>
      </c>
      <c r="EB42" s="67" t="str">
        <f t="shared" si="26"/>
        <v/>
      </c>
      <c r="EC42" s="67" t="str">
        <f t="shared" si="26"/>
        <v/>
      </c>
      <c r="ED42" s="67" t="str">
        <f t="shared" si="26"/>
        <v/>
      </c>
      <c r="EE42" s="67" t="str">
        <f t="shared" si="26"/>
        <v/>
      </c>
      <c r="EF42" s="67" t="str">
        <f t="shared" si="26"/>
        <v/>
      </c>
      <c r="EG42" s="67" t="str">
        <f t="shared" si="26"/>
        <v/>
      </c>
      <c r="EH42" s="67" t="str">
        <f t="shared" si="26"/>
        <v/>
      </c>
      <c r="EI42" s="67" t="str">
        <f t="shared" si="26"/>
        <v/>
      </c>
      <c r="EJ42" s="67" t="str">
        <f t="shared" si="26"/>
        <v/>
      </c>
      <c r="EK42" s="67" t="str">
        <f t="shared" si="26"/>
        <v/>
      </c>
      <c r="EL42" s="67" t="str">
        <f t="shared" si="26"/>
        <v/>
      </c>
      <c r="EM42" s="67" t="str">
        <f t="shared" si="26"/>
        <v/>
      </c>
      <c r="EN42" s="67" t="str">
        <f t="shared" si="26"/>
        <v/>
      </c>
      <c r="EO42" s="67" t="str">
        <f t="shared" si="26"/>
        <v/>
      </c>
      <c r="EP42" s="67" t="str">
        <f t="shared" si="26"/>
        <v/>
      </c>
      <c r="EQ42" s="67" t="str">
        <f t="shared" si="26"/>
        <v/>
      </c>
      <c r="ER42" s="67" t="str">
        <f t="shared" si="26"/>
        <v/>
      </c>
      <c r="ES42" s="67" t="str">
        <f t="shared" si="26"/>
        <v/>
      </c>
      <c r="ET42" s="67" t="str">
        <f>IF(ET3="","",ET31+ET38)</f>
        <v/>
      </c>
      <c r="EU42" s="67" t="str">
        <f>IF(EU3="","",EU31+EU38)</f>
        <v/>
      </c>
    </row>
    <row r="43" spans="1:152">
      <c r="A43" s="4"/>
      <c r="B43" s="4"/>
      <c r="C43" s="55"/>
      <c r="D43" s="55"/>
      <c r="E43" s="55"/>
      <c r="F43" s="55"/>
      <c r="G43" s="55"/>
      <c r="H43" s="55"/>
      <c r="I43" s="55"/>
      <c r="J43" s="55"/>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row>
    <row r="44" spans="1:152">
      <c r="A44" s="4"/>
      <c r="B44" s="4"/>
      <c r="C44" s="55"/>
      <c r="D44" s="55"/>
      <c r="E44" s="55"/>
      <c r="F44" s="55"/>
      <c r="G44" s="55"/>
      <c r="H44" s="55"/>
      <c r="I44" s="55"/>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row>
    <row r="45" spans="1:152">
      <c r="A45" s="4" t="s">
        <v>122</v>
      </c>
      <c r="B45" s="55">
        <f>IF(B3="","",B42)</f>
        <v>-8000</v>
      </c>
      <c r="C45" s="55">
        <f ca="1">IF(C3="","",B45+C42)</f>
        <v>-7546.4771817037035</v>
      </c>
      <c r="D45" s="55">
        <f t="shared" ref="D45:BO45" ca="1" si="27">IF(D3="","",C45+D42)</f>
        <v>-7074.4209131180578</v>
      </c>
      <c r="E45" s="55">
        <f t="shared" ca="1" si="27"/>
        <v>-6584.0212697512152</v>
      </c>
      <c r="F45" s="55">
        <f t="shared" ca="1" si="27"/>
        <v>-6075.4664562441158</v>
      </c>
      <c r="G45" s="55">
        <f t="shared" ca="1" si="27"/>
        <v>-5548.9428249125613</v>
      </c>
      <c r="H45" s="55">
        <f t="shared" ca="1" si="27"/>
        <v>-5004.6348941057258</v>
      </c>
      <c r="I45" s="55">
        <f t="shared" ca="1" si="27"/>
        <v>-4442.725366382936</v>
      </c>
      <c r="J45" s="55">
        <f t="shared" ca="1" si="27"/>
        <v>-3863.3951465105101</v>
      </c>
      <c r="K45" s="55">
        <f t="shared" ca="1" si="27"/>
        <v>-3266.823359280449</v>
      </c>
      <c r="L45" s="55">
        <f t="shared" ca="1" si="27"/>
        <v>-2653.1873671527292</v>
      </c>
      <c r="M45" s="55">
        <f t="shared" ca="1" si="27"/>
        <v>-2022.6627877229525</v>
      </c>
      <c r="N45" s="55">
        <f t="shared" ca="1" si="27"/>
        <v>-1375.4235110170839</v>
      </c>
      <c r="O45" s="55">
        <f t="shared" ca="1" si="27"/>
        <v>-711.64171661498403</v>
      </c>
      <c r="P45" s="55">
        <f t="shared" ca="1" si="27"/>
        <v>-172.98935873052494</v>
      </c>
      <c r="Q45" s="55">
        <f t="shared" ca="1" si="27"/>
        <v>345.10028515788633</v>
      </c>
      <c r="R45" s="55">
        <f t="shared" ca="1" si="27"/>
        <v>2582.9237040978924</v>
      </c>
      <c r="S45" s="55">
        <f t="shared" ca="1" si="27"/>
        <v>4818.626891167205</v>
      </c>
      <c r="T45" s="55">
        <f t="shared" ca="1" si="27"/>
        <v>7052.2308387605844</v>
      </c>
      <c r="U45" s="55">
        <f t="shared" ca="1" si="27"/>
        <v>9283.7563314272957</v>
      </c>
      <c r="V45" s="55">
        <f t="shared" ca="1" si="27"/>
        <v>43133.223947928986</v>
      </c>
      <c r="W45" s="55" t="str">
        <f t="shared" si="27"/>
        <v/>
      </c>
      <c r="X45" s="55" t="str">
        <f t="shared" si="27"/>
        <v/>
      </c>
      <c r="Y45" s="55" t="str">
        <f t="shared" si="27"/>
        <v/>
      </c>
      <c r="Z45" s="55" t="str">
        <f t="shared" si="27"/>
        <v/>
      </c>
      <c r="AA45" s="55" t="str">
        <f t="shared" si="27"/>
        <v/>
      </c>
      <c r="AB45" s="55" t="str">
        <f t="shared" si="27"/>
        <v/>
      </c>
      <c r="AC45" s="55" t="str">
        <f t="shared" si="27"/>
        <v/>
      </c>
      <c r="AD45" s="55" t="str">
        <f t="shared" si="27"/>
        <v/>
      </c>
      <c r="AE45" s="55" t="str">
        <f t="shared" si="27"/>
        <v/>
      </c>
      <c r="AF45" s="55" t="str">
        <f t="shared" si="27"/>
        <v/>
      </c>
      <c r="AG45" s="55" t="str">
        <f t="shared" si="27"/>
        <v/>
      </c>
      <c r="AH45" s="55" t="str">
        <f t="shared" si="27"/>
        <v/>
      </c>
      <c r="AI45" s="55" t="str">
        <f t="shared" si="27"/>
        <v/>
      </c>
      <c r="AJ45" s="55" t="str">
        <f t="shared" si="27"/>
        <v/>
      </c>
      <c r="AK45" s="55" t="str">
        <f t="shared" si="27"/>
        <v/>
      </c>
      <c r="AL45" s="55" t="str">
        <f t="shared" si="27"/>
        <v/>
      </c>
      <c r="AM45" s="55" t="str">
        <f t="shared" si="27"/>
        <v/>
      </c>
      <c r="AN45" s="55" t="str">
        <f t="shared" si="27"/>
        <v/>
      </c>
      <c r="AO45" s="55" t="str">
        <f t="shared" si="27"/>
        <v/>
      </c>
      <c r="AP45" s="55" t="str">
        <f t="shared" si="27"/>
        <v/>
      </c>
      <c r="AQ45" s="55" t="str">
        <f t="shared" si="27"/>
        <v/>
      </c>
      <c r="AR45" s="55" t="str">
        <f t="shared" si="27"/>
        <v/>
      </c>
      <c r="AS45" s="55" t="str">
        <f t="shared" si="27"/>
        <v/>
      </c>
      <c r="AT45" s="55" t="str">
        <f t="shared" si="27"/>
        <v/>
      </c>
      <c r="AU45" s="55" t="str">
        <f t="shared" si="27"/>
        <v/>
      </c>
      <c r="AV45" s="55" t="str">
        <f t="shared" si="27"/>
        <v/>
      </c>
      <c r="AW45" s="55" t="str">
        <f t="shared" si="27"/>
        <v/>
      </c>
      <c r="AX45" s="55" t="str">
        <f t="shared" si="27"/>
        <v/>
      </c>
      <c r="AY45" s="55" t="str">
        <f t="shared" si="27"/>
        <v/>
      </c>
      <c r="AZ45" s="55" t="str">
        <f t="shared" si="27"/>
        <v/>
      </c>
      <c r="BA45" s="55" t="str">
        <f t="shared" si="27"/>
        <v/>
      </c>
      <c r="BB45" s="55" t="str">
        <f t="shared" si="27"/>
        <v/>
      </c>
      <c r="BC45" s="55" t="str">
        <f t="shared" si="27"/>
        <v/>
      </c>
      <c r="BD45" s="55" t="str">
        <f t="shared" si="27"/>
        <v/>
      </c>
      <c r="BE45" s="55" t="str">
        <f t="shared" si="27"/>
        <v/>
      </c>
      <c r="BF45" s="55" t="str">
        <f t="shared" si="27"/>
        <v/>
      </c>
      <c r="BG45" s="55" t="str">
        <f t="shared" si="27"/>
        <v/>
      </c>
      <c r="BH45" s="55" t="str">
        <f t="shared" si="27"/>
        <v/>
      </c>
      <c r="BI45" s="55" t="str">
        <f t="shared" si="27"/>
        <v/>
      </c>
      <c r="BJ45" s="55" t="str">
        <f t="shared" si="27"/>
        <v/>
      </c>
      <c r="BK45" s="55" t="str">
        <f t="shared" si="27"/>
        <v/>
      </c>
      <c r="BL45" s="55" t="str">
        <f t="shared" si="27"/>
        <v/>
      </c>
      <c r="BM45" s="55" t="str">
        <f t="shared" si="27"/>
        <v/>
      </c>
      <c r="BN45" s="55" t="str">
        <f t="shared" si="27"/>
        <v/>
      </c>
      <c r="BO45" s="55" t="str">
        <f t="shared" si="27"/>
        <v/>
      </c>
      <c r="BP45" s="55" t="str">
        <f t="shared" ref="BP45:EA45" si="28">IF(BP3="","",BO45+BP42)</f>
        <v/>
      </c>
      <c r="BQ45" s="55" t="str">
        <f t="shared" si="28"/>
        <v/>
      </c>
      <c r="BR45" s="55" t="str">
        <f t="shared" si="28"/>
        <v/>
      </c>
      <c r="BS45" s="55" t="str">
        <f t="shared" si="28"/>
        <v/>
      </c>
      <c r="BT45" s="55" t="str">
        <f t="shared" si="28"/>
        <v/>
      </c>
      <c r="BU45" s="55" t="str">
        <f t="shared" si="28"/>
        <v/>
      </c>
      <c r="BV45" s="55" t="str">
        <f t="shared" si="28"/>
        <v/>
      </c>
      <c r="BW45" s="55" t="str">
        <f t="shared" si="28"/>
        <v/>
      </c>
      <c r="BX45" s="55" t="str">
        <f t="shared" si="28"/>
        <v/>
      </c>
      <c r="BY45" s="55" t="str">
        <f t="shared" si="28"/>
        <v/>
      </c>
      <c r="BZ45" s="55" t="str">
        <f t="shared" si="28"/>
        <v/>
      </c>
      <c r="CA45" s="55" t="str">
        <f t="shared" si="28"/>
        <v/>
      </c>
      <c r="CB45" s="55" t="str">
        <f t="shared" si="28"/>
        <v/>
      </c>
      <c r="CC45" s="55" t="str">
        <f t="shared" si="28"/>
        <v/>
      </c>
      <c r="CD45" s="55" t="str">
        <f t="shared" si="28"/>
        <v/>
      </c>
      <c r="CE45" s="55" t="str">
        <f t="shared" si="28"/>
        <v/>
      </c>
      <c r="CF45" s="55" t="str">
        <f t="shared" si="28"/>
        <v/>
      </c>
      <c r="CG45" s="55" t="str">
        <f t="shared" si="28"/>
        <v/>
      </c>
      <c r="CH45" s="55" t="str">
        <f t="shared" si="28"/>
        <v/>
      </c>
      <c r="CI45" s="55" t="str">
        <f t="shared" si="28"/>
        <v/>
      </c>
      <c r="CJ45" s="55" t="str">
        <f t="shared" si="28"/>
        <v/>
      </c>
      <c r="CK45" s="55" t="str">
        <f t="shared" si="28"/>
        <v/>
      </c>
      <c r="CL45" s="55" t="str">
        <f t="shared" si="28"/>
        <v/>
      </c>
      <c r="CM45" s="55" t="str">
        <f t="shared" si="28"/>
        <v/>
      </c>
      <c r="CN45" s="55" t="str">
        <f t="shared" si="28"/>
        <v/>
      </c>
      <c r="CO45" s="55" t="str">
        <f t="shared" si="28"/>
        <v/>
      </c>
      <c r="CP45" s="55" t="str">
        <f t="shared" si="28"/>
        <v/>
      </c>
      <c r="CQ45" s="55" t="str">
        <f t="shared" si="28"/>
        <v/>
      </c>
      <c r="CR45" s="55" t="str">
        <f t="shared" si="28"/>
        <v/>
      </c>
      <c r="CS45" s="55" t="str">
        <f t="shared" si="28"/>
        <v/>
      </c>
      <c r="CT45" s="55" t="str">
        <f t="shared" si="28"/>
        <v/>
      </c>
      <c r="CU45" s="55" t="str">
        <f t="shared" si="28"/>
        <v/>
      </c>
      <c r="CV45" s="55" t="str">
        <f t="shared" si="28"/>
        <v/>
      </c>
      <c r="CW45" s="55" t="str">
        <f t="shared" si="28"/>
        <v/>
      </c>
      <c r="CX45" s="55" t="str">
        <f t="shared" si="28"/>
        <v/>
      </c>
      <c r="CY45" s="55" t="str">
        <f t="shared" si="28"/>
        <v/>
      </c>
      <c r="CZ45" s="55" t="str">
        <f t="shared" si="28"/>
        <v/>
      </c>
      <c r="DA45" s="55" t="str">
        <f t="shared" si="28"/>
        <v/>
      </c>
      <c r="DB45" s="55" t="str">
        <f t="shared" si="28"/>
        <v/>
      </c>
      <c r="DC45" s="55" t="str">
        <f t="shared" si="28"/>
        <v/>
      </c>
      <c r="DD45" s="55" t="str">
        <f t="shared" si="28"/>
        <v/>
      </c>
      <c r="DE45" s="55" t="str">
        <f t="shared" si="28"/>
        <v/>
      </c>
      <c r="DF45" s="55" t="str">
        <f t="shared" si="28"/>
        <v/>
      </c>
      <c r="DG45" s="55" t="str">
        <f t="shared" si="28"/>
        <v/>
      </c>
      <c r="DH45" s="55" t="str">
        <f t="shared" si="28"/>
        <v/>
      </c>
      <c r="DI45" s="55" t="str">
        <f t="shared" si="28"/>
        <v/>
      </c>
      <c r="DJ45" s="55" t="str">
        <f t="shared" si="28"/>
        <v/>
      </c>
      <c r="DK45" s="55" t="str">
        <f t="shared" si="28"/>
        <v/>
      </c>
      <c r="DL45" s="55" t="str">
        <f t="shared" si="28"/>
        <v/>
      </c>
      <c r="DM45" s="55" t="str">
        <f t="shared" si="28"/>
        <v/>
      </c>
      <c r="DN45" s="55" t="str">
        <f t="shared" si="28"/>
        <v/>
      </c>
      <c r="DO45" s="55" t="str">
        <f t="shared" si="28"/>
        <v/>
      </c>
      <c r="DP45" s="55" t="str">
        <f t="shared" si="28"/>
        <v/>
      </c>
      <c r="DQ45" s="55" t="str">
        <f t="shared" si="28"/>
        <v/>
      </c>
      <c r="DR45" s="55" t="str">
        <f t="shared" si="28"/>
        <v/>
      </c>
      <c r="DS45" s="55" t="str">
        <f t="shared" si="28"/>
        <v/>
      </c>
      <c r="DT45" s="55" t="str">
        <f t="shared" si="28"/>
        <v/>
      </c>
      <c r="DU45" s="55" t="str">
        <f t="shared" si="28"/>
        <v/>
      </c>
      <c r="DV45" s="55" t="str">
        <f t="shared" si="28"/>
        <v/>
      </c>
      <c r="DW45" s="55" t="str">
        <f t="shared" si="28"/>
        <v/>
      </c>
      <c r="DX45" s="55" t="str">
        <f t="shared" si="28"/>
        <v/>
      </c>
      <c r="DY45" s="55" t="str">
        <f t="shared" si="28"/>
        <v/>
      </c>
      <c r="DZ45" s="55" t="str">
        <f t="shared" si="28"/>
        <v/>
      </c>
      <c r="EA45" s="55" t="str">
        <f t="shared" si="28"/>
        <v/>
      </c>
      <c r="EB45" s="55" t="str">
        <f t="shared" ref="EB45:EV45" si="29">IF(EB3="","",EA45+EB42)</f>
        <v/>
      </c>
      <c r="EC45" s="55" t="str">
        <f t="shared" si="29"/>
        <v/>
      </c>
      <c r="ED45" s="55" t="str">
        <f t="shared" si="29"/>
        <v/>
      </c>
      <c r="EE45" s="55" t="str">
        <f t="shared" si="29"/>
        <v/>
      </c>
      <c r="EF45" s="55" t="str">
        <f t="shared" si="29"/>
        <v/>
      </c>
      <c r="EG45" s="55" t="str">
        <f t="shared" si="29"/>
        <v/>
      </c>
      <c r="EH45" s="55" t="str">
        <f t="shared" si="29"/>
        <v/>
      </c>
      <c r="EI45" s="55" t="str">
        <f t="shared" si="29"/>
        <v/>
      </c>
      <c r="EJ45" s="55" t="str">
        <f t="shared" si="29"/>
        <v/>
      </c>
      <c r="EK45" s="55" t="str">
        <f t="shared" si="29"/>
        <v/>
      </c>
      <c r="EL45" s="55" t="str">
        <f t="shared" si="29"/>
        <v/>
      </c>
      <c r="EM45" s="55" t="str">
        <f t="shared" si="29"/>
        <v/>
      </c>
      <c r="EN45" s="55" t="str">
        <f t="shared" si="29"/>
        <v/>
      </c>
      <c r="EO45" s="55" t="str">
        <f t="shared" si="29"/>
        <v/>
      </c>
      <c r="EP45" s="55" t="str">
        <f t="shared" si="29"/>
        <v/>
      </c>
      <c r="EQ45" s="55" t="str">
        <f t="shared" si="29"/>
        <v/>
      </c>
      <c r="ER45" s="55" t="str">
        <f t="shared" si="29"/>
        <v/>
      </c>
      <c r="ES45" s="55" t="str">
        <f t="shared" si="29"/>
        <v/>
      </c>
      <c r="ET45" s="55" t="str">
        <f t="shared" si="29"/>
        <v/>
      </c>
      <c r="EU45" s="55" t="str">
        <f t="shared" si="29"/>
        <v/>
      </c>
      <c r="EV45" s="55" t="str">
        <f t="shared" si="29"/>
        <v/>
      </c>
    </row>
    <row r="46" spans="1:152">
      <c r="A46" s="4" t="s">
        <v>121</v>
      </c>
      <c r="B46" s="55">
        <f>IF(B3="","",B41)</f>
        <v>-8000</v>
      </c>
      <c r="C46" s="55">
        <f ca="1">IF(C3="","",B46+C41)</f>
        <v>-7548.7335141330386</v>
      </c>
      <c r="D46" s="55">
        <f t="shared" ref="D46:BO46" ca="1" si="30">IF(D3="","",C46+D41)</f>
        <v>-7081.3626385748639</v>
      </c>
      <c r="E46" s="55">
        <f t="shared" ca="1" si="30"/>
        <v>-6598.2460383460457</v>
      </c>
      <c r="F46" s="55">
        <f t="shared" ca="1" si="30"/>
        <v>-6099.7364427564426</v>
      </c>
      <c r="G46" s="55">
        <f t="shared" ca="1" si="30"/>
        <v>-5586.1807365575096</v>
      </c>
      <c r="H46" s="55">
        <f t="shared" ca="1" si="30"/>
        <v>-5057.9200497272177</v>
      </c>
      <c r="I46" s="55">
        <f t="shared" ca="1" si="30"/>
        <v>-4515.2898459079533</v>
      </c>
      <c r="J46" s="55">
        <f t="shared" ca="1" si="30"/>
        <v>-3958.6200095174418</v>
      </c>
      <c r="K46" s="55">
        <f t="shared" ca="1" si="30"/>
        <v>-3388.2349315524557</v>
      </c>
      <c r="L46" s="55">
        <f t="shared" ca="1" si="30"/>
        <v>-2804.4535941047598</v>
      </c>
      <c r="M46" s="55">
        <f t="shared" ca="1" si="30"/>
        <v>-2207.5896536084674</v>
      </c>
      <c r="N46" s="55">
        <f t="shared" ca="1" si="30"/>
        <v>-1597.951522837702</v>
      </c>
      <c r="O46" s="55">
        <f t="shared" ca="1" si="30"/>
        <v>-975.84245167316112</v>
      </c>
      <c r="P46" s="55">
        <f t="shared" ca="1" si="30"/>
        <v>-473.5187150181178</v>
      </c>
      <c r="Q46" s="55">
        <f t="shared" ca="1" si="30"/>
        <v>7.2254092200853961</v>
      </c>
      <c r="R46" s="55">
        <f t="shared" ca="1" si="30"/>
        <v>2073.4086108532492</v>
      </c>
      <c r="S46" s="55">
        <f t="shared" ca="1" si="30"/>
        <v>4127.3644225468906</v>
      </c>
      <c r="T46" s="55">
        <f t="shared" ca="1" si="30"/>
        <v>6169.1825578970138</v>
      </c>
      <c r="U46" s="55">
        <f t="shared" ca="1" si="30"/>
        <v>8198.9518559517128</v>
      </c>
      <c r="V46" s="55">
        <f t="shared" ca="1" si="30"/>
        <v>38834.849324822775</v>
      </c>
      <c r="W46" s="55" t="str">
        <f t="shared" si="30"/>
        <v/>
      </c>
      <c r="X46" s="55" t="str">
        <f t="shared" si="30"/>
        <v/>
      </c>
      <c r="Y46" s="55" t="str">
        <f t="shared" si="30"/>
        <v/>
      </c>
      <c r="Z46" s="55" t="str">
        <f t="shared" si="30"/>
        <v/>
      </c>
      <c r="AA46" s="55" t="str">
        <f t="shared" si="30"/>
        <v/>
      </c>
      <c r="AB46" s="55" t="str">
        <f t="shared" si="30"/>
        <v/>
      </c>
      <c r="AC46" s="55" t="str">
        <f t="shared" si="30"/>
        <v/>
      </c>
      <c r="AD46" s="55" t="str">
        <f t="shared" si="30"/>
        <v/>
      </c>
      <c r="AE46" s="55" t="str">
        <f t="shared" si="30"/>
        <v/>
      </c>
      <c r="AF46" s="55" t="str">
        <f t="shared" si="30"/>
        <v/>
      </c>
      <c r="AG46" s="55" t="str">
        <f t="shared" si="30"/>
        <v/>
      </c>
      <c r="AH46" s="55" t="str">
        <f t="shared" si="30"/>
        <v/>
      </c>
      <c r="AI46" s="55" t="str">
        <f t="shared" si="30"/>
        <v/>
      </c>
      <c r="AJ46" s="55" t="str">
        <f t="shared" si="30"/>
        <v/>
      </c>
      <c r="AK46" s="55" t="str">
        <f t="shared" si="30"/>
        <v/>
      </c>
      <c r="AL46" s="55" t="str">
        <f t="shared" si="30"/>
        <v/>
      </c>
      <c r="AM46" s="55" t="str">
        <f t="shared" si="30"/>
        <v/>
      </c>
      <c r="AN46" s="55" t="str">
        <f t="shared" si="30"/>
        <v/>
      </c>
      <c r="AO46" s="55" t="str">
        <f t="shared" si="30"/>
        <v/>
      </c>
      <c r="AP46" s="55" t="str">
        <f t="shared" si="30"/>
        <v/>
      </c>
      <c r="AQ46" s="55" t="str">
        <f t="shared" si="30"/>
        <v/>
      </c>
      <c r="AR46" s="55" t="str">
        <f t="shared" si="30"/>
        <v/>
      </c>
      <c r="AS46" s="55" t="str">
        <f t="shared" si="30"/>
        <v/>
      </c>
      <c r="AT46" s="55" t="str">
        <f t="shared" si="30"/>
        <v/>
      </c>
      <c r="AU46" s="55" t="str">
        <f t="shared" si="30"/>
        <v/>
      </c>
      <c r="AV46" s="55" t="str">
        <f t="shared" si="30"/>
        <v/>
      </c>
      <c r="AW46" s="55" t="str">
        <f t="shared" si="30"/>
        <v/>
      </c>
      <c r="AX46" s="55" t="str">
        <f t="shared" si="30"/>
        <v/>
      </c>
      <c r="AY46" s="55" t="str">
        <f t="shared" si="30"/>
        <v/>
      </c>
      <c r="AZ46" s="55" t="str">
        <f t="shared" si="30"/>
        <v/>
      </c>
      <c r="BA46" s="55" t="str">
        <f t="shared" si="30"/>
        <v/>
      </c>
      <c r="BB46" s="55" t="str">
        <f t="shared" si="30"/>
        <v/>
      </c>
      <c r="BC46" s="55" t="str">
        <f t="shared" si="30"/>
        <v/>
      </c>
      <c r="BD46" s="55" t="str">
        <f t="shared" si="30"/>
        <v/>
      </c>
      <c r="BE46" s="55" t="str">
        <f t="shared" si="30"/>
        <v/>
      </c>
      <c r="BF46" s="55" t="str">
        <f t="shared" si="30"/>
        <v/>
      </c>
      <c r="BG46" s="55" t="str">
        <f t="shared" si="30"/>
        <v/>
      </c>
      <c r="BH46" s="55" t="str">
        <f t="shared" si="30"/>
        <v/>
      </c>
      <c r="BI46" s="55" t="str">
        <f t="shared" si="30"/>
        <v/>
      </c>
      <c r="BJ46" s="55" t="str">
        <f t="shared" si="30"/>
        <v/>
      </c>
      <c r="BK46" s="55" t="str">
        <f t="shared" si="30"/>
        <v/>
      </c>
      <c r="BL46" s="55" t="str">
        <f t="shared" si="30"/>
        <v/>
      </c>
      <c r="BM46" s="55" t="str">
        <f t="shared" si="30"/>
        <v/>
      </c>
      <c r="BN46" s="55" t="str">
        <f t="shared" si="30"/>
        <v/>
      </c>
      <c r="BO46" s="55" t="str">
        <f t="shared" si="30"/>
        <v/>
      </c>
      <c r="BP46" s="55" t="str">
        <f t="shared" ref="BP46:EA46" si="31">IF(BP3="","",BO46+BP41)</f>
        <v/>
      </c>
      <c r="BQ46" s="55" t="str">
        <f t="shared" si="31"/>
        <v/>
      </c>
      <c r="BR46" s="55" t="str">
        <f t="shared" si="31"/>
        <v/>
      </c>
      <c r="BS46" s="55" t="str">
        <f t="shared" si="31"/>
        <v/>
      </c>
      <c r="BT46" s="55" t="str">
        <f t="shared" si="31"/>
        <v/>
      </c>
      <c r="BU46" s="55" t="str">
        <f t="shared" si="31"/>
        <v/>
      </c>
      <c r="BV46" s="55" t="str">
        <f t="shared" si="31"/>
        <v/>
      </c>
      <c r="BW46" s="55" t="str">
        <f t="shared" si="31"/>
        <v/>
      </c>
      <c r="BX46" s="55" t="str">
        <f t="shared" si="31"/>
        <v/>
      </c>
      <c r="BY46" s="55" t="str">
        <f t="shared" si="31"/>
        <v/>
      </c>
      <c r="BZ46" s="55" t="str">
        <f t="shared" si="31"/>
        <v/>
      </c>
      <c r="CA46" s="55" t="str">
        <f t="shared" si="31"/>
        <v/>
      </c>
      <c r="CB46" s="55" t="str">
        <f t="shared" si="31"/>
        <v/>
      </c>
      <c r="CC46" s="55" t="str">
        <f t="shared" si="31"/>
        <v/>
      </c>
      <c r="CD46" s="55" t="str">
        <f t="shared" si="31"/>
        <v/>
      </c>
      <c r="CE46" s="55" t="str">
        <f t="shared" si="31"/>
        <v/>
      </c>
      <c r="CF46" s="55" t="str">
        <f t="shared" si="31"/>
        <v/>
      </c>
      <c r="CG46" s="55" t="str">
        <f t="shared" si="31"/>
        <v/>
      </c>
      <c r="CH46" s="55" t="str">
        <f t="shared" si="31"/>
        <v/>
      </c>
      <c r="CI46" s="55" t="str">
        <f t="shared" si="31"/>
        <v/>
      </c>
      <c r="CJ46" s="55" t="str">
        <f t="shared" si="31"/>
        <v/>
      </c>
      <c r="CK46" s="55" t="str">
        <f t="shared" si="31"/>
        <v/>
      </c>
      <c r="CL46" s="55" t="str">
        <f t="shared" si="31"/>
        <v/>
      </c>
      <c r="CM46" s="55" t="str">
        <f t="shared" si="31"/>
        <v/>
      </c>
      <c r="CN46" s="55" t="str">
        <f t="shared" si="31"/>
        <v/>
      </c>
      <c r="CO46" s="55" t="str">
        <f t="shared" si="31"/>
        <v/>
      </c>
      <c r="CP46" s="55" t="str">
        <f t="shared" si="31"/>
        <v/>
      </c>
      <c r="CQ46" s="55" t="str">
        <f t="shared" si="31"/>
        <v/>
      </c>
      <c r="CR46" s="55" t="str">
        <f t="shared" si="31"/>
        <v/>
      </c>
      <c r="CS46" s="55" t="str">
        <f t="shared" si="31"/>
        <v/>
      </c>
      <c r="CT46" s="55" t="str">
        <f t="shared" si="31"/>
        <v/>
      </c>
      <c r="CU46" s="55" t="str">
        <f t="shared" si="31"/>
        <v/>
      </c>
      <c r="CV46" s="55" t="str">
        <f t="shared" si="31"/>
        <v/>
      </c>
      <c r="CW46" s="55" t="str">
        <f t="shared" si="31"/>
        <v/>
      </c>
      <c r="CX46" s="55" t="str">
        <f t="shared" si="31"/>
        <v/>
      </c>
      <c r="CY46" s="55" t="str">
        <f t="shared" si="31"/>
        <v/>
      </c>
      <c r="CZ46" s="55" t="str">
        <f t="shared" si="31"/>
        <v/>
      </c>
      <c r="DA46" s="55" t="str">
        <f t="shared" si="31"/>
        <v/>
      </c>
      <c r="DB46" s="55" t="str">
        <f t="shared" si="31"/>
        <v/>
      </c>
      <c r="DC46" s="55" t="str">
        <f t="shared" si="31"/>
        <v/>
      </c>
      <c r="DD46" s="55" t="str">
        <f t="shared" si="31"/>
        <v/>
      </c>
      <c r="DE46" s="55" t="str">
        <f t="shared" si="31"/>
        <v/>
      </c>
      <c r="DF46" s="55" t="str">
        <f t="shared" si="31"/>
        <v/>
      </c>
      <c r="DG46" s="55" t="str">
        <f t="shared" si="31"/>
        <v/>
      </c>
      <c r="DH46" s="55" t="str">
        <f t="shared" si="31"/>
        <v/>
      </c>
      <c r="DI46" s="55" t="str">
        <f t="shared" si="31"/>
        <v/>
      </c>
      <c r="DJ46" s="55" t="str">
        <f t="shared" si="31"/>
        <v/>
      </c>
      <c r="DK46" s="55" t="str">
        <f t="shared" si="31"/>
        <v/>
      </c>
      <c r="DL46" s="55" t="str">
        <f t="shared" si="31"/>
        <v/>
      </c>
      <c r="DM46" s="55" t="str">
        <f t="shared" si="31"/>
        <v/>
      </c>
      <c r="DN46" s="55" t="str">
        <f t="shared" si="31"/>
        <v/>
      </c>
      <c r="DO46" s="55" t="str">
        <f t="shared" si="31"/>
        <v/>
      </c>
      <c r="DP46" s="55" t="str">
        <f t="shared" si="31"/>
        <v/>
      </c>
      <c r="DQ46" s="55" t="str">
        <f t="shared" si="31"/>
        <v/>
      </c>
      <c r="DR46" s="55" t="str">
        <f t="shared" si="31"/>
        <v/>
      </c>
      <c r="DS46" s="55" t="str">
        <f t="shared" si="31"/>
        <v/>
      </c>
      <c r="DT46" s="55" t="str">
        <f t="shared" si="31"/>
        <v/>
      </c>
      <c r="DU46" s="55" t="str">
        <f t="shared" si="31"/>
        <v/>
      </c>
      <c r="DV46" s="55" t="str">
        <f t="shared" si="31"/>
        <v/>
      </c>
      <c r="DW46" s="55" t="str">
        <f t="shared" si="31"/>
        <v/>
      </c>
      <c r="DX46" s="55" t="str">
        <f t="shared" si="31"/>
        <v/>
      </c>
      <c r="DY46" s="55" t="str">
        <f t="shared" si="31"/>
        <v/>
      </c>
      <c r="DZ46" s="55" t="str">
        <f t="shared" si="31"/>
        <v/>
      </c>
      <c r="EA46" s="55" t="str">
        <f t="shared" si="31"/>
        <v/>
      </c>
      <c r="EB46" s="55" t="str">
        <f t="shared" ref="EB46:ET46" si="32">IF(EB3="","",EA46+EB41)</f>
        <v/>
      </c>
      <c r="EC46" s="55" t="str">
        <f t="shared" si="32"/>
        <v/>
      </c>
      <c r="ED46" s="55" t="str">
        <f t="shared" si="32"/>
        <v/>
      </c>
      <c r="EE46" s="55" t="str">
        <f t="shared" si="32"/>
        <v/>
      </c>
      <c r="EF46" s="55" t="str">
        <f t="shared" si="32"/>
        <v/>
      </c>
      <c r="EG46" s="55" t="str">
        <f t="shared" si="32"/>
        <v/>
      </c>
      <c r="EH46" s="55" t="str">
        <f t="shared" si="32"/>
        <v/>
      </c>
      <c r="EI46" s="55" t="str">
        <f t="shared" si="32"/>
        <v/>
      </c>
      <c r="EJ46" s="55" t="str">
        <f t="shared" si="32"/>
        <v/>
      </c>
      <c r="EK46" s="55" t="str">
        <f t="shared" si="32"/>
        <v/>
      </c>
      <c r="EL46" s="55" t="str">
        <f t="shared" si="32"/>
        <v/>
      </c>
      <c r="EM46" s="55" t="str">
        <f t="shared" si="32"/>
        <v/>
      </c>
      <c r="EN46" s="55" t="str">
        <f t="shared" si="32"/>
        <v/>
      </c>
      <c r="EO46" s="55" t="str">
        <f t="shared" si="32"/>
        <v/>
      </c>
      <c r="EP46" s="55" t="str">
        <f t="shared" si="32"/>
        <v/>
      </c>
      <c r="EQ46" s="55" t="str">
        <f t="shared" si="32"/>
        <v/>
      </c>
      <c r="ER46" s="55" t="str">
        <f t="shared" si="32"/>
        <v/>
      </c>
      <c r="ES46" s="55" t="str">
        <f t="shared" si="32"/>
        <v/>
      </c>
      <c r="ET46" s="55" t="str">
        <f t="shared" si="32"/>
        <v/>
      </c>
    </row>
    <row r="47" spans="1:152">
      <c r="A47" s="4"/>
      <c r="B47" s="4"/>
      <c r="C47" s="55"/>
      <c r="D47" s="55"/>
      <c r="E47" s="55"/>
      <c r="F47" s="55"/>
      <c r="G47" s="55"/>
      <c r="H47" s="55"/>
      <c r="I47" s="55"/>
      <c r="J47" s="55"/>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5"/>
      <c r="BE47" s="55"/>
      <c r="BF47" s="55"/>
      <c r="BG47" s="55"/>
      <c r="BH47" s="55"/>
      <c r="BI47" s="55"/>
      <c r="BJ47" s="55"/>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row>
    <row r="48" spans="1:152">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row>
    <row r="49" spans="3:139" ht="23.25">
      <c r="C49" s="12"/>
      <c r="D49" s="4"/>
      <c r="E49" s="4"/>
      <c r="F49" s="4"/>
      <c r="G49" s="4"/>
      <c r="H49" s="4"/>
      <c r="I49" s="4"/>
      <c r="J49" s="4"/>
      <c r="K49" s="4"/>
      <c r="L49" s="4"/>
      <c r="M49" s="117" t="s">
        <v>64</v>
      </c>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row>
    <row r="51" spans="3:139" ht="21">
      <c r="M51" s="118" t="s">
        <v>39</v>
      </c>
      <c r="N51" s="110">
        <f ca="1">B42+NPV('Caracs du projet'!E90,OFFSET(C42,0,0,1,COUNT(42:42)-1))</f>
        <v>38834.849324822739</v>
      </c>
    </row>
    <row r="52" spans="3:139" ht="15" customHeight="1">
      <c r="M52" s="119"/>
      <c r="N52" s="74"/>
    </row>
    <row r="53" spans="3:139" ht="42">
      <c r="M53" s="120" t="s">
        <v>126</v>
      </c>
      <c r="N53" s="76">
        <f ca="1">B42+NPV('Caracs du projet'!E90,OFFSET(C42,0,0,1,COUNT(42:42)-2))</f>
        <v>8198.9518559517073</v>
      </c>
    </row>
    <row r="55" spans="3:139" ht="63">
      <c r="M55" s="120" t="s">
        <v>65</v>
      </c>
      <c r="N55" s="121">
        <f ca="1">B30+NPV('Caracs du projet'!E88,Tableau_IS_apport_perso)</f>
        <v>8000</v>
      </c>
      <c r="O55" s="72"/>
    </row>
    <row r="56" spans="3:139" ht="21">
      <c r="M56" s="120"/>
      <c r="N56" s="75"/>
      <c r="O56" s="72"/>
    </row>
    <row r="57" spans="3:139" ht="42">
      <c r="M57" s="120" t="s">
        <v>116</v>
      </c>
      <c r="N57" s="126">
        <f ca="1">IF(AND(B45&gt;=0,C45&gt;=0),0,MATCH(SMALL(OFFSET(C45,0,0,1,COUNT(45:45)-1),1+COUNTIF(C45:EU45,"&lt;0")),B45:ER45)-1)</f>
        <v>15</v>
      </c>
      <c r="O57" s="122" t="s">
        <v>117</v>
      </c>
    </row>
    <row r="60" spans="3:139" ht="23.25">
      <c r="M60" s="117" t="s">
        <v>66</v>
      </c>
    </row>
    <row r="61" spans="3:139" ht="15" customHeight="1"/>
    <row r="62" spans="3:139" ht="21">
      <c r="M62" s="121" t="s">
        <v>67</v>
      </c>
      <c r="N62" s="121">
        <f ca="1">HLOOKUP('Caracs du projet'!E21,'Tableau LMP'!A3:EV42,13)</f>
        <v>43652.621200479924</v>
      </c>
    </row>
    <row r="63" spans="3:139" ht="15" customHeight="1">
      <c r="M63" s="121"/>
      <c r="N63" s="75"/>
    </row>
    <row r="64" spans="3:139" ht="21">
      <c r="M64" s="121" t="s">
        <v>68</v>
      </c>
      <c r="N64" s="121">
        <f ca="1">HLOOKUP('Caracs du projet'!E21,'Tableau LMP'!A3:EV42,39)</f>
        <v>30635.897468871059</v>
      </c>
    </row>
    <row r="67" spans="2:2">
      <c r="B67" s="113"/>
    </row>
    <row r="68" spans="2:2">
      <c r="B68" s="113"/>
    </row>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39"/>
  <sheetViews>
    <sheetView topLeftCell="A59" zoomScale="55" zoomScaleNormal="55" workbookViewId="0">
      <selection activeCell="E70" sqref="E70"/>
    </sheetView>
  </sheetViews>
  <sheetFormatPr baseColWidth="10" defaultColWidth="10.7109375" defaultRowHeight="15"/>
  <cols>
    <col min="4" max="4" width="14.5703125" customWidth="1"/>
    <col min="5" max="5" width="14.42578125" bestFit="1" customWidth="1"/>
    <col min="9" max="9" width="14" customWidth="1"/>
  </cols>
  <sheetData>
    <row r="3" spans="1:10" ht="18.75">
      <c r="A3" s="41" t="s">
        <v>101</v>
      </c>
    </row>
    <row r="4" spans="1:10" ht="15" customHeight="1">
      <c r="A4" s="41"/>
      <c r="J4" s="41"/>
    </row>
    <row r="5" spans="1:10" ht="15" customHeight="1">
      <c r="A5" s="41"/>
      <c r="J5" s="41"/>
    </row>
    <row r="6" spans="1:10" ht="15" customHeight="1">
      <c r="A6" s="41"/>
      <c r="J6" s="41"/>
    </row>
    <row r="7" spans="1:10" ht="15" customHeight="1">
      <c r="A7" s="40" t="s">
        <v>103</v>
      </c>
      <c r="J7" s="41"/>
    </row>
    <row r="8" spans="1:10" ht="15" customHeight="1" thickBot="1">
      <c r="A8" s="41"/>
      <c r="J8" s="41"/>
    </row>
    <row r="9" spans="1:10">
      <c r="A9" t="s">
        <v>78</v>
      </c>
      <c r="E9" s="88">
        <f>'Caracs du projet'!E20</f>
        <v>45000</v>
      </c>
    </row>
    <row r="10" spans="1:10">
      <c r="A10" t="s">
        <v>80</v>
      </c>
      <c r="E10" s="94">
        <f>'Caracs du projet'!E22</f>
        <v>50000</v>
      </c>
    </row>
    <row r="11" spans="1:10" ht="15.75" thickBot="1">
      <c r="A11" s="33" t="s">
        <v>79</v>
      </c>
      <c r="E11" s="98">
        <f>'Caracs du projet'!E21</f>
        <v>20</v>
      </c>
    </row>
    <row r="12" spans="1:10" ht="15.75" thickBot="1">
      <c r="A12" s="33"/>
      <c r="E12" s="97"/>
    </row>
    <row r="13" spans="1:10">
      <c r="A13" t="s">
        <v>81</v>
      </c>
      <c r="E13" s="88">
        <f>'Caracs du projet'!E30</f>
        <v>4600</v>
      </c>
    </row>
    <row r="14" spans="1:10">
      <c r="A14" t="s">
        <v>141</v>
      </c>
      <c r="E14" s="94">
        <f>'Caracs du projet'!E44</f>
        <v>1400</v>
      </c>
    </row>
    <row r="15" spans="1:10">
      <c r="A15" t="s">
        <v>142</v>
      </c>
      <c r="E15" s="94">
        <f>'Caracs du projet'!E43</f>
        <v>0</v>
      </c>
    </row>
    <row r="16" spans="1:10">
      <c r="A16" t="s">
        <v>140</v>
      </c>
      <c r="E16" s="94">
        <f>'Caracs du projet'!E48</f>
        <v>2100</v>
      </c>
    </row>
    <row r="17" spans="1:7" ht="15.75" thickBot="1">
      <c r="A17" t="s">
        <v>139</v>
      </c>
      <c r="E17" s="89">
        <f>'Caracs du projet'!E50</f>
        <v>1400</v>
      </c>
    </row>
    <row r="20" spans="1:7" ht="15.75">
      <c r="A20" s="40" t="s">
        <v>95</v>
      </c>
    </row>
    <row r="21" spans="1:7" ht="15.75" thickBot="1">
      <c r="A21" s="17"/>
    </row>
    <row r="22" spans="1:7">
      <c r="A22" t="s">
        <v>12</v>
      </c>
      <c r="B22" s="35"/>
      <c r="E22" s="99">
        <f>'Caracs du projet'!E73</f>
        <v>37000</v>
      </c>
    </row>
    <row r="23" spans="1:7">
      <c r="A23" t="s">
        <v>13</v>
      </c>
      <c r="E23" s="90">
        <f>'Caracs du projet'!E74</f>
        <v>1.17E-2</v>
      </c>
    </row>
    <row r="24" spans="1:7">
      <c r="A24" t="s">
        <v>15</v>
      </c>
      <c r="E24" s="92">
        <f>'Caracs du projet'!E76</f>
        <v>15</v>
      </c>
    </row>
    <row r="25" spans="1:7" ht="15.75" thickBot="1">
      <c r="A25" t="s">
        <v>119</v>
      </c>
      <c r="E25" s="93">
        <f>'Caracs du projet'!E77</f>
        <v>224.11818301617478</v>
      </c>
    </row>
    <row r="26" spans="1:7" ht="15.75" thickBot="1">
      <c r="E26" s="37"/>
      <c r="G26" s="1"/>
    </row>
    <row r="27" spans="1:7" ht="15.75" thickBot="1">
      <c r="A27" s="159" t="s">
        <v>106</v>
      </c>
      <c r="B27" s="159"/>
      <c r="C27" s="159"/>
      <c r="D27" s="159"/>
      <c r="E27" s="21">
        <f>'Caracs du projet'!E80</f>
        <v>0</v>
      </c>
      <c r="G27" s="1"/>
    </row>
    <row r="28" spans="1:7">
      <c r="A28" s="159"/>
      <c r="B28" s="159"/>
      <c r="C28" s="159"/>
      <c r="D28" s="159"/>
    </row>
    <row r="29" spans="1:7" ht="15.75" thickBot="1"/>
    <row r="30" spans="1:7" ht="15.75" thickBot="1">
      <c r="A30" s="18" t="s">
        <v>104</v>
      </c>
      <c r="E30" s="21">
        <f>'Caracs du projet'!E101</f>
        <v>8000</v>
      </c>
    </row>
    <row r="31" spans="1:7">
      <c r="A31" s="18"/>
      <c r="E31" s="37"/>
    </row>
    <row r="32" spans="1:7">
      <c r="A32" s="18"/>
      <c r="E32" s="37"/>
    </row>
    <row r="33" spans="1:5" ht="15.75">
      <c r="A33" s="40" t="s">
        <v>38</v>
      </c>
      <c r="E33" s="37"/>
    </row>
    <row r="34" spans="1:5" ht="15.75" thickBot="1">
      <c r="A34" s="17"/>
      <c r="E34" s="23"/>
    </row>
    <row r="35" spans="1:5">
      <c r="A35" t="s">
        <v>36</v>
      </c>
      <c r="E35" s="95">
        <f>'Caracs du projet'!E88</f>
        <v>5.0000000000000001E-3</v>
      </c>
    </row>
    <row r="36" spans="1:5" ht="15.75" thickBot="1">
      <c r="A36" t="s">
        <v>37</v>
      </c>
      <c r="E36" s="91">
        <f>'Caracs du projet'!E89</f>
        <v>0</v>
      </c>
    </row>
    <row r="37" spans="1:5" ht="15.75" thickBot="1">
      <c r="A37" t="s">
        <v>38</v>
      </c>
      <c r="E37" s="50">
        <f>'Caracs du projet'!E90</f>
        <v>5.0000000000000001E-3</v>
      </c>
    </row>
    <row r="38" spans="1:5" ht="15.75" thickBot="1">
      <c r="E38" s="43"/>
    </row>
    <row r="39" spans="1:5" ht="15.75" thickBot="1">
      <c r="A39" t="s">
        <v>40</v>
      </c>
      <c r="E39" s="96">
        <f>'Caracs du projet'!E93</f>
        <v>0.01</v>
      </c>
    </row>
    <row r="42" spans="1:5" ht="15.75">
      <c r="A42" s="40" t="s">
        <v>105</v>
      </c>
    </row>
    <row r="43" spans="1:5" ht="15.75" thickBot="1"/>
    <row r="44" spans="1:5" ht="15.75" thickBot="1">
      <c r="A44" t="s">
        <v>102</v>
      </c>
      <c r="E44" s="100">
        <f>'Caracs du projet'!C46</f>
        <v>20</v>
      </c>
    </row>
    <row r="45" spans="1:5" ht="15.75" thickBot="1"/>
    <row r="46" spans="1:5" ht="15.75" thickBot="1">
      <c r="A46" s="158" t="s">
        <v>85</v>
      </c>
      <c r="B46" s="158"/>
      <c r="C46" s="158"/>
      <c r="E46" s="50">
        <f>'Caracs du projet'!E63</f>
        <v>0.25600000000000001</v>
      </c>
    </row>
    <row r="47" spans="1:5">
      <c r="A47" s="158"/>
      <c r="B47" s="158"/>
      <c r="C47" s="158"/>
      <c r="E47" s="43"/>
    </row>
    <row r="50" spans="1:7" ht="15.75">
      <c r="A50" s="40" t="s">
        <v>107</v>
      </c>
    </row>
    <row r="51" spans="1:7" ht="15.75" thickBot="1"/>
    <row r="52" spans="1:7">
      <c r="A52" s="33" t="s">
        <v>83</v>
      </c>
      <c r="E52" s="101">
        <f>'Caracs du projet'!E61</f>
        <v>1.9000000000000017E-2</v>
      </c>
      <c r="G52" s="45"/>
    </row>
    <row r="53" spans="1:7" ht="15.75" thickBot="1">
      <c r="A53" s="33" t="s">
        <v>84</v>
      </c>
      <c r="E53" s="102">
        <f>'Caracs du projet'!E62</f>
        <v>0.12942999999999999</v>
      </c>
    </row>
    <row r="59" spans="1:7" ht="18.75">
      <c r="A59" s="41" t="s">
        <v>161</v>
      </c>
    </row>
    <row r="63" spans="1:7">
      <c r="A63" s="104" t="s">
        <v>111</v>
      </c>
      <c r="C63" s="14"/>
    </row>
    <row r="64" spans="1:7" ht="15.75" thickBot="1"/>
    <row r="65" spans="1:5" ht="15.75" thickBot="1">
      <c r="C65" t="s">
        <v>108</v>
      </c>
      <c r="E65" s="21">
        <f ca="1">IF(ISBLANK('Caracs du projet'!E123),'Caracs du projet'!E107,'Caracs du projet'!E123)</f>
        <v>8000</v>
      </c>
    </row>
    <row r="66" spans="1:5" ht="15.75" thickBot="1"/>
    <row r="67" spans="1:5" ht="15.75" thickBot="1">
      <c r="C67" t="s">
        <v>109</v>
      </c>
      <c r="E67" s="21">
        <f ca="1">IF(ISBLANK('Caracs du projet'!E127),'Caracs du projet'!E110,'Caracs du projet'!E127)</f>
        <v>11172.035200423757</v>
      </c>
    </row>
    <row r="68" spans="1:5" ht="15.75" thickBot="1">
      <c r="E68" s="37"/>
    </row>
    <row r="69" spans="1:5" ht="15.75" thickBot="1">
      <c r="C69" s="1" t="s">
        <v>136</v>
      </c>
      <c r="E69" s="21">
        <f ca="1">IF(ISBLANK('Caracs du projet'!E131),'Caracs du projet'!E113,'Caracs du projet'!E131)</f>
        <v>8000</v>
      </c>
    </row>
    <row r="70" spans="1:5">
      <c r="E70" s="107"/>
    </row>
    <row r="71" spans="1:5">
      <c r="E71" s="107"/>
    </row>
    <row r="72" spans="1:5">
      <c r="E72" s="107"/>
    </row>
    <row r="73" spans="1:5">
      <c r="A73" s="104" t="s">
        <v>118</v>
      </c>
    </row>
    <row r="74" spans="1:5" ht="15.75" thickBot="1">
      <c r="A74" s="104"/>
    </row>
    <row r="75" spans="1:5" ht="15.75" thickBot="1">
      <c r="A75" s="104"/>
      <c r="C75" t="s">
        <v>108</v>
      </c>
      <c r="E75" s="108">
        <f ca="1">'Tableau SCI IS'!N57</f>
        <v>5</v>
      </c>
    </row>
    <row r="76" spans="1:5" ht="15.75" thickBot="1">
      <c r="A76" s="104"/>
      <c r="E76" s="4"/>
    </row>
    <row r="77" spans="1:5" ht="15.75" thickBot="1">
      <c r="C77" t="s">
        <v>109</v>
      </c>
      <c r="E77" s="108">
        <f ca="1">'Tableau Foncier'!N45</f>
        <v>20</v>
      </c>
    </row>
    <row r="78" spans="1:5" ht="15.75" thickBot="1">
      <c r="E78" s="142"/>
    </row>
    <row r="79" spans="1:5" ht="15.75" thickBot="1">
      <c r="C79" s="1" t="s">
        <v>137</v>
      </c>
      <c r="E79" s="143">
        <f ca="1">'Tableau LMNP'!N46</f>
        <v>16</v>
      </c>
    </row>
    <row r="80" spans="1:5">
      <c r="E80" s="142"/>
    </row>
    <row r="81" spans="1:1" s="18" customFormat="1"/>
    <row r="82" spans="1:1" s="18" customFormat="1"/>
    <row r="83" spans="1:1">
      <c r="A83" s="105" t="s">
        <v>110</v>
      </c>
    </row>
    <row r="103" spans="1:5">
      <c r="A103" s="14" t="s">
        <v>112</v>
      </c>
    </row>
    <row r="105" spans="1:5">
      <c r="B105" s="38" t="s">
        <v>128</v>
      </c>
    </row>
    <row r="106" spans="1:5" ht="15.75" thickBot="1"/>
    <row r="107" spans="1:5" ht="15.75" thickBot="1">
      <c r="C107" t="s">
        <v>108</v>
      </c>
      <c r="E107" s="112">
        <f ca="1">'Tableau SCI IS'!N53</f>
        <v>24341.890853912013</v>
      </c>
    </row>
    <row r="108" spans="1:5" ht="15.75" thickBot="1">
      <c r="E108" s="13"/>
    </row>
    <row r="109" spans="1:5" ht="15.75" thickBot="1">
      <c r="C109" t="s">
        <v>109</v>
      </c>
      <c r="E109" s="112">
        <f ca="1">'Tableau Foncier'!N41</f>
        <v>-3101.5605225538065</v>
      </c>
    </row>
    <row r="110" spans="1:5" ht="15.75" thickBot="1">
      <c r="E110" s="133"/>
    </row>
    <row r="111" spans="1:5" ht="15.75" thickBot="1">
      <c r="C111" t="s">
        <v>133</v>
      </c>
      <c r="E111" s="112">
        <f ca="1">'Tableau LMNP'!N42</f>
        <v>8424.1845001057154</v>
      </c>
    </row>
    <row r="112" spans="1:5">
      <c r="E112" s="133"/>
    </row>
    <row r="114" spans="2:5">
      <c r="B114" s="38" t="s">
        <v>129</v>
      </c>
      <c r="E114" s="4"/>
    </row>
    <row r="115" spans="2:5" ht="15.75" thickBot="1">
      <c r="E115" s="4"/>
    </row>
    <row r="116" spans="2:5" ht="15.75" thickBot="1">
      <c r="C116" t="s">
        <v>108</v>
      </c>
      <c r="E116" s="111">
        <f>((E13-E17)-IF(E13-E17&lt;'Caracs du projet'!$E$9,(E13-E17)*'Caracs du projet'!$E$8,'Caracs du projet'!$E$9*'Caracs du projet'!$E$8+(E13-E17-'Caracs du projet'!$E$9)*'Caracs du projet'!$E$7))*(1-E46)</f>
        <v>2023.68</v>
      </c>
    </row>
    <row r="117" spans="2:5" ht="15.75" thickBot="1">
      <c r="E117" s="103"/>
    </row>
    <row r="118" spans="2:5" ht="15.75" thickBot="1">
      <c r="C118" t="s">
        <v>109</v>
      </c>
      <c r="E118" s="111">
        <f>(E13-E14)*(1-('Caracs du projet'!E12+'Caracs du projet'!E60))-(E17-E14)</f>
        <v>2201.6</v>
      </c>
    </row>
    <row r="119" spans="2:5" ht="15.75" thickBot="1">
      <c r="E119" s="134"/>
    </row>
    <row r="120" spans="2:5" ht="15.75" thickBot="1">
      <c r="C120" t="s">
        <v>133</v>
      </c>
      <c r="E120" s="111">
        <f>(E13-E17)*(1-('Caracs du projet'!E12+'Caracs du projet'!E60))</f>
        <v>2201.6</v>
      </c>
    </row>
    <row r="121" spans="2:5">
      <c r="E121" s="134"/>
    </row>
    <row r="123" spans="2:5">
      <c r="B123" s="38" t="s">
        <v>130</v>
      </c>
    </row>
    <row r="124" spans="2:5" ht="15.75" thickBot="1"/>
    <row r="125" spans="2:5" ht="15.75" thickBot="1">
      <c r="C125" t="s">
        <v>108</v>
      </c>
      <c r="E125" s="112">
        <f ca="1">'Tableau SCI IS'!N51</f>
        <v>55779.094815704557</v>
      </c>
    </row>
    <row r="126" spans="2:5" ht="15.75" thickBot="1">
      <c r="E126" s="13"/>
    </row>
    <row r="127" spans="2:5" ht="15.75" thickBot="1">
      <c r="C127" t="s">
        <v>109</v>
      </c>
      <c r="E127" s="112">
        <f ca="1">'Tableau Foncier'!N39</f>
        <v>43558.459722316133</v>
      </c>
    </row>
    <row r="128" spans="2:5" ht="15.75" thickBot="1">
      <c r="E128" s="133"/>
    </row>
    <row r="129" spans="2:9" ht="15.75" thickBot="1">
      <c r="C129" t="s">
        <v>133</v>
      </c>
      <c r="E129" s="112">
        <f ca="1">'Tableau LMNP'!N40</f>
        <v>49647.804323211552</v>
      </c>
    </row>
    <row r="130" spans="2:9">
      <c r="E130" s="133"/>
    </row>
    <row r="131" spans="2:9">
      <c r="E131" s="13"/>
    </row>
    <row r="132" spans="2:9">
      <c r="B132" s="38" t="s">
        <v>113</v>
      </c>
      <c r="E132" s="13"/>
    </row>
    <row r="133" spans="2:9" ht="15.75" thickBot="1">
      <c r="E133" s="13"/>
    </row>
    <row r="134" spans="2:9" ht="15.75" thickBot="1">
      <c r="C134" t="s">
        <v>108</v>
      </c>
      <c r="E134" s="112">
        <f ca="1">'Tableau SCI IS'!N64</f>
        <v>34734.827616501687</v>
      </c>
      <c r="F134" s="106" t="s">
        <v>114</v>
      </c>
      <c r="G134" t="s">
        <v>115</v>
      </c>
      <c r="I134" s="109">
        <f ca="1">E134/((1+'Caracs du projet'!$E$90)^(E11))</f>
        <v>31437.203961792577</v>
      </c>
    </row>
    <row r="135" spans="2:9" ht="15.75" thickBot="1">
      <c r="E135" s="13"/>
      <c r="I135" s="4"/>
    </row>
    <row r="136" spans="2:9" ht="15.75" thickBot="1">
      <c r="C136" t="s">
        <v>109</v>
      </c>
      <c r="E136" s="112">
        <f ca="1">'Tableau Foncier'!N53</f>
        <v>46660.020244869971</v>
      </c>
      <c r="F136" s="106" t="s">
        <v>114</v>
      </c>
      <c r="G136" t="s">
        <v>115</v>
      </c>
      <c r="I136" s="109">
        <f ca="1">E136/((1+'Caracs du projet'!$E$90)^(E11))</f>
        <v>42230.253435962863</v>
      </c>
    </row>
    <row r="137" spans="2:9" ht="15.75" thickBot="1">
      <c r="E137" s="133"/>
      <c r="F137" s="106"/>
      <c r="I137" s="139"/>
    </row>
    <row r="138" spans="2:9" ht="15.75" thickBot="1">
      <c r="C138" t="s">
        <v>133</v>
      </c>
      <c r="E138" s="112">
        <f>'Tableau Foncier'!N55</f>
        <v>0</v>
      </c>
      <c r="F138" s="106" t="s">
        <v>114</v>
      </c>
      <c r="G138" t="s">
        <v>115</v>
      </c>
      <c r="I138" s="109">
        <f>E138/((1+'Caracs du projet'!$E$90)^(E13))</f>
        <v>0</v>
      </c>
    </row>
    <row r="139" spans="2:9">
      <c r="E139" s="4"/>
    </row>
  </sheetData>
  <mergeCells count="2">
    <mergeCell ref="A46:C47"/>
    <mergeCell ref="A27:D28"/>
  </mergeCells>
  <pageMargins left="0.7" right="0.7" top="0.75" bottom="0.75" header="0.3" footer="0.3"/>
  <pageSetup paperSize="9" orientation="portrait" horizontalDpi="4294967294"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Caracs du projet</vt:lpstr>
      <vt:lpstr>Tableau d'emprunt</vt:lpstr>
      <vt:lpstr>Tableau SCI IS</vt:lpstr>
      <vt:lpstr>Tableau Foncier</vt:lpstr>
      <vt:lpstr>Tableau LMNP</vt:lpstr>
      <vt:lpstr>Tableau LMP</vt:lpstr>
      <vt:lpstr>Comparaison IS et 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2019-06-13T21:29:52Z</dcterms:modified>
</cp:coreProperties>
</file>