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\\ulis-user-2\ENR-PLASMA\Sécurité\CHANTIER 5S\6. BASTI_Automatisation\"/>
    </mc:Choice>
  </mc:AlternateContent>
  <xr:revisionPtr revIDLastSave="0" documentId="13_ncr:1_{08CA39F7-AC15-438E-8643-07E7AEC21FD9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Menu" sheetId="4" r:id="rId1"/>
    <sheet name="MAJ_consojourn" sheetId="3" r:id="rId2"/>
    <sheet name="BDD_Stock_Conso_Journalière" sheetId="2" r:id="rId3"/>
    <sheet name="Infos" sheetId="1" r:id="rId4"/>
    <sheet name="Cons" sheetId="5" r:id="rId5"/>
  </sheets>
  <definedNames>
    <definedName name="Date">OFFSET(BDD_Stock_Conso_Journalière!$A$3,0,0,COUNTA(BDD_Stock_Conso_Journalière!$A:$A)-1)</definedName>
    <definedName name="date_cons">BDD_Stock_Conso_Journalière!$A:$A</definedName>
    <definedName name="Type_cons">Tableau26[#Headers]</definedName>
    <definedName name="Type_de_matériel">OFFSET(Infos!$G$2,Infos!$A$14,0,COUNTA(Infos!$G:$G)-1)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5" l="1"/>
  <c r="D2" i="5" a="1"/>
  <c r="D2" i="5" s="1"/>
  <c r="E2" i="5" s="1"/>
  <c r="F2" i="5" s="1"/>
  <c r="C3" i="5" a="1"/>
  <c r="C3" i="5" s="1"/>
  <c r="E3" i="5" s="1"/>
  <c r="F3" i="5" s="1"/>
  <c r="G2" i="5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E64" i="2"/>
  <c r="L4" i="2" l="1"/>
  <c r="I3" i="5" a="1"/>
  <c r="I3" i="5" l="1"/>
  <c r="E4" i="2"/>
  <c r="E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B11" i="1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J61" i="2" s="1"/>
  <c r="J62" i="2" s="1"/>
  <c r="J63" i="2" s="1"/>
  <c r="C11" i="1"/>
  <c r="D11" i="1"/>
  <c r="L3" i="2" s="1"/>
  <c r="M4" i="2" l="1"/>
  <c r="S3" i="2"/>
  <c r="M3" i="2"/>
  <c r="S5" i="2" l="1"/>
  <c r="M5" i="2"/>
  <c r="S4" i="2" l="1"/>
  <c r="S6" i="2"/>
  <c r="M6" i="2"/>
  <c r="S7" i="2" l="1"/>
  <c r="M7" i="2"/>
  <c r="S8" i="2" l="1"/>
  <c r="M8" i="2"/>
  <c r="S9" i="2" l="1"/>
  <c r="M9" i="2"/>
  <c r="S10" i="2" l="1"/>
  <c r="M10" i="2"/>
  <c r="S11" i="2" l="1"/>
  <c r="M11" i="2"/>
  <c r="S12" i="2" l="1"/>
  <c r="M12" i="2"/>
  <c r="S13" i="2" l="1"/>
  <c r="M13" i="2"/>
  <c r="S14" i="2" l="1"/>
  <c r="M14" i="2"/>
  <c r="S15" i="2" l="1"/>
  <c r="M15" i="2"/>
  <c r="S16" i="2" l="1"/>
  <c r="M16" i="2"/>
  <c r="S17" i="2" l="1"/>
  <c r="M17" i="2"/>
  <c r="S18" i="2" l="1"/>
  <c r="M18" i="2"/>
  <c r="S19" i="2" l="1"/>
  <c r="M19" i="2"/>
  <c r="S20" i="2" l="1"/>
  <c r="M20" i="2"/>
  <c r="S21" i="2" l="1"/>
  <c r="M21" i="2"/>
  <c r="S22" i="2" l="1"/>
  <c r="M22" i="2"/>
  <c r="S23" i="2" l="1"/>
  <c r="M23" i="2"/>
  <c r="S24" i="2" l="1"/>
  <c r="M24" i="2"/>
  <c r="S25" i="2" l="1"/>
  <c r="M25" i="2"/>
  <c r="S26" i="2" l="1"/>
  <c r="M26" i="2"/>
  <c r="S27" i="2" l="1"/>
  <c r="M27" i="2"/>
  <c r="S28" i="2" l="1"/>
  <c r="M28" i="2"/>
  <c r="S29" i="2" l="1"/>
  <c r="M29" i="2"/>
  <c r="S30" i="2" l="1"/>
  <c r="M30" i="2"/>
  <c r="S31" i="2" l="1"/>
  <c r="M31" i="2"/>
  <c r="S32" i="2" l="1"/>
  <c r="M32" i="2"/>
  <c r="S33" i="2" l="1"/>
  <c r="M33" i="2"/>
  <c r="S34" i="2" l="1"/>
  <c r="M34" i="2"/>
  <c r="S35" i="2" l="1"/>
  <c r="M35" i="2"/>
  <c r="S36" i="2" l="1"/>
  <c r="M36" i="2"/>
  <c r="S37" i="2" l="1"/>
  <c r="M37" i="2"/>
  <c r="S38" i="2" l="1"/>
  <c r="M38" i="2"/>
  <c r="S39" i="2" l="1"/>
  <c r="M39" i="2"/>
  <c r="S40" i="2" l="1"/>
  <c r="M40" i="2"/>
  <c r="S41" i="2" l="1"/>
  <c r="M41" i="2"/>
  <c r="S42" i="2" l="1"/>
  <c r="M42" i="2"/>
  <c r="S43" i="2" l="1"/>
  <c r="M43" i="2"/>
  <c r="S44" i="2" l="1"/>
  <c r="M44" i="2"/>
  <c r="S45" i="2" l="1"/>
  <c r="M45" i="2"/>
  <c r="S46" i="2" l="1"/>
  <c r="M46" i="2"/>
  <c r="S47" i="2" l="1"/>
  <c r="M47" i="2"/>
  <c r="S48" i="2" l="1"/>
  <c r="M48" i="2"/>
  <c r="S49" i="2" l="1"/>
  <c r="M49" i="2"/>
  <c r="S50" i="2" l="1"/>
  <c r="M50" i="2"/>
  <c r="S51" i="2" l="1"/>
  <c r="M51" i="2"/>
  <c r="S52" i="2" l="1"/>
  <c r="M52" i="2"/>
  <c r="S53" i="2" l="1"/>
  <c r="M53" i="2"/>
  <c r="S54" i="2" l="1"/>
  <c r="M54" i="2"/>
  <c r="S55" i="2" l="1"/>
  <c r="M55" i="2"/>
  <c r="S56" i="2" l="1"/>
  <c r="M56" i="2"/>
  <c r="S57" i="2" l="1"/>
  <c r="M57" i="2"/>
  <c r="S58" i="2" l="1"/>
  <c r="M58" i="2"/>
  <c r="S59" i="2" l="1"/>
  <c r="M59" i="2"/>
  <c r="S60" i="2" l="1"/>
  <c r="M60" i="2"/>
  <c r="S61" i="2" l="1"/>
  <c r="M61" i="2"/>
  <c r="S63" i="2" l="1"/>
  <c r="S62" i="2"/>
  <c r="M63" i="2"/>
  <c r="M6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<sst xmlns="http://schemas.openxmlformats.org/spreadsheetml/2006/main" count="48" uniqueCount="35">
  <si>
    <t>Fournisseur</t>
  </si>
  <si>
    <t>Date</t>
  </si>
  <si>
    <t>Founisseur 1</t>
  </si>
  <si>
    <t>Founisseur 2</t>
  </si>
  <si>
    <t>Founisseur 3</t>
  </si>
  <si>
    <t>Caddie</t>
  </si>
  <si>
    <t>Total</t>
  </si>
  <si>
    <t>Temps de livraison (Jour)</t>
  </si>
  <si>
    <t>Stock 
fin de journée</t>
  </si>
  <si>
    <t>Stock Journalier</t>
  </si>
  <si>
    <t>Stock ce jour 
Caddie</t>
  </si>
  <si>
    <t xml:space="preserve">Réappro Palette bois 
en stock </t>
  </si>
  <si>
    <t xml:space="preserve">Stock ce jour Palette bois 
en stock </t>
  </si>
  <si>
    <t xml:space="preserve">Stock ce jour Palette plastique
 en stock </t>
  </si>
  <si>
    <t xml:space="preserve">Réappro Palette plastique
 en stock </t>
  </si>
  <si>
    <t>Réappro Caddie</t>
  </si>
  <si>
    <t>Stock initial</t>
  </si>
  <si>
    <t>Délais livraison</t>
  </si>
  <si>
    <t>Réappro journalier</t>
  </si>
  <si>
    <t>Rotor (plastique)</t>
  </si>
  <si>
    <t>Demi palette (rotor?/plastique)</t>
  </si>
  <si>
    <t>Je souhaite</t>
  </si>
  <si>
    <t>Type de matériel</t>
  </si>
  <si>
    <t>Palette bois</t>
  </si>
  <si>
    <t>Palette plastique</t>
  </si>
  <si>
    <t>Palette bois en stock</t>
  </si>
  <si>
    <t>Palette plastique en stock</t>
  </si>
  <si>
    <t>Type de palette</t>
  </si>
  <si>
    <t>Consommation</t>
  </si>
  <si>
    <t>Consojourn</t>
  </si>
  <si>
    <t>Conso Journ</t>
  </si>
  <si>
    <t>AA</t>
  </si>
  <si>
    <t>=BDD_Stock_Conso_Journalière!</t>
  </si>
  <si>
    <t>19/06/2020</t>
  </si>
  <si>
    <t>23/06/2020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</si>
</sst>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3" xfId="0" applyFont="1" applyFill="1" applyBorder="1"/>
    <xf numFmtId="0" fontId="0" fillId="3" borderId="3" xfId="0" applyFont="1" applyFill="1" applyBorder="1"/>
    <xf numFmtId="0" fontId="3" fillId="3" borderId="2" xfId="0" applyFont="1" applyFill="1" applyBorder="1"/>
    <xf numFmtId="0" fontId="3" fillId="0" borderId="2" xfId="0" applyFont="1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NumberFormat="1" applyAlignment="1">
      <alignment horizontal="center" vertical="center"/>
    </xf>
    <xf numFmtId="0" fontId="1" fillId="2" borderId="10" xfId="0" applyFont="1" applyFill="1" applyBorder="1"/>
    <xf numFmtId="0" fontId="1" fillId="2" borderId="9" xfId="0" applyFont="1" applyFill="1" applyBorder="1"/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1</xdr:row>
          <xdr:rowOff>180975</xdr:rowOff>
        </xdr:from>
        <xdr:to>
          <xdr:col>6</xdr:col>
          <xdr:colOff>371475</xdr:colOff>
          <xdr:row>4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conso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4</xdr:row>
          <xdr:rowOff>180975</xdr:rowOff>
        </xdr:from>
        <xdr:to>
          <xdr:col>6</xdr:col>
          <xdr:colOff>361950</xdr:colOff>
          <xdr:row>7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réappro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7</xdr:row>
          <xdr:rowOff>180975</xdr:rowOff>
        </xdr:from>
        <xdr:to>
          <xdr:col>6</xdr:col>
          <xdr:colOff>352425</xdr:colOff>
          <xdr:row>10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une perte journalière (casse)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10</xdr:row>
          <xdr:rowOff>161925</xdr:rowOff>
        </xdr:from>
        <xdr:to>
          <xdr:col>6</xdr:col>
          <xdr:colOff>352425</xdr:colOff>
          <xdr:row>13</xdr:row>
          <xdr:rowOff>66675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mon stock évolutif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13</xdr:row>
          <xdr:rowOff>161925</xdr:rowOff>
        </xdr:from>
        <xdr:to>
          <xdr:col>6</xdr:col>
          <xdr:colOff>352425</xdr:colOff>
          <xdr:row>16</xdr:row>
          <xdr:rowOff>66675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mes datas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</xdr:row>
          <xdr:rowOff>590550</xdr:rowOff>
        </xdr:from>
        <xdr:to>
          <xdr:col>7</xdr:col>
          <xdr:colOff>9525</xdr:colOff>
          <xdr:row>2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25" displayName="Tableau25" ref="I2:M63" totalsRowShown="0">
  <autoFilter ref="I2:M63" xr:uid="{00000000-0009-0000-0100-000004000000}"/>
  <tableColumns count="5">
    <tableColumn id="1" xr3:uid="{00000000-0010-0000-0000-000001000000}" name="Date" dataDxfId="23"/>
    <tableColumn id="2" xr3:uid="{00000000-0010-0000-0000-000002000000}" name="Stock ce jour Palette bois _x000a_en stock " dataDxfId="22">
      <calculatedColumnFormula>Infos!#REF!-Tableau26[[#This Row],[Palette bois]]</calculatedColumnFormula>
    </tableColumn>
    <tableColumn id="7" xr3:uid="{00000000-0010-0000-0000-000007000000}" name="Stock ce jour Palette plastique_x000a_ en stock " dataDxfId="21">
      <calculatedColumnFormula>Infos!#REF!-Tableau26[[#This Row],[Palette plastique]]</calculatedColumnFormula>
    </tableColumn>
    <tableColumn id="9" xr3:uid="{00000000-0010-0000-0000-000009000000}" name="Stock ce jour _x000a_Caddie" dataDxfId="20">
      <calculatedColumnFormula>Infos!D11-Tableau26[[#This Row],[Caddie]]+R3</calculatedColumnFormula>
    </tableColumn>
    <tableColumn id="5" xr3:uid="{00000000-0010-0000-0000-000005000000}" name="Stock _x000a_fin de journée" dataDxfId="19">
      <calculatedColumnFormula>SUM(Tableau25[[#This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26" displayName="Tableau26" ref="A2:E64" totalsRowShown="0" headerRowDxfId="18" dataDxfId="17">
  <autoFilter ref="A2:E64" xr:uid="{00000000-0009-0000-0100-000005000000}"/>
  <tableColumns count="5">
    <tableColumn id="1" xr3:uid="{00000000-0010-0000-0100-000001000000}" name="Date" dataDxfId="16"/>
    <tableColumn id="2" xr3:uid="{00000000-0010-0000-0100-000002000000}" name="Palette bois" dataDxfId="15"/>
    <tableColumn id="4" xr3:uid="{00000000-0010-0000-0100-000004000000}" name="Palette plastique" dataDxfId="14"/>
    <tableColumn id="9" xr3:uid="{00000000-0010-0000-0100-000009000000}" name="Caddie" dataDxfId="13"/>
    <tableColumn id="5" xr3:uid="{00000000-0010-0000-0100-000005000000}" name="Total" dataDxfId="12">
      <calculatedColumnFormula>SUM(Tableau26[[#This Row],[Palette bois]:[Caddie]])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O2:S63" totalsRowShown="0" headerRowDxfId="11">
  <autoFilter ref="O2:S63" xr:uid="{00000000-0009-0000-0100-000002000000}"/>
  <tableColumns count="5">
    <tableColumn id="1" xr3:uid="{00000000-0010-0000-0200-000001000000}" name="Date" dataDxfId="10"/>
    <tableColumn id="2" xr3:uid="{00000000-0010-0000-0200-000002000000}" name="Réappro Palette bois _x000a_en stock "/>
    <tableColumn id="3" xr3:uid="{00000000-0010-0000-0200-000003000000}" name="Réappro Palette plastique_x000a_ en stock "/>
    <tableColumn id="4" xr3:uid="{00000000-0010-0000-0200-000004000000}" name="Réappro Caddie"/>
    <tableColumn id="5" xr3:uid="{00000000-0010-0000-0200-000005000000}" name="Stock _x000a_fin de journée">
      <calculatedColumnFormula>SUM(Tableau25[[#This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A2:B5" totalsRowShown="0">
  <autoFilter ref="A2:B5" xr:uid="{00000000-0009-0000-0100-000003000000}"/>
  <tableColumns count="2">
    <tableColumn id="1" xr3:uid="{00000000-0010-0000-0300-000001000000}" name="Fournisseur" dataDxfId="9"/>
    <tableColumn id="2" xr3:uid="{00000000-0010-0000-0300-000002000000}" name="Temps de livraison (Jour)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A7:D11" totalsRowShown="0" headerRowDxfId="8" dataDxfId="6" headerRowBorderDxfId="7" tableBorderDxfId="5" totalsRowBorderDxfId="4">
  <autoFilter ref="A7:D11" xr:uid="{00000000-0009-0000-0100-000006000000}"/>
  <tableColumns count="4">
    <tableColumn id="1" xr3:uid="{00000000-0010-0000-0400-000001000000}" name="Fournisseur" dataDxfId="3"/>
    <tableColumn id="3" xr3:uid="{00000000-0010-0000-0400-000003000000}" name="Palette bois en stock" dataDxfId="2"/>
    <tableColumn id="5" xr3:uid="{00000000-0010-0000-0400-000005000000}" name="Palette plastique en stock" dataDxfId="1"/>
    <tableColumn id="6" xr3:uid="{00000000-0010-0000-0400-000006000000}" name="Cadd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"/>
  <sheetViews>
    <sheetView tabSelected="1" workbookViewId="0">
      <selection activeCell="G14" sqref="G14"/>
    </sheetView>
  </sheetViews>
  <sheetFormatPr baseColWidth="10" defaultColWidth="10.85546875" defaultRowHeight="15" x14ac:dyDescent="0.25"/>
  <cols>
    <col min="1" max="16384" width="10.85546875" style="17"/>
  </cols>
  <sheetData>
    <row r="1" spans="6:6" x14ac:dyDescent="0.25">
      <c r="F1" s="17" t="s">
        <v>21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_module_majconso_journ">
                <anchor moveWithCells="1" sizeWithCells="1">
                  <from>
                    <xdr:col>4</xdr:col>
                    <xdr:colOff>581025</xdr:colOff>
                    <xdr:row>1</xdr:row>
                    <xdr:rowOff>180975</xdr:rowOff>
                  </from>
                  <to>
                    <xdr:col>6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4</xdr:col>
                    <xdr:colOff>581025</xdr:colOff>
                    <xdr:row>4</xdr:row>
                    <xdr:rowOff>180975</xdr:rowOff>
                  </from>
                  <to>
                    <xdr:col>6</xdr:col>
                    <xdr:colOff>361950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7</xdr:row>
                    <xdr:rowOff>180975</xdr:rowOff>
                  </from>
                  <to>
                    <xdr:col>6</xdr:col>
                    <xdr:colOff>352425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10</xdr:row>
                    <xdr:rowOff>161925</xdr:rowOff>
                  </from>
                  <to>
                    <xdr:col>6</xdr:col>
                    <xdr:colOff>352425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>
                <anchor moveWithCells="1" sizeWithCells="1">
                  <from>
                    <xdr:col>4</xdr:col>
                    <xdr:colOff>571500</xdr:colOff>
                    <xdr:row>13</xdr:row>
                    <xdr:rowOff>161925</xdr:rowOff>
                  </from>
                  <to>
                    <xdr:col>6</xdr:col>
                    <xdr:colOff>352425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C4" sqref="C4"/>
    </sheetView>
  </sheetViews>
  <sheetFormatPr baseColWidth="10" defaultColWidth="10.85546875" defaultRowHeight="15" x14ac:dyDescent="0.25"/>
  <cols>
    <col min="1" max="16384" width="10.85546875" style="1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64"/>
  <sheetViews>
    <sheetView workbookViewId="0">
      <selection activeCell="G10" sqref="G10"/>
    </sheetView>
  </sheetViews>
  <sheetFormatPr baseColWidth="10" defaultRowHeight="15" x14ac:dyDescent="0.25"/>
  <cols>
    <col min="2" max="2" width="12.42578125" bestFit="1" customWidth="1"/>
    <col min="9" max="9" width="10.42578125" bestFit="1" customWidth="1"/>
    <col min="10" max="10" width="18.140625" bestFit="1" customWidth="1"/>
    <col min="11" max="11" width="13.140625" bestFit="1" customWidth="1"/>
    <col min="12" max="12" width="11.140625" bestFit="1" customWidth="1"/>
    <col min="13" max="13" width="9.5703125" bestFit="1" customWidth="1"/>
    <col min="15" max="15" width="10.42578125" bestFit="1" customWidth="1"/>
    <col min="16" max="16" width="18.140625" customWidth="1"/>
    <col min="17" max="17" width="13.140625" customWidth="1"/>
    <col min="18" max="18" width="16.140625" customWidth="1"/>
    <col min="19" max="19" width="9.5703125" bestFit="1" customWidth="1"/>
  </cols>
  <sheetData>
    <row r="1" spans="1:19" x14ac:dyDescent="0.25">
      <c r="B1" s="23" t="s">
        <v>30</v>
      </c>
      <c r="C1" s="23"/>
      <c r="D1" s="23"/>
      <c r="E1" s="23"/>
      <c r="F1" s="16"/>
      <c r="G1" s="16"/>
      <c r="H1" s="6"/>
      <c r="J1" s="23" t="s">
        <v>9</v>
      </c>
      <c r="K1" s="23"/>
      <c r="L1" s="23"/>
      <c r="P1" s="23" t="s">
        <v>18</v>
      </c>
      <c r="Q1" s="23"/>
      <c r="R1" s="23"/>
    </row>
    <row r="2" spans="1:19" ht="60" x14ac:dyDescent="0.25">
      <c r="A2" s="7" t="s">
        <v>1</v>
      </c>
      <c r="B2" s="5" t="s">
        <v>23</v>
      </c>
      <c r="C2" s="5" t="s">
        <v>24</v>
      </c>
      <c r="D2" s="5" t="s">
        <v>5</v>
      </c>
      <c r="E2" s="7" t="s">
        <v>6</v>
      </c>
      <c r="F2" s="7"/>
      <c r="G2" s="7"/>
      <c r="H2" s="7"/>
      <c r="I2" t="s">
        <v>1</v>
      </c>
      <c r="J2" s="5" t="s">
        <v>12</v>
      </c>
      <c r="K2" s="5" t="s">
        <v>13</v>
      </c>
      <c r="L2" s="5" t="s">
        <v>10</v>
      </c>
      <c r="M2" s="5" t="s">
        <v>8</v>
      </c>
      <c r="O2" t="s">
        <v>1</v>
      </c>
      <c r="P2" s="5" t="s">
        <v>11</v>
      </c>
      <c r="Q2" s="5" t="s">
        <v>14</v>
      </c>
      <c r="R2" s="5" t="s">
        <v>15</v>
      </c>
      <c r="S2" s="5" t="s">
        <v>8</v>
      </c>
    </row>
    <row r="3" spans="1:19" x14ac:dyDescent="0.25">
      <c r="A3" s="8">
        <v>44000</v>
      </c>
      <c r="B3" s="7">
        <v>40</v>
      </c>
      <c r="C3" s="7">
        <v>10</v>
      </c>
      <c r="D3" s="7">
        <v>10</v>
      </c>
      <c r="E3" s="7">
        <f>SUM(Tableau26[[#This Row],[Palette bois]:[Caddie]])</f>
        <v>60</v>
      </c>
      <c r="F3" s="7"/>
      <c r="G3" s="7"/>
      <c r="H3" s="7"/>
      <c r="I3" s="4">
        <v>44000</v>
      </c>
      <c r="J3">
        <f>Infos!B11-Tableau26[[#This Row],[Palette bois]]+P3</f>
        <v>80</v>
      </c>
      <c r="K3">
        <f>Infos!C8-Tableau26[[#This Row],[Palette plastique]]+Q3</f>
        <v>30</v>
      </c>
      <c r="L3">
        <f>Infos!D11-Tableau26[[#This Row],[Caddie]]+R3</f>
        <v>50</v>
      </c>
      <c r="M3">
        <f>SUM(Tableau25[[#This Row],[Stock ce jour Palette bois 
en stock ]:[Stock ce jour 
Caddie]])</f>
        <v>160</v>
      </c>
      <c r="O3" s="4">
        <v>44000</v>
      </c>
      <c r="S3">
        <f>SUM(Tableau25[[#This Row],[Stock ce jour Palette bois 
en stock ]:[Stock ce jour 
Caddie]])</f>
        <v>160</v>
      </c>
    </row>
    <row r="4" spans="1:19" x14ac:dyDescent="0.25">
      <c r="A4" s="8">
        <v>44001</v>
      </c>
      <c r="B4" s="7">
        <v>40</v>
      </c>
      <c r="C4" s="7"/>
      <c r="D4" s="7"/>
      <c r="E4" s="7">
        <f>SUM(Tableau26[[#This Row],[Palette bois]:[Caddie]])</f>
        <v>40</v>
      </c>
      <c r="F4" s="7"/>
      <c r="G4" s="7"/>
      <c r="H4" s="7"/>
      <c r="I4" s="4">
        <v>44001</v>
      </c>
      <c r="J4">
        <f>J3-Tableau26[[#This Row],[Palette bois]]+Tableau2[[#This Row],[Réappro Palette bois 
en stock ]]</f>
        <v>40</v>
      </c>
      <c r="K4">
        <f>K3-Tableau26[[#This Row],[Palette plastique]]</f>
        <v>30</v>
      </c>
      <c r="L4">
        <f>Infos!E12-Tableau26[[#This Row],[Caddie]]+R4</f>
        <v>0</v>
      </c>
      <c r="M4">
        <f>SUM(Tableau25[[#This Row],[Stock ce jour Palette bois 
en stock ]:[Stock ce jour 
Caddie]])</f>
        <v>70</v>
      </c>
      <c r="O4" s="4">
        <v>44001</v>
      </c>
      <c r="S4">
        <f>SUM(Tableau25[[#This Row],[Stock ce jour Palette bois 
en stock ]:[Stock ce jour 
Caddie]])</f>
        <v>70</v>
      </c>
    </row>
    <row r="5" spans="1:19" x14ac:dyDescent="0.25">
      <c r="A5" s="8">
        <v>44002</v>
      </c>
      <c r="B5" s="7">
        <v>40</v>
      </c>
      <c r="C5" s="7"/>
      <c r="D5" s="7"/>
      <c r="E5" s="7">
        <f>SUM(Tableau26[[#This Row],[Palette bois]:[Caddie]])</f>
        <v>40</v>
      </c>
      <c r="F5" s="7"/>
      <c r="G5" s="7"/>
      <c r="I5" s="4">
        <v>44002</v>
      </c>
      <c r="J5">
        <f>J4-Tableau26[[#This Row],[Palette bois]]+Tableau2[[#This Row],[Réappro Palette bois 
en stock ]]</f>
        <v>0</v>
      </c>
      <c r="K5">
        <f>K4-Tableau26[[#This Row],[Palette plastique]]</f>
        <v>30</v>
      </c>
      <c r="L5">
        <f>Infos!E13-Tableau26[[#This Row],[Caddie]]+R5</f>
        <v>0</v>
      </c>
      <c r="M5">
        <f>SUM(Tableau25[[#This Row],[Stock ce jour Palette bois 
en stock ]:[Stock ce jour 
Caddie]])</f>
        <v>30</v>
      </c>
      <c r="O5" s="4">
        <v>44002</v>
      </c>
      <c r="S5">
        <f>SUM(Tableau25[[#This Row],[Stock ce jour Palette bois 
en stock ]:[Stock ce jour 
Caddie]])</f>
        <v>30</v>
      </c>
    </row>
    <row r="6" spans="1:19" x14ac:dyDescent="0.25">
      <c r="A6" s="8">
        <v>44003</v>
      </c>
      <c r="B6" s="7">
        <v>40</v>
      </c>
      <c r="C6" s="7"/>
      <c r="D6" s="7"/>
      <c r="E6" s="7">
        <f>SUM(Tableau26[[#This Row],[Palette bois]:[Caddie]])</f>
        <v>40</v>
      </c>
      <c r="F6" s="7"/>
      <c r="G6" s="7"/>
      <c r="H6" s="7"/>
      <c r="I6" s="4">
        <v>44003</v>
      </c>
      <c r="J6">
        <f>J5-Tableau26[[#This Row],[Palette bois]]+Tableau2[[#This Row],[Réappro Palette bois 
en stock ]]</f>
        <v>10</v>
      </c>
      <c r="K6">
        <f>K5-Tableau26[[#This Row],[Palette plastique]]</f>
        <v>30</v>
      </c>
      <c r="L6">
        <f>Infos!E14-Tableau26[[#This Row],[Caddie]]+R6</f>
        <v>0</v>
      </c>
      <c r="M6">
        <f>SUM(Tableau25[[#This Row],[Stock ce jour Palette bois 
en stock ]:[Stock ce jour 
Caddie]])</f>
        <v>40</v>
      </c>
      <c r="O6" s="4">
        <v>44003</v>
      </c>
      <c r="P6">
        <v>50</v>
      </c>
      <c r="S6">
        <f>SUM(Tableau25[[#This Row],[Stock ce jour Palette bois 
en stock ]:[Stock ce jour 
Caddie]])</f>
        <v>40</v>
      </c>
    </row>
    <row r="7" spans="1:19" x14ac:dyDescent="0.25">
      <c r="A7" s="8">
        <v>44004</v>
      </c>
      <c r="B7" s="7">
        <v>40</v>
      </c>
      <c r="C7" s="7"/>
      <c r="D7" s="7"/>
      <c r="E7" s="7">
        <f>SUM(Tableau26[[#This Row],[Palette bois]:[Caddie]])</f>
        <v>40</v>
      </c>
      <c r="F7" s="7"/>
      <c r="G7" s="7"/>
      <c r="H7" s="7"/>
      <c r="I7" s="4">
        <v>44004</v>
      </c>
      <c r="J7">
        <f>J6-Tableau26[[#This Row],[Palette bois]]+Tableau2[[#This Row],[Réappro Palette bois 
en stock ]]</f>
        <v>-30</v>
      </c>
      <c r="K7">
        <f>K6-Tableau26[[#This Row],[Palette plastique]]</f>
        <v>30</v>
      </c>
      <c r="L7">
        <f>Infos!E15-Tableau26[[#This Row],[Caddie]]+R7</f>
        <v>0</v>
      </c>
      <c r="M7">
        <f>SUM(Tableau25[[#This Row],[Stock ce jour Palette bois 
en stock ]:[Stock ce jour 
Caddie]])</f>
        <v>0</v>
      </c>
      <c r="O7" s="4">
        <v>44004</v>
      </c>
      <c r="S7">
        <f>SUM(Tableau25[[#This Row],[Stock ce jour Palette bois 
en stock ]:[Stock ce jour 
Caddie]])</f>
        <v>0</v>
      </c>
    </row>
    <row r="8" spans="1:19" x14ac:dyDescent="0.25">
      <c r="A8" s="8">
        <v>44005</v>
      </c>
      <c r="B8" s="7">
        <v>40</v>
      </c>
      <c r="C8" s="7"/>
      <c r="D8" s="7"/>
      <c r="E8" s="7">
        <f>SUM(Tableau26[[#This Row],[Palette bois]:[Caddie]])</f>
        <v>40</v>
      </c>
      <c r="F8" s="7"/>
      <c r="G8" s="7"/>
      <c r="H8" s="7"/>
      <c r="I8" s="4">
        <v>44005</v>
      </c>
      <c r="J8">
        <f>J7-Tableau26[[#This Row],[Palette bois]]+Tableau2[[#This Row],[Réappro Palette bois 
en stock ]]</f>
        <v>-70</v>
      </c>
      <c r="K8">
        <f>K7-Tableau26[[#This Row],[Palette plastique]]</f>
        <v>30</v>
      </c>
      <c r="L8">
        <f>Infos!E16-Tableau26[[#This Row],[Caddie]]+R8</f>
        <v>0</v>
      </c>
      <c r="M8">
        <f>SUM(Tableau25[[#This Row],[Stock ce jour Palette bois 
en stock ]:[Stock ce jour 
Caddie]])</f>
        <v>-40</v>
      </c>
      <c r="O8" s="4">
        <v>44005</v>
      </c>
      <c r="S8">
        <f>SUM(Tableau25[[#This Row],[Stock ce jour Palette bois 
en stock ]:[Stock ce jour 
Caddie]])</f>
        <v>-40</v>
      </c>
    </row>
    <row r="9" spans="1:19" x14ac:dyDescent="0.25">
      <c r="A9" s="8">
        <v>44006</v>
      </c>
      <c r="B9" s="7">
        <v>40</v>
      </c>
      <c r="C9" s="7"/>
      <c r="D9" s="7"/>
      <c r="E9" s="7">
        <f>SUM(Tableau26[[#This Row],[Palette bois]:[Caddie]])</f>
        <v>40</v>
      </c>
      <c r="F9" s="7"/>
      <c r="G9" s="7"/>
      <c r="H9" s="7"/>
      <c r="I9" s="4">
        <v>44006</v>
      </c>
      <c r="J9">
        <f>J8-Tableau26[[#This Row],[Palette bois]]+Tableau2[[#This Row],[Réappro Palette bois 
en stock ]]</f>
        <v>-110</v>
      </c>
      <c r="K9">
        <f>K8-Tableau26[[#This Row],[Palette plastique]]</f>
        <v>30</v>
      </c>
      <c r="L9">
        <f>Infos!E17-Tableau26[[#This Row],[Caddie]]+R9</f>
        <v>0</v>
      </c>
      <c r="M9">
        <f>SUM(Tableau25[[#This Row],[Stock ce jour Palette bois 
en stock ]:[Stock ce jour 
Caddie]])</f>
        <v>-80</v>
      </c>
      <c r="O9" s="4">
        <v>44006</v>
      </c>
      <c r="S9">
        <f>SUM(Tableau25[[#This Row],[Stock ce jour Palette bois 
en stock ]:[Stock ce jour 
Caddie]])</f>
        <v>-80</v>
      </c>
    </row>
    <row r="10" spans="1:19" x14ac:dyDescent="0.25">
      <c r="A10" s="8">
        <v>44007</v>
      </c>
      <c r="B10" s="7">
        <v>40</v>
      </c>
      <c r="C10" s="7">
        <v>23</v>
      </c>
      <c r="D10" s="7">
        <v>23</v>
      </c>
      <c r="E10" s="7">
        <f>SUM(Tableau26[[#This Row],[Palette bois]:[Caddie]])</f>
        <v>86</v>
      </c>
      <c r="F10" s="7"/>
      <c r="G10" s="7"/>
      <c r="H10" s="7"/>
      <c r="I10" s="4">
        <v>44007</v>
      </c>
      <c r="J10">
        <f>J9-Tableau26[[#This Row],[Palette bois]]+Tableau2[[#This Row],[Réappro Palette bois 
en stock ]]</f>
        <v>-150</v>
      </c>
      <c r="K10">
        <f>K9-Tableau26[[#This Row],[Palette plastique]]</f>
        <v>7</v>
      </c>
      <c r="L10">
        <f>Infos!E18-Tableau26[[#This Row],[Caddie]]+R10</f>
        <v>-23</v>
      </c>
      <c r="M10">
        <f>SUM(Tableau25[[#This Row],[Stock ce jour Palette bois 
en stock ]:[Stock ce jour 
Caddie]])</f>
        <v>-166</v>
      </c>
      <c r="O10" s="4">
        <v>44007</v>
      </c>
      <c r="S10">
        <f>SUM(Tableau25[[#This Row],[Stock ce jour Palette bois 
en stock ]:[Stock ce jour 
Caddie]])</f>
        <v>-166</v>
      </c>
    </row>
    <row r="11" spans="1:19" x14ac:dyDescent="0.25">
      <c r="A11" s="8">
        <v>44008</v>
      </c>
      <c r="B11" s="7">
        <v>40</v>
      </c>
      <c r="C11" s="7"/>
      <c r="D11" s="7"/>
      <c r="E11" s="7">
        <f>SUM(Tableau26[[#This Row],[Palette bois]:[Caddie]])</f>
        <v>40</v>
      </c>
      <c r="F11" s="7"/>
      <c r="G11" s="7"/>
      <c r="H11" s="7"/>
      <c r="I11" s="4">
        <v>44008</v>
      </c>
      <c r="J11">
        <f>J10-Tableau26[[#This Row],[Palette bois]]+Tableau2[[#This Row],[Réappro Palette bois 
en stock ]]</f>
        <v>-190</v>
      </c>
      <c r="K11">
        <f>K10-Tableau26[[#This Row],[Palette plastique]]</f>
        <v>7</v>
      </c>
      <c r="L11">
        <f>Infos!E19-Tableau26[[#This Row],[Caddie]]+R11</f>
        <v>0</v>
      </c>
      <c r="M11">
        <f>SUM(Tableau25[[#This Row],[Stock ce jour Palette bois 
en stock ]:[Stock ce jour 
Caddie]])</f>
        <v>-183</v>
      </c>
      <c r="O11" s="4">
        <v>44008</v>
      </c>
      <c r="S11">
        <f>SUM(Tableau25[[#This Row],[Stock ce jour Palette bois 
en stock ]:[Stock ce jour 
Caddie]])</f>
        <v>-183</v>
      </c>
    </row>
    <row r="12" spans="1:19" x14ac:dyDescent="0.25">
      <c r="A12" s="8">
        <v>44009</v>
      </c>
      <c r="B12" s="7">
        <v>40</v>
      </c>
      <c r="C12" s="7"/>
      <c r="D12" s="7"/>
      <c r="E12" s="7">
        <f>SUM(Tableau26[[#This Row],[Palette bois]:[Caddie]])</f>
        <v>40</v>
      </c>
      <c r="F12" s="7"/>
      <c r="G12" s="7"/>
      <c r="H12" s="7"/>
      <c r="I12" s="4">
        <v>44009</v>
      </c>
      <c r="J12">
        <f>J11-Tableau26[[#This Row],[Palette bois]]+Tableau2[[#This Row],[Réappro Palette bois 
en stock ]]</f>
        <v>-230</v>
      </c>
      <c r="K12">
        <f>K11-Tableau26[[#This Row],[Palette plastique]]</f>
        <v>7</v>
      </c>
      <c r="L12">
        <f>Infos!E20-Tableau26[[#This Row],[Caddie]]+R12</f>
        <v>0</v>
      </c>
      <c r="M12">
        <f>SUM(Tableau25[[#This Row],[Stock ce jour Palette bois 
en stock ]:[Stock ce jour 
Caddie]])</f>
        <v>-223</v>
      </c>
      <c r="O12" s="4">
        <v>44009</v>
      </c>
      <c r="S12">
        <f>SUM(Tableau25[[#This Row],[Stock ce jour Palette bois 
en stock ]:[Stock ce jour 
Caddie]])</f>
        <v>-223</v>
      </c>
    </row>
    <row r="13" spans="1:19" x14ac:dyDescent="0.25">
      <c r="A13" s="8">
        <v>44010</v>
      </c>
      <c r="B13" s="7">
        <v>40</v>
      </c>
      <c r="C13" s="7"/>
      <c r="D13" s="7"/>
      <c r="E13" s="7">
        <f>SUM(Tableau26[[#This Row],[Palette bois]:[Caddie]])</f>
        <v>40</v>
      </c>
      <c r="F13" s="7"/>
      <c r="G13" s="7"/>
      <c r="H13" s="7"/>
      <c r="I13" s="4">
        <v>44010</v>
      </c>
      <c r="J13">
        <f>J12-Tableau26[[#This Row],[Palette bois]]+Tableau2[[#This Row],[Réappro Palette bois 
en stock ]]</f>
        <v>-270</v>
      </c>
      <c r="K13">
        <f>K12-Tableau26[[#This Row],[Palette plastique]]</f>
        <v>7</v>
      </c>
      <c r="L13">
        <f>Infos!E21-Tableau26[[#This Row],[Caddie]]+R13</f>
        <v>0</v>
      </c>
      <c r="M13">
        <f>SUM(Tableau25[[#This Row],[Stock ce jour Palette bois 
en stock ]:[Stock ce jour 
Caddie]])</f>
        <v>-263</v>
      </c>
      <c r="O13" s="4">
        <v>44010</v>
      </c>
      <c r="S13">
        <f>SUM(Tableau25[[#This Row],[Stock ce jour Palette bois 
en stock ]:[Stock ce jour 
Caddie]])</f>
        <v>-263</v>
      </c>
    </row>
    <row r="14" spans="1:19" x14ac:dyDescent="0.25">
      <c r="A14" s="8">
        <v>44011</v>
      </c>
      <c r="B14" s="7"/>
      <c r="C14" s="7"/>
      <c r="D14" s="7"/>
      <c r="E14" s="7">
        <f>SUM(Tableau26[[#This Row],[Palette bois]:[Caddie]])</f>
        <v>0</v>
      </c>
      <c r="F14" s="7"/>
      <c r="G14" s="7"/>
      <c r="H14" s="7"/>
      <c r="I14" s="4">
        <v>44011</v>
      </c>
      <c r="J14">
        <f>J13-Tableau26[[#This Row],[Palette bois]]+Tableau2[[#This Row],[Réappro Palette bois 
en stock ]]</f>
        <v>-270</v>
      </c>
      <c r="K14">
        <f>K13-Tableau26[[#This Row],[Palette plastique]]</f>
        <v>7</v>
      </c>
      <c r="L14">
        <f>Infos!E22-Tableau26[[#This Row],[Caddie]]+R14</f>
        <v>0</v>
      </c>
      <c r="M14">
        <f>SUM(Tableau25[[#This Row],[Stock ce jour Palette bois 
en stock ]:[Stock ce jour 
Caddie]])</f>
        <v>-263</v>
      </c>
      <c r="O14" s="4">
        <v>44011</v>
      </c>
      <c r="S14">
        <f>SUM(Tableau25[[#This Row],[Stock ce jour Palette bois 
en stock ]:[Stock ce jour 
Caddie]])</f>
        <v>-263</v>
      </c>
    </row>
    <row r="15" spans="1:19" x14ac:dyDescent="0.25">
      <c r="A15" s="8">
        <v>44012</v>
      </c>
      <c r="B15" s="7"/>
      <c r="C15" s="7"/>
      <c r="D15" s="7"/>
      <c r="E15" s="7">
        <f>SUM(Tableau26[[#This Row],[Palette bois]:[Caddie]])</f>
        <v>0</v>
      </c>
      <c r="F15" s="7"/>
      <c r="G15" s="7"/>
      <c r="H15" s="7"/>
      <c r="I15" s="4">
        <v>44012</v>
      </c>
      <c r="J15">
        <f>J14-Tableau26[[#This Row],[Palette bois]]+Tableau2[[#This Row],[Réappro Palette bois 
en stock ]]</f>
        <v>-270</v>
      </c>
      <c r="K15">
        <f>K14-Tableau26[[#This Row],[Palette plastique]]</f>
        <v>7</v>
      </c>
      <c r="L15">
        <f>Infos!E23-Tableau26[[#This Row],[Caddie]]+R15</f>
        <v>0</v>
      </c>
      <c r="M15">
        <f>SUM(Tableau25[[#This Row],[Stock ce jour Palette bois 
en stock ]:[Stock ce jour 
Caddie]])</f>
        <v>-263</v>
      </c>
      <c r="O15" s="4">
        <v>44012</v>
      </c>
      <c r="S15">
        <f>SUM(Tableau25[[#This Row],[Stock ce jour Palette bois 
en stock ]:[Stock ce jour 
Caddie]])</f>
        <v>-263</v>
      </c>
    </row>
    <row r="16" spans="1:19" x14ac:dyDescent="0.25">
      <c r="A16" s="8">
        <v>44013</v>
      </c>
      <c r="B16" s="7"/>
      <c r="C16" s="7"/>
      <c r="D16" s="7"/>
      <c r="E16" s="7">
        <f>SUM(Tableau26[[#This Row],[Palette bois]:[Caddie]])</f>
        <v>0</v>
      </c>
      <c r="F16" s="7"/>
      <c r="G16" s="7"/>
      <c r="H16" s="7"/>
      <c r="I16" s="4">
        <v>44013</v>
      </c>
      <c r="J16">
        <f>J15-Tableau26[[#This Row],[Palette bois]]+Tableau2[[#This Row],[Réappro Palette bois 
en stock ]]</f>
        <v>-270</v>
      </c>
      <c r="K16">
        <f>K15-Tableau26[[#This Row],[Palette plastique]]</f>
        <v>7</v>
      </c>
      <c r="L16">
        <f>Infos!E24-Tableau26[[#This Row],[Caddie]]+R16</f>
        <v>0</v>
      </c>
      <c r="M16">
        <f>SUM(Tableau25[[#This Row],[Stock ce jour Palette bois 
en stock ]:[Stock ce jour 
Caddie]])</f>
        <v>-263</v>
      </c>
      <c r="O16" s="4">
        <v>44013</v>
      </c>
      <c r="S16">
        <f>SUM(Tableau25[[#This Row],[Stock ce jour Palette bois 
en stock ]:[Stock ce jour 
Caddie]])</f>
        <v>-263</v>
      </c>
    </row>
    <row r="17" spans="1:19" x14ac:dyDescent="0.25">
      <c r="A17" s="8">
        <v>44014</v>
      </c>
      <c r="B17" s="7"/>
      <c r="C17" s="7"/>
      <c r="D17" s="7"/>
      <c r="E17" s="7">
        <f>SUM(Tableau26[[#This Row],[Palette bois]:[Caddie]])</f>
        <v>0</v>
      </c>
      <c r="F17" s="7"/>
      <c r="G17" s="7"/>
      <c r="H17" s="7"/>
      <c r="I17" s="4">
        <v>44014</v>
      </c>
      <c r="J17">
        <f>J16-Tableau26[[#This Row],[Palette bois]]+Tableau2[[#This Row],[Réappro Palette bois 
en stock ]]</f>
        <v>-270</v>
      </c>
      <c r="K17">
        <f>K16-Tableau26[[#This Row],[Palette plastique]]</f>
        <v>7</v>
      </c>
      <c r="L17">
        <f>Infos!E25-Tableau26[[#This Row],[Caddie]]+R17</f>
        <v>0</v>
      </c>
      <c r="M17">
        <f>SUM(Tableau25[[#This Row],[Stock ce jour Palette bois 
en stock ]:[Stock ce jour 
Caddie]])</f>
        <v>-263</v>
      </c>
      <c r="O17" s="4">
        <v>44014</v>
      </c>
      <c r="S17">
        <f>SUM(Tableau25[[#This Row],[Stock ce jour Palette bois 
en stock ]:[Stock ce jour 
Caddie]])</f>
        <v>-263</v>
      </c>
    </row>
    <row r="18" spans="1:19" x14ac:dyDescent="0.25">
      <c r="A18" s="8">
        <v>44015</v>
      </c>
      <c r="B18" s="7"/>
      <c r="C18" s="7"/>
      <c r="D18" s="7"/>
      <c r="E18" s="7">
        <f>SUM(Tableau26[[#This Row],[Palette bois]:[Caddie]])</f>
        <v>0</v>
      </c>
      <c r="F18" s="7"/>
      <c r="G18" s="7"/>
      <c r="H18" s="7"/>
      <c r="I18" s="4">
        <v>44015</v>
      </c>
      <c r="J18">
        <f>J17-Tableau26[[#This Row],[Palette bois]]+Tableau2[[#This Row],[Réappro Palette bois 
en stock ]]</f>
        <v>-270</v>
      </c>
      <c r="K18">
        <f>K17-Tableau26[[#This Row],[Palette plastique]]</f>
        <v>7</v>
      </c>
      <c r="L18">
        <f>Infos!E26-Tableau26[[#This Row],[Caddie]]+R18</f>
        <v>0</v>
      </c>
      <c r="M18">
        <f>SUM(Tableau25[[#This Row],[Stock ce jour Palette bois 
en stock ]:[Stock ce jour 
Caddie]])</f>
        <v>-263</v>
      </c>
      <c r="O18" s="4">
        <v>44015</v>
      </c>
      <c r="S18">
        <f>SUM(Tableau25[[#This Row],[Stock ce jour Palette bois 
en stock ]:[Stock ce jour 
Caddie]])</f>
        <v>-263</v>
      </c>
    </row>
    <row r="19" spans="1:19" x14ac:dyDescent="0.25">
      <c r="A19" s="8">
        <v>44016</v>
      </c>
      <c r="B19" s="7"/>
      <c r="C19" s="7"/>
      <c r="D19" s="7"/>
      <c r="E19" s="7">
        <f>SUM(Tableau26[[#This Row],[Palette bois]:[Caddie]])</f>
        <v>0</v>
      </c>
      <c r="F19" s="7"/>
      <c r="G19" s="7"/>
      <c r="H19" s="7"/>
      <c r="I19" s="4">
        <v>44016</v>
      </c>
      <c r="J19">
        <f>J18-Tableau26[[#This Row],[Palette bois]]+Tableau2[[#This Row],[Réappro Palette bois 
en stock ]]</f>
        <v>-270</v>
      </c>
      <c r="K19">
        <f>K18-Tableau26[[#This Row],[Palette plastique]]</f>
        <v>7</v>
      </c>
      <c r="L19">
        <f>Infos!E27-Tableau26[[#This Row],[Caddie]]+R19</f>
        <v>0</v>
      </c>
      <c r="M19">
        <f>SUM(Tableau25[[#This Row],[Stock ce jour Palette bois 
en stock ]:[Stock ce jour 
Caddie]])</f>
        <v>-263</v>
      </c>
      <c r="O19" s="4">
        <v>44016</v>
      </c>
      <c r="S19">
        <f>SUM(Tableau25[[#This Row],[Stock ce jour Palette bois 
en stock ]:[Stock ce jour 
Caddie]])</f>
        <v>-263</v>
      </c>
    </row>
    <row r="20" spans="1:19" x14ac:dyDescent="0.25">
      <c r="A20" s="8">
        <v>44017</v>
      </c>
      <c r="B20" s="7"/>
      <c r="C20" s="7"/>
      <c r="D20" s="7"/>
      <c r="E20" s="7">
        <f>SUM(Tableau26[[#This Row],[Palette bois]:[Caddie]])</f>
        <v>0</v>
      </c>
      <c r="F20" s="7"/>
      <c r="G20" s="7"/>
      <c r="H20" s="7"/>
      <c r="I20" s="4">
        <v>44017</v>
      </c>
      <c r="J20">
        <f>J19-Tableau26[[#This Row],[Palette bois]]+Tableau2[[#This Row],[Réappro Palette bois 
en stock ]]</f>
        <v>-270</v>
      </c>
      <c r="K20">
        <f>K19-Tableau26[[#This Row],[Palette plastique]]</f>
        <v>7</v>
      </c>
      <c r="L20">
        <f>Infos!E28-Tableau26[[#This Row],[Caddie]]+R20</f>
        <v>0</v>
      </c>
      <c r="M20">
        <f>SUM(Tableau25[[#This Row],[Stock ce jour Palette bois 
en stock ]:[Stock ce jour 
Caddie]])</f>
        <v>-263</v>
      </c>
      <c r="O20" s="4">
        <v>44017</v>
      </c>
      <c r="S20">
        <f>SUM(Tableau25[[#This Row],[Stock ce jour Palette bois 
en stock ]:[Stock ce jour 
Caddie]])</f>
        <v>-263</v>
      </c>
    </row>
    <row r="21" spans="1:19" x14ac:dyDescent="0.25">
      <c r="A21" s="8">
        <v>44018</v>
      </c>
      <c r="B21" s="7"/>
      <c r="C21" s="7"/>
      <c r="D21" s="7"/>
      <c r="E21" s="7">
        <f>SUM(Tableau26[[#This Row],[Palette bois]:[Caddie]])</f>
        <v>0</v>
      </c>
      <c r="F21" s="7"/>
      <c r="G21" s="7"/>
      <c r="H21" s="7"/>
      <c r="I21" s="4">
        <v>44018</v>
      </c>
      <c r="J21">
        <f>J20-Tableau26[[#This Row],[Palette bois]]+Tableau2[[#This Row],[Réappro Palette bois 
en stock ]]</f>
        <v>-270</v>
      </c>
      <c r="K21">
        <f>K20-Tableau26[[#This Row],[Palette plastique]]</f>
        <v>7</v>
      </c>
      <c r="L21">
        <f>Infos!E29-Tableau26[[#This Row],[Caddie]]+R21</f>
        <v>0</v>
      </c>
      <c r="M21">
        <f>SUM(Tableau25[[#This Row],[Stock ce jour Palette bois 
en stock ]:[Stock ce jour 
Caddie]])</f>
        <v>-263</v>
      </c>
      <c r="O21" s="4">
        <v>44018</v>
      </c>
      <c r="S21">
        <f>SUM(Tableau25[[#This Row],[Stock ce jour Palette bois 
en stock ]:[Stock ce jour 
Caddie]])</f>
        <v>-263</v>
      </c>
    </row>
    <row r="22" spans="1:19" x14ac:dyDescent="0.25">
      <c r="A22" s="8">
        <v>44019</v>
      </c>
      <c r="B22" s="7"/>
      <c r="C22" s="7"/>
      <c r="D22" s="7"/>
      <c r="E22" s="7">
        <f>SUM(Tableau26[[#This Row],[Palette bois]:[Caddie]])</f>
        <v>0</v>
      </c>
      <c r="F22" s="7"/>
      <c r="G22" s="7"/>
      <c r="H22" s="7"/>
      <c r="I22" s="4">
        <v>44019</v>
      </c>
      <c r="J22">
        <f>J21-Tableau26[[#This Row],[Palette bois]]+Tableau2[[#This Row],[Réappro Palette bois 
en stock ]]</f>
        <v>-270</v>
      </c>
      <c r="K22">
        <f>K21-Tableau26[[#This Row],[Palette plastique]]</f>
        <v>7</v>
      </c>
      <c r="L22">
        <f>Infos!E30-Tableau26[[#This Row],[Caddie]]+R22</f>
        <v>0</v>
      </c>
      <c r="M22">
        <f>SUM(Tableau25[[#This Row],[Stock ce jour Palette bois 
en stock ]:[Stock ce jour 
Caddie]])</f>
        <v>-263</v>
      </c>
      <c r="O22" s="4">
        <v>44019</v>
      </c>
      <c r="S22">
        <f>SUM(Tableau25[[#This Row],[Stock ce jour Palette bois 
en stock ]:[Stock ce jour 
Caddie]])</f>
        <v>-263</v>
      </c>
    </row>
    <row r="23" spans="1:19" x14ac:dyDescent="0.25">
      <c r="A23" s="8">
        <v>44020</v>
      </c>
      <c r="B23" s="7"/>
      <c r="C23" s="7"/>
      <c r="D23" s="7"/>
      <c r="E23" s="7">
        <f>SUM(Tableau26[[#This Row],[Palette bois]:[Caddie]])</f>
        <v>0</v>
      </c>
      <c r="F23" s="7"/>
      <c r="G23" s="7"/>
      <c r="H23" s="7"/>
      <c r="I23" s="4">
        <v>44020</v>
      </c>
      <c r="J23">
        <f>J22-Tableau26[[#This Row],[Palette bois]]+Tableau2[[#This Row],[Réappro Palette bois 
en stock ]]</f>
        <v>-270</v>
      </c>
      <c r="K23">
        <f>K22-Tableau26[[#This Row],[Palette plastique]]</f>
        <v>7</v>
      </c>
      <c r="L23">
        <f>Infos!E31-Tableau26[[#This Row],[Caddie]]+R23</f>
        <v>0</v>
      </c>
      <c r="M23">
        <f>SUM(Tableau25[[#This Row],[Stock ce jour Palette bois 
en stock ]:[Stock ce jour 
Caddie]])</f>
        <v>-263</v>
      </c>
      <c r="O23" s="4">
        <v>44020</v>
      </c>
      <c r="S23">
        <f>SUM(Tableau25[[#This Row],[Stock ce jour Palette bois 
en stock ]:[Stock ce jour 
Caddie]])</f>
        <v>-263</v>
      </c>
    </row>
    <row r="24" spans="1:19" x14ac:dyDescent="0.25">
      <c r="A24" s="8">
        <v>44021</v>
      </c>
      <c r="B24" s="7"/>
      <c r="C24" s="7"/>
      <c r="D24" s="7"/>
      <c r="E24" s="7">
        <f>SUM(Tableau26[[#This Row],[Palette bois]:[Caddie]])</f>
        <v>0</v>
      </c>
      <c r="F24" s="7"/>
      <c r="G24" s="7"/>
      <c r="H24" s="7"/>
      <c r="I24" s="4">
        <v>44021</v>
      </c>
      <c r="J24">
        <f>J23-Tableau26[[#This Row],[Palette bois]]+Tableau2[[#This Row],[Réappro Palette bois 
en stock ]]</f>
        <v>-270</v>
      </c>
      <c r="K24">
        <f>K23-Tableau26[[#This Row],[Palette plastique]]</f>
        <v>7</v>
      </c>
      <c r="L24">
        <f>Infos!E32-Tableau26[[#This Row],[Caddie]]+R24</f>
        <v>0</v>
      </c>
      <c r="M24">
        <f>SUM(Tableau25[[#This Row],[Stock ce jour Palette bois 
en stock ]:[Stock ce jour 
Caddie]])</f>
        <v>-263</v>
      </c>
      <c r="O24" s="4">
        <v>44021</v>
      </c>
      <c r="S24">
        <f>SUM(Tableau25[[#This Row],[Stock ce jour Palette bois 
en stock ]:[Stock ce jour 
Caddie]])</f>
        <v>-263</v>
      </c>
    </row>
    <row r="25" spans="1:19" x14ac:dyDescent="0.25">
      <c r="A25" s="8">
        <v>44022</v>
      </c>
      <c r="B25" s="7"/>
      <c r="C25" s="7"/>
      <c r="D25" s="7"/>
      <c r="E25" s="7">
        <f>SUM(Tableau26[[#This Row],[Palette bois]:[Caddie]])</f>
        <v>0</v>
      </c>
      <c r="F25" s="7"/>
      <c r="G25" s="7"/>
      <c r="H25" s="7"/>
      <c r="I25" s="4">
        <v>44022</v>
      </c>
      <c r="J25">
        <f>J24-Tableau26[[#This Row],[Palette bois]]+Tableau2[[#This Row],[Réappro Palette bois 
en stock ]]</f>
        <v>-270</v>
      </c>
      <c r="K25">
        <f>K24-Tableau26[[#This Row],[Palette plastique]]</f>
        <v>7</v>
      </c>
      <c r="L25">
        <f>Infos!E33-Tableau26[[#This Row],[Caddie]]+R25</f>
        <v>0</v>
      </c>
      <c r="M25">
        <f>SUM(Tableau25[[#This Row],[Stock ce jour Palette bois 
en stock ]:[Stock ce jour 
Caddie]])</f>
        <v>-263</v>
      </c>
      <c r="O25" s="4">
        <v>44022</v>
      </c>
      <c r="S25">
        <f>SUM(Tableau25[[#This Row],[Stock ce jour Palette bois 
en stock ]:[Stock ce jour 
Caddie]])</f>
        <v>-263</v>
      </c>
    </row>
    <row r="26" spans="1:19" x14ac:dyDescent="0.25">
      <c r="A26" s="8">
        <v>44023</v>
      </c>
      <c r="B26" s="7"/>
      <c r="C26" s="7"/>
      <c r="D26" s="7"/>
      <c r="E26" s="7">
        <f>SUM(Tableau26[[#This Row],[Palette bois]:[Caddie]])</f>
        <v>0</v>
      </c>
      <c r="F26" s="7"/>
      <c r="G26" s="7"/>
      <c r="H26" s="7"/>
      <c r="I26" s="4">
        <v>44023</v>
      </c>
      <c r="J26">
        <f>J25-Tableau26[[#This Row],[Palette bois]]+Tableau2[[#This Row],[Réappro Palette bois 
en stock ]]</f>
        <v>-270</v>
      </c>
      <c r="K26">
        <f>K25-Tableau26[[#This Row],[Palette plastique]]</f>
        <v>7</v>
      </c>
      <c r="L26">
        <f>Infos!E34-Tableau26[[#This Row],[Caddie]]+R26</f>
        <v>0</v>
      </c>
      <c r="M26">
        <f>SUM(Tableau25[[#This Row],[Stock ce jour Palette bois 
en stock ]:[Stock ce jour 
Caddie]])</f>
        <v>-263</v>
      </c>
      <c r="O26" s="4">
        <v>44023</v>
      </c>
      <c r="S26">
        <f>SUM(Tableau25[[#This Row],[Stock ce jour Palette bois 
en stock ]:[Stock ce jour 
Caddie]])</f>
        <v>-263</v>
      </c>
    </row>
    <row r="27" spans="1:19" x14ac:dyDescent="0.25">
      <c r="A27" s="8">
        <v>44024</v>
      </c>
      <c r="B27" s="7"/>
      <c r="C27" s="7"/>
      <c r="D27" s="7"/>
      <c r="E27" s="7">
        <f>SUM(Tableau26[[#This Row],[Palette bois]:[Caddie]])</f>
        <v>0</v>
      </c>
      <c r="F27" s="7"/>
      <c r="G27" s="7"/>
      <c r="H27" s="7"/>
      <c r="I27" s="4">
        <v>44024</v>
      </c>
      <c r="J27">
        <f>J26-Tableau26[[#This Row],[Palette bois]]+Tableau2[[#This Row],[Réappro Palette bois 
en stock ]]</f>
        <v>-270</v>
      </c>
      <c r="K27">
        <f>K26-Tableau26[[#This Row],[Palette plastique]]</f>
        <v>7</v>
      </c>
      <c r="L27">
        <f>Infos!E35-Tableau26[[#This Row],[Caddie]]+R27</f>
        <v>0</v>
      </c>
      <c r="M27">
        <f>SUM(Tableau25[[#This Row],[Stock ce jour Palette bois 
en stock ]:[Stock ce jour 
Caddie]])</f>
        <v>-263</v>
      </c>
      <c r="O27" s="4">
        <v>44024</v>
      </c>
      <c r="S27">
        <f>SUM(Tableau25[[#This Row],[Stock ce jour Palette bois 
en stock ]:[Stock ce jour 
Caddie]])</f>
        <v>-263</v>
      </c>
    </row>
    <row r="28" spans="1:19" x14ac:dyDescent="0.25">
      <c r="A28" s="8">
        <v>44025</v>
      </c>
      <c r="B28" s="7"/>
      <c r="C28" s="7"/>
      <c r="D28" s="7"/>
      <c r="E28" s="7">
        <f>SUM(Tableau26[[#This Row],[Palette bois]:[Caddie]])</f>
        <v>0</v>
      </c>
      <c r="F28" s="7"/>
      <c r="G28" s="7"/>
      <c r="H28" s="7"/>
      <c r="I28" s="4">
        <v>44025</v>
      </c>
      <c r="J28">
        <f>J27-Tableau26[[#This Row],[Palette bois]]+Tableau2[[#This Row],[Réappro Palette bois 
en stock ]]</f>
        <v>-270</v>
      </c>
      <c r="K28">
        <f>K27-Tableau26[[#This Row],[Palette plastique]]</f>
        <v>7</v>
      </c>
      <c r="L28">
        <f>Infos!E36-Tableau26[[#This Row],[Caddie]]+R28</f>
        <v>0</v>
      </c>
      <c r="M28">
        <f>SUM(Tableau25[[#This Row],[Stock ce jour Palette bois 
en stock ]:[Stock ce jour 
Caddie]])</f>
        <v>-263</v>
      </c>
      <c r="O28" s="4">
        <v>44025</v>
      </c>
      <c r="S28">
        <f>SUM(Tableau25[[#This Row],[Stock ce jour Palette bois 
en stock ]:[Stock ce jour 
Caddie]])</f>
        <v>-263</v>
      </c>
    </row>
    <row r="29" spans="1:19" x14ac:dyDescent="0.25">
      <c r="A29" s="8">
        <v>44026</v>
      </c>
      <c r="B29" s="7"/>
      <c r="C29" s="7"/>
      <c r="D29" s="7"/>
      <c r="E29" s="7">
        <f>SUM(Tableau26[[#This Row],[Palette bois]:[Caddie]])</f>
        <v>0</v>
      </c>
      <c r="F29" s="7"/>
      <c r="G29" s="7"/>
      <c r="H29" s="7"/>
      <c r="I29" s="4">
        <v>44026</v>
      </c>
      <c r="J29">
        <f>J28-Tableau26[[#This Row],[Palette bois]]+Tableau2[[#This Row],[Réappro Palette bois 
en stock ]]</f>
        <v>-270</v>
      </c>
      <c r="K29">
        <f>K28-Tableau26[[#This Row],[Palette plastique]]</f>
        <v>7</v>
      </c>
      <c r="L29">
        <f>Infos!E37-Tableau26[[#This Row],[Caddie]]+R29</f>
        <v>0</v>
      </c>
      <c r="M29">
        <f>SUM(Tableau25[[#This Row],[Stock ce jour Palette bois 
en stock ]:[Stock ce jour 
Caddie]])</f>
        <v>-263</v>
      </c>
      <c r="O29" s="4">
        <v>44026</v>
      </c>
      <c r="S29">
        <f>SUM(Tableau25[[#This Row],[Stock ce jour Palette bois 
en stock ]:[Stock ce jour 
Caddie]])</f>
        <v>-263</v>
      </c>
    </row>
    <row r="30" spans="1:19" x14ac:dyDescent="0.25">
      <c r="A30" s="8">
        <v>44027</v>
      </c>
      <c r="B30" s="7"/>
      <c r="C30" s="7"/>
      <c r="D30" s="7"/>
      <c r="E30" s="7">
        <f>SUM(Tableau26[[#This Row],[Palette bois]:[Caddie]])</f>
        <v>0</v>
      </c>
      <c r="F30" s="7"/>
      <c r="G30" s="7"/>
      <c r="H30" s="7"/>
      <c r="I30" s="4">
        <v>44027</v>
      </c>
      <c r="J30">
        <f>J29-Tableau26[[#This Row],[Palette bois]]+Tableau2[[#This Row],[Réappro Palette bois 
en stock ]]</f>
        <v>-270</v>
      </c>
      <c r="K30">
        <f>K29-Tableau26[[#This Row],[Palette plastique]]</f>
        <v>7</v>
      </c>
      <c r="L30">
        <f>Infos!E38-Tableau26[[#This Row],[Caddie]]+R30</f>
        <v>0</v>
      </c>
      <c r="M30">
        <f>SUM(Tableau25[[#This Row],[Stock ce jour Palette bois 
en stock ]:[Stock ce jour 
Caddie]])</f>
        <v>-263</v>
      </c>
      <c r="O30" s="4">
        <v>44027</v>
      </c>
      <c r="S30">
        <f>SUM(Tableau25[[#This Row],[Stock ce jour Palette bois 
en stock ]:[Stock ce jour 
Caddie]])</f>
        <v>-263</v>
      </c>
    </row>
    <row r="31" spans="1:19" x14ac:dyDescent="0.25">
      <c r="A31" s="8">
        <v>44028</v>
      </c>
      <c r="B31" s="7"/>
      <c r="C31" s="7"/>
      <c r="D31" s="7"/>
      <c r="E31" s="7">
        <f>SUM(Tableau26[[#This Row],[Palette bois]:[Caddie]])</f>
        <v>0</v>
      </c>
      <c r="F31" s="7"/>
      <c r="G31" s="7"/>
      <c r="H31" s="7"/>
      <c r="I31" s="4">
        <v>44028</v>
      </c>
      <c r="J31">
        <f>J30-Tableau26[[#This Row],[Palette bois]]+Tableau2[[#This Row],[Réappro Palette bois 
en stock ]]</f>
        <v>-270</v>
      </c>
      <c r="K31">
        <f>K30-Tableau26[[#This Row],[Palette plastique]]</f>
        <v>7</v>
      </c>
      <c r="L31">
        <f>Infos!E39-Tableau26[[#This Row],[Caddie]]+R31</f>
        <v>0</v>
      </c>
      <c r="M31">
        <f>SUM(Tableau25[[#This Row],[Stock ce jour Palette bois 
en stock ]:[Stock ce jour 
Caddie]])</f>
        <v>-263</v>
      </c>
      <c r="O31" s="4">
        <v>44028</v>
      </c>
      <c r="S31">
        <f>SUM(Tableau25[[#This Row],[Stock ce jour Palette bois 
en stock ]:[Stock ce jour 
Caddie]])</f>
        <v>-263</v>
      </c>
    </row>
    <row r="32" spans="1:19" x14ac:dyDescent="0.25">
      <c r="A32" s="8">
        <v>44029</v>
      </c>
      <c r="B32" s="7"/>
      <c r="C32" s="7"/>
      <c r="D32" s="7"/>
      <c r="E32" s="7">
        <f>SUM(Tableau26[[#This Row],[Palette bois]:[Caddie]])</f>
        <v>0</v>
      </c>
      <c r="F32" s="7"/>
      <c r="G32" s="7"/>
      <c r="H32" s="7"/>
      <c r="I32" s="4">
        <v>44029</v>
      </c>
      <c r="J32">
        <f>J31-Tableau26[[#This Row],[Palette bois]]+Tableau2[[#This Row],[Réappro Palette bois 
en stock ]]</f>
        <v>-270</v>
      </c>
      <c r="K32">
        <f>K31-Tableau26[[#This Row],[Palette plastique]]</f>
        <v>7</v>
      </c>
      <c r="L32">
        <f>Infos!E40-Tableau26[[#This Row],[Caddie]]+R32</f>
        <v>0</v>
      </c>
      <c r="M32">
        <f>SUM(Tableau25[[#This Row],[Stock ce jour Palette bois 
en stock ]:[Stock ce jour 
Caddie]])</f>
        <v>-263</v>
      </c>
      <c r="O32" s="4">
        <v>44029</v>
      </c>
      <c r="S32">
        <f>SUM(Tableau25[[#This Row],[Stock ce jour Palette bois 
en stock ]:[Stock ce jour 
Caddie]])</f>
        <v>-263</v>
      </c>
    </row>
    <row r="33" spans="1:19" x14ac:dyDescent="0.25">
      <c r="A33" s="8">
        <v>44030</v>
      </c>
      <c r="B33" s="7"/>
      <c r="C33" s="7"/>
      <c r="D33" s="7"/>
      <c r="E33" s="7">
        <f>SUM(Tableau26[[#This Row],[Palette bois]:[Caddie]])</f>
        <v>0</v>
      </c>
      <c r="F33" s="7"/>
      <c r="G33" s="7"/>
      <c r="H33" s="7"/>
      <c r="I33" s="4">
        <v>44030</v>
      </c>
      <c r="J33">
        <f>J32-Tableau26[[#This Row],[Palette bois]]+Tableau2[[#This Row],[Réappro Palette bois 
en stock ]]</f>
        <v>-270</v>
      </c>
      <c r="K33">
        <f>K32-Tableau26[[#This Row],[Palette plastique]]</f>
        <v>7</v>
      </c>
      <c r="L33">
        <f>Infos!E41-Tableau26[[#This Row],[Caddie]]+R33</f>
        <v>0</v>
      </c>
      <c r="M33">
        <f>SUM(Tableau25[[#This Row],[Stock ce jour Palette bois 
en stock ]:[Stock ce jour 
Caddie]])</f>
        <v>-263</v>
      </c>
      <c r="O33" s="4">
        <v>44030</v>
      </c>
      <c r="S33">
        <f>SUM(Tableau25[[#This Row],[Stock ce jour Palette bois 
en stock ]:[Stock ce jour 
Caddie]])</f>
        <v>-263</v>
      </c>
    </row>
    <row r="34" spans="1:19" x14ac:dyDescent="0.25">
      <c r="A34" s="8">
        <v>44031</v>
      </c>
      <c r="B34" s="7"/>
      <c r="C34" s="7"/>
      <c r="D34" s="7"/>
      <c r="E34" s="7">
        <f>SUM(Tableau26[[#This Row],[Palette bois]:[Caddie]])</f>
        <v>0</v>
      </c>
      <c r="F34" s="7"/>
      <c r="G34" s="7"/>
      <c r="H34" s="7"/>
      <c r="I34" s="4">
        <v>44031</v>
      </c>
      <c r="J34">
        <f>J33-Tableau26[[#This Row],[Palette bois]]+Tableau2[[#This Row],[Réappro Palette bois 
en stock ]]</f>
        <v>-270</v>
      </c>
      <c r="K34">
        <f>K33-Tableau26[[#This Row],[Palette plastique]]</f>
        <v>7</v>
      </c>
      <c r="L34">
        <f>Infos!E42-Tableau26[[#This Row],[Caddie]]+R34</f>
        <v>0</v>
      </c>
      <c r="M34">
        <f>SUM(Tableau25[[#This Row],[Stock ce jour Palette bois 
en stock ]:[Stock ce jour 
Caddie]])</f>
        <v>-263</v>
      </c>
      <c r="O34" s="4">
        <v>44031</v>
      </c>
      <c r="S34">
        <f>SUM(Tableau25[[#This Row],[Stock ce jour Palette bois 
en stock ]:[Stock ce jour 
Caddie]])</f>
        <v>-263</v>
      </c>
    </row>
    <row r="35" spans="1:19" x14ac:dyDescent="0.25">
      <c r="A35" s="8">
        <v>44032</v>
      </c>
      <c r="B35" s="7"/>
      <c r="C35" s="7"/>
      <c r="D35" s="7"/>
      <c r="E35" s="7">
        <f>SUM(Tableau26[[#This Row],[Palette bois]:[Caddie]])</f>
        <v>0</v>
      </c>
      <c r="F35" s="7"/>
      <c r="G35" s="7"/>
      <c r="H35" s="7"/>
      <c r="I35" s="4">
        <v>44032</v>
      </c>
      <c r="J35">
        <f>J34-Tableau26[[#This Row],[Palette bois]]+Tableau2[[#This Row],[Réappro Palette bois 
en stock ]]</f>
        <v>-270</v>
      </c>
      <c r="K35">
        <f>K34-Tableau26[[#This Row],[Palette plastique]]</f>
        <v>7</v>
      </c>
      <c r="L35">
        <f>Infos!E43-Tableau26[[#This Row],[Caddie]]+R35</f>
        <v>0</v>
      </c>
      <c r="M35">
        <f>SUM(Tableau25[[#This Row],[Stock ce jour Palette bois 
en stock ]:[Stock ce jour 
Caddie]])</f>
        <v>-263</v>
      </c>
      <c r="O35" s="4">
        <v>44032</v>
      </c>
      <c r="S35">
        <f>SUM(Tableau25[[#This Row],[Stock ce jour Palette bois 
en stock ]:[Stock ce jour 
Caddie]])</f>
        <v>-263</v>
      </c>
    </row>
    <row r="36" spans="1:19" x14ac:dyDescent="0.25">
      <c r="A36" s="8">
        <v>44033</v>
      </c>
      <c r="B36" s="7"/>
      <c r="C36" s="7"/>
      <c r="D36" s="7"/>
      <c r="E36" s="7">
        <f>SUM(Tableau26[[#This Row],[Palette bois]:[Caddie]])</f>
        <v>0</v>
      </c>
      <c r="F36" s="7"/>
      <c r="G36" s="7"/>
      <c r="H36" s="7"/>
      <c r="I36" s="4">
        <v>44033</v>
      </c>
      <c r="J36">
        <f>J35-Tableau26[[#This Row],[Palette bois]]+Tableau2[[#This Row],[Réappro Palette bois 
en stock ]]</f>
        <v>-270</v>
      </c>
      <c r="K36">
        <f>K35-Tableau26[[#This Row],[Palette plastique]]</f>
        <v>7</v>
      </c>
      <c r="L36">
        <f>Infos!E44-Tableau26[[#This Row],[Caddie]]+R36</f>
        <v>0</v>
      </c>
      <c r="M36">
        <f>SUM(Tableau25[[#This Row],[Stock ce jour Palette bois 
en stock ]:[Stock ce jour 
Caddie]])</f>
        <v>-263</v>
      </c>
      <c r="O36" s="4">
        <v>44033</v>
      </c>
      <c r="S36">
        <f>SUM(Tableau25[[#This Row],[Stock ce jour Palette bois 
en stock ]:[Stock ce jour 
Caddie]])</f>
        <v>-263</v>
      </c>
    </row>
    <row r="37" spans="1:19" x14ac:dyDescent="0.25">
      <c r="A37" s="8">
        <v>44034</v>
      </c>
      <c r="B37" s="7"/>
      <c r="C37" s="7"/>
      <c r="D37" s="7"/>
      <c r="E37" s="7">
        <f>SUM(Tableau26[[#This Row],[Palette bois]:[Caddie]])</f>
        <v>0</v>
      </c>
      <c r="F37" s="7"/>
      <c r="G37" s="7"/>
      <c r="H37" s="7"/>
      <c r="I37" s="4">
        <v>44034</v>
      </c>
      <c r="J37">
        <f>J36-Tableau26[[#This Row],[Palette bois]]+Tableau2[[#This Row],[Réappro Palette bois 
en stock ]]</f>
        <v>-270</v>
      </c>
      <c r="K37">
        <f>K36-Tableau26[[#This Row],[Palette plastique]]</f>
        <v>7</v>
      </c>
      <c r="L37">
        <f>Infos!E45-Tableau26[[#This Row],[Caddie]]+R37</f>
        <v>0</v>
      </c>
      <c r="M37">
        <f>SUM(Tableau25[[#This Row],[Stock ce jour Palette bois 
en stock ]:[Stock ce jour 
Caddie]])</f>
        <v>-263</v>
      </c>
      <c r="O37" s="4">
        <v>44034</v>
      </c>
      <c r="S37">
        <f>SUM(Tableau25[[#This Row],[Stock ce jour Palette bois 
en stock ]:[Stock ce jour 
Caddie]])</f>
        <v>-263</v>
      </c>
    </row>
    <row r="38" spans="1:19" x14ac:dyDescent="0.25">
      <c r="A38" s="8">
        <v>44035</v>
      </c>
      <c r="B38" s="7"/>
      <c r="C38" s="7"/>
      <c r="D38" s="7"/>
      <c r="E38" s="7">
        <f>SUM(Tableau26[[#This Row],[Palette bois]:[Caddie]])</f>
        <v>0</v>
      </c>
      <c r="F38" s="7"/>
      <c r="G38" s="7"/>
      <c r="H38" s="7"/>
      <c r="I38" s="4">
        <v>44035</v>
      </c>
      <c r="J38">
        <f>J37-Tableau26[[#This Row],[Palette bois]]+Tableau2[[#This Row],[Réappro Palette bois 
en stock ]]</f>
        <v>-270</v>
      </c>
      <c r="K38">
        <f>K37-Tableau26[[#This Row],[Palette plastique]]</f>
        <v>7</v>
      </c>
      <c r="L38">
        <f>Infos!E46-Tableau26[[#This Row],[Caddie]]+R38</f>
        <v>0</v>
      </c>
      <c r="M38">
        <f>SUM(Tableau25[[#This Row],[Stock ce jour Palette bois 
en stock ]:[Stock ce jour 
Caddie]])</f>
        <v>-263</v>
      </c>
      <c r="O38" s="4">
        <v>44035</v>
      </c>
      <c r="S38">
        <f>SUM(Tableau25[[#This Row],[Stock ce jour Palette bois 
en stock ]:[Stock ce jour 
Caddie]])</f>
        <v>-263</v>
      </c>
    </row>
    <row r="39" spans="1:19" x14ac:dyDescent="0.25">
      <c r="A39" s="8">
        <v>44036</v>
      </c>
      <c r="B39" s="7"/>
      <c r="C39" s="7"/>
      <c r="D39" s="7"/>
      <c r="E39" s="7">
        <f>SUM(Tableau26[[#This Row],[Palette bois]:[Caddie]])</f>
        <v>0</v>
      </c>
      <c r="F39" s="7"/>
      <c r="G39" s="7"/>
      <c r="H39" s="7"/>
      <c r="I39" s="4">
        <v>44036</v>
      </c>
      <c r="J39">
        <f>J38-Tableau26[[#This Row],[Palette bois]]+Tableau2[[#This Row],[Réappro Palette bois 
en stock ]]</f>
        <v>-270</v>
      </c>
      <c r="K39">
        <f>K38-Tableau26[[#This Row],[Palette plastique]]</f>
        <v>7</v>
      </c>
      <c r="L39">
        <f>Infos!E47-Tableau26[[#This Row],[Caddie]]+R39</f>
        <v>0</v>
      </c>
      <c r="M39">
        <f>SUM(Tableau25[[#This Row],[Stock ce jour Palette bois 
en stock ]:[Stock ce jour 
Caddie]])</f>
        <v>-263</v>
      </c>
      <c r="O39" s="4">
        <v>44036</v>
      </c>
      <c r="S39">
        <f>SUM(Tableau25[[#This Row],[Stock ce jour Palette bois 
en stock ]:[Stock ce jour 
Caddie]])</f>
        <v>-263</v>
      </c>
    </row>
    <row r="40" spans="1:19" x14ac:dyDescent="0.25">
      <c r="A40" s="8">
        <v>44037</v>
      </c>
      <c r="B40" s="7"/>
      <c r="C40" s="7"/>
      <c r="D40" s="7"/>
      <c r="E40" s="7">
        <f>SUM(Tableau26[[#This Row],[Palette bois]:[Caddie]])</f>
        <v>0</v>
      </c>
      <c r="F40" s="7"/>
      <c r="G40" s="7"/>
      <c r="H40" s="7"/>
      <c r="I40" s="4">
        <v>44037</v>
      </c>
      <c r="J40">
        <f>J39-Tableau26[[#This Row],[Palette bois]]+Tableau2[[#This Row],[Réappro Palette bois 
en stock ]]</f>
        <v>-270</v>
      </c>
      <c r="K40">
        <f>K39-Tableau26[[#This Row],[Palette plastique]]</f>
        <v>7</v>
      </c>
      <c r="L40">
        <f>Infos!E48-Tableau26[[#This Row],[Caddie]]+R40</f>
        <v>0</v>
      </c>
      <c r="M40">
        <f>SUM(Tableau25[[#This Row],[Stock ce jour Palette bois 
en stock ]:[Stock ce jour 
Caddie]])</f>
        <v>-263</v>
      </c>
      <c r="O40" s="4">
        <v>44037</v>
      </c>
      <c r="S40">
        <f>SUM(Tableau25[[#This Row],[Stock ce jour Palette bois 
en stock ]:[Stock ce jour 
Caddie]])</f>
        <v>-263</v>
      </c>
    </row>
    <row r="41" spans="1:19" x14ac:dyDescent="0.25">
      <c r="A41" s="8">
        <v>44038</v>
      </c>
      <c r="B41" s="7"/>
      <c r="C41" s="7"/>
      <c r="D41" s="7"/>
      <c r="E41" s="7">
        <f>SUM(Tableau26[[#This Row],[Palette bois]:[Caddie]])</f>
        <v>0</v>
      </c>
      <c r="F41" s="7"/>
      <c r="G41" s="7"/>
      <c r="H41" s="7"/>
      <c r="I41" s="4">
        <v>44038</v>
      </c>
      <c r="J41">
        <f>J40-Tableau26[[#This Row],[Palette bois]]+Tableau2[[#This Row],[Réappro Palette bois 
en stock ]]</f>
        <v>-270</v>
      </c>
      <c r="K41">
        <f>K40-Tableau26[[#This Row],[Palette plastique]]</f>
        <v>7</v>
      </c>
      <c r="L41">
        <f>Infos!E49-Tableau26[[#This Row],[Caddie]]+R41</f>
        <v>0</v>
      </c>
      <c r="M41">
        <f>SUM(Tableau25[[#This Row],[Stock ce jour Palette bois 
en stock ]:[Stock ce jour 
Caddie]])</f>
        <v>-263</v>
      </c>
      <c r="O41" s="4">
        <v>44038</v>
      </c>
      <c r="S41">
        <f>SUM(Tableau25[[#This Row],[Stock ce jour Palette bois 
en stock ]:[Stock ce jour 
Caddie]])</f>
        <v>-263</v>
      </c>
    </row>
    <row r="42" spans="1:19" x14ac:dyDescent="0.25">
      <c r="A42" s="8">
        <v>44039</v>
      </c>
      <c r="B42" s="7"/>
      <c r="C42" s="7"/>
      <c r="D42" s="7"/>
      <c r="E42" s="7">
        <f>SUM(Tableau26[[#This Row],[Palette bois]:[Caddie]])</f>
        <v>0</v>
      </c>
      <c r="F42" s="7"/>
      <c r="G42" s="7"/>
      <c r="H42" s="7"/>
      <c r="I42" s="4">
        <v>44039</v>
      </c>
      <c r="J42">
        <f>J41-Tableau26[[#This Row],[Palette bois]]+Tableau2[[#This Row],[Réappro Palette bois 
en stock ]]</f>
        <v>-270</v>
      </c>
      <c r="K42">
        <f>K41-Tableau26[[#This Row],[Palette plastique]]</f>
        <v>7</v>
      </c>
      <c r="L42">
        <f>Infos!E50-Tableau26[[#This Row],[Caddie]]+R42</f>
        <v>0</v>
      </c>
      <c r="M42">
        <f>SUM(Tableau25[[#This Row],[Stock ce jour Palette bois 
en stock ]:[Stock ce jour 
Caddie]])</f>
        <v>-263</v>
      </c>
      <c r="O42" s="4">
        <v>44039</v>
      </c>
      <c r="S42">
        <f>SUM(Tableau25[[#This Row],[Stock ce jour Palette bois 
en stock ]:[Stock ce jour 
Caddie]])</f>
        <v>-263</v>
      </c>
    </row>
    <row r="43" spans="1:19" x14ac:dyDescent="0.25">
      <c r="A43" s="8">
        <v>44040</v>
      </c>
      <c r="B43" s="7"/>
      <c r="C43" s="7"/>
      <c r="D43" s="7"/>
      <c r="E43" s="7">
        <f>SUM(Tableau26[[#This Row],[Palette bois]:[Caddie]])</f>
        <v>0</v>
      </c>
      <c r="F43" s="7"/>
      <c r="G43" s="7"/>
      <c r="H43" s="7"/>
      <c r="I43" s="4">
        <v>44040</v>
      </c>
      <c r="J43">
        <f>J42-Tableau26[[#This Row],[Palette bois]]+Tableau2[[#This Row],[Réappro Palette bois 
en stock ]]</f>
        <v>-270</v>
      </c>
      <c r="K43">
        <f>K42-Tableau26[[#This Row],[Palette plastique]]</f>
        <v>7</v>
      </c>
      <c r="L43">
        <f>Infos!E51-Tableau26[[#This Row],[Caddie]]+R43</f>
        <v>0</v>
      </c>
      <c r="M43">
        <f>SUM(Tableau25[[#This Row],[Stock ce jour Palette bois 
en stock ]:[Stock ce jour 
Caddie]])</f>
        <v>-263</v>
      </c>
      <c r="O43" s="4">
        <v>44040</v>
      </c>
      <c r="S43">
        <f>SUM(Tableau25[[#This Row],[Stock ce jour Palette bois 
en stock ]:[Stock ce jour 
Caddie]])</f>
        <v>-263</v>
      </c>
    </row>
    <row r="44" spans="1:19" x14ac:dyDescent="0.25">
      <c r="A44" s="8">
        <v>44041</v>
      </c>
      <c r="B44" s="7"/>
      <c r="C44" s="7"/>
      <c r="D44" s="7"/>
      <c r="E44" s="7">
        <f>SUM(Tableau26[[#This Row],[Palette bois]:[Caddie]])</f>
        <v>0</v>
      </c>
      <c r="F44" s="7"/>
      <c r="G44" s="7"/>
      <c r="H44" s="7"/>
      <c r="I44" s="4">
        <v>44041</v>
      </c>
      <c r="J44">
        <f>J43-Tableau26[[#This Row],[Palette bois]]+Tableau2[[#This Row],[Réappro Palette bois 
en stock ]]</f>
        <v>-270</v>
      </c>
      <c r="K44">
        <f>K43-Tableau26[[#This Row],[Palette plastique]]</f>
        <v>7</v>
      </c>
      <c r="L44">
        <f>Infos!E52-Tableau26[[#This Row],[Caddie]]+R44</f>
        <v>0</v>
      </c>
      <c r="M44">
        <f>SUM(Tableau25[[#This Row],[Stock ce jour Palette bois 
en stock ]:[Stock ce jour 
Caddie]])</f>
        <v>-263</v>
      </c>
      <c r="O44" s="4">
        <v>44041</v>
      </c>
      <c r="S44">
        <f>SUM(Tableau25[[#This Row],[Stock ce jour Palette bois 
en stock ]:[Stock ce jour 
Caddie]])</f>
        <v>-263</v>
      </c>
    </row>
    <row r="45" spans="1:19" x14ac:dyDescent="0.25">
      <c r="A45" s="8">
        <v>44042</v>
      </c>
      <c r="B45" s="7"/>
      <c r="C45" s="7"/>
      <c r="D45" s="7"/>
      <c r="E45" s="7">
        <f>SUM(Tableau26[[#This Row],[Palette bois]:[Caddie]])</f>
        <v>0</v>
      </c>
      <c r="F45" s="7"/>
      <c r="G45" s="7"/>
      <c r="H45" s="7"/>
      <c r="I45" s="4">
        <v>44042</v>
      </c>
      <c r="J45">
        <f>J44-Tableau26[[#This Row],[Palette bois]]+Tableau2[[#This Row],[Réappro Palette bois 
en stock ]]</f>
        <v>-270</v>
      </c>
      <c r="K45">
        <f>K44-Tableau26[[#This Row],[Palette plastique]]</f>
        <v>7</v>
      </c>
      <c r="L45">
        <f>Infos!E53-Tableau26[[#This Row],[Caddie]]+R45</f>
        <v>0</v>
      </c>
      <c r="M45">
        <f>SUM(Tableau25[[#This Row],[Stock ce jour Palette bois 
en stock ]:[Stock ce jour 
Caddie]])</f>
        <v>-263</v>
      </c>
      <c r="O45" s="4">
        <v>44042</v>
      </c>
      <c r="S45">
        <f>SUM(Tableau25[[#This Row],[Stock ce jour Palette bois 
en stock ]:[Stock ce jour 
Caddie]])</f>
        <v>-263</v>
      </c>
    </row>
    <row r="46" spans="1:19" x14ac:dyDescent="0.25">
      <c r="A46" s="8">
        <v>44043</v>
      </c>
      <c r="B46" s="7"/>
      <c r="C46" s="7"/>
      <c r="D46" s="7"/>
      <c r="E46" s="7">
        <f>SUM(Tableau26[[#This Row],[Palette bois]:[Caddie]])</f>
        <v>0</v>
      </c>
      <c r="F46" s="7"/>
      <c r="G46" s="7"/>
      <c r="H46" s="7"/>
      <c r="I46" s="4">
        <v>44043</v>
      </c>
      <c r="J46">
        <f>J45-Tableau26[[#This Row],[Palette bois]]+Tableau2[[#This Row],[Réappro Palette bois 
en stock ]]</f>
        <v>-270</v>
      </c>
      <c r="K46">
        <f>K45-Tableau26[[#This Row],[Palette plastique]]</f>
        <v>7</v>
      </c>
      <c r="L46">
        <f>Infos!E54-Tableau26[[#This Row],[Caddie]]+R46</f>
        <v>0</v>
      </c>
      <c r="M46">
        <f>SUM(Tableau25[[#This Row],[Stock ce jour Palette bois 
en stock ]:[Stock ce jour 
Caddie]])</f>
        <v>-263</v>
      </c>
      <c r="O46" s="4">
        <v>44043</v>
      </c>
      <c r="S46">
        <f>SUM(Tableau25[[#This Row],[Stock ce jour Palette bois 
en stock ]:[Stock ce jour 
Caddie]])</f>
        <v>-263</v>
      </c>
    </row>
    <row r="47" spans="1:19" x14ac:dyDescent="0.25">
      <c r="A47" s="8">
        <v>44044</v>
      </c>
      <c r="B47" s="7"/>
      <c r="C47" s="7"/>
      <c r="D47" s="7"/>
      <c r="E47" s="7">
        <f>SUM(Tableau26[[#This Row],[Palette bois]:[Caddie]])</f>
        <v>0</v>
      </c>
      <c r="F47" s="7"/>
      <c r="G47" s="7"/>
      <c r="H47" s="7"/>
      <c r="I47" s="4">
        <v>44044</v>
      </c>
      <c r="J47">
        <f>J46-Tableau26[[#This Row],[Palette bois]]+Tableau2[[#This Row],[Réappro Palette bois 
en stock ]]</f>
        <v>-270</v>
      </c>
      <c r="K47">
        <f>K46-Tableau26[[#This Row],[Palette plastique]]</f>
        <v>7</v>
      </c>
      <c r="L47">
        <f>Infos!E55-Tableau26[[#This Row],[Caddie]]+R47</f>
        <v>0</v>
      </c>
      <c r="M47">
        <f>SUM(Tableau25[[#This Row],[Stock ce jour Palette bois 
en stock ]:[Stock ce jour 
Caddie]])</f>
        <v>-263</v>
      </c>
      <c r="O47" s="4">
        <v>44044</v>
      </c>
      <c r="S47">
        <f>SUM(Tableau25[[#This Row],[Stock ce jour Palette bois 
en stock ]:[Stock ce jour 
Caddie]])</f>
        <v>-263</v>
      </c>
    </row>
    <row r="48" spans="1:19" x14ac:dyDescent="0.25">
      <c r="A48" s="8">
        <v>44045</v>
      </c>
      <c r="B48" s="7"/>
      <c r="C48" s="7"/>
      <c r="D48" s="7"/>
      <c r="E48" s="7">
        <f>SUM(Tableau26[[#This Row],[Palette bois]:[Caddie]])</f>
        <v>0</v>
      </c>
      <c r="F48" s="7"/>
      <c r="G48" s="7"/>
      <c r="H48" s="7"/>
      <c r="I48" s="4">
        <v>44045</v>
      </c>
      <c r="J48">
        <f>J47-Tableau26[[#This Row],[Palette bois]]+Tableau2[[#This Row],[Réappro Palette bois 
en stock ]]</f>
        <v>-270</v>
      </c>
      <c r="K48">
        <f>K47-Tableau26[[#This Row],[Palette plastique]]</f>
        <v>7</v>
      </c>
      <c r="L48">
        <f>Infos!E56-Tableau26[[#This Row],[Caddie]]+R48</f>
        <v>0</v>
      </c>
      <c r="M48">
        <f>SUM(Tableau25[[#This Row],[Stock ce jour Palette bois 
en stock ]:[Stock ce jour 
Caddie]])</f>
        <v>-263</v>
      </c>
      <c r="O48" s="4">
        <v>44045</v>
      </c>
      <c r="S48">
        <f>SUM(Tableau25[[#This Row],[Stock ce jour Palette bois 
en stock ]:[Stock ce jour 
Caddie]])</f>
        <v>-263</v>
      </c>
    </row>
    <row r="49" spans="1:19" x14ac:dyDescent="0.25">
      <c r="A49" s="8">
        <v>44046</v>
      </c>
      <c r="B49" s="7"/>
      <c r="C49" s="7"/>
      <c r="D49" s="7"/>
      <c r="E49" s="7">
        <f>SUM(Tableau26[[#This Row],[Palette bois]:[Caddie]])</f>
        <v>0</v>
      </c>
      <c r="F49" s="7"/>
      <c r="G49" s="7"/>
      <c r="H49" s="7"/>
      <c r="I49" s="4">
        <v>44046</v>
      </c>
      <c r="J49">
        <f>J48-Tableau26[[#This Row],[Palette bois]]+Tableau2[[#This Row],[Réappro Palette bois 
en stock ]]</f>
        <v>-270</v>
      </c>
      <c r="K49">
        <f>K48-Tableau26[[#This Row],[Palette plastique]]</f>
        <v>7</v>
      </c>
      <c r="L49">
        <f>Infos!E57-Tableau26[[#This Row],[Caddie]]+R49</f>
        <v>0</v>
      </c>
      <c r="M49">
        <f>SUM(Tableau25[[#This Row],[Stock ce jour Palette bois 
en stock ]:[Stock ce jour 
Caddie]])</f>
        <v>-263</v>
      </c>
      <c r="O49" s="4">
        <v>44046</v>
      </c>
      <c r="S49">
        <f>SUM(Tableau25[[#This Row],[Stock ce jour Palette bois 
en stock ]:[Stock ce jour 
Caddie]])</f>
        <v>-263</v>
      </c>
    </row>
    <row r="50" spans="1:19" x14ac:dyDescent="0.25">
      <c r="A50" s="8">
        <v>44047</v>
      </c>
      <c r="B50" s="7"/>
      <c r="C50" s="7"/>
      <c r="D50" s="7"/>
      <c r="E50" s="7">
        <f>SUM(Tableau26[[#This Row],[Palette bois]:[Caddie]])</f>
        <v>0</v>
      </c>
      <c r="F50" s="7"/>
      <c r="G50" s="7"/>
      <c r="H50" s="7"/>
      <c r="I50" s="4">
        <v>44047</v>
      </c>
      <c r="J50">
        <f>J49-Tableau26[[#This Row],[Palette bois]]+Tableau2[[#This Row],[Réappro Palette bois 
en stock ]]</f>
        <v>-270</v>
      </c>
      <c r="K50">
        <f>K49-Tableau26[[#This Row],[Palette plastique]]</f>
        <v>7</v>
      </c>
      <c r="L50">
        <f>Infos!E58-Tableau26[[#This Row],[Caddie]]+R50</f>
        <v>0</v>
      </c>
      <c r="M50">
        <f>SUM(Tableau25[[#This Row],[Stock ce jour Palette bois 
en stock ]:[Stock ce jour 
Caddie]])</f>
        <v>-263</v>
      </c>
      <c r="O50" s="4">
        <v>44047</v>
      </c>
      <c r="S50">
        <f>SUM(Tableau25[[#This Row],[Stock ce jour Palette bois 
en stock ]:[Stock ce jour 
Caddie]])</f>
        <v>-263</v>
      </c>
    </row>
    <row r="51" spans="1:19" x14ac:dyDescent="0.25">
      <c r="A51" s="8">
        <v>44048</v>
      </c>
      <c r="B51" s="7"/>
      <c r="C51" s="7"/>
      <c r="D51" s="7"/>
      <c r="E51" s="7">
        <f>SUM(Tableau26[[#This Row],[Palette bois]:[Caddie]])</f>
        <v>0</v>
      </c>
      <c r="F51" s="7"/>
      <c r="G51" s="7"/>
      <c r="H51" s="7"/>
      <c r="I51" s="4">
        <v>44048</v>
      </c>
      <c r="J51">
        <f>J50-Tableau26[[#This Row],[Palette bois]]+Tableau2[[#This Row],[Réappro Palette bois 
en stock ]]</f>
        <v>-270</v>
      </c>
      <c r="K51">
        <f>K50-Tableau26[[#This Row],[Palette plastique]]</f>
        <v>7</v>
      </c>
      <c r="L51">
        <f>Infos!E59-Tableau26[[#This Row],[Caddie]]+R51</f>
        <v>0</v>
      </c>
      <c r="M51">
        <f>SUM(Tableau25[[#This Row],[Stock ce jour Palette bois 
en stock ]:[Stock ce jour 
Caddie]])</f>
        <v>-263</v>
      </c>
      <c r="O51" s="4">
        <v>44048</v>
      </c>
      <c r="S51">
        <f>SUM(Tableau25[[#This Row],[Stock ce jour Palette bois 
en stock ]:[Stock ce jour 
Caddie]])</f>
        <v>-263</v>
      </c>
    </row>
    <row r="52" spans="1:19" x14ac:dyDescent="0.25">
      <c r="A52" s="8">
        <v>44049</v>
      </c>
      <c r="B52" s="7"/>
      <c r="C52" s="7"/>
      <c r="D52" s="7"/>
      <c r="E52" s="7">
        <f>SUM(Tableau26[[#This Row],[Palette bois]:[Caddie]])</f>
        <v>0</v>
      </c>
      <c r="F52" s="7"/>
      <c r="G52" s="7"/>
      <c r="H52" s="7"/>
      <c r="I52" s="4">
        <v>44049</v>
      </c>
      <c r="J52">
        <f>J51-Tableau26[[#This Row],[Palette bois]]+Tableau2[[#This Row],[Réappro Palette bois 
en stock ]]</f>
        <v>-270</v>
      </c>
      <c r="K52">
        <f>K51-Tableau26[[#This Row],[Palette plastique]]</f>
        <v>7</v>
      </c>
      <c r="L52">
        <f>Infos!E60-Tableau26[[#This Row],[Caddie]]+R52</f>
        <v>0</v>
      </c>
      <c r="M52">
        <f>SUM(Tableau25[[#This Row],[Stock ce jour Palette bois 
en stock ]:[Stock ce jour 
Caddie]])</f>
        <v>-263</v>
      </c>
      <c r="O52" s="4">
        <v>44049</v>
      </c>
      <c r="S52">
        <f>SUM(Tableau25[[#This Row],[Stock ce jour Palette bois 
en stock ]:[Stock ce jour 
Caddie]])</f>
        <v>-263</v>
      </c>
    </row>
    <row r="53" spans="1:19" x14ac:dyDescent="0.25">
      <c r="A53" s="8">
        <v>44050</v>
      </c>
      <c r="B53" s="7"/>
      <c r="C53" s="7"/>
      <c r="D53" s="7"/>
      <c r="E53" s="7">
        <f>SUM(Tableau26[[#This Row],[Palette bois]:[Caddie]])</f>
        <v>0</v>
      </c>
      <c r="F53" s="7"/>
      <c r="G53" s="7"/>
      <c r="H53" s="7"/>
      <c r="I53" s="4">
        <v>44050</v>
      </c>
      <c r="J53">
        <f>J52-Tableau26[[#This Row],[Palette bois]]+Tableau2[[#This Row],[Réappro Palette bois 
en stock ]]</f>
        <v>-270</v>
      </c>
      <c r="K53">
        <f>K52-Tableau26[[#This Row],[Palette plastique]]</f>
        <v>7</v>
      </c>
      <c r="L53">
        <f>Infos!E61-Tableau26[[#This Row],[Caddie]]+R53</f>
        <v>0</v>
      </c>
      <c r="M53">
        <f>SUM(Tableau25[[#This Row],[Stock ce jour Palette bois 
en stock ]:[Stock ce jour 
Caddie]])</f>
        <v>-263</v>
      </c>
      <c r="O53" s="4">
        <v>44050</v>
      </c>
      <c r="S53">
        <f>SUM(Tableau25[[#This Row],[Stock ce jour Palette bois 
en stock ]:[Stock ce jour 
Caddie]])</f>
        <v>-263</v>
      </c>
    </row>
    <row r="54" spans="1:19" x14ac:dyDescent="0.25">
      <c r="A54" s="8">
        <v>44051</v>
      </c>
      <c r="B54" s="7"/>
      <c r="C54" s="7"/>
      <c r="D54" s="7"/>
      <c r="E54" s="7">
        <f>SUM(Tableau26[[#This Row],[Palette bois]:[Caddie]])</f>
        <v>0</v>
      </c>
      <c r="F54" s="7"/>
      <c r="G54" s="7"/>
      <c r="H54" s="7"/>
      <c r="I54" s="4">
        <v>44051</v>
      </c>
      <c r="J54">
        <f>J53-Tableau26[[#This Row],[Palette bois]]+Tableau2[[#This Row],[Réappro Palette bois 
en stock ]]</f>
        <v>-270</v>
      </c>
      <c r="K54">
        <f>K53-Tableau26[[#This Row],[Palette plastique]]</f>
        <v>7</v>
      </c>
      <c r="L54">
        <f>Infos!E62-Tableau26[[#This Row],[Caddie]]+R54</f>
        <v>0</v>
      </c>
      <c r="M54">
        <f>SUM(Tableau25[[#This Row],[Stock ce jour Palette bois 
en stock ]:[Stock ce jour 
Caddie]])</f>
        <v>-263</v>
      </c>
      <c r="O54" s="4">
        <v>44051</v>
      </c>
      <c r="S54">
        <f>SUM(Tableau25[[#This Row],[Stock ce jour Palette bois 
en stock ]:[Stock ce jour 
Caddie]])</f>
        <v>-263</v>
      </c>
    </row>
    <row r="55" spans="1:19" x14ac:dyDescent="0.25">
      <c r="A55" s="8">
        <v>44052</v>
      </c>
      <c r="B55" s="7"/>
      <c r="C55" s="7"/>
      <c r="D55" s="7"/>
      <c r="E55" s="7">
        <f>SUM(Tableau26[[#This Row],[Palette bois]:[Caddie]])</f>
        <v>0</v>
      </c>
      <c r="F55" s="7"/>
      <c r="G55" s="7"/>
      <c r="H55" s="7"/>
      <c r="I55" s="4">
        <v>44052</v>
      </c>
      <c r="J55">
        <f>J54-Tableau26[[#This Row],[Palette bois]]+Tableau2[[#This Row],[Réappro Palette bois 
en stock ]]</f>
        <v>-270</v>
      </c>
      <c r="K55">
        <f>K54-Tableau26[[#This Row],[Palette plastique]]</f>
        <v>7</v>
      </c>
      <c r="L55">
        <f>Infos!E63-Tableau26[[#This Row],[Caddie]]+R55</f>
        <v>0</v>
      </c>
      <c r="M55">
        <f>SUM(Tableau25[[#This Row],[Stock ce jour Palette bois 
en stock ]:[Stock ce jour 
Caddie]])</f>
        <v>-263</v>
      </c>
      <c r="O55" s="4">
        <v>44052</v>
      </c>
      <c r="S55">
        <f>SUM(Tableau25[[#This Row],[Stock ce jour Palette bois 
en stock ]:[Stock ce jour 
Caddie]])</f>
        <v>-263</v>
      </c>
    </row>
    <row r="56" spans="1:19" x14ac:dyDescent="0.25">
      <c r="A56" s="8">
        <v>44053</v>
      </c>
      <c r="B56" s="7"/>
      <c r="C56" s="7"/>
      <c r="D56" s="7"/>
      <c r="E56" s="7">
        <f>SUM(Tableau26[[#This Row],[Palette bois]:[Caddie]])</f>
        <v>0</v>
      </c>
      <c r="F56" s="7"/>
      <c r="G56" s="7"/>
      <c r="H56" s="7"/>
      <c r="I56" s="4">
        <v>44053</v>
      </c>
      <c r="J56">
        <f>J55-Tableau26[[#This Row],[Palette bois]]+Tableau2[[#This Row],[Réappro Palette bois 
en stock ]]</f>
        <v>-270</v>
      </c>
      <c r="K56">
        <f>K55-Tableau26[[#This Row],[Palette plastique]]</f>
        <v>7</v>
      </c>
      <c r="L56">
        <f>Infos!E64-Tableau26[[#This Row],[Caddie]]+R56</f>
        <v>0</v>
      </c>
      <c r="M56">
        <f>SUM(Tableau25[[#This Row],[Stock ce jour Palette bois 
en stock ]:[Stock ce jour 
Caddie]])</f>
        <v>-263</v>
      </c>
      <c r="O56" s="4">
        <v>44053</v>
      </c>
      <c r="S56">
        <f>SUM(Tableau25[[#This Row],[Stock ce jour Palette bois 
en stock ]:[Stock ce jour 
Caddie]])</f>
        <v>-263</v>
      </c>
    </row>
    <row r="57" spans="1:19" x14ac:dyDescent="0.25">
      <c r="A57" s="8">
        <v>44054</v>
      </c>
      <c r="B57" s="7"/>
      <c r="C57" s="7"/>
      <c r="D57" s="7"/>
      <c r="E57" s="7">
        <f>SUM(Tableau26[[#This Row],[Palette bois]:[Caddie]])</f>
        <v>0</v>
      </c>
      <c r="F57" s="7"/>
      <c r="G57" s="7"/>
      <c r="H57" s="7"/>
      <c r="I57" s="4">
        <v>44054</v>
      </c>
      <c r="J57">
        <f>J56-Tableau26[[#This Row],[Palette bois]]+Tableau2[[#This Row],[Réappro Palette bois 
en stock ]]</f>
        <v>-270</v>
      </c>
      <c r="K57">
        <f>K56-Tableau26[[#This Row],[Palette plastique]]</f>
        <v>7</v>
      </c>
      <c r="L57">
        <f>Infos!E65-Tableau26[[#This Row],[Caddie]]+R57</f>
        <v>0</v>
      </c>
      <c r="M57">
        <f>SUM(Tableau25[[#This Row],[Stock ce jour Palette bois 
en stock ]:[Stock ce jour 
Caddie]])</f>
        <v>-263</v>
      </c>
      <c r="O57" s="4">
        <v>44054</v>
      </c>
      <c r="S57">
        <f>SUM(Tableau25[[#This Row],[Stock ce jour Palette bois 
en stock ]:[Stock ce jour 
Caddie]])</f>
        <v>-263</v>
      </c>
    </row>
    <row r="58" spans="1:19" x14ac:dyDescent="0.25">
      <c r="A58" s="8">
        <v>44055</v>
      </c>
      <c r="B58" s="7"/>
      <c r="C58" s="7"/>
      <c r="D58" s="7"/>
      <c r="E58" s="7">
        <f>SUM(Tableau26[[#This Row],[Palette bois]:[Caddie]])</f>
        <v>0</v>
      </c>
      <c r="F58" s="7"/>
      <c r="G58" s="7"/>
      <c r="H58" s="7"/>
      <c r="I58" s="4">
        <v>44055</v>
      </c>
      <c r="J58">
        <f>J57-Tableau26[[#This Row],[Palette bois]]+Tableau2[[#This Row],[Réappro Palette bois 
en stock ]]</f>
        <v>-270</v>
      </c>
      <c r="K58">
        <f>K57-Tableau26[[#This Row],[Palette plastique]]</f>
        <v>7</v>
      </c>
      <c r="L58">
        <f>Infos!E66-Tableau26[[#This Row],[Caddie]]+R58</f>
        <v>0</v>
      </c>
      <c r="M58">
        <f>SUM(Tableau25[[#This Row],[Stock ce jour Palette bois 
en stock ]:[Stock ce jour 
Caddie]])</f>
        <v>-263</v>
      </c>
      <c r="O58" s="4">
        <v>44055</v>
      </c>
      <c r="S58">
        <f>SUM(Tableau25[[#This Row],[Stock ce jour Palette bois 
en stock ]:[Stock ce jour 
Caddie]])</f>
        <v>-263</v>
      </c>
    </row>
    <row r="59" spans="1:19" x14ac:dyDescent="0.25">
      <c r="A59" s="8">
        <v>44056</v>
      </c>
      <c r="B59" s="7"/>
      <c r="C59" s="7"/>
      <c r="D59" s="7"/>
      <c r="E59" s="7">
        <f>SUM(Tableau26[[#This Row],[Palette bois]:[Caddie]])</f>
        <v>0</v>
      </c>
      <c r="F59" s="7"/>
      <c r="G59" s="7"/>
      <c r="H59" s="7"/>
      <c r="I59" s="4">
        <v>44056</v>
      </c>
      <c r="J59">
        <f>J58-Tableau26[[#This Row],[Palette bois]]+Tableau2[[#This Row],[Réappro Palette bois 
en stock ]]</f>
        <v>-270</v>
      </c>
      <c r="K59">
        <f>K58-Tableau26[[#This Row],[Palette plastique]]</f>
        <v>7</v>
      </c>
      <c r="L59">
        <f>Infos!E67-Tableau26[[#This Row],[Caddie]]+R59</f>
        <v>0</v>
      </c>
      <c r="M59">
        <f>SUM(Tableau25[[#This Row],[Stock ce jour Palette bois 
en stock ]:[Stock ce jour 
Caddie]])</f>
        <v>-263</v>
      </c>
      <c r="O59" s="4">
        <v>44056</v>
      </c>
      <c r="S59">
        <f>SUM(Tableau25[[#This Row],[Stock ce jour Palette bois 
en stock ]:[Stock ce jour 
Caddie]])</f>
        <v>-263</v>
      </c>
    </row>
    <row r="60" spans="1:19" x14ac:dyDescent="0.25">
      <c r="A60" s="8">
        <v>44057</v>
      </c>
      <c r="B60" s="7"/>
      <c r="C60" s="7"/>
      <c r="D60" s="7"/>
      <c r="E60" s="7">
        <f>SUM(Tableau26[[#This Row],[Palette bois]:[Caddie]])</f>
        <v>0</v>
      </c>
      <c r="F60" s="7"/>
      <c r="G60" s="7"/>
      <c r="H60" s="7"/>
      <c r="I60" s="4">
        <v>44057</v>
      </c>
      <c r="J60">
        <f>J59-Tableau26[[#This Row],[Palette bois]]+Tableau2[[#This Row],[Réappro Palette bois 
en stock ]]</f>
        <v>-270</v>
      </c>
      <c r="K60">
        <f>K59-Tableau26[[#This Row],[Palette plastique]]</f>
        <v>7</v>
      </c>
      <c r="L60">
        <f>Infos!E68-Tableau26[[#This Row],[Caddie]]+R60</f>
        <v>0</v>
      </c>
      <c r="M60">
        <f>SUM(Tableau25[[#This Row],[Stock ce jour Palette bois 
en stock ]:[Stock ce jour 
Caddie]])</f>
        <v>-263</v>
      </c>
      <c r="O60" s="4">
        <v>44057</v>
      </c>
      <c r="S60">
        <f>SUM(Tableau25[[#This Row],[Stock ce jour Palette bois 
en stock ]:[Stock ce jour 
Caddie]])</f>
        <v>-263</v>
      </c>
    </row>
    <row r="61" spans="1:19" x14ac:dyDescent="0.25">
      <c r="A61" s="8">
        <v>44058</v>
      </c>
      <c r="B61" s="7"/>
      <c r="C61" s="7"/>
      <c r="D61" s="7"/>
      <c r="E61" s="7">
        <f>SUM(Tableau26[[#This Row],[Palette bois]:[Caddie]])</f>
        <v>0</v>
      </c>
      <c r="F61" s="7"/>
      <c r="G61" s="7"/>
      <c r="H61" s="7"/>
      <c r="I61" s="4">
        <v>44058</v>
      </c>
      <c r="J61">
        <f>J60-Tableau26[[#This Row],[Palette bois]]+Tableau2[[#This Row],[Réappro Palette bois 
en stock ]]</f>
        <v>-270</v>
      </c>
      <c r="K61">
        <f>K60-Tableau26[[#This Row],[Palette plastique]]</f>
        <v>7</v>
      </c>
      <c r="L61">
        <f>Infos!E69-Tableau26[[#This Row],[Caddie]]+R61</f>
        <v>0</v>
      </c>
      <c r="M61">
        <f>SUM(Tableau25[[#This Row],[Stock ce jour Palette bois 
en stock ]:[Stock ce jour 
Caddie]])</f>
        <v>-263</v>
      </c>
      <c r="O61" s="4">
        <v>44058</v>
      </c>
      <c r="S61">
        <f>SUM(Tableau25[[#This Row],[Stock ce jour Palette bois 
en stock ]:[Stock ce jour 
Caddie]])</f>
        <v>-263</v>
      </c>
    </row>
    <row r="62" spans="1:19" x14ac:dyDescent="0.25">
      <c r="A62" s="8">
        <v>44059</v>
      </c>
      <c r="B62" s="7"/>
      <c r="C62" s="7"/>
      <c r="D62" s="7"/>
      <c r="E62" s="7">
        <f>SUM(Tableau26[[#This Row],[Palette bois]:[Caddie]])</f>
        <v>0</v>
      </c>
      <c r="F62" s="7"/>
      <c r="G62" s="7"/>
      <c r="H62" s="7"/>
      <c r="I62" s="4">
        <v>44059</v>
      </c>
      <c r="J62">
        <f>J61-Tableau26[[#This Row],[Palette bois]]+Tableau2[[#This Row],[Réappro Palette bois 
en stock ]]</f>
        <v>-270</v>
      </c>
      <c r="K62">
        <f>K61-Tableau26[[#This Row],[Palette plastique]]</f>
        <v>7</v>
      </c>
      <c r="L62">
        <f>Infos!E70-Tableau26[[#This Row],[Caddie]]+R62</f>
        <v>0</v>
      </c>
      <c r="M62">
        <f>SUM(Tableau25[[#This Row],[Stock ce jour Palette bois 
en stock ]:[Stock ce jour 
Caddie]])</f>
        <v>-263</v>
      </c>
      <c r="O62" s="4">
        <v>44059</v>
      </c>
      <c r="S62">
        <f>SUM(Tableau25[[#This Row],[Stock ce jour Palette bois 
en stock ]:[Stock ce jour 
Caddie]])</f>
        <v>-263</v>
      </c>
    </row>
    <row r="63" spans="1:19" x14ac:dyDescent="0.25">
      <c r="A63" s="8">
        <v>44060</v>
      </c>
      <c r="B63" s="7"/>
      <c r="C63" s="7"/>
      <c r="D63" s="7"/>
      <c r="E63" s="7">
        <f>SUM(Tableau26[[#This Row],[Palette bois]:[Caddie]])</f>
        <v>0</v>
      </c>
      <c r="F63" s="7"/>
      <c r="G63" s="7"/>
      <c r="H63" s="7"/>
      <c r="I63" s="4">
        <v>44060</v>
      </c>
      <c r="J63">
        <f>J62-Tableau26[[#This Row],[Palette bois]]+Tableau2[[#This Row],[Réappro Palette bois 
en stock ]]</f>
        <v>-270</v>
      </c>
      <c r="K63">
        <f>K62-Tableau26[[#This Row],[Palette plastique]]</f>
        <v>7</v>
      </c>
      <c r="L63">
        <f>Infos!E71-Tableau26[[#This Row],[Caddie]]+R63</f>
        <v>0</v>
      </c>
      <c r="M63">
        <f>SUM(Tableau25[[#This Row],[Stock ce jour Palette bois 
en stock ]:[Stock ce jour 
Caddie]])</f>
        <v>-263</v>
      </c>
      <c r="O63" s="4">
        <v>44060</v>
      </c>
      <c r="S63">
        <f>SUM(Tableau25[[#This Row],[Stock ce jour Palette bois 
en stock ]:[Stock ce jour 
Caddie]])</f>
        <v>-263</v>
      </c>
    </row>
    <row r="64" spans="1:19" x14ac:dyDescent="0.25">
      <c r="A64" s="8">
        <v>44061</v>
      </c>
      <c r="B64" s="7"/>
      <c r="C64" s="7"/>
      <c r="D64" s="7"/>
      <c r="E64" s="18">
        <f>SUM(Tableau26[[#This Row],[Palette bois]:[Caddie]])</f>
        <v>0</v>
      </c>
      <c r="F64" s="18"/>
      <c r="G64" s="18"/>
    </row>
  </sheetData>
  <mergeCells count="3">
    <mergeCell ref="J1:L1"/>
    <mergeCell ref="P1:R1"/>
    <mergeCell ref="B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>
                  <from>
                    <xdr:col>5</xdr:col>
                    <xdr:colOff>619125</xdr:colOff>
                    <xdr:row>1</xdr:row>
                    <xdr:rowOff>590550</xdr:rowOff>
                  </from>
                  <to>
                    <xdr:col>7</xdr:col>
                    <xdr:colOff>9525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11"/>
  <sheetViews>
    <sheetView workbookViewId="0">
      <selection activeCell="C38" sqref="C38"/>
    </sheetView>
  </sheetViews>
  <sheetFormatPr baseColWidth="10" defaultColWidth="8.7109375" defaultRowHeight="15" x14ac:dyDescent="0.25"/>
  <cols>
    <col min="1" max="1" width="29.5703125" bestFit="1" customWidth="1"/>
    <col min="2" max="2" width="25.85546875" customWidth="1"/>
    <col min="3" max="3" width="27.5703125" customWidth="1"/>
    <col min="4" max="4" width="30.140625" customWidth="1"/>
    <col min="5" max="5" width="8.5703125" customWidth="1"/>
    <col min="6" max="6" width="11.42578125" bestFit="1" customWidth="1"/>
    <col min="7" max="7" width="23.5703125" bestFit="1" customWidth="1"/>
    <col min="8" max="8" width="25.28515625" bestFit="1" customWidth="1"/>
    <col min="9" max="9" width="27.85546875" bestFit="1" customWidth="1"/>
    <col min="10" max="10" width="29.5703125" bestFit="1" customWidth="1"/>
    <col min="11" max="11" width="6.5703125" bestFit="1" customWidth="1"/>
  </cols>
  <sheetData>
    <row r="1" spans="1:7" x14ac:dyDescent="0.25">
      <c r="A1" s="27" t="s">
        <v>17</v>
      </c>
      <c r="B1" s="28"/>
      <c r="G1" t="s">
        <v>22</v>
      </c>
    </row>
    <row r="2" spans="1:7" x14ac:dyDescent="0.25">
      <c r="A2" s="13" t="s">
        <v>0</v>
      </c>
      <c r="B2" s="14" t="s">
        <v>7</v>
      </c>
      <c r="G2" t="s">
        <v>23</v>
      </c>
    </row>
    <row r="3" spans="1:7" x14ac:dyDescent="0.25">
      <c r="A3" s="15" t="s">
        <v>19</v>
      </c>
      <c r="B3" s="14">
        <v>15</v>
      </c>
      <c r="G3" t="s">
        <v>24</v>
      </c>
    </row>
    <row r="4" spans="1:7" x14ac:dyDescent="0.25">
      <c r="A4" s="15" t="s">
        <v>20</v>
      </c>
      <c r="B4" s="14">
        <v>7</v>
      </c>
      <c r="G4" t="s">
        <v>5</v>
      </c>
    </row>
    <row r="5" spans="1:7" ht="15.75" thickBot="1" x14ac:dyDescent="0.3">
      <c r="A5" s="19" t="s">
        <v>4</v>
      </c>
      <c r="B5" s="14">
        <v>10</v>
      </c>
    </row>
    <row r="6" spans="1:7" ht="15.75" thickBot="1" x14ac:dyDescent="0.3">
      <c r="A6" s="24" t="s">
        <v>16</v>
      </c>
      <c r="B6" s="25"/>
      <c r="C6" s="25"/>
      <c r="D6" s="26"/>
    </row>
    <row r="7" spans="1:7" x14ac:dyDescent="0.25">
      <c r="A7" s="20" t="s">
        <v>0</v>
      </c>
      <c r="B7" s="12" t="s">
        <v>25</v>
      </c>
      <c r="C7" s="12" t="s">
        <v>26</v>
      </c>
      <c r="D7" s="11" t="s">
        <v>5</v>
      </c>
    </row>
    <row r="8" spans="1:7" x14ac:dyDescent="0.25">
      <c r="A8" s="1" t="s">
        <v>2</v>
      </c>
      <c r="B8" s="3">
        <v>40</v>
      </c>
      <c r="C8" s="3">
        <v>40</v>
      </c>
      <c r="D8" s="2">
        <v>20</v>
      </c>
    </row>
    <row r="9" spans="1:7" x14ac:dyDescent="0.25">
      <c r="A9" s="1" t="s">
        <v>3</v>
      </c>
      <c r="B9" s="2">
        <v>40</v>
      </c>
      <c r="C9" s="2">
        <v>40</v>
      </c>
      <c r="D9" s="2">
        <v>20</v>
      </c>
    </row>
    <row r="10" spans="1:7" x14ac:dyDescent="0.25">
      <c r="A10" s="1" t="s">
        <v>4</v>
      </c>
      <c r="B10" s="2">
        <v>40</v>
      </c>
      <c r="C10" s="2">
        <v>40</v>
      </c>
      <c r="D10" s="2">
        <v>20</v>
      </c>
    </row>
    <row r="11" spans="1:7" x14ac:dyDescent="0.25">
      <c r="A11" s="9" t="s">
        <v>6</v>
      </c>
      <c r="B11" s="10">
        <f t="shared" ref="B11:D11" si="0">SUM(B8:B10)</f>
        <v>120</v>
      </c>
      <c r="C11" s="10">
        <f t="shared" si="0"/>
        <v>120</v>
      </c>
      <c r="D11" s="10">
        <f t="shared" si="0"/>
        <v>60</v>
      </c>
    </row>
  </sheetData>
  <mergeCells count="2">
    <mergeCell ref="A6:D6"/>
    <mergeCell ref="A1:B1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10"/>
  <sheetViews>
    <sheetView workbookViewId="0">
      <selection activeCell="C6" sqref="C6"/>
    </sheetView>
  </sheetViews>
  <sheetFormatPr baseColWidth="10" defaultRowHeight="15" x14ac:dyDescent="0.25"/>
  <cols>
    <col min="1" max="1" width="13.5703125" bestFit="1" customWidth="1"/>
  </cols>
  <sheetData>
    <row r="1" spans="1:9" x14ac:dyDescent="0.25">
      <c r="B1" t="s">
        <v>29</v>
      </c>
      <c r="F1" t="s">
        <v>32</v>
      </c>
    </row>
    <row r="2" spans="1:9" x14ac:dyDescent="0.25">
      <c r="A2" t="s">
        <v>1</v>
      </c>
      <c r="B2" s="21" t="s">
        <v>33</v>
      </c>
      <c r="C2" s="4" t="str">
        <f>B2</f>
        <v>19/06/2020</v>
      </c>
      <c r="D2" t="e" cm="1">
        <f t="array" ref="D2">ADDRESS(SUMPRODUCT((date_cons=B2)*(ROW(date_cons))),SUMPRODUCT((date_cons=B2)*(COLUMN(date_cons))))</f>
        <v>#VALUE!</v>
      </c>
      <c r="E2" t="e">
        <f>RIGHT(D2,2)</f>
        <v>#VALUE!</v>
      </c>
      <c r="F2" t="e">
        <f>E2</f>
        <v>#VALUE!</v>
      </c>
      <c r="G2" t="e">
        <f>_xlfn.CONCAT(F3,F2)</f>
        <v>#VALUE!</v>
      </c>
    </row>
    <row r="3" spans="1:9" x14ac:dyDescent="0.25">
      <c r="A3" t="s">
        <v>27</v>
      </c>
      <c r="B3" s="22" t="s">
        <v>24</v>
      </c>
      <c r="C3" t="str" cm="1">
        <f t="array" ref="C3">ADDRESS(SUMPRODUCT((Type_cons=B3)*(ROW(Type_cons))),SUMPRODUCT((Type_cons=B3)*(COLUMN(Type_cons))))</f>
        <v>$C$2</v>
      </c>
      <c r="E3" t="str">
        <f>LEFT(C3,3)</f>
        <v>$C$</v>
      </c>
      <c r="F3" t="str">
        <f>E3</f>
        <v>$C$</v>
      </c>
      <c r="I3" t="e" cm="1">
        <f t="array" aca="1" ref="I3" ca="1">INDIRECT(BDD_Stock_Conso_Journalière!G5)</f>
        <v>#REF!</v>
      </c>
    </row>
    <row r="4" spans="1:9" x14ac:dyDescent="0.25">
      <c r="A4" t="s">
        <v>28</v>
      </c>
      <c r="B4" s="22">
        <v>78</v>
      </c>
    </row>
    <row r="5" spans="1:9" x14ac:dyDescent="0.25">
      <c r="B5" t="s">
        <v>34</v>
      </c>
    </row>
    <row r="6" spans="1:9" x14ac:dyDescent="0.25">
      <c r="B6" t="s">
        <v>5</v>
      </c>
    </row>
    <row r="7" spans="1:9" x14ac:dyDescent="0.25">
      <c r="B7">
        <v>45</v>
      </c>
    </row>
    <row r="10" spans="1:9" x14ac:dyDescent="0.25">
      <c r="C10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MAJ_consojourn</vt:lpstr>
      <vt:lpstr>BDD_Stock_Conso_Journalière</vt:lpstr>
      <vt:lpstr>Infos</vt:lpstr>
      <vt:lpstr>Cons</vt:lpstr>
      <vt:lpstr>date_cons</vt:lpstr>
      <vt:lpstr>Type_cons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BOULEAU Christophe</dc:creator>
  <cp:lastModifiedBy>BOULEAU Christophe</cp:lastModifiedBy>
  <cp:lastPrinted>2020-06-23T13:25:59Z</cp:lastPrinted>
  <dcterms:created xsi:type="dcterms:W3CDTF">2015-06-05T18:19:34Z</dcterms:created>
  <dcterms:modified xsi:type="dcterms:W3CDTF">2020-06-23T15:36:30Z</dcterms:modified>
</cp:coreProperties>
</file>