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drawings/drawing4.xml" ContentType="application/vnd.openxmlformats-officedocument.drawing+xml"/>
  <Override PartName="/xl/drawings/drawing5.xml" ContentType="application/vnd.openxmlformats-officedocument.drawing+xml"/>
  <Override PartName="/xl/ctrlProps/ctrlProp1.xml" ContentType="application/vnd.ms-excel.controlproperties+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showInkAnnotation="0" codeName="ThisWorkbook"/>
  <mc:AlternateContent xmlns:mc="http://schemas.openxmlformats.org/markup-compatibility/2006">
    <mc:Choice Requires="x15">
      <x15ac:absPath xmlns:x15ac="http://schemas.microsoft.com/office/spreadsheetml/2010/11/ac" url="\\ulis-user-2\ENR-PLASMA\RSA\Christophe Bouleau\9-Conso Matière non plasmatique\"/>
    </mc:Choice>
  </mc:AlternateContent>
  <xr:revisionPtr revIDLastSave="0" documentId="13_ncr:1_{AF031609-D0A5-4122-895A-CE6C7574F3D4}" xr6:coauthVersionLast="45" xr6:coauthVersionMax="45" xr10:uidLastSave="{00000000-0000-0000-0000-000000000000}"/>
  <bookViews>
    <workbookView xWindow="-120" yWindow="-120" windowWidth="29040" windowHeight="15990" firstSheet="1" activeTab="2" xr2:uid="{00000000-000D-0000-FFFF-FFFF00000000}"/>
  </bookViews>
  <sheets>
    <sheet name="BDD_Formation" sheetId="13" state="hidden" r:id="rId1"/>
    <sheet name="Décou - Entrées et sorties" sheetId="1" r:id="rId2"/>
    <sheet name="Decou - Etat des stocks" sheetId="3" r:id="rId3"/>
    <sheet name="Decou - Base de donnée articles" sheetId="4" r:id="rId4"/>
    <sheet name="Formation" sheetId="11" state="hidden" r:id="rId5"/>
  </sheets>
  <definedNames>
    <definedName name="_xlnm._FilterDatabase" localSheetId="0" hidden="1">BDD_Formation!$B$12:$E$13</definedName>
    <definedName name="_xlnm._FilterDatabase" localSheetId="3" hidden="1">'Decou - Base de donnée articles'!$A$11:$H$57</definedName>
    <definedName name="_xlnm._FilterDatabase" localSheetId="2" hidden="1">'Decou - Etat des stocks'!$A$10:$Q$13</definedName>
    <definedName name="Liste_peremption">'Décou - Entrées et sorties'!$AQ$7:$AQ$8</definedName>
    <definedName name="Ref">OFFSET('Decou - Base de donnée articles'!$E$11,1,,COUNTA('Decou - Base de donnée articles'!$B$11:$B$66)-1)</definedName>
    <definedName name="_xlnm.Print_Area" localSheetId="3">'Decou - Base de donnée articles'!$AC$10:$AP$56</definedName>
  </definedNames>
  <calcPr calcId="191029"/>
  <pivotCaches>
    <pivotCache cacheId="69" r:id="rId6"/>
    <pivotCache cacheId="74" r:id="rId7"/>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F36" i="3" l="1"/>
  <c r="L36" i="3" s="1"/>
  <c r="F37" i="3"/>
  <c r="I37" i="3" s="1"/>
  <c r="F38" i="3"/>
  <c r="C38" i="3" s="1"/>
  <c r="J38" i="3"/>
  <c r="L38" i="3"/>
  <c r="M38" i="3"/>
  <c r="F39" i="3"/>
  <c r="C40" i="3"/>
  <c r="E40" i="3"/>
  <c r="F40" i="3"/>
  <c r="I40" i="3" s="1"/>
  <c r="J40" i="3"/>
  <c r="L40" i="3"/>
  <c r="M40" i="3"/>
  <c r="F14" i="3"/>
  <c r="L14" i="3" s="1"/>
  <c r="I14" i="3"/>
  <c r="J14" i="3"/>
  <c r="F15" i="3"/>
  <c r="I15" i="3" s="1"/>
  <c r="F16" i="3"/>
  <c r="C16" i="3" s="1"/>
  <c r="J16" i="3"/>
  <c r="M16" i="3"/>
  <c r="F17" i="3"/>
  <c r="J17" i="3" s="1"/>
  <c r="I17" i="3"/>
  <c r="F18" i="3"/>
  <c r="I18" i="3" s="1"/>
  <c r="N18" i="3"/>
  <c r="E19" i="3"/>
  <c r="F19" i="3"/>
  <c r="M19" i="3" s="1"/>
  <c r="I19" i="3"/>
  <c r="L19" i="3"/>
  <c r="F20" i="3"/>
  <c r="J20" i="3" s="1"/>
  <c r="C21" i="3"/>
  <c r="F21" i="3"/>
  <c r="E21" i="3" s="1"/>
  <c r="I21" i="3"/>
  <c r="J21" i="3"/>
  <c r="L21" i="3"/>
  <c r="N21" i="3"/>
  <c r="F22" i="3"/>
  <c r="L22" i="3" s="1"/>
  <c r="I22" i="3"/>
  <c r="J22" i="3"/>
  <c r="K22" i="3"/>
  <c r="A22" i="3" s="1"/>
  <c r="B22" i="3" s="1"/>
  <c r="F23" i="3"/>
  <c r="I23" i="3" s="1"/>
  <c r="F24" i="3"/>
  <c r="C24" i="3" s="1"/>
  <c r="J24" i="3"/>
  <c r="F25" i="3"/>
  <c r="J25" i="3" s="1"/>
  <c r="I25" i="3"/>
  <c r="F26" i="3"/>
  <c r="I26" i="3" s="1"/>
  <c r="N26" i="3"/>
  <c r="F27" i="3"/>
  <c r="M27" i="3" s="1"/>
  <c r="I27" i="3"/>
  <c r="L27" i="3"/>
  <c r="F28" i="3"/>
  <c r="J28" i="3" s="1"/>
  <c r="I28" i="3"/>
  <c r="C29" i="3"/>
  <c r="E29" i="3"/>
  <c r="F29" i="3"/>
  <c r="M29" i="3" s="1"/>
  <c r="I29" i="3"/>
  <c r="L29" i="3"/>
  <c r="F30" i="3"/>
  <c r="L30" i="3" s="1"/>
  <c r="I30" i="3"/>
  <c r="F31" i="3"/>
  <c r="I31" i="3" s="1"/>
  <c r="F32" i="3"/>
  <c r="C32" i="3" s="1"/>
  <c r="M32" i="3"/>
  <c r="F33" i="3"/>
  <c r="J33" i="3" s="1"/>
  <c r="I33" i="3"/>
  <c r="C34" i="3"/>
  <c r="F34" i="3"/>
  <c r="I34" i="3" s="1"/>
  <c r="J34" i="3"/>
  <c r="L34" i="3"/>
  <c r="M34" i="3"/>
  <c r="N34" i="3"/>
  <c r="F35" i="3"/>
  <c r="M35" i="3" s="1"/>
  <c r="I35" i="3"/>
  <c r="L35" i="3"/>
  <c r="J29" i="3" l="1"/>
  <c r="K29" i="3" s="1"/>
  <c r="A29" i="3" s="1"/>
  <c r="B29" i="3" s="1"/>
  <c r="J27" i="3"/>
  <c r="K27" i="3" s="1"/>
  <c r="A27" i="3" s="1"/>
  <c r="B27" i="3" s="1"/>
  <c r="E26" i="3"/>
  <c r="I24" i="3"/>
  <c r="K24" i="3" s="1"/>
  <c r="A24" i="3" s="1"/>
  <c r="B24" i="3" s="1"/>
  <c r="M21" i="3"/>
  <c r="E18" i="3"/>
  <c r="E39" i="3"/>
  <c r="C26" i="3"/>
  <c r="C18" i="3"/>
  <c r="K33" i="3"/>
  <c r="A33" i="3" s="1"/>
  <c r="B33" i="3" s="1"/>
  <c r="J30" i="3"/>
  <c r="K30" i="3" s="1"/>
  <c r="A30" i="3" s="1"/>
  <c r="B30" i="3" s="1"/>
  <c r="K21" i="3"/>
  <c r="A21" i="3" s="1"/>
  <c r="B21" i="3" s="1"/>
  <c r="I20" i="3"/>
  <c r="K14" i="3"/>
  <c r="A14" i="3" s="1"/>
  <c r="B14" i="3" s="1"/>
  <c r="L32" i="3"/>
  <c r="K34" i="3"/>
  <c r="A34" i="3" s="1"/>
  <c r="B34" i="3" s="1"/>
  <c r="L26" i="3"/>
  <c r="M24" i="3"/>
  <c r="L18" i="3"/>
  <c r="J39" i="3"/>
  <c r="M26" i="3"/>
  <c r="K25" i="3"/>
  <c r="A25" i="3" s="1"/>
  <c r="B25" i="3" s="1"/>
  <c r="M18" i="3"/>
  <c r="K17" i="3"/>
  <c r="A17" i="3" s="1"/>
  <c r="B17" i="3" s="1"/>
  <c r="J32" i="3"/>
  <c r="K32" i="3" s="1"/>
  <c r="A32" i="3" s="1"/>
  <c r="B32" i="3" s="1"/>
  <c r="N29" i="3"/>
  <c r="J35" i="3"/>
  <c r="K35" i="3" s="1"/>
  <c r="A35" i="3" s="1"/>
  <c r="B35" i="3" s="1"/>
  <c r="E34" i="3"/>
  <c r="I32" i="3"/>
  <c r="J26" i="3"/>
  <c r="K26" i="3" s="1"/>
  <c r="A26" i="3" s="1"/>
  <c r="B26" i="3" s="1"/>
  <c r="L24" i="3"/>
  <c r="J19" i="3"/>
  <c r="K19" i="3" s="1"/>
  <c r="A19" i="3" s="1"/>
  <c r="B19" i="3" s="1"/>
  <c r="J18" i="3"/>
  <c r="L16" i="3"/>
  <c r="N40" i="3"/>
  <c r="I39" i="3"/>
  <c r="K39" i="3" s="1"/>
  <c r="A39" i="3" s="1"/>
  <c r="B39" i="3" s="1"/>
  <c r="E37" i="3"/>
  <c r="J36" i="3"/>
  <c r="N37" i="3"/>
  <c r="C37" i="3"/>
  <c r="I36" i="3"/>
  <c r="K36" i="3" s="1"/>
  <c r="A36" i="3" s="1"/>
  <c r="B36" i="3" s="1"/>
  <c r="M37" i="3"/>
  <c r="K40" i="3"/>
  <c r="A40" i="3" s="1"/>
  <c r="B40" i="3" s="1"/>
  <c r="N39" i="3"/>
  <c r="C39" i="3"/>
  <c r="I38" i="3"/>
  <c r="K38" i="3" s="1"/>
  <c r="A38" i="3" s="1"/>
  <c r="B38" i="3" s="1"/>
  <c r="L37" i="3"/>
  <c r="E36" i="3"/>
  <c r="M39" i="3"/>
  <c r="N36" i="3"/>
  <c r="C36" i="3"/>
  <c r="L39" i="3"/>
  <c r="E38" i="3"/>
  <c r="J37" i="3"/>
  <c r="K37" i="3" s="1"/>
  <c r="A37" i="3" s="1"/>
  <c r="B37" i="3" s="1"/>
  <c r="M36" i="3"/>
  <c r="N38" i="3"/>
  <c r="E15" i="3"/>
  <c r="N31" i="3"/>
  <c r="E28" i="3"/>
  <c r="E20" i="3"/>
  <c r="N15" i="3"/>
  <c r="C15" i="3"/>
  <c r="E25" i="3"/>
  <c r="M23" i="3"/>
  <c r="N20" i="3"/>
  <c r="C20" i="3"/>
  <c r="E17" i="3"/>
  <c r="M15" i="3"/>
  <c r="E23" i="3"/>
  <c r="C31" i="3"/>
  <c r="N33" i="3"/>
  <c r="C33" i="3"/>
  <c r="L31" i="3"/>
  <c r="E30" i="3"/>
  <c r="L23" i="3"/>
  <c r="E22" i="3"/>
  <c r="M20" i="3"/>
  <c r="K18" i="3"/>
  <c r="A18" i="3" s="1"/>
  <c r="B18" i="3" s="1"/>
  <c r="N17" i="3"/>
  <c r="C17" i="3"/>
  <c r="I16" i="3"/>
  <c r="K16" i="3" s="1"/>
  <c r="A16" i="3" s="1"/>
  <c r="B16" i="3" s="1"/>
  <c r="L15" i="3"/>
  <c r="E14" i="3"/>
  <c r="M31" i="3"/>
  <c r="N28" i="3"/>
  <c r="C28" i="3"/>
  <c r="M33" i="3"/>
  <c r="N30" i="3"/>
  <c r="C30" i="3"/>
  <c r="M17" i="3"/>
  <c r="N14" i="3"/>
  <c r="C14" i="3"/>
  <c r="N23" i="3"/>
  <c r="C23" i="3"/>
  <c r="M28" i="3"/>
  <c r="N25" i="3"/>
  <c r="C25" i="3"/>
  <c r="E35" i="3"/>
  <c r="L28" i="3"/>
  <c r="E27" i="3"/>
  <c r="L20" i="3"/>
  <c r="N35" i="3"/>
  <c r="C35" i="3"/>
  <c r="L33" i="3"/>
  <c r="E32" i="3"/>
  <c r="J31" i="3"/>
  <c r="K31" i="3" s="1"/>
  <c r="A31" i="3" s="1"/>
  <c r="B31" i="3" s="1"/>
  <c r="M30" i="3"/>
  <c r="K28" i="3"/>
  <c r="A28" i="3" s="1"/>
  <c r="B28" i="3" s="1"/>
  <c r="N27" i="3"/>
  <c r="C27" i="3"/>
  <c r="L25" i="3"/>
  <c r="E24" i="3"/>
  <c r="J23" i="3"/>
  <c r="K23" i="3" s="1"/>
  <c r="A23" i="3" s="1"/>
  <c r="B23" i="3" s="1"/>
  <c r="M22" i="3"/>
  <c r="K20" i="3"/>
  <c r="A20" i="3" s="1"/>
  <c r="B20" i="3" s="1"/>
  <c r="N19" i="3"/>
  <c r="C19" i="3"/>
  <c r="L17" i="3"/>
  <c r="E16" i="3"/>
  <c r="J15" i="3"/>
  <c r="K15" i="3" s="1"/>
  <c r="A15" i="3" s="1"/>
  <c r="B15" i="3" s="1"/>
  <c r="M14" i="3"/>
  <c r="E31" i="3"/>
  <c r="E33" i="3"/>
  <c r="M25" i="3"/>
  <c r="N22" i="3"/>
  <c r="C22" i="3"/>
  <c r="N32" i="3"/>
  <c r="N24" i="3"/>
  <c r="N16" i="3"/>
  <c r="F14" i="4"/>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13" i="4"/>
  <c r="G6" i="3" l="1"/>
  <c r="C43" i="4"/>
  <c r="AC43" i="4" s="1"/>
  <c r="C18" i="4"/>
  <c r="AC18" i="4" s="1"/>
  <c r="AJ18" i="4" s="1"/>
  <c r="C16" i="4"/>
  <c r="AC16" i="4" s="1"/>
  <c r="C13" i="4"/>
  <c r="AC13" i="4" s="1"/>
  <c r="C14" i="4"/>
  <c r="AC14" i="4" s="1"/>
  <c r="C15" i="4"/>
  <c r="AC15" i="4" s="1"/>
  <c r="C17" i="4"/>
  <c r="C19" i="4"/>
  <c r="C41" i="4"/>
  <c r="AC41" i="4" s="1"/>
  <c r="C20" i="4"/>
  <c r="C21" i="4"/>
  <c r="C22" i="4"/>
  <c r="AC22" i="4" s="1"/>
  <c r="C23" i="4"/>
  <c r="AC23" i="4" s="1"/>
  <c r="C24" i="4"/>
  <c r="AC24" i="4" s="1"/>
  <c r="C25" i="4"/>
  <c r="AC25" i="4" s="1"/>
  <c r="AJ25" i="4" s="1"/>
  <c r="C26" i="4"/>
  <c r="AC26" i="4" s="1"/>
  <c r="C27" i="4"/>
  <c r="AC27" i="4" s="1"/>
  <c r="C28" i="4"/>
  <c r="AC28" i="4" s="1"/>
  <c r="C29" i="4"/>
  <c r="AC29" i="4" s="1"/>
  <c r="C30" i="4"/>
  <c r="AC30" i="4" s="1"/>
  <c r="C31" i="4"/>
  <c r="AC31" i="4" s="1"/>
  <c r="C32" i="4"/>
  <c r="C33" i="4"/>
  <c r="AC33" i="4" s="1"/>
  <c r="C35" i="4"/>
  <c r="AC35" i="4" s="1"/>
  <c r="C36" i="4"/>
  <c r="AC36" i="4" s="1"/>
  <c r="C37" i="4"/>
  <c r="AC37" i="4" s="1"/>
  <c r="AJ37" i="4" s="1"/>
  <c r="C38" i="4"/>
  <c r="AC38" i="4" s="1"/>
  <c r="C39" i="4"/>
  <c r="C40" i="4"/>
  <c r="C42" i="4"/>
  <c r="AC42" i="4" s="1"/>
  <c r="C44" i="4"/>
  <c r="AC44" i="4" s="1"/>
  <c r="C45" i="4"/>
  <c r="AC45" i="4" s="1"/>
  <c r="C46" i="4"/>
  <c r="C47" i="4"/>
  <c r="AC47" i="4" s="1"/>
  <c r="C48" i="4"/>
  <c r="AC48" i="4" s="1"/>
  <c r="C49" i="4"/>
  <c r="AC49" i="4" s="1"/>
  <c r="C50" i="4"/>
  <c r="AC50" i="4" s="1"/>
  <c r="C51" i="4"/>
  <c r="AC51" i="4" s="1"/>
  <c r="C52" i="4"/>
  <c r="AC52" i="4" s="1"/>
  <c r="C53" i="4"/>
  <c r="AC53" i="4" s="1"/>
  <c r="C54" i="4"/>
  <c r="C55" i="4"/>
  <c r="AC55" i="4" s="1"/>
  <c r="C56" i="4"/>
  <c r="AC56" i="4" s="1"/>
  <c r="C57" i="4"/>
  <c r="C34" i="4"/>
  <c r="AC34" i="4" s="1"/>
  <c r="C9" i="13"/>
  <c r="L9" i="13"/>
  <c r="K9" i="13" s="1"/>
  <c r="N9" i="13"/>
  <c r="AJ10" i="4"/>
  <c r="AC10" i="4"/>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F500" i="1"/>
  <c r="F501" i="1"/>
  <c r="F502" i="1"/>
  <c r="F503" i="1"/>
  <c r="F504" i="1"/>
  <c r="F505" i="1"/>
  <c r="F506" i="1"/>
  <c r="F507" i="1"/>
  <c r="F508" i="1"/>
  <c r="F509" i="1"/>
  <c r="F510" i="1"/>
  <c r="F511" i="1"/>
  <c r="F512" i="1"/>
  <c r="F513" i="1"/>
  <c r="F514" i="1"/>
  <c r="F515" i="1"/>
  <c r="F516" i="1"/>
  <c r="F517" i="1"/>
  <c r="F518" i="1"/>
  <c r="F519" i="1"/>
  <c r="F520" i="1"/>
  <c r="F521" i="1"/>
  <c r="F522" i="1"/>
  <c r="F523" i="1"/>
  <c r="F524" i="1"/>
  <c r="F525" i="1"/>
  <c r="F526" i="1"/>
  <c r="F527" i="1"/>
  <c r="F528" i="1"/>
  <c r="F529" i="1"/>
  <c r="F530" i="1"/>
  <c r="F531" i="1"/>
  <c r="F532" i="1"/>
  <c r="F533" i="1"/>
  <c r="F534" i="1"/>
  <c r="F535" i="1"/>
  <c r="F536" i="1"/>
  <c r="F537" i="1"/>
  <c r="F538" i="1"/>
  <c r="F539" i="1"/>
  <c r="F540" i="1"/>
  <c r="F541" i="1"/>
  <c r="F542" i="1"/>
  <c r="F543" i="1"/>
  <c r="F544" i="1"/>
  <c r="F545" i="1"/>
  <c r="F546" i="1"/>
  <c r="F547" i="1"/>
  <c r="F548" i="1"/>
  <c r="F549" i="1"/>
  <c r="F550" i="1"/>
  <c r="F551" i="1"/>
  <c r="F552" i="1"/>
  <c r="F553" i="1"/>
  <c r="F554" i="1"/>
  <c r="F555" i="1"/>
  <c r="F556" i="1"/>
  <c r="F557" i="1"/>
  <c r="F558" i="1"/>
  <c r="F559" i="1"/>
  <c r="F560" i="1"/>
  <c r="F561" i="1"/>
  <c r="F562" i="1"/>
  <c r="F563" i="1"/>
  <c r="F564" i="1"/>
  <c r="F565" i="1"/>
  <c r="F566" i="1"/>
  <c r="F567" i="1"/>
  <c r="F568" i="1"/>
  <c r="F569" i="1"/>
  <c r="F570" i="1"/>
  <c r="F571" i="1"/>
  <c r="F572" i="1"/>
  <c r="F573" i="1"/>
  <c r="F574" i="1"/>
  <c r="F575" i="1"/>
  <c r="F576" i="1"/>
  <c r="F577" i="1"/>
  <c r="F578" i="1"/>
  <c r="F579" i="1"/>
  <c r="F580" i="1"/>
  <c r="F581" i="1"/>
  <c r="F582" i="1"/>
  <c r="F583" i="1"/>
  <c r="F584" i="1"/>
  <c r="F585" i="1"/>
  <c r="F586" i="1"/>
  <c r="F587" i="1"/>
  <c r="F588" i="1"/>
  <c r="F589" i="1"/>
  <c r="F590" i="1"/>
  <c r="F591" i="1"/>
  <c r="F592" i="1"/>
  <c r="F593" i="1"/>
  <c r="F594" i="1"/>
  <c r="F595" i="1"/>
  <c r="F596" i="1"/>
  <c r="F597" i="1"/>
  <c r="F598" i="1"/>
  <c r="F599" i="1"/>
  <c r="F600" i="1"/>
  <c r="F601" i="1"/>
  <c r="F602" i="1"/>
  <c r="F603" i="1"/>
  <c r="F604" i="1"/>
  <c r="F605" i="1"/>
  <c r="F606" i="1"/>
  <c r="F607" i="1"/>
  <c r="F608" i="1"/>
  <c r="F609" i="1"/>
  <c r="F610" i="1"/>
  <c r="F611" i="1"/>
  <c r="F612" i="1"/>
  <c r="F613" i="1"/>
  <c r="F614" i="1"/>
  <c r="F615" i="1"/>
  <c r="F616" i="1"/>
  <c r="F617" i="1"/>
  <c r="F618" i="1"/>
  <c r="F619" i="1"/>
  <c r="F620" i="1"/>
  <c r="F621" i="1"/>
  <c r="F622" i="1"/>
  <c r="F623" i="1"/>
  <c r="F624" i="1"/>
  <c r="F625" i="1"/>
  <c r="F626" i="1"/>
  <c r="F627" i="1"/>
  <c r="F628" i="1"/>
  <c r="F629" i="1"/>
  <c r="F630" i="1"/>
  <c r="F631" i="1"/>
  <c r="F632" i="1"/>
  <c r="F633" i="1"/>
  <c r="F634" i="1"/>
  <c r="F635" i="1"/>
  <c r="F636" i="1"/>
  <c r="F637" i="1"/>
  <c r="F638" i="1"/>
  <c r="F639" i="1"/>
  <c r="F640" i="1"/>
  <c r="F641" i="1"/>
  <c r="F642" i="1"/>
  <c r="F643" i="1"/>
  <c r="F644" i="1"/>
  <c r="F645" i="1"/>
  <c r="F646" i="1"/>
  <c r="F647" i="1"/>
  <c r="F648" i="1"/>
  <c r="F649" i="1"/>
  <c r="F650" i="1"/>
  <c r="F651" i="1"/>
  <c r="F652" i="1"/>
  <c r="F653" i="1"/>
  <c r="F654" i="1"/>
  <c r="F655" i="1"/>
  <c r="F656" i="1"/>
  <c r="F657" i="1"/>
  <c r="F658" i="1"/>
  <c r="F659" i="1"/>
  <c r="F660" i="1"/>
  <c r="F661" i="1"/>
  <c r="F662" i="1"/>
  <c r="F663" i="1"/>
  <c r="F664" i="1"/>
  <c r="F665" i="1"/>
  <c r="F666" i="1"/>
  <c r="F667" i="1"/>
  <c r="F668" i="1"/>
  <c r="F669" i="1"/>
  <c r="F670" i="1"/>
  <c r="F671" i="1"/>
  <c r="F672" i="1"/>
  <c r="F673" i="1"/>
  <c r="F674" i="1"/>
  <c r="F675" i="1"/>
  <c r="F676" i="1"/>
  <c r="F677" i="1"/>
  <c r="F678" i="1"/>
  <c r="F679" i="1"/>
  <c r="F680" i="1"/>
  <c r="F681" i="1"/>
  <c r="F682" i="1"/>
  <c r="F683" i="1"/>
  <c r="F684" i="1"/>
  <c r="F685" i="1"/>
  <c r="F686" i="1"/>
  <c r="F687" i="1"/>
  <c r="F688" i="1"/>
  <c r="F689" i="1"/>
  <c r="F690" i="1"/>
  <c r="F691" i="1"/>
  <c r="F692" i="1"/>
  <c r="F693" i="1"/>
  <c r="F694" i="1"/>
  <c r="F695" i="1"/>
  <c r="F696" i="1"/>
  <c r="F697" i="1"/>
  <c r="F698" i="1"/>
  <c r="F699" i="1"/>
  <c r="F700" i="1"/>
  <c r="F701" i="1"/>
  <c r="F702" i="1"/>
  <c r="F703" i="1"/>
  <c r="F704" i="1"/>
  <c r="F705" i="1"/>
  <c r="F706" i="1"/>
  <c r="F707" i="1"/>
  <c r="F708" i="1"/>
  <c r="F709" i="1"/>
  <c r="F710" i="1"/>
  <c r="F711" i="1"/>
  <c r="F712" i="1"/>
  <c r="F713" i="1"/>
  <c r="F714" i="1"/>
  <c r="F715" i="1"/>
  <c r="F716" i="1"/>
  <c r="F717" i="1"/>
  <c r="F718" i="1"/>
  <c r="F719" i="1"/>
  <c r="F720" i="1"/>
  <c r="F721" i="1"/>
  <c r="F722" i="1"/>
  <c r="F723" i="1"/>
  <c r="F724" i="1"/>
  <c r="F725" i="1"/>
  <c r="F726" i="1"/>
  <c r="F727" i="1"/>
  <c r="F728" i="1"/>
  <c r="F729" i="1"/>
  <c r="F730" i="1"/>
  <c r="F731" i="1"/>
  <c r="F732" i="1"/>
  <c r="F733" i="1"/>
  <c r="F734" i="1"/>
  <c r="F735" i="1"/>
  <c r="F736" i="1"/>
  <c r="F737" i="1"/>
  <c r="F738" i="1"/>
  <c r="F739" i="1"/>
  <c r="F740" i="1"/>
  <c r="F741" i="1"/>
  <c r="F742" i="1"/>
  <c r="F743" i="1"/>
  <c r="F744" i="1"/>
  <c r="F745" i="1"/>
  <c r="F746" i="1"/>
  <c r="F747" i="1"/>
  <c r="F748" i="1"/>
  <c r="F749" i="1"/>
  <c r="F750" i="1"/>
  <c r="F751" i="1"/>
  <c r="F752" i="1"/>
  <c r="F753" i="1"/>
  <c r="F754" i="1"/>
  <c r="F755" i="1"/>
  <c r="F756" i="1"/>
  <c r="F757" i="1"/>
  <c r="F758" i="1"/>
  <c r="F759" i="1"/>
  <c r="F760" i="1"/>
  <c r="F761" i="1"/>
  <c r="F762" i="1"/>
  <c r="F763" i="1"/>
  <c r="F764" i="1"/>
  <c r="F765" i="1"/>
  <c r="F766" i="1"/>
  <c r="F767" i="1"/>
  <c r="F768" i="1"/>
  <c r="F769" i="1"/>
  <c r="F770" i="1"/>
  <c r="F771" i="1"/>
  <c r="F772" i="1"/>
  <c r="F773" i="1"/>
  <c r="F774" i="1"/>
  <c r="F775" i="1"/>
  <c r="F776" i="1"/>
  <c r="F777" i="1"/>
  <c r="F778" i="1"/>
  <c r="F779" i="1"/>
  <c r="F780" i="1"/>
  <c r="F781" i="1"/>
  <c r="F782" i="1"/>
  <c r="F783" i="1"/>
  <c r="F784" i="1"/>
  <c r="F785" i="1"/>
  <c r="F786" i="1"/>
  <c r="F787" i="1"/>
  <c r="F788" i="1"/>
  <c r="F789" i="1"/>
  <c r="F790" i="1"/>
  <c r="F791" i="1"/>
  <c r="F792" i="1"/>
  <c r="F793" i="1"/>
  <c r="F794" i="1"/>
  <c r="F795" i="1"/>
  <c r="F796" i="1"/>
  <c r="F797" i="1"/>
  <c r="F798" i="1"/>
  <c r="F799" i="1"/>
  <c r="F800" i="1"/>
  <c r="F801" i="1"/>
  <c r="F802" i="1"/>
  <c r="F803" i="1"/>
  <c r="F804" i="1"/>
  <c r="F805" i="1"/>
  <c r="F806" i="1"/>
  <c r="F807" i="1"/>
  <c r="F808" i="1"/>
  <c r="F809" i="1"/>
  <c r="F810" i="1"/>
  <c r="F811" i="1"/>
  <c r="F812" i="1"/>
  <c r="F813" i="1"/>
  <c r="F814" i="1"/>
  <c r="F815" i="1"/>
  <c r="F816" i="1"/>
  <c r="F817" i="1"/>
  <c r="F818" i="1"/>
  <c r="F819" i="1"/>
  <c r="F820" i="1"/>
  <c r="F821" i="1"/>
  <c r="F822" i="1"/>
  <c r="F823" i="1"/>
  <c r="F824" i="1"/>
  <c r="F825" i="1"/>
  <c r="F826" i="1"/>
  <c r="F827" i="1"/>
  <c r="F828" i="1"/>
  <c r="F829" i="1"/>
  <c r="F830" i="1"/>
  <c r="F831" i="1"/>
  <c r="F832" i="1"/>
  <c r="F833" i="1"/>
  <c r="F834" i="1"/>
  <c r="F835" i="1"/>
  <c r="F836" i="1"/>
  <c r="F837" i="1"/>
  <c r="F838" i="1"/>
  <c r="F839" i="1"/>
  <c r="F840" i="1"/>
  <c r="F841" i="1"/>
  <c r="F842" i="1"/>
  <c r="F843" i="1"/>
  <c r="F844" i="1"/>
  <c r="F845" i="1"/>
  <c r="F846" i="1"/>
  <c r="F847" i="1"/>
  <c r="F848" i="1"/>
  <c r="F849" i="1"/>
  <c r="F850" i="1"/>
  <c r="F851" i="1"/>
  <c r="F852" i="1"/>
  <c r="F853" i="1"/>
  <c r="F854" i="1"/>
  <c r="F855" i="1"/>
  <c r="F856" i="1"/>
  <c r="F857" i="1"/>
  <c r="F858" i="1"/>
  <c r="F859" i="1"/>
  <c r="F860" i="1"/>
  <c r="F861" i="1"/>
  <c r="F862" i="1"/>
  <c r="F863" i="1"/>
  <c r="F864" i="1"/>
  <c r="F865" i="1"/>
  <c r="F866" i="1"/>
  <c r="F867" i="1"/>
  <c r="F868" i="1"/>
  <c r="F869" i="1"/>
  <c r="F870" i="1"/>
  <c r="F871" i="1"/>
  <c r="F872" i="1"/>
  <c r="F873" i="1"/>
  <c r="F874" i="1"/>
  <c r="F875" i="1"/>
  <c r="F876" i="1"/>
  <c r="F877" i="1"/>
  <c r="F878" i="1"/>
  <c r="F879" i="1"/>
  <c r="F880" i="1"/>
  <c r="F881" i="1"/>
  <c r="F882" i="1"/>
  <c r="F883" i="1"/>
  <c r="F884" i="1"/>
  <c r="F885" i="1"/>
  <c r="F886" i="1"/>
  <c r="F887" i="1"/>
  <c r="F888" i="1"/>
  <c r="F889" i="1"/>
  <c r="F890" i="1"/>
  <c r="F891" i="1"/>
  <c r="F892" i="1"/>
  <c r="F893" i="1"/>
  <c r="F894" i="1"/>
  <c r="F895" i="1"/>
  <c r="F896" i="1"/>
  <c r="F897" i="1"/>
  <c r="F898" i="1"/>
  <c r="F899" i="1"/>
  <c r="F900" i="1"/>
  <c r="F901" i="1"/>
  <c r="F902" i="1"/>
  <c r="F903" i="1"/>
  <c r="F904" i="1"/>
  <c r="F905" i="1"/>
  <c r="F906" i="1"/>
  <c r="F907" i="1"/>
  <c r="F908" i="1"/>
  <c r="F909" i="1"/>
  <c r="F910" i="1"/>
  <c r="F911" i="1"/>
  <c r="F912" i="1"/>
  <c r="F913" i="1"/>
  <c r="F914" i="1"/>
  <c r="F915" i="1"/>
  <c r="F916" i="1"/>
  <c r="F917" i="1"/>
  <c r="F918" i="1"/>
  <c r="F919" i="1"/>
  <c r="F920" i="1"/>
  <c r="F921" i="1"/>
  <c r="F922" i="1"/>
  <c r="F923" i="1"/>
  <c r="F924" i="1"/>
  <c r="F925" i="1"/>
  <c r="F926" i="1"/>
  <c r="F927" i="1"/>
  <c r="F928" i="1"/>
  <c r="F929" i="1"/>
  <c r="F930" i="1"/>
  <c r="F931" i="1"/>
  <c r="F932" i="1"/>
  <c r="F933" i="1"/>
  <c r="F934" i="1"/>
  <c r="F935" i="1"/>
  <c r="F936" i="1"/>
  <c r="F937" i="1"/>
  <c r="F938" i="1"/>
  <c r="F939" i="1"/>
  <c r="F940" i="1"/>
  <c r="F941" i="1"/>
  <c r="F942" i="1"/>
  <c r="F943" i="1"/>
  <c r="F944" i="1"/>
  <c r="F945" i="1"/>
  <c r="F946" i="1"/>
  <c r="F947" i="1"/>
  <c r="F948" i="1"/>
  <c r="F949" i="1"/>
  <c r="F950" i="1"/>
  <c r="F951" i="1"/>
  <c r="F952" i="1"/>
  <c r="F953" i="1"/>
  <c r="F954" i="1"/>
  <c r="F955" i="1"/>
  <c r="F956" i="1"/>
  <c r="F957" i="1"/>
  <c r="F958" i="1"/>
  <c r="F959" i="1"/>
  <c r="F960" i="1"/>
  <c r="F961" i="1"/>
  <c r="F962" i="1"/>
  <c r="F963" i="1"/>
  <c r="F964" i="1"/>
  <c r="F965" i="1"/>
  <c r="F966" i="1"/>
  <c r="F967" i="1"/>
  <c r="F968" i="1"/>
  <c r="F969" i="1"/>
  <c r="F970" i="1"/>
  <c r="F971" i="1"/>
  <c r="F972" i="1"/>
  <c r="F973" i="1"/>
  <c r="F974" i="1"/>
  <c r="F975" i="1"/>
  <c r="F976" i="1"/>
  <c r="F977" i="1"/>
  <c r="F978" i="1"/>
  <c r="F979" i="1"/>
  <c r="F980" i="1"/>
  <c r="F981" i="1"/>
  <c r="F982" i="1"/>
  <c r="F983" i="1"/>
  <c r="F984" i="1"/>
  <c r="F985" i="1"/>
  <c r="F986" i="1"/>
  <c r="F987" i="1"/>
  <c r="F988" i="1"/>
  <c r="F989" i="1"/>
  <c r="F990" i="1"/>
  <c r="F991" i="1"/>
  <c r="F992" i="1"/>
  <c r="F993" i="1"/>
  <c r="F994" i="1"/>
  <c r="F995" i="1"/>
  <c r="F996" i="1"/>
  <c r="F997" i="1"/>
  <c r="F998" i="1"/>
  <c r="F999" i="1"/>
  <c r="F1000" i="1"/>
  <c r="F1001" i="1"/>
  <c r="F1002" i="1"/>
  <c r="F1003" i="1"/>
  <c r="F1004" i="1"/>
  <c r="F1005" i="1"/>
  <c r="F1006" i="1"/>
  <c r="F1007" i="1"/>
  <c r="F1008" i="1"/>
  <c r="F1009" i="1"/>
  <c r="F1010" i="1"/>
  <c r="F1011" i="1"/>
  <c r="F1012" i="1"/>
  <c r="F1013" i="1"/>
  <c r="F1014" i="1"/>
  <c r="F1015" i="1"/>
  <c r="F1016" i="1"/>
  <c r="F1017" i="1"/>
  <c r="F1018" i="1"/>
  <c r="F1019" i="1"/>
  <c r="F1020" i="1"/>
  <c r="F1021" i="1"/>
  <c r="F1022" i="1"/>
  <c r="F1023" i="1"/>
  <c r="F1024" i="1"/>
  <c r="F1025" i="1"/>
  <c r="F1026" i="1"/>
  <c r="F1027" i="1"/>
  <c r="F1028" i="1"/>
  <c r="F1029" i="1"/>
  <c r="F1030" i="1"/>
  <c r="F1031" i="1"/>
  <c r="F1032" i="1"/>
  <c r="F1033" i="1"/>
  <c r="F1034" i="1"/>
  <c r="F1035" i="1"/>
  <c r="F1036" i="1"/>
  <c r="F1037" i="1"/>
  <c r="F1038" i="1"/>
  <c r="F1039" i="1"/>
  <c r="F1040" i="1"/>
  <c r="F1041" i="1"/>
  <c r="F1042" i="1"/>
  <c r="F1043" i="1"/>
  <c r="F1044" i="1"/>
  <c r="F1045" i="1"/>
  <c r="F1046" i="1"/>
  <c r="F1047" i="1"/>
  <c r="F1048" i="1"/>
  <c r="F1049" i="1"/>
  <c r="F1050" i="1"/>
  <c r="F1051" i="1"/>
  <c r="F1052" i="1"/>
  <c r="F1053" i="1"/>
  <c r="F1054" i="1"/>
  <c r="F1055" i="1"/>
  <c r="F1056" i="1"/>
  <c r="F1057" i="1"/>
  <c r="F1058" i="1"/>
  <c r="F1059" i="1"/>
  <c r="F1060" i="1"/>
  <c r="F1061" i="1"/>
  <c r="F1062" i="1"/>
  <c r="F1063" i="1"/>
  <c r="F1064" i="1"/>
  <c r="F1065" i="1"/>
  <c r="F1066" i="1"/>
  <c r="F1067" i="1"/>
  <c r="F1068" i="1"/>
  <c r="F1069" i="1"/>
  <c r="F1070" i="1"/>
  <c r="F1071" i="1"/>
  <c r="F1072" i="1"/>
  <c r="F1073" i="1"/>
  <c r="F1074" i="1"/>
  <c r="F1075" i="1"/>
  <c r="F1076" i="1"/>
  <c r="F1077" i="1"/>
  <c r="F1078" i="1"/>
  <c r="AC11" i="4"/>
  <c r="AJ11" i="4" s="1"/>
  <c r="AG11" i="1"/>
  <c r="AB11" i="1"/>
  <c r="AJ23" i="4"/>
  <c r="AC46" i="4" l="1"/>
  <c r="AJ46" i="4" s="1"/>
  <c r="F11" i="3"/>
  <c r="AC20" i="4"/>
  <c r="AJ20" i="4" s="1"/>
  <c r="AC19" i="4"/>
  <c r="AJ19" i="4" s="1"/>
  <c r="AC17" i="4"/>
  <c r="AJ17" i="4" s="1"/>
  <c r="AC32" i="4"/>
  <c r="AJ32" i="4" s="1"/>
  <c r="AC57" i="4"/>
  <c r="AJ57" i="4" s="1"/>
  <c r="AC40" i="4"/>
  <c r="AJ40" i="4" s="1"/>
  <c r="AC39" i="4"/>
  <c r="AJ39" i="4" s="1"/>
  <c r="AC21" i="4"/>
  <c r="AJ21" i="4" s="1"/>
  <c r="AC54" i="4"/>
  <c r="AJ54" i="4" s="1"/>
  <c r="AJ51" i="4"/>
  <c r="AJ36" i="4"/>
  <c r="AJ34" i="4"/>
  <c r="AJ33" i="4"/>
  <c r="AJ13" i="4"/>
  <c r="AJ22" i="4"/>
  <c r="AJ43" i="4"/>
  <c r="AJ26" i="4"/>
  <c r="AJ16" i="4"/>
  <c r="AJ50" i="4"/>
  <c r="AJ53" i="4"/>
  <c r="AJ38" i="4"/>
  <c r="AJ30" i="4"/>
  <c r="AJ15" i="4"/>
  <c r="AJ47" i="4"/>
  <c r="AJ44" i="4"/>
  <c r="AJ28" i="4"/>
  <c r="AJ56" i="4"/>
  <c r="AJ24" i="4"/>
  <c r="AJ31" i="4"/>
  <c r="AJ48" i="4"/>
  <c r="AJ49" i="4"/>
  <c r="AJ45" i="4"/>
  <c r="AJ52" i="4"/>
  <c r="AJ55" i="4"/>
  <c r="AJ41" i="4"/>
  <c r="F13" i="3"/>
  <c r="F12" i="3"/>
  <c r="AJ14" i="4"/>
  <c r="AJ35" i="4"/>
  <c r="AJ29" i="4"/>
  <c r="AJ27" i="4"/>
  <c r="M9" i="13"/>
  <c r="J11" i="3" l="1"/>
  <c r="I11" i="3"/>
  <c r="C11" i="3"/>
  <c r="C13" i="3"/>
  <c r="E11" i="3"/>
  <c r="N11" i="3"/>
  <c r="L11" i="3"/>
  <c r="M11" i="3"/>
  <c r="C12" i="3"/>
  <c r="I13" i="3"/>
  <c r="J13" i="3"/>
  <c r="I12" i="3"/>
  <c r="J12" i="3"/>
  <c r="M13" i="3"/>
  <c r="N13" i="3"/>
  <c r="E13" i="3"/>
  <c r="L13" i="3"/>
  <c r="N12" i="3"/>
  <c r="E12" i="3"/>
  <c r="L12" i="3"/>
  <c r="M12" i="3"/>
  <c r="R12" i="3"/>
  <c r="R13" i="3"/>
  <c r="I13" i="4"/>
  <c r="R11" i="3"/>
  <c r="K12" i="3" l="1"/>
  <c r="K13" i="3"/>
  <c r="K11" i="3"/>
  <c r="A11" i="3" s="1"/>
  <c r="B11" i="3" s="1"/>
  <c r="A12" i="3" l="1"/>
  <c r="B12" i="3" s="1"/>
  <c r="A13" i="3"/>
  <c r="B13" i="3" s="1"/>
  <c r="S11" i="3"/>
  <c r="S12" i="3"/>
  <c r="S13"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DURAO Jose</author>
  </authors>
  <commentList>
    <comment ref="B11" authorId="0" shapeId="0" xr:uid="{00000000-0006-0000-0500-000001000000}">
      <text>
        <r>
          <rPr>
            <sz val="9"/>
            <color indexed="81"/>
            <rFont val="Tahoma"/>
            <family val="2"/>
          </rPr>
          <t>1 BOITE = 5CISEAUX</t>
        </r>
      </text>
    </comment>
  </commentList>
</comments>
</file>

<file path=xl/sharedStrings.xml><?xml version="1.0" encoding="utf-8"?>
<sst xmlns="http://schemas.openxmlformats.org/spreadsheetml/2006/main" count="311" uniqueCount="157">
  <si>
    <t>Ref</t>
  </si>
  <si>
    <t>Date</t>
  </si>
  <si>
    <t>Entrée</t>
  </si>
  <si>
    <t>Sortie</t>
  </si>
  <si>
    <t>Entrées</t>
  </si>
  <si>
    <t>Sorties</t>
  </si>
  <si>
    <t>Stock initial</t>
  </si>
  <si>
    <t>Stock Final</t>
  </si>
  <si>
    <t>BASE DE DONNÉES ARTICLES</t>
  </si>
  <si>
    <t>Article</t>
  </si>
  <si>
    <t>Stock Sécu</t>
  </si>
  <si>
    <t>Conso / semaine</t>
  </si>
  <si>
    <t>Temps réappro (semaine)</t>
  </si>
  <si>
    <t>Necessite commande?</t>
  </si>
  <si>
    <t xml:space="preserve">Tubes stériles </t>
  </si>
  <si>
    <t>Tubes Nunc</t>
  </si>
  <si>
    <t>Blouses jetables</t>
  </si>
  <si>
    <t>Charlottes</t>
  </si>
  <si>
    <t>Aniosurf</t>
  </si>
  <si>
    <t>Parafilm</t>
  </si>
  <si>
    <t>Seringue</t>
  </si>
  <si>
    <t>Conditionnement</t>
  </si>
  <si>
    <t>Amphospray 41</t>
  </si>
  <si>
    <t>Surchaussure</t>
  </si>
  <si>
    <t>Manchettes( protection avant bras)</t>
  </si>
  <si>
    <t>Rouleau etiquettes peremption</t>
  </si>
  <si>
    <t>Futs seringues+ couvercles</t>
  </si>
  <si>
    <t>Chaussures decoupe 38</t>
  </si>
  <si>
    <t>Chaussures decoupe 39</t>
  </si>
  <si>
    <t>Chaussures decoupe 40</t>
  </si>
  <si>
    <t>Chaussures decoupe 41</t>
  </si>
  <si>
    <t>Chaussures decoupe 42</t>
  </si>
  <si>
    <t>Chaussures decoupe 43</t>
  </si>
  <si>
    <t>Chaussures decoupe 44</t>
  </si>
  <si>
    <t>Chaussures decoupe 46</t>
  </si>
  <si>
    <t>Sterilsop grand</t>
  </si>
  <si>
    <t>Rouleau grand sacs poubelle</t>
  </si>
  <si>
    <t>Boites de ciseaux neufs</t>
  </si>
  <si>
    <t>Ecodiol (5 litres )</t>
  </si>
  <si>
    <t>Mops</t>
  </si>
  <si>
    <t>Ruban carbonne</t>
  </si>
  <si>
    <t>1-110501-00</t>
  </si>
  <si>
    <t>-</t>
  </si>
  <si>
    <t>Article + Ref</t>
  </si>
  <si>
    <t>Lingette nettoyante etiqueteuse</t>
  </si>
  <si>
    <t>ÉTAT DES STOCKS - Découpe</t>
  </si>
  <si>
    <t>JOURNAL D'ENTRÉES ET SORTIES - Découpe</t>
  </si>
  <si>
    <t>Pipettes Pasteur 5 ml</t>
  </si>
  <si>
    <t>Chaussures decoupe 45</t>
  </si>
  <si>
    <t>Bidon vide 10L DIENES</t>
  </si>
  <si>
    <t>586001P</t>
  </si>
  <si>
    <t>586001C</t>
  </si>
  <si>
    <t xml:space="preserve">Stock Atelier </t>
  </si>
  <si>
    <t>Stock
 Rack</t>
  </si>
  <si>
    <t>Barquettes - Ref 42621</t>
  </si>
  <si>
    <t>Formation</t>
  </si>
  <si>
    <t>Nom</t>
  </si>
  <si>
    <t>Validé</t>
  </si>
  <si>
    <t>Date de reformation</t>
  </si>
  <si>
    <t>Date du jour</t>
  </si>
  <si>
    <t>BOULEAU Christophe</t>
  </si>
  <si>
    <t>Current_User</t>
  </si>
  <si>
    <t>Oui</t>
  </si>
  <si>
    <t>Gants Nitrile Violet Taille M</t>
  </si>
  <si>
    <t>Gants Nitrile Violet Taille XL</t>
  </si>
  <si>
    <t>Gants Nitrile Violet Taille L</t>
  </si>
  <si>
    <t>Barquettes Découpe</t>
  </si>
  <si>
    <t>BIDON BLEU</t>
  </si>
  <si>
    <t>Fournisseur</t>
  </si>
  <si>
    <t>Réserve Découpe</t>
  </si>
  <si>
    <t>Produit avec péremption ?</t>
  </si>
  <si>
    <t>Amphospray 41 - Ref 75422</t>
  </si>
  <si>
    <t>Péremption</t>
  </si>
  <si>
    <t>Liste produits périssable</t>
  </si>
  <si>
    <t>Date commande</t>
  </si>
  <si>
    <t>Combien en recommander</t>
  </si>
  <si>
    <t>Aniosurf - Ref 75424</t>
  </si>
  <si>
    <t>Étiquettes de lignes</t>
  </si>
  <si>
    <t>Somme de Entrée</t>
  </si>
  <si>
    <t>Somme de Sortie</t>
  </si>
  <si>
    <t>Somme de Somme_Qte</t>
  </si>
  <si>
    <t>Péremption minimale</t>
  </si>
  <si>
    <t>Date péremption</t>
  </si>
  <si>
    <t>L'utilisateur actuel est-il déjà formé?</t>
  </si>
  <si>
    <t>As t'on retrouvé l'utilisateur actuel dans la BDD?</t>
  </si>
  <si>
    <t>Est-il bien formé?</t>
  </si>
  <si>
    <t xml:space="preserve"> Lundi 
Péremption</t>
  </si>
  <si>
    <t xml:space="preserve"> Mardi
Péremption</t>
  </si>
  <si>
    <t xml:space="preserve"> Mercredi
Péremption</t>
  </si>
  <si>
    <t xml:space="preserve"> Jeudi
Péremption</t>
  </si>
  <si>
    <t xml:space="preserve"> Vendredi
Péremption</t>
  </si>
  <si>
    <t xml:space="preserve"> Samedi
Péremption</t>
  </si>
  <si>
    <t>Récéption UNITAIRE ( Péremption  = Date de péremption si nécessaire)</t>
  </si>
  <si>
    <t>Consommation UNITAIRE ( Péremption = Date de péremption si nécessaire)</t>
  </si>
  <si>
    <t>X</t>
  </si>
  <si>
    <t>Chez quel fournisseur</t>
  </si>
  <si>
    <t>Pulverisateur (nettoyage hottes)</t>
  </si>
  <si>
    <t>Ligne commande</t>
  </si>
  <si>
    <t>Ligne de commande</t>
  </si>
  <si>
    <t>BRODIN Joelle</t>
  </si>
  <si>
    <t>(Plusieurs éléments)</t>
  </si>
  <si>
    <t>DURAO Jose</t>
  </si>
  <si>
    <t>Gants anti coupure T 7</t>
  </si>
  <si>
    <t>Papier joseph 1 paquet (1sachet = 500 unités)</t>
  </si>
  <si>
    <t>carvin</t>
  </si>
  <si>
    <t>BOUSSOUAR Fabienne</t>
  </si>
  <si>
    <t>RAJA</t>
  </si>
  <si>
    <t>SECU FD</t>
  </si>
  <si>
    <t>ATTENDRE UNE AUTRE COMMANDE</t>
  </si>
  <si>
    <t>THOMAZIC Lauranne</t>
  </si>
  <si>
    <t>S1206507</t>
  </si>
  <si>
    <t>Type conditionnement</t>
  </si>
  <si>
    <t>Boite</t>
  </si>
  <si>
    <t>Carton</t>
  </si>
  <si>
    <t>Sachet</t>
  </si>
  <si>
    <t>Unité</t>
  </si>
  <si>
    <t>Rouleau</t>
  </si>
  <si>
    <t xml:space="preserve">Sachet de destruction /CQ </t>
  </si>
  <si>
    <t>1 sachet = 40 paires</t>
  </si>
  <si>
    <t>Stock Cons</t>
  </si>
  <si>
    <t>Gants anti coupure T 8</t>
  </si>
  <si>
    <t>Stockage</t>
  </si>
  <si>
    <t>1 boite = 5 ciseaux</t>
  </si>
  <si>
    <t>1 carton = 25 blouses</t>
  </si>
  <si>
    <t>1 carton = 160 barquettes</t>
  </si>
  <si>
    <t>1 carton = 100 unités</t>
  </si>
  <si>
    <t>Paire</t>
  </si>
  <si>
    <t>1 sachet = 1 paire</t>
  </si>
  <si>
    <t>Gants stériles 7</t>
  </si>
  <si>
    <t>Gants stériles 8</t>
  </si>
  <si>
    <t>Gants stériles 9</t>
  </si>
  <si>
    <t>1 boite = 25 Lingettes</t>
  </si>
  <si>
    <t>1 boite = 300 tubes</t>
  </si>
  <si>
    <t>1 boite = 100 pipettes</t>
  </si>
  <si>
    <t>1 boite = 24 ruban</t>
  </si>
  <si>
    <t>1 carton = 100 sachets</t>
  </si>
  <si>
    <t>1Carton = 250 paires</t>
  </si>
  <si>
    <t xml:space="preserve">Carton </t>
  </si>
  <si>
    <t>1 carton = 2000 tubes</t>
  </si>
  <si>
    <t>Sterilsop petit</t>
  </si>
  <si>
    <t>rouleaux étiquettes</t>
  </si>
  <si>
    <t>HSA-O-083074</t>
  </si>
  <si>
    <t>timcod</t>
  </si>
  <si>
    <t>03/12/2020 (CB)</t>
  </si>
  <si>
    <t>S1206508</t>
  </si>
  <si>
    <t>Sachet de destruction /CQ  - Ref 69100</t>
  </si>
  <si>
    <t>Mops - Ref 42317</t>
  </si>
  <si>
    <t>Barquettes Découpe - Ref 42621</t>
  </si>
  <si>
    <t>Blouses jetables - Ref 60409</t>
  </si>
  <si>
    <t>Ecodiol (5 litres ) - Ref 75426</t>
  </si>
  <si>
    <t>Gants stériles 8 - Ref 42352</t>
  </si>
  <si>
    <t>Papier joseph 1 paquet (1sachet = 500 unités) - Ref 40001</t>
  </si>
  <si>
    <t>Pipettes Pasteur 5 ml - Ref 42415</t>
  </si>
  <si>
    <t>Surchaussure - Ref 52238</t>
  </si>
  <si>
    <t>Sterilsop petit - Ref 54410</t>
  </si>
  <si>
    <t>Tubes Nunc - Ref 42360</t>
  </si>
  <si>
    <t>Tubes stériles  - Ref 42361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</si>
</sst>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22" x14ac:knownFonts="1">
    <font>
      <sz val="11"/>
      <color theme="1"/>
      <name val="Calibri"/>
      <family val="2"/>
      <scheme val="minor"/>
    </font>
    <font>
      <b/>
      <sz val="11"/>
      <color theme="0"/>
      <name val="Calibri"/>
      <family val="2"/>
      <scheme val="minor"/>
    </font>
    <font>
      <b/>
      <sz val="11"/>
      <color theme="1"/>
      <name val="Calibri"/>
      <family val="2"/>
      <scheme val="minor"/>
    </font>
    <font>
      <b/>
      <sz val="16"/>
      <color theme="0"/>
      <name val="Calibri"/>
      <family val="2"/>
      <scheme val="minor"/>
    </font>
    <font>
      <u/>
      <sz val="11"/>
      <color theme="10"/>
      <name val="Calibri"/>
      <family val="2"/>
      <scheme val="minor"/>
    </font>
    <font>
      <u/>
      <sz val="12"/>
      <color theme="10"/>
      <name val="Calibri"/>
      <family val="2"/>
      <scheme val="minor"/>
    </font>
    <font>
      <sz val="11"/>
      <color rgb="FFFF0000"/>
      <name val="Calibri"/>
      <family val="2"/>
      <scheme val="minor"/>
    </font>
    <font>
      <b/>
      <sz val="11"/>
      <color rgb="FFFF0000"/>
      <name val="Calibri"/>
      <family val="2"/>
      <scheme val="minor"/>
    </font>
    <font>
      <u/>
      <sz val="11"/>
      <color rgb="FFFF0000"/>
      <name val="Calibri"/>
      <family val="2"/>
      <scheme val="minor"/>
    </font>
    <font>
      <b/>
      <sz val="12"/>
      <color rgb="FFFF0000"/>
      <name val="Calibri"/>
      <family val="2"/>
      <scheme val="minor"/>
    </font>
    <font>
      <sz val="11"/>
      <name val="Calibri"/>
      <family val="2"/>
      <scheme val="minor"/>
    </font>
    <font>
      <sz val="9"/>
      <color theme="1"/>
      <name val="Calibri"/>
      <family val="2"/>
      <scheme val="minor"/>
    </font>
    <font>
      <b/>
      <sz val="11"/>
      <name val="Calibri"/>
      <family val="2"/>
      <scheme val="minor"/>
    </font>
    <font>
      <b/>
      <sz val="12"/>
      <name val="Calibri"/>
      <family val="2"/>
      <scheme val="minor"/>
    </font>
    <font>
      <b/>
      <i/>
      <sz val="22"/>
      <color theme="1"/>
      <name val="Calibri"/>
      <family val="2"/>
      <scheme val="minor"/>
    </font>
    <font>
      <sz val="8"/>
      <name val="Calibri"/>
      <family val="2"/>
      <scheme val="minor"/>
    </font>
    <font>
      <sz val="11"/>
      <color theme="0"/>
      <name val="Calibri"/>
      <family val="2"/>
      <scheme val="minor"/>
    </font>
    <font>
      <sz val="9"/>
      <name val="Calibri"/>
      <family val="2"/>
      <scheme val="minor"/>
    </font>
    <font>
      <sz val="11"/>
      <color rgb="FF141414"/>
      <name val="Calibri"/>
      <family val="2"/>
      <scheme val="minor"/>
    </font>
    <font>
      <sz val="11"/>
      <color rgb="FF00B0F0"/>
      <name val="Calibri"/>
      <family val="2"/>
      <scheme val="minor"/>
    </font>
    <font>
      <sz val="11"/>
      <color rgb="FF000000"/>
      <name val="Calibri"/>
      <family val="2"/>
    </font>
    <font>
      <sz val="9"/>
      <color indexed="81"/>
      <name val="Tahoma"/>
      <family val="2"/>
    </font>
  </fonts>
  <fills count="11">
    <fill>
      <patternFill patternType="none"/>
    </fill>
    <fill>
      <patternFill patternType="gray125"/>
    </fill>
    <fill>
      <patternFill patternType="solid">
        <fgColor theme="0"/>
        <bgColor indexed="64"/>
      </patternFill>
    </fill>
    <fill>
      <patternFill patternType="solid">
        <fgColor theme="4" tint="0.39997558519241921"/>
        <bgColor indexed="64"/>
      </patternFill>
    </fill>
    <fill>
      <patternFill patternType="solid">
        <fgColor theme="1" tint="0.499984740745262"/>
        <bgColor indexed="64"/>
      </patternFill>
    </fill>
    <fill>
      <patternFill patternType="solid">
        <fgColor theme="7" tint="0.39997558519241921"/>
        <bgColor indexed="64"/>
      </patternFill>
    </fill>
    <fill>
      <patternFill patternType="solid">
        <fgColor theme="7"/>
        <bgColor indexed="64"/>
      </patternFill>
    </fill>
    <fill>
      <patternFill patternType="solid">
        <fgColor theme="2" tint="-0.499984740745262"/>
        <bgColor indexed="64"/>
      </patternFill>
    </fill>
    <fill>
      <patternFill patternType="solid">
        <fgColor theme="4" tint="0.79998168889431442"/>
        <bgColor indexed="64"/>
      </patternFill>
    </fill>
    <fill>
      <patternFill patternType="solid">
        <fgColor theme="7" tint="-0.249977111117893"/>
        <bgColor indexed="64"/>
      </patternFill>
    </fill>
    <fill>
      <patternFill patternType="solid">
        <fgColor rgb="FF92D050"/>
        <bgColor indexed="64"/>
      </patternFill>
    </fill>
  </fills>
  <borders count="38">
    <border>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top style="thin">
        <color auto="1"/>
      </top>
      <bottom/>
      <diagonal/>
    </border>
    <border>
      <left style="thin">
        <color auto="1"/>
      </left>
      <right/>
      <top/>
      <bottom/>
      <diagonal/>
    </border>
    <border>
      <left/>
      <right style="thin">
        <color auto="1"/>
      </right>
      <top/>
      <bottom/>
      <diagonal/>
    </border>
    <border>
      <left style="thin">
        <color auto="1"/>
      </left>
      <right style="thin">
        <color auto="1"/>
      </right>
      <top/>
      <bottom/>
      <diagonal/>
    </border>
    <border>
      <left/>
      <right/>
      <top style="thin">
        <color auto="1"/>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top/>
      <bottom style="thin">
        <color indexed="64"/>
      </bottom>
      <diagonal/>
    </border>
    <border>
      <left style="medium">
        <color indexed="64"/>
      </left>
      <right style="thin">
        <color auto="1"/>
      </right>
      <top style="thin">
        <color auto="1"/>
      </top>
      <bottom/>
      <diagonal/>
    </border>
    <border>
      <left style="thin">
        <color auto="1"/>
      </left>
      <right style="medium">
        <color indexed="64"/>
      </right>
      <top/>
      <bottom style="thin">
        <color auto="1"/>
      </bottom>
      <diagonal/>
    </border>
    <border>
      <left style="thin">
        <color auto="1"/>
      </left>
      <right style="thin">
        <color auto="1"/>
      </right>
      <top/>
      <bottom style="thin">
        <color auto="1"/>
      </bottom>
      <diagonal/>
    </border>
    <border>
      <left style="medium">
        <color indexed="64"/>
      </left>
      <right style="thin">
        <color auto="1"/>
      </right>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auto="1"/>
      </right>
      <top style="medium">
        <color indexed="64"/>
      </top>
      <bottom/>
      <diagonal/>
    </border>
    <border>
      <left style="medium">
        <color indexed="64"/>
      </left>
      <right style="thin">
        <color auto="1"/>
      </right>
      <top/>
      <bottom/>
      <diagonal/>
    </border>
    <border>
      <left style="thin">
        <color auto="1"/>
      </left>
      <right/>
      <top style="thin">
        <color auto="1"/>
      </top>
      <bottom style="medium">
        <color indexed="64"/>
      </bottom>
      <diagonal/>
    </border>
    <border>
      <left style="medium">
        <color indexed="64"/>
      </left>
      <right style="medium">
        <color indexed="64"/>
      </right>
      <top style="medium">
        <color indexed="64"/>
      </top>
      <bottom style="thin">
        <color auto="1"/>
      </bottom>
      <diagonal/>
    </border>
    <border>
      <left style="thin">
        <color auto="1"/>
      </left>
      <right style="thin">
        <color auto="1"/>
      </right>
      <top style="medium">
        <color indexed="64"/>
      </top>
      <bottom style="medium">
        <color indexed="64"/>
      </bottom>
      <diagonal/>
    </border>
    <border>
      <left/>
      <right style="thin">
        <color auto="1"/>
      </right>
      <top style="medium">
        <color indexed="64"/>
      </top>
      <bottom style="medium">
        <color indexed="64"/>
      </bottom>
      <diagonal/>
    </border>
    <border>
      <left style="thin">
        <color auto="1"/>
      </left>
      <right style="thin">
        <color auto="1"/>
      </right>
      <top style="medium">
        <color indexed="64"/>
      </top>
      <bottom/>
      <diagonal/>
    </border>
    <border>
      <left style="thin">
        <color auto="1"/>
      </left>
      <right/>
      <top style="medium">
        <color indexed="64"/>
      </top>
      <bottom/>
      <diagonal/>
    </border>
    <border>
      <left style="thin">
        <color auto="1"/>
      </left>
      <right style="medium">
        <color indexed="64"/>
      </right>
      <top style="medium">
        <color indexed="64"/>
      </top>
      <bottom/>
      <diagonal/>
    </border>
    <border>
      <left style="medium">
        <color indexed="64"/>
      </left>
      <right/>
      <top style="thin">
        <color auto="1"/>
      </top>
      <bottom style="thin">
        <color auto="1"/>
      </bottom>
      <diagonal/>
    </border>
    <border>
      <left style="thin">
        <color auto="1"/>
      </left>
      <right style="thin">
        <color auto="1"/>
      </right>
      <top/>
      <bottom style="medium">
        <color indexed="64"/>
      </bottom>
      <diagonal/>
    </border>
    <border>
      <left style="thin">
        <color auto="1"/>
      </left>
      <right style="medium">
        <color indexed="64"/>
      </right>
      <top/>
      <bottom style="medium">
        <color indexed="64"/>
      </bottom>
      <diagonal/>
    </border>
  </borders>
  <cellStyleXfs count="2">
    <xf numFmtId="0" fontId="0" fillId="0" borderId="0"/>
    <xf numFmtId="0" fontId="4" fillId="0" borderId="0" applyNumberFormat="0" applyFill="0" applyBorder="0" applyAlignment="0" applyProtection="0"/>
  </cellStyleXfs>
  <cellXfs count="156">
    <xf numFmtId="0" fontId="0" fillId="0" borderId="0" xfId="0"/>
    <xf numFmtId="0" fontId="0" fillId="2" borderId="0" xfId="0" applyFill="1"/>
    <xf numFmtId="0" fontId="2" fillId="2" borderId="0" xfId="0" applyFont="1" applyFill="1"/>
    <xf numFmtId="0" fontId="0" fillId="2" borderId="0" xfId="0" applyFill="1" applyBorder="1"/>
    <xf numFmtId="0" fontId="1" fillId="3" borderId="1" xfId="0" applyFont="1" applyFill="1" applyBorder="1"/>
    <xf numFmtId="0" fontId="1" fillId="3" borderId="3" xfId="0" applyFont="1" applyFill="1" applyBorder="1"/>
    <xf numFmtId="0" fontId="1" fillId="3" borderId="2" xfId="0" applyFont="1" applyFill="1" applyBorder="1"/>
    <xf numFmtId="0" fontId="0" fillId="2" borderId="3" xfId="0" applyFill="1" applyBorder="1"/>
    <xf numFmtId="0" fontId="2" fillId="2" borderId="3" xfId="0" applyFont="1" applyFill="1" applyBorder="1"/>
    <xf numFmtId="0" fontId="0" fillId="4" borderId="0" xfId="0" applyFill="1"/>
    <xf numFmtId="0" fontId="6" fillId="2" borderId="0" xfId="0" applyFont="1" applyFill="1"/>
    <xf numFmtId="0" fontId="6" fillId="2" borderId="0" xfId="0" applyFont="1" applyFill="1" applyBorder="1"/>
    <xf numFmtId="0" fontId="6" fillId="2" borderId="3" xfId="0" applyFont="1" applyFill="1" applyBorder="1"/>
    <xf numFmtId="0" fontId="0" fillId="0" borderId="3" xfId="0" applyBorder="1" applyAlignment="1">
      <alignment horizontal="right"/>
    </xf>
    <xf numFmtId="0" fontId="0" fillId="0" borderId="3" xfId="0" applyFill="1" applyBorder="1" applyAlignment="1">
      <alignment horizontal="right"/>
    </xf>
    <xf numFmtId="0" fontId="10" fillId="0" borderId="3" xfId="0" applyFont="1" applyBorder="1" applyAlignment="1">
      <alignment horizontal="right"/>
    </xf>
    <xf numFmtId="0" fontId="0" fillId="2" borderId="1" xfId="0" applyFill="1" applyBorder="1"/>
    <xf numFmtId="0" fontId="6" fillId="2" borderId="1" xfId="0" applyFont="1" applyFill="1" applyBorder="1"/>
    <xf numFmtId="0" fontId="0" fillId="2" borderId="3" xfId="0" applyFont="1" applyFill="1" applyBorder="1"/>
    <xf numFmtId="0" fontId="7" fillId="2" borderId="3" xfId="0" applyFont="1" applyFill="1" applyBorder="1"/>
    <xf numFmtId="0" fontId="8" fillId="2" borderId="3" xfId="1" applyFont="1" applyFill="1" applyBorder="1" applyAlignment="1">
      <alignment readingOrder="1"/>
    </xf>
    <xf numFmtId="0" fontId="11" fillId="0" borderId="3" xfId="0" applyFont="1" applyBorder="1" applyAlignment="1">
      <alignment horizontal="right"/>
    </xf>
    <xf numFmtId="0" fontId="5" fillId="2" borderId="3" xfId="1" applyFont="1" applyFill="1" applyBorder="1" applyAlignment="1">
      <alignment horizontal="left" indent="1"/>
    </xf>
    <xf numFmtId="0" fontId="7" fillId="2" borderId="3" xfId="0" applyFont="1" applyFill="1" applyBorder="1" applyAlignment="1">
      <alignment horizontal="left" indent="1"/>
    </xf>
    <xf numFmtId="0" fontId="9" fillId="2" borderId="3" xfId="0" applyFont="1" applyFill="1" applyBorder="1"/>
    <xf numFmtId="0" fontId="0" fillId="2" borderId="1" xfId="0" applyFont="1" applyFill="1" applyBorder="1"/>
    <xf numFmtId="0" fontId="0" fillId="2" borderId="13" xfId="0" applyFill="1" applyBorder="1"/>
    <xf numFmtId="0" fontId="0" fillId="2" borderId="14" xfId="0" applyFill="1" applyBorder="1"/>
    <xf numFmtId="0" fontId="0" fillId="2" borderId="16" xfId="0" applyFill="1" applyBorder="1"/>
    <xf numFmtId="0" fontId="0" fillId="2" borderId="17" xfId="0" applyFill="1" applyBorder="1"/>
    <xf numFmtId="0" fontId="6" fillId="2" borderId="14" xfId="0" applyFont="1" applyFill="1" applyBorder="1"/>
    <xf numFmtId="0" fontId="0" fillId="5" borderId="0" xfId="0" applyFill="1"/>
    <xf numFmtId="0" fontId="1" fillId="3" borderId="5" xfId="0" applyFont="1" applyFill="1" applyBorder="1" applyAlignment="1">
      <alignment horizontal="center" vertical="center" wrapText="1"/>
    </xf>
    <xf numFmtId="0" fontId="1" fillId="3" borderId="4" xfId="0" applyFont="1" applyFill="1" applyBorder="1" applyAlignment="1">
      <alignment horizontal="center" vertical="center"/>
    </xf>
    <xf numFmtId="0" fontId="1" fillId="3" borderId="6" xfId="0" applyFont="1" applyFill="1" applyBorder="1" applyAlignment="1">
      <alignment horizontal="center" vertical="center"/>
    </xf>
    <xf numFmtId="0" fontId="1" fillId="3" borderId="3" xfId="0" applyFont="1" applyFill="1" applyBorder="1" applyAlignment="1">
      <alignment horizontal="center" vertical="center"/>
    </xf>
    <xf numFmtId="0" fontId="0" fillId="2" borderId="0" xfId="0"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Border="1" applyAlignment="1">
      <alignment horizontal="center" vertical="center"/>
    </xf>
    <xf numFmtId="0" fontId="2" fillId="2" borderId="3" xfId="0" applyFont="1" applyFill="1" applyBorder="1" applyAlignment="1">
      <alignment horizontal="center" vertical="center"/>
    </xf>
    <xf numFmtId="0" fontId="0" fillId="2" borderId="3" xfId="0" applyFill="1" applyBorder="1" applyAlignment="1">
      <alignment horizontal="center" vertical="center"/>
    </xf>
    <xf numFmtId="0" fontId="0" fillId="7" borderId="0" xfId="0" applyFill="1"/>
    <xf numFmtId="0" fontId="16" fillId="2" borderId="0" xfId="0" applyFont="1" applyFill="1"/>
    <xf numFmtId="0" fontId="10" fillId="2" borderId="13" xfId="0" applyFont="1" applyFill="1" applyBorder="1"/>
    <xf numFmtId="0" fontId="0" fillId="0" borderId="3" xfId="0" applyFont="1" applyBorder="1" applyAlignment="1">
      <alignment horizontal="right"/>
    </xf>
    <xf numFmtId="0" fontId="0" fillId="0" borderId="4" xfId="0" applyFill="1" applyBorder="1" applyProtection="1">
      <protection locked="0"/>
    </xf>
    <xf numFmtId="0" fontId="0" fillId="0" borderId="8" xfId="0" applyFill="1" applyBorder="1" applyProtection="1">
      <protection locked="0"/>
    </xf>
    <xf numFmtId="14" fontId="0" fillId="0" borderId="7" xfId="0" applyNumberFormat="1" applyFill="1" applyBorder="1" applyProtection="1">
      <protection locked="0"/>
    </xf>
    <xf numFmtId="0" fontId="0" fillId="0" borderId="9" xfId="0" applyFill="1" applyBorder="1" applyProtection="1">
      <protection locked="0"/>
    </xf>
    <xf numFmtId="0" fontId="0" fillId="2" borderId="0" xfId="0" applyFill="1" applyProtection="1">
      <protection locked="0"/>
    </xf>
    <xf numFmtId="14" fontId="0" fillId="2" borderId="7" xfId="0" applyNumberFormat="1" applyFill="1" applyBorder="1" applyProtection="1">
      <protection locked="0"/>
    </xf>
    <xf numFmtId="0" fontId="0" fillId="2" borderId="9" xfId="0" applyFill="1" applyBorder="1" applyProtection="1">
      <protection locked="0"/>
    </xf>
    <xf numFmtId="0" fontId="0" fillId="2" borderId="8" xfId="0" applyFill="1" applyBorder="1" applyProtection="1">
      <protection locked="0"/>
    </xf>
    <xf numFmtId="0" fontId="0" fillId="8" borderId="1" xfId="0" applyFill="1" applyBorder="1"/>
    <xf numFmtId="14" fontId="0" fillId="2" borderId="2" xfId="0" applyNumberFormat="1" applyFill="1" applyBorder="1"/>
    <xf numFmtId="14" fontId="0" fillId="2" borderId="0" xfId="0" applyNumberFormat="1" applyFill="1" applyProtection="1">
      <protection locked="0"/>
    </xf>
    <xf numFmtId="14" fontId="0" fillId="0" borderId="8" xfId="0" applyNumberFormat="1" applyFill="1" applyBorder="1" applyProtection="1">
      <protection locked="0"/>
    </xf>
    <xf numFmtId="0" fontId="17" fillId="0" borderId="3" xfId="0" applyFont="1" applyBorder="1" applyAlignment="1">
      <alignment horizontal="right"/>
    </xf>
    <xf numFmtId="0" fontId="10" fillId="2" borderId="3" xfId="0" applyFont="1" applyFill="1" applyBorder="1"/>
    <xf numFmtId="0" fontId="0" fillId="2" borderId="14" xfId="0" applyFont="1" applyFill="1" applyBorder="1"/>
    <xf numFmtId="0" fontId="8" fillId="2" borderId="14" xfId="1" applyFont="1" applyFill="1" applyBorder="1" applyAlignment="1">
      <alignment readingOrder="1"/>
    </xf>
    <xf numFmtId="0" fontId="0" fillId="2" borderId="28" xfId="0" applyFill="1" applyBorder="1"/>
    <xf numFmtId="0" fontId="1" fillId="3" borderId="3" xfId="0" applyFont="1" applyFill="1" applyBorder="1" applyAlignment="1">
      <alignment horizontal="center" vertical="center" wrapText="1"/>
    </xf>
    <xf numFmtId="14" fontId="0" fillId="2" borderId="0" xfId="0" applyNumberFormat="1" applyFill="1"/>
    <xf numFmtId="0" fontId="2" fillId="2" borderId="0" xfId="0" pivotButton="1" applyFont="1" applyFill="1"/>
    <xf numFmtId="0" fontId="16" fillId="2" borderId="0" xfId="0" applyNumberFormat="1" applyFont="1" applyFill="1"/>
    <xf numFmtId="0" fontId="0" fillId="0" borderId="0" xfId="0" applyFill="1" applyProtection="1">
      <protection locked="0"/>
    </xf>
    <xf numFmtId="14" fontId="1" fillId="3" borderId="3" xfId="0" applyNumberFormat="1" applyFont="1" applyFill="1" applyBorder="1" applyAlignment="1">
      <alignment horizontal="center" vertical="center"/>
    </xf>
    <xf numFmtId="0" fontId="1" fillId="3" borderId="6" xfId="0" applyFont="1" applyFill="1" applyBorder="1" applyAlignment="1">
      <alignment horizontal="center" vertical="center" wrapText="1"/>
    </xf>
    <xf numFmtId="0" fontId="1" fillId="9" borderId="29" xfId="0" applyFont="1" applyFill="1" applyBorder="1" applyAlignment="1">
      <alignment horizontal="center" vertical="center" wrapText="1"/>
    </xf>
    <xf numFmtId="14" fontId="0" fillId="0" borderId="9" xfId="0" applyNumberFormat="1" applyFill="1" applyBorder="1" applyProtection="1">
      <protection locked="0"/>
    </xf>
    <xf numFmtId="0" fontId="1" fillId="9" borderId="23" xfId="0" applyFont="1" applyFill="1" applyBorder="1" applyAlignment="1">
      <alignment horizontal="center" vertical="center"/>
    </xf>
    <xf numFmtId="0" fontId="1" fillId="9" borderId="30" xfId="0" applyFont="1" applyFill="1" applyBorder="1" applyAlignment="1">
      <alignment horizontal="center" vertical="center"/>
    </xf>
    <xf numFmtId="0" fontId="1" fillId="9" borderId="31" xfId="0" applyFont="1" applyFill="1" applyBorder="1" applyAlignment="1">
      <alignment horizontal="center" vertical="center"/>
    </xf>
    <xf numFmtId="0" fontId="1" fillId="9" borderId="30" xfId="0" applyFont="1" applyFill="1" applyBorder="1" applyAlignment="1">
      <alignment horizontal="center" vertical="center" wrapText="1"/>
    </xf>
    <xf numFmtId="0" fontId="1" fillId="9" borderId="25" xfId="0" applyFont="1" applyFill="1" applyBorder="1" applyAlignment="1">
      <alignment horizontal="center" vertical="center" wrapText="1"/>
    </xf>
    <xf numFmtId="0" fontId="0" fillId="2" borderId="9" xfId="0" applyFill="1" applyBorder="1"/>
    <xf numFmtId="0" fontId="10" fillId="2" borderId="0" xfId="0" applyFont="1" applyFill="1"/>
    <xf numFmtId="14" fontId="10" fillId="2" borderId="0" xfId="0" applyNumberFormat="1" applyFont="1" applyFill="1"/>
    <xf numFmtId="0" fontId="12" fillId="2" borderId="0" xfId="0" applyFont="1" applyFill="1"/>
    <xf numFmtId="0" fontId="0" fillId="0" borderId="0" xfId="0" pivotButton="1" applyProtection="1">
      <protection locked="0"/>
    </xf>
    <xf numFmtId="0" fontId="0" fillId="0" borderId="0" xfId="0" applyProtection="1">
      <protection locked="0"/>
    </xf>
    <xf numFmtId="0" fontId="6" fillId="0" borderId="9" xfId="0" applyFont="1" applyFill="1" applyBorder="1" applyProtection="1">
      <protection locked="0"/>
    </xf>
    <xf numFmtId="0" fontId="16" fillId="0" borderId="9" xfId="0" applyFont="1" applyFill="1" applyBorder="1" applyProtection="1">
      <protection locked="0"/>
    </xf>
    <xf numFmtId="0" fontId="8" fillId="2" borderId="1" xfId="1" applyFont="1" applyFill="1" applyBorder="1" applyAlignment="1">
      <alignment readingOrder="1"/>
    </xf>
    <xf numFmtId="0" fontId="0" fillId="10" borderId="3" xfId="0" applyFill="1" applyBorder="1" applyAlignment="1">
      <alignment horizontal="center" vertical="center" wrapText="1"/>
    </xf>
    <xf numFmtId="0" fontId="0" fillId="10" borderId="14" xfId="0" applyFill="1" applyBorder="1" applyAlignment="1">
      <alignment horizontal="center" vertical="center" wrapText="1"/>
    </xf>
    <xf numFmtId="0" fontId="0" fillId="5" borderId="3" xfId="0" applyFill="1" applyBorder="1" applyAlignment="1">
      <alignment horizontal="center" vertical="center" wrapText="1"/>
    </xf>
    <xf numFmtId="0" fontId="0" fillId="5" borderId="14" xfId="0" applyFill="1" applyBorder="1" applyAlignment="1">
      <alignment horizontal="center" vertical="center" wrapText="1"/>
    </xf>
    <xf numFmtId="0" fontId="0" fillId="2" borderId="0" xfId="0" applyFill="1" applyAlignment="1"/>
    <xf numFmtId="0" fontId="0" fillId="4" borderId="0" xfId="0" applyFill="1" applyAlignment="1">
      <alignment horizontal="center"/>
    </xf>
    <xf numFmtId="0" fontId="0" fillId="5" borderId="0" xfId="0" applyFill="1" applyAlignment="1">
      <alignment horizontal="center"/>
    </xf>
    <xf numFmtId="14" fontId="16" fillId="2" borderId="0" xfId="0" applyNumberFormat="1" applyFont="1" applyFill="1" applyAlignment="1">
      <alignment horizontal="center"/>
    </xf>
    <xf numFmtId="0" fontId="0" fillId="2" borderId="0" xfId="0" applyFill="1" applyAlignment="1">
      <alignment horizontal="center"/>
    </xf>
    <xf numFmtId="14" fontId="18" fillId="0" borderId="3" xfId="0" applyNumberFormat="1" applyFont="1" applyBorder="1" applyAlignment="1">
      <alignment horizontal="center" vertical="center"/>
    </xf>
    <xf numFmtId="14" fontId="0" fillId="2" borderId="0" xfId="0" applyNumberFormat="1" applyFill="1" applyAlignment="1">
      <alignment horizontal="center"/>
    </xf>
    <xf numFmtId="0" fontId="0" fillId="2" borderId="10" xfId="0" applyFill="1" applyBorder="1"/>
    <xf numFmtId="0" fontId="1" fillId="3" borderId="14" xfId="0" applyFont="1" applyFill="1" applyBorder="1" applyAlignment="1">
      <alignment horizontal="center" vertical="center" wrapText="1"/>
    </xf>
    <xf numFmtId="0" fontId="1" fillId="3" borderId="19" xfId="0" applyFont="1" applyFill="1" applyBorder="1" applyAlignment="1">
      <alignment horizontal="center" vertical="center" wrapText="1"/>
    </xf>
    <xf numFmtId="0" fontId="0" fillId="2" borderId="1" xfId="0" applyFill="1" applyBorder="1" applyProtection="1">
      <protection locked="0"/>
    </xf>
    <xf numFmtId="0" fontId="0" fillId="2" borderId="35" xfId="0" applyFill="1" applyBorder="1" applyAlignment="1" applyProtection="1">
      <alignment horizontal="center" vertical="center"/>
      <protection locked="0"/>
    </xf>
    <xf numFmtId="0" fontId="0" fillId="2" borderId="3" xfId="0" applyNumberFormat="1" applyFill="1" applyBorder="1" applyAlignment="1" applyProtection="1">
      <alignment horizontal="center" vertical="center"/>
      <protection locked="0"/>
    </xf>
    <xf numFmtId="0" fontId="0" fillId="0" borderId="3" xfId="0" applyBorder="1" applyAlignment="1">
      <alignment horizontal="left" vertical="center" wrapText="1"/>
    </xf>
    <xf numFmtId="0" fontId="11" fillId="0" borderId="13" xfId="0" applyFont="1" applyBorder="1" applyAlignment="1">
      <alignment horizontal="right" wrapText="1"/>
    </xf>
    <xf numFmtId="0" fontId="13" fillId="3" borderId="32" xfId="0" applyFont="1" applyFill="1" applyBorder="1" applyAlignment="1">
      <alignment horizontal="center"/>
    </xf>
    <xf numFmtId="0" fontId="13" fillId="3" borderId="21" xfId="0" applyFont="1" applyFill="1" applyBorder="1" applyAlignment="1">
      <alignment horizontal="center"/>
    </xf>
    <xf numFmtId="0" fontId="11" fillId="0" borderId="15" xfId="0" applyFont="1" applyBorder="1" applyAlignment="1">
      <alignment horizontal="right" wrapText="1"/>
    </xf>
    <xf numFmtId="0" fontId="19" fillId="2" borderId="1" xfId="0" applyFont="1" applyFill="1" applyBorder="1" applyProtection="1">
      <protection locked="0"/>
    </xf>
    <xf numFmtId="0" fontId="10" fillId="2" borderId="15" xfId="0" applyFont="1" applyFill="1" applyBorder="1"/>
    <xf numFmtId="0" fontId="10" fillId="0" borderId="16" xfId="0" applyFont="1" applyBorder="1" applyAlignment="1">
      <alignment horizontal="right"/>
    </xf>
    <xf numFmtId="0" fontId="10" fillId="2" borderId="1" xfId="0" applyFont="1" applyFill="1" applyBorder="1" applyProtection="1">
      <protection locked="0"/>
    </xf>
    <xf numFmtId="0" fontId="10" fillId="2" borderId="14" xfId="0" applyFont="1" applyFill="1" applyBorder="1"/>
    <xf numFmtId="0" fontId="10" fillId="0" borderId="0" xfId="0" applyFont="1" applyBorder="1" applyAlignment="1">
      <alignment horizontal="right"/>
    </xf>
    <xf numFmtId="0" fontId="10" fillId="2" borderId="22" xfId="0" applyFont="1" applyFill="1" applyBorder="1"/>
    <xf numFmtId="0" fontId="17" fillId="0" borderId="16" xfId="0" applyFont="1" applyBorder="1" applyAlignment="1">
      <alignment horizontal="right"/>
    </xf>
    <xf numFmtId="0" fontId="10" fillId="2" borderId="21" xfId="0" applyFont="1" applyFill="1" applyBorder="1"/>
    <xf numFmtId="0" fontId="10" fillId="2" borderId="20" xfId="0" applyFont="1" applyFill="1" applyBorder="1"/>
    <xf numFmtId="0" fontId="17" fillId="0" borderId="4" xfId="0" applyFont="1" applyBorder="1" applyAlignment="1">
      <alignment horizontal="right"/>
    </xf>
    <xf numFmtId="0" fontId="10" fillId="0" borderId="3" xfId="0" applyFont="1" applyFill="1" applyBorder="1" applyAlignment="1">
      <alignment horizontal="right"/>
    </xf>
    <xf numFmtId="0" fontId="10" fillId="3" borderId="22" xfId="0" applyFont="1" applyFill="1" applyBorder="1"/>
    <xf numFmtId="0" fontId="10" fillId="2" borderId="36" xfId="0" applyFont="1" applyFill="1" applyBorder="1"/>
    <xf numFmtId="0" fontId="10" fillId="2" borderId="37" xfId="0" applyFont="1" applyFill="1" applyBorder="1"/>
    <xf numFmtId="0" fontId="19" fillId="2" borderId="13" xfId="0" applyFont="1" applyFill="1" applyBorder="1"/>
    <xf numFmtId="164" fontId="19" fillId="0" borderId="3" xfId="0" applyNumberFormat="1" applyFont="1" applyBorder="1" applyAlignment="1">
      <alignment horizontal="right"/>
    </xf>
    <xf numFmtId="0" fontId="19" fillId="0" borderId="3" xfId="0" applyFont="1" applyBorder="1" applyAlignment="1">
      <alignment horizontal="right"/>
    </xf>
    <xf numFmtId="0" fontId="3" fillId="3" borderId="1" xfId="0" applyFont="1" applyFill="1" applyBorder="1" applyAlignment="1">
      <alignment horizontal="center"/>
    </xf>
    <xf numFmtId="0" fontId="3" fillId="3" borderId="10" xfId="0" applyFont="1" applyFill="1" applyBorder="1" applyAlignment="1">
      <alignment horizontal="center"/>
    </xf>
    <xf numFmtId="0" fontId="3" fillId="3" borderId="2" xfId="0" applyFont="1" applyFill="1" applyBorder="1" applyAlignment="1">
      <alignment horizontal="center"/>
    </xf>
    <xf numFmtId="0" fontId="3" fillId="3" borderId="7" xfId="0" applyFont="1" applyFill="1" applyBorder="1" applyAlignment="1">
      <alignment horizontal="center"/>
    </xf>
    <xf numFmtId="0" fontId="3" fillId="3" borderId="0" xfId="0" applyFont="1" applyFill="1" applyBorder="1" applyAlignment="1">
      <alignment horizontal="center"/>
    </xf>
    <xf numFmtId="0" fontId="3" fillId="3" borderId="8" xfId="0" applyFont="1" applyFill="1" applyBorder="1" applyAlignment="1">
      <alignment horizontal="center"/>
    </xf>
    <xf numFmtId="0" fontId="14" fillId="6" borderId="23" xfId="0" applyFont="1" applyFill="1" applyBorder="1" applyAlignment="1">
      <alignment horizontal="center"/>
    </xf>
    <xf numFmtId="0" fontId="14" fillId="6" borderId="24" xfId="0" applyFont="1" applyFill="1" applyBorder="1" applyAlignment="1">
      <alignment horizontal="center"/>
    </xf>
    <xf numFmtId="0" fontId="14" fillId="6" borderId="25" xfId="0" applyFont="1" applyFill="1" applyBorder="1" applyAlignment="1">
      <alignment horizontal="center"/>
    </xf>
    <xf numFmtId="0" fontId="13" fillId="5" borderId="27" xfId="0" applyFont="1" applyFill="1" applyBorder="1" applyAlignment="1">
      <alignment horizontal="center"/>
    </xf>
    <xf numFmtId="0" fontId="13" fillId="5" borderId="22" xfId="0" applyFont="1" applyFill="1" applyBorder="1" applyAlignment="1">
      <alignment horizontal="center"/>
    </xf>
    <xf numFmtId="0" fontId="0" fillId="5" borderId="11" xfId="0" applyFill="1" applyBorder="1" applyAlignment="1">
      <alignment horizontal="center"/>
    </xf>
    <xf numFmtId="0" fontId="0" fillId="5" borderId="12" xfId="0" applyFill="1" applyBorder="1" applyAlignment="1">
      <alignment horizontal="center"/>
    </xf>
    <xf numFmtId="0" fontId="0" fillId="10" borderId="11" xfId="0" applyFill="1" applyBorder="1" applyAlignment="1">
      <alignment horizontal="center"/>
    </xf>
    <xf numFmtId="0" fontId="0" fillId="10" borderId="12" xfId="0" applyFill="1" applyBorder="1" applyAlignment="1">
      <alignment horizontal="center"/>
    </xf>
    <xf numFmtId="0" fontId="12" fillId="5" borderId="33" xfId="0" applyFont="1" applyFill="1" applyBorder="1" applyAlignment="1">
      <alignment horizontal="center" wrapText="1"/>
    </xf>
    <xf numFmtId="0" fontId="12" fillId="5" borderId="18" xfId="0" applyFont="1" applyFill="1" applyBorder="1" applyAlignment="1">
      <alignment horizontal="center" wrapText="1"/>
    </xf>
    <xf numFmtId="0" fontId="12" fillId="3" borderId="33" xfId="0" applyFont="1" applyFill="1" applyBorder="1" applyAlignment="1">
      <alignment horizontal="center"/>
    </xf>
    <xf numFmtId="0" fontId="12" fillId="3" borderId="18" xfId="0" applyFont="1" applyFill="1" applyBorder="1" applyAlignment="1">
      <alignment horizontal="center"/>
    </xf>
    <xf numFmtId="0" fontId="12" fillId="3" borderId="32" xfId="0" applyFont="1" applyFill="1" applyBorder="1" applyAlignment="1">
      <alignment horizontal="center"/>
    </xf>
    <xf numFmtId="0" fontId="12" fillId="3" borderId="21" xfId="0" applyFont="1" applyFill="1" applyBorder="1" applyAlignment="1">
      <alignment horizontal="center"/>
    </xf>
    <xf numFmtId="0" fontId="13" fillId="3" borderId="32" xfId="0" applyFont="1" applyFill="1" applyBorder="1" applyAlignment="1">
      <alignment horizontal="center"/>
    </xf>
    <xf numFmtId="0" fontId="13" fillId="3" borderId="21" xfId="0" applyFont="1" applyFill="1" applyBorder="1" applyAlignment="1">
      <alignment horizontal="center"/>
    </xf>
    <xf numFmtId="0" fontId="12" fillId="3" borderId="26" xfId="0" applyFont="1" applyFill="1" applyBorder="1" applyAlignment="1">
      <alignment horizontal="center"/>
    </xf>
    <xf numFmtId="0" fontId="12" fillId="3" borderId="22" xfId="0" applyFont="1" applyFill="1" applyBorder="1" applyAlignment="1">
      <alignment horizontal="center"/>
    </xf>
    <xf numFmtId="0" fontId="13" fillId="10" borderId="26" xfId="0" applyFont="1" applyFill="1" applyBorder="1" applyAlignment="1">
      <alignment horizontal="center"/>
    </xf>
    <xf numFmtId="0" fontId="13" fillId="10" borderId="22" xfId="0" applyFont="1" applyFill="1" applyBorder="1" applyAlignment="1">
      <alignment horizontal="center"/>
    </xf>
    <xf numFmtId="0" fontId="14" fillId="10" borderId="23" xfId="0" applyFont="1" applyFill="1" applyBorder="1" applyAlignment="1">
      <alignment horizontal="center"/>
    </xf>
    <xf numFmtId="0" fontId="14" fillId="10" borderId="24" xfId="0" applyFont="1" applyFill="1" applyBorder="1" applyAlignment="1">
      <alignment horizontal="center"/>
    </xf>
    <xf numFmtId="0" fontId="12" fillId="5" borderId="34" xfId="0" applyFont="1" applyFill="1" applyBorder="1" applyAlignment="1">
      <alignment horizontal="center" wrapText="1"/>
    </xf>
    <xf numFmtId="0" fontId="12" fillId="5" borderId="20" xfId="0" applyFont="1" applyFill="1" applyBorder="1" applyAlignment="1">
      <alignment horizontal="center" wrapText="1"/>
    </xf>
  </cellXfs>
  <cellStyles count="2">
    <cellStyle name="Lien hypertexte" xfId="1" builtinId="8"/>
    <cellStyle name="Normal" xfId="0" builtinId="0"/>
  </cellStyles>
  <dxfs count="16">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vertical/>
        <horizontal/>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rgb="FFFF0000"/>
        </patternFill>
      </fill>
    </dxf>
    <dxf>
      <fill>
        <patternFill>
          <bgColor theme="0"/>
        </patternFill>
      </fill>
      <border>
        <left style="thin">
          <color auto="1"/>
        </left>
        <right style="thin">
          <color auto="1"/>
        </right>
        <top style="thin">
          <color auto="1"/>
        </top>
        <bottom style="thin">
          <color auto="1"/>
        </bottom>
      </border>
    </dxf>
    <dxf>
      <fill>
        <patternFill>
          <bgColor theme="0"/>
        </patternFill>
      </fill>
      <border>
        <left style="thin">
          <color auto="1"/>
        </left>
        <right style="thin">
          <color auto="1"/>
        </right>
        <top style="thin">
          <color auto="1"/>
        </top>
        <bottom style="thin">
          <color auto="1"/>
        </bottom>
      </border>
    </dxf>
    <dxf>
      <fill>
        <patternFill>
          <bgColor rgb="FFFF0000"/>
        </patternFill>
      </fill>
    </dxf>
    <dxf>
      <protection locked="0"/>
    </dxf>
    <dxf>
      <protection locked="0"/>
    </dxf>
  </dxfs>
  <tableStyles count="0" defaultTableStyle="TableStyleMedium2" defaultPivotStyle="PivotStyleLight16"/>
  <colors>
    <mruColors>
      <color rgb="FF00B4C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pivotCacheDefinition" Target="pivotCache/pivotCacheDefinition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Formation!A1"/></Relationships>
</file>

<file path=xl/drawings/_rels/drawing2.xml.rels><?xml version="1.0" encoding="UTF-8" standalone="yes"?>
<Relationships xmlns="http://schemas.openxmlformats.org/package/2006/relationships"><Relationship Id="rId3" Type="http://schemas.openxmlformats.org/officeDocument/2006/relationships/hyperlink" Target="#'Decou - Base de donn&#233;e articles'!A6"/><Relationship Id="rId2" Type="http://schemas.openxmlformats.org/officeDocument/2006/relationships/hyperlink" Target="#'Decou - Etat des stocks'!A6"/><Relationship Id="rId1" Type="http://schemas.openxmlformats.org/officeDocument/2006/relationships/hyperlink" Target="#'D&#233;cou - Entr&#233;es et sorties'!A6"/></Relationships>
</file>

<file path=xl/drawings/_rels/drawing3.xml.rels><?xml version="1.0" encoding="UTF-8" standalone="yes"?>
<Relationships xmlns="http://schemas.openxmlformats.org/package/2006/relationships"><Relationship Id="rId3" Type="http://schemas.openxmlformats.org/officeDocument/2006/relationships/hyperlink" Target="#'Decou - Base de donn&#233;e articles'!A6"/><Relationship Id="rId2" Type="http://schemas.openxmlformats.org/officeDocument/2006/relationships/hyperlink" Target="#'Decou - Etat des stocks'!A6"/><Relationship Id="rId1" Type="http://schemas.openxmlformats.org/officeDocument/2006/relationships/hyperlink" Target="#'D&#233;cou - Entr&#233;es et sorties'!A6"/><Relationship Id="rId4" Type="http://schemas.openxmlformats.org/officeDocument/2006/relationships/image" Target="../media/image1.png"/></Relationships>
</file>

<file path=xl/drawings/_rels/drawing4.xml.rels><?xml version="1.0" encoding="UTF-8" standalone="yes"?>
<Relationships xmlns="http://schemas.openxmlformats.org/package/2006/relationships"><Relationship Id="rId3" Type="http://schemas.openxmlformats.org/officeDocument/2006/relationships/hyperlink" Target="#'Decou - Base de donn&#233;e articles'!A6"/><Relationship Id="rId2" Type="http://schemas.openxmlformats.org/officeDocument/2006/relationships/hyperlink" Target="#'Decou - Etat des stocks'!A6"/><Relationship Id="rId1" Type="http://schemas.openxmlformats.org/officeDocument/2006/relationships/hyperlink" Target="#'D&#233;cou - Entr&#233;es et sorties'!A6"/><Relationship Id="rId4" Type="http://schemas.openxmlformats.org/officeDocument/2006/relationships/image" Target="../media/image1.png"/></Relationships>
</file>

<file path=xl/drawings/_rels/drawing5.x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png"/><Relationship Id="rId6" Type="http://schemas.openxmlformats.org/officeDocument/2006/relationships/image" Target="../media/image7.emf"/><Relationship Id="rId5" Type="http://schemas.openxmlformats.org/officeDocument/2006/relationships/image" Target="../media/image6.emf"/><Relationship Id="rId4" Type="http://schemas.openxmlformats.org/officeDocument/2006/relationships/image" Target="../media/image5.png"/></Relationships>
</file>

<file path=xl/drawings/_rels/vmlDrawing2.vml.rels><?xml version="1.0" encoding="UTF-8" standalone="yes"?>
<Relationships xmlns="http://schemas.openxmlformats.org/package/2006/relationships"><Relationship Id="rId2" Type="http://schemas.openxmlformats.org/officeDocument/2006/relationships/image" Target="../media/image9.emf"/><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editAs="absolute">
    <xdr:from>
      <xdr:col>1</xdr:col>
      <xdr:colOff>44450</xdr:colOff>
      <xdr:row>0</xdr:row>
      <xdr:rowOff>0</xdr:rowOff>
    </xdr:from>
    <xdr:to>
      <xdr:col>2</xdr:col>
      <xdr:colOff>1447800</xdr:colOff>
      <xdr:row>3</xdr:row>
      <xdr:rowOff>1852</xdr:rowOff>
    </xdr:to>
    <xdr:sp macro="" textlink="">
      <xdr:nvSpPr>
        <xdr:cNvPr id="2" name="Retângulo 5">
          <a:extLst>
            <a:ext uri="{FF2B5EF4-FFF2-40B4-BE49-F238E27FC236}">
              <a16:creationId xmlns:a16="http://schemas.microsoft.com/office/drawing/2014/main" id="{00000000-0008-0000-0000-000002000000}"/>
            </a:ext>
          </a:extLst>
        </xdr:cNvPr>
        <xdr:cNvSpPr>
          <a:spLocks/>
        </xdr:cNvSpPr>
      </xdr:nvSpPr>
      <xdr:spPr>
        <a:xfrm>
          <a:off x="806450" y="0"/>
          <a:ext cx="2165350" cy="50667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DECLARATION</a:t>
          </a:r>
          <a:r>
            <a:rPr lang="pt-BR" sz="1100" b="1" baseline="0">
              <a:solidFill>
                <a:sysClr val="windowText" lastClr="000000"/>
              </a:solidFill>
            </a:rPr>
            <a:t> D'ENTREE OU SORTIE DE STOCK</a:t>
          </a:r>
          <a:endParaRPr lang="pt-BR" sz="1100" b="1">
            <a:solidFill>
              <a:sysClr val="windowText" lastClr="000000"/>
            </a:solidFill>
          </a:endParaRPr>
        </a:p>
      </xdr:txBody>
    </xdr:sp>
    <xdr:clientData/>
  </xdr:twoCellAnchor>
  <xdr:twoCellAnchor editAs="absolute">
    <xdr:from>
      <xdr:col>2</xdr:col>
      <xdr:colOff>1466850</xdr:colOff>
      <xdr:row>0</xdr:row>
      <xdr:rowOff>0</xdr:rowOff>
    </xdr:from>
    <xdr:to>
      <xdr:col>3</xdr:col>
      <xdr:colOff>200025</xdr:colOff>
      <xdr:row>3</xdr:row>
      <xdr:rowOff>1852</xdr:rowOff>
    </xdr:to>
    <xdr:sp macro="" textlink="">
      <xdr:nvSpPr>
        <xdr:cNvPr id="3" name="Retângulo 5">
          <a:extLst>
            <a:ext uri="{FF2B5EF4-FFF2-40B4-BE49-F238E27FC236}">
              <a16:creationId xmlns:a16="http://schemas.microsoft.com/office/drawing/2014/main" id="{00000000-0008-0000-0000-000003000000}"/>
            </a:ext>
          </a:extLst>
        </xdr:cNvPr>
        <xdr:cNvSpPr>
          <a:spLocks/>
        </xdr:cNvSpPr>
      </xdr:nvSpPr>
      <xdr:spPr>
        <a:xfrm>
          <a:off x="2990850" y="0"/>
          <a:ext cx="1619250" cy="506677"/>
        </a:xfrm>
        <a:prstGeom prst="rect">
          <a:avLst/>
        </a:prstGeom>
        <a:solidFill>
          <a:srgbClr val="6699CC"/>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t>CONSULTER</a:t>
          </a:r>
          <a:r>
            <a:rPr lang="pt-BR" sz="1100" b="1" baseline="0"/>
            <a:t> L'ETAT DES STOCKS</a:t>
          </a:r>
          <a:endParaRPr lang="pt-BR" sz="1100" b="1"/>
        </a:p>
      </xdr:txBody>
    </xdr:sp>
    <xdr:clientData/>
  </xdr:twoCellAnchor>
  <xdr:twoCellAnchor editAs="absolute">
    <xdr:from>
      <xdr:col>3</xdr:col>
      <xdr:colOff>200025</xdr:colOff>
      <xdr:row>0</xdr:row>
      <xdr:rowOff>0</xdr:rowOff>
    </xdr:from>
    <xdr:to>
      <xdr:col>5</xdr:col>
      <xdr:colOff>44450</xdr:colOff>
      <xdr:row>3</xdr:row>
      <xdr:rowOff>1852</xdr:rowOff>
    </xdr:to>
    <xdr:sp macro="" textlink="">
      <xdr:nvSpPr>
        <xdr:cNvPr id="4" name="Retângulo 5">
          <a:extLst>
            <a:ext uri="{FF2B5EF4-FFF2-40B4-BE49-F238E27FC236}">
              <a16:creationId xmlns:a16="http://schemas.microsoft.com/office/drawing/2014/main" id="{00000000-0008-0000-0000-000004000000}"/>
            </a:ext>
          </a:extLst>
        </xdr:cNvPr>
        <xdr:cNvSpPr>
          <a:spLocks/>
        </xdr:cNvSpPr>
      </xdr:nvSpPr>
      <xdr:spPr>
        <a:xfrm>
          <a:off x="4610100" y="0"/>
          <a:ext cx="1882775" cy="50667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CONSULTER</a:t>
          </a:r>
          <a:r>
            <a:rPr lang="pt-BR" sz="1100" b="1" baseline="0">
              <a:solidFill>
                <a:schemeClr val="bg1"/>
              </a:solidFill>
            </a:rPr>
            <a:t> LA BASE DE DONNEE ARTICLE</a:t>
          </a:r>
          <a:endParaRPr lang="pt-BR" sz="1100" b="1">
            <a:solidFill>
              <a:schemeClr val="bg1"/>
            </a:solidFill>
          </a:endParaRPr>
        </a:p>
      </xdr:txBody>
    </xdr:sp>
    <xdr:clientData/>
  </xdr:twoCellAnchor>
  <xdr:twoCellAnchor editAs="absolute">
    <xdr:from>
      <xdr:col>1</xdr:col>
      <xdr:colOff>47625</xdr:colOff>
      <xdr:row>3</xdr:row>
      <xdr:rowOff>28575</xdr:rowOff>
    </xdr:from>
    <xdr:to>
      <xdr:col>2</xdr:col>
      <xdr:colOff>0</xdr:colOff>
      <xdr:row>4</xdr:row>
      <xdr:rowOff>46302</xdr:rowOff>
    </xdr:to>
    <xdr:sp macro="" textlink="">
      <xdr:nvSpPr>
        <xdr:cNvPr id="5" name="Retângulo 5">
          <a:extLst>
            <a:ext uri="{FF2B5EF4-FFF2-40B4-BE49-F238E27FC236}">
              <a16:creationId xmlns:a16="http://schemas.microsoft.com/office/drawing/2014/main" id="{00000000-0008-0000-0000-000005000000}"/>
            </a:ext>
          </a:extLst>
        </xdr:cNvPr>
        <xdr:cNvSpPr>
          <a:spLocks/>
        </xdr:cNvSpPr>
      </xdr:nvSpPr>
      <xdr:spPr>
        <a:xfrm>
          <a:off x="809625" y="533400"/>
          <a:ext cx="714375" cy="20822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Decoupe</a:t>
          </a:r>
        </a:p>
      </xdr:txBody>
    </xdr:sp>
    <xdr:clientData/>
  </xdr:twoCellAnchor>
  <xdr:twoCellAnchor editAs="absolute">
    <xdr:from>
      <xdr:col>1</xdr:col>
      <xdr:colOff>758825</xdr:colOff>
      <xdr:row>3</xdr:row>
      <xdr:rowOff>19050</xdr:rowOff>
    </xdr:from>
    <xdr:to>
      <xdr:col>2</xdr:col>
      <xdr:colOff>701675</xdr:colOff>
      <xdr:row>4</xdr:row>
      <xdr:rowOff>49477</xdr:rowOff>
    </xdr:to>
    <xdr:sp macro="" textlink="">
      <xdr:nvSpPr>
        <xdr:cNvPr id="6" name="Retângulo 5">
          <a:extLst>
            <a:ext uri="{FF2B5EF4-FFF2-40B4-BE49-F238E27FC236}">
              <a16:creationId xmlns:a16="http://schemas.microsoft.com/office/drawing/2014/main" id="{00000000-0008-0000-0000-000006000000}"/>
            </a:ext>
          </a:extLst>
        </xdr:cNvPr>
        <xdr:cNvSpPr>
          <a:spLocks/>
        </xdr:cNvSpPr>
      </xdr:nvSpPr>
      <xdr:spPr>
        <a:xfrm>
          <a:off x="1520825" y="523875"/>
          <a:ext cx="704850" cy="2209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Atelier</a:t>
          </a:r>
        </a:p>
      </xdr:txBody>
    </xdr:sp>
    <xdr:clientData/>
  </xdr:twoCellAnchor>
  <xdr:twoCellAnchor editAs="absolute">
    <xdr:from>
      <xdr:col>2</xdr:col>
      <xdr:colOff>714375</xdr:colOff>
      <xdr:row>3</xdr:row>
      <xdr:rowOff>28575</xdr:rowOff>
    </xdr:from>
    <xdr:to>
      <xdr:col>2</xdr:col>
      <xdr:colOff>1438275</xdr:colOff>
      <xdr:row>4</xdr:row>
      <xdr:rowOff>46302</xdr:rowOff>
    </xdr:to>
    <xdr:sp macro="" textlink="">
      <xdr:nvSpPr>
        <xdr:cNvPr id="7" name="Retângulo 5">
          <a:extLst>
            <a:ext uri="{FF2B5EF4-FFF2-40B4-BE49-F238E27FC236}">
              <a16:creationId xmlns:a16="http://schemas.microsoft.com/office/drawing/2014/main" id="{00000000-0008-0000-0000-000007000000}"/>
            </a:ext>
          </a:extLst>
        </xdr:cNvPr>
        <xdr:cNvSpPr>
          <a:spLocks/>
        </xdr:cNvSpPr>
      </xdr:nvSpPr>
      <xdr:spPr>
        <a:xfrm>
          <a:off x="2238375" y="533400"/>
          <a:ext cx="723900" cy="2082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Rack</a:t>
          </a:r>
        </a:p>
      </xdr:txBody>
    </xdr:sp>
    <xdr:clientData/>
  </xdr:twoCellAnchor>
  <xdr:twoCellAnchor editAs="oneCell">
    <xdr:from>
      <xdr:col>0</xdr:col>
      <xdr:colOff>0</xdr:colOff>
      <xdr:row>0</xdr:row>
      <xdr:rowOff>0</xdr:rowOff>
    </xdr:from>
    <xdr:to>
      <xdr:col>0</xdr:col>
      <xdr:colOff>571500</xdr:colOff>
      <xdr:row>5</xdr:row>
      <xdr:rowOff>18012</xdr:rowOff>
    </xdr:to>
    <xdr:pic>
      <xdr:nvPicPr>
        <xdr:cNvPr id="8" name="Image 7" descr="Panneau vertical consulter le manuel d'utilisation | Contact VIRAGES">
          <a:hlinkClick xmlns:r="http://schemas.openxmlformats.org/officeDocument/2006/relationships" r:id="rId1"/>
          <a:extLst>
            <a:ext uri="{FF2B5EF4-FFF2-40B4-BE49-F238E27FC236}">
              <a16:creationId xmlns:a16="http://schemas.microsoft.com/office/drawing/2014/main" id="{00000000-0008-0000-0000-000008000000}"/>
            </a:ext>
          </a:extLst>
        </xdr:cNvPr>
        <xdr:cNvPicPr>
          <a:picLocks noChangeAspect="1" noChangeArrowheads="1"/>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l="23807" r="23840"/>
        <a:stretch/>
      </xdr:blipFill>
      <xdr:spPr bwMode="auto">
        <a:xfrm>
          <a:off x="0" y="0"/>
          <a:ext cx="571500" cy="79906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8</xdr:col>
      <xdr:colOff>27579</xdr:colOff>
      <xdr:row>9</xdr:row>
      <xdr:rowOff>9215</xdr:rowOff>
    </xdr:from>
    <xdr:to>
      <xdr:col>12</xdr:col>
      <xdr:colOff>608790</xdr:colOff>
      <xdr:row>16</xdr:row>
      <xdr:rowOff>120651</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6780804" y="1637990"/>
          <a:ext cx="3629211" cy="1549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a:t>
          </a:r>
          <a:r>
            <a:rPr lang="fr-FR" sz="1200" baseline="0"/>
            <a:t> cet onglet </a:t>
          </a:r>
          <a:r>
            <a:rPr lang="fr-FR" sz="1200"/>
            <a:t>« Journal entrées et sorties », vous</a:t>
          </a:r>
          <a:r>
            <a:rPr lang="fr-FR" sz="1200" baseline="0"/>
            <a:t> saisissez </a:t>
          </a:r>
          <a:r>
            <a:rPr lang="fr-FR" sz="1200"/>
            <a:t>vos entrées et vos sorties de stock. Selon la nature des articles dont vous souhaitez effectuer le suivi, les termes « entrée » et « sortie » peuvent faire référence à différentes utilisation. Une entrée est un achat de marchandise . Une sortie est  l’utilisation d’une marchandise dans le processus de production.</a:t>
          </a:r>
        </a:p>
      </xdr:txBody>
    </xdr:sp>
    <xdr:clientData/>
  </xdr:twoCellAnchor>
  <xdr:twoCellAnchor editAs="absolute">
    <xdr:from>
      <xdr:col>1</xdr:col>
      <xdr:colOff>53975</xdr:colOff>
      <xdr:row>0</xdr:row>
      <xdr:rowOff>0</xdr:rowOff>
    </xdr:from>
    <xdr:to>
      <xdr:col>2</xdr:col>
      <xdr:colOff>1447800</xdr:colOff>
      <xdr:row>3</xdr:row>
      <xdr:rowOff>1852</xdr:rowOff>
    </xdr:to>
    <xdr:sp macro="" textlink="">
      <xdr:nvSpPr>
        <xdr:cNvPr id="3" name="Retângulo 5">
          <a:hlinkClick xmlns:r="http://schemas.openxmlformats.org/officeDocument/2006/relationships" r:id="rId1"/>
          <a:extLst>
            <a:ext uri="{FF2B5EF4-FFF2-40B4-BE49-F238E27FC236}">
              <a16:creationId xmlns:a16="http://schemas.microsoft.com/office/drawing/2014/main" id="{00000000-0008-0000-0100-000003000000}"/>
            </a:ext>
          </a:extLst>
        </xdr:cNvPr>
        <xdr:cNvSpPr>
          <a:spLocks/>
        </xdr:cNvSpPr>
      </xdr:nvSpPr>
      <xdr:spPr>
        <a:xfrm>
          <a:off x="844550" y="0"/>
          <a:ext cx="2203450" cy="48762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DECLARATION</a:t>
          </a:r>
          <a:r>
            <a:rPr lang="pt-BR" sz="1100" b="1" baseline="0">
              <a:solidFill>
                <a:sysClr val="windowText" lastClr="000000"/>
              </a:solidFill>
            </a:rPr>
            <a:t> D'ENTREE OU SORTIE DE STOCK</a:t>
          </a:r>
          <a:endParaRPr lang="pt-BR" sz="1100" b="1">
            <a:solidFill>
              <a:sysClr val="windowText" lastClr="000000"/>
            </a:solidFill>
          </a:endParaRPr>
        </a:p>
      </xdr:txBody>
    </xdr:sp>
    <xdr:clientData/>
  </xdr:twoCellAnchor>
  <xdr:twoCellAnchor editAs="absolute">
    <xdr:from>
      <xdr:col>2</xdr:col>
      <xdr:colOff>1466850</xdr:colOff>
      <xdr:row>0</xdr:row>
      <xdr:rowOff>0</xdr:rowOff>
    </xdr:from>
    <xdr:to>
      <xdr:col>3</xdr:col>
      <xdr:colOff>206375</xdr:colOff>
      <xdr:row>3</xdr:row>
      <xdr:rowOff>1852</xdr:rowOff>
    </xdr:to>
    <xdr:sp macro="" textlink="">
      <xdr:nvSpPr>
        <xdr:cNvPr id="4" name="Retângulo 5">
          <a:hlinkClick xmlns:r="http://schemas.openxmlformats.org/officeDocument/2006/relationships" r:id="rId2"/>
          <a:extLst>
            <a:ext uri="{FF2B5EF4-FFF2-40B4-BE49-F238E27FC236}">
              <a16:creationId xmlns:a16="http://schemas.microsoft.com/office/drawing/2014/main" id="{00000000-0008-0000-0100-000004000000}"/>
            </a:ext>
          </a:extLst>
        </xdr:cNvPr>
        <xdr:cNvSpPr>
          <a:spLocks/>
        </xdr:cNvSpPr>
      </xdr:nvSpPr>
      <xdr:spPr>
        <a:xfrm>
          <a:off x="3067050" y="0"/>
          <a:ext cx="1752600" cy="487627"/>
        </a:xfrm>
        <a:prstGeom prst="rect">
          <a:avLst/>
        </a:prstGeom>
        <a:solidFill>
          <a:srgbClr val="6699CC"/>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t>CONSULTER</a:t>
          </a:r>
          <a:r>
            <a:rPr lang="pt-BR" sz="1100" b="1" baseline="0"/>
            <a:t> L'ETAT DES STOCKS</a:t>
          </a:r>
          <a:endParaRPr lang="pt-BR" sz="1100" b="1"/>
        </a:p>
      </xdr:txBody>
    </xdr:sp>
    <xdr:clientData/>
  </xdr:twoCellAnchor>
  <xdr:twoCellAnchor editAs="absolute">
    <xdr:from>
      <xdr:col>3</xdr:col>
      <xdr:colOff>206375</xdr:colOff>
      <xdr:row>0</xdr:row>
      <xdr:rowOff>0</xdr:rowOff>
    </xdr:from>
    <xdr:to>
      <xdr:col>6</xdr:col>
      <xdr:colOff>893233</xdr:colOff>
      <xdr:row>3</xdr:row>
      <xdr:rowOff>1852</xdr:rowOff>
    </xdr:to>
    <xdr:sp macro="" textlink="">
      <xdr:nvSpPr>
        <xdr:cNvPr id="5" name="Retângulo 5">
          <a:hlinkClick xmlns:r="http://schemas.openxmlformats.org/officeDocument/2006/relationships" r:id="rId3"/>
          <a:extLst>
            <a:ext uri="{FF2B5EF4-FFF2-40B4-BE49-F238E27FC236}">
              <a16:creationId xmlns:a16="http://schemas.microsoft.com/office/drawing/2014/main" id="{00000000-0008-0000-0100-000005000000}"/>
            </a:ext>
          </a:extLst>
        </xdr:cNvPr>
        <xdr:cNvSpPr>
          <a:spLocks/>
        </xdr:cNvSpPr>
      </xdr:nvSpPr>
      <xdr:spPr>
        <a:xfrm>
          <a:off x="4819650" y="0"/>
          <a:ext cx="1958975" cy="4876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CONSULTER</a:t>
          </a:r>
          <a:r>
            <a:rPr lang="pt-BR" sz="1100" b="1" baseline="0">
              <a:solidFill>
                <a:schemeClr val="bg1"/>
              </a:solidFill>
            </a:rPr>
            <a:t> LA BASE DE DONNEE ARTICLE</a:t>
          </a:r>
          <a:endParaRPr lang="pt-BR" sz="1100" b="1">
            <a:solidFill>
              <a:schemeClr val="bg1"/>
            </a:solidFill>
          </a:endParaRPr>
        </a:p>
      </xdr:txBody>
    </xdr:sp>
    <xdr:clientData/>
  </xdr:twoCellAnchor>
  <xdr:twoCellAnchor editAs="absolute">
    <xdr:from>
      <xdr:col>1</xdr:col>
      <xdr:colOff>53975</xdr:colOff>
      <xdr:row>3</xdr:row>
      <xdr:rowOff>15875</xdr:rowOff>
    </xdr:from>
    <xdr:to>
      <xdr:col>2</xdr:col>
      <xdr:colOff>0</xdr:colOff>
      <xdr:row>4</xdr:row>
      <xdr:rowOff>33602</xdr:rowOff>
    </xdr:to>
    <xdr:sp macro="" textlink="">
      <xdr:nvSpPr>
        <xdr:cNvPr id="6" name="Retângulo 5">
          <a:hlinkClick xmlns:r="http://schemas.openxmlformats.org/officeDocument/2006/relationships" r:id="rId1"/>
          <a:extLst>
            <a:ext uri="{FF2B5EF4-FFF2-40B4-BE49-F238E27FC236}">
              <a16:creationId xmlns:a16="http://schemas.microsoft.com/office/drawing/2014/main" id="{00000000-0008-0000-0100-000006000000}"/>
            </a:ext>
          </a:extLst>
        </xdr:cNvPr>
        <xdr:cNvSpPr>
          <a:spLocks/>
        </xdr:cNvSpPr>
      </xdr:nvSpPr>
      <xdr:spPr>
        <a:xfrm>
          <a:off x="815975" y="520700"/>
          <a:ext cx="708025" cy="20822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Decoupe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19</xdr:col>
      <xdr:colOff>52916</xdr:colOff>
      <xdr:row>5</xdr:row>
      <xdr:rowOff>125196</xdr:rowOff>
    </xdr:from>
    <xdr:to>
      <xdr:col>23</xdr:col>
      <xdr:colOff>95248</xdr:colOff>
      <xdr:row>9</xdr:row>
      <xdr:rowOff>136820</xdr:rowOff>
    </xdr:to>
    <xdr:sp macro="" textlink="">
      <xdr:nvSpPr>
        <xdr:cNvPr id="6" name="ZoneTexte 5">
          <a:extLst>
            <a:ext uri="{FF2B5EF4-FFF2-40B4-BE49-F238E27FC236}">
              <a16:creationId xmlns:a16="http://schemas.microsoft.com/office/drawing/2014/main" id="{00000000-0008-0000-0500-000006000000}"/>
            </a:ext>
          </a:extLst>
        </xdr:cNvPr>
        <xdr:cNvSpPr txBox="1"/>
      </xdr:nvSpPr>
      <xdr:spPr>
        <a:xfrm>
          <a:off x="12699999" y="897779"/>
          <a:ext cx="3090332" cy="85829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 cet onglet « État des stocks », vous n'avez qu’à renseigner le stock initial en début de période. Le reste se calcule automatiquement !</a:t>
          </a:r>
        </a:p>
      </xdr:txBody>
    </xdr:sp>
    <xdr:clientData/>
  </xdr:twoCellAnchor>
  <xdr:twoCellAnchor editAs="absolute">
    <xdr:from>
      <xdr:col>0</xdr:col>
      <xdr:colOff>783733</xdr:colOff>
      <xdr:row>0</xdr:row>
      <xdr:rowOff>0</xdr:rowOff>
    </xdr:from>
    <xdr:to>
      <xdr:col>2</xdr:col>
      <xdr:colOff>327634</xdr:colOff>
      <xdr:row>3</xdr:row>
      <xdr:rowOff>1852</xdr:rowOff>
    </xdr:to>
    <xdr:sp macro="" textlink="">
      <xdr:nvSpPr>
        <xdr:cNvPr id="3" name="Retângulo 5">
          <a:hlinkClick xmlns:r="http://schemas.openxmlformats.org/officeDocument/2006/relationships" r:id="rId1"/>
          <a:extLst>
            <a:ext uri="{FF2B5EF4-FFF2-40B4-BE49-F238E27FC236}">
              <a16:creationId xmlns:a16="http://schemas.microsoft.com/office/drawing/2014/main" id="{00000000-0008-0000-0500-000003000000}"/>
            </a:ext>
          </a:extLst>
        </xdr:cNvPr>
        <xdr:cNvSpPr>
          <a:spLocks/>
        </xdr:cNvSpPr>
      </xdr:nvSpPr>
      <xdr:spPr>
        <a:xfrm>
          <a:off x="781050" y="0"/>
          <a:ext cx="1752600" cy="5003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DECLARATION</a:t>
          </a:r>
          <a:r>
            <a:rPr lang="pt-BR" sz="1100" b="1" baseline="0">
              <a:solidFill>
                <a:schemeClr val="bg1"/>
              </a:solidFill>
            </a:rPr>
            <a:t> D'ENTREE OU SORTIE DE STOCK</a:t>
          </a:r>
          <a:endParaRPr lang="pt-BR" sz="1100" b="1">
            <a:solidFill>
              <a:schemeClr val="bg1"/>
            </a:solidFill>
          </a:endParaRPr>
        </a:p>
      </xdr:txBody>
    </xdr:sp>
    <xdr:clientData/>
  </xdr:twoCellAnchor>
  <xdr:twoCellAnchor editAs="absolute">
    <xdr:from>
      <xdr:col>2</xdr:col>
      <xdr:colOff>359384</xdr:colOff>
      <xdr:row>0</xdr:row>
      <xdr:rowOff>0</xdr:rowOff>
    </xdr:from>
    <xdr:to>
      <xdr:col>3</xdr:col>
      <xdr:colOff>1254189</xdr:colOff>
      <xdr:row>3</xdr:row>
      <xdr:rowOff>1852</xdr:rowOff>
    </xdr:to>
    <xdr:sp macro="" textlink="">
      <xdr:nvSpPr>
        <xdr:cNvPr id="4" name="Retângulo 5">
          <a:hlinkClick xmlns:r="http://schemas.openxmlformats.org/officeDocument/2006/relationships" r:id="rId2"/>
          <a:extLst>
            <a:ext uri="{FF2B5EF4-FFF2-40B4-BE49-F238E27FC236}">
              <a16:creationId xmlns:a16="http://schemas.microsoft.com/office/drawing/2014/main" id="{00000000-0008-0000-0500-000004000000}"/>
            </a:ext>
          </a:extLst>
        </xdr:cNvPr>
        <xdr:cNvSpPr>
          <a:spLocks/>
        </xdr:cNvSpPr>
      </xdr:nvSpPr>
      <xdr:spPr>
        <a:xfrm>
          <a:off x="2597150" y="0"/>
          <a:ext cx="2193925" cy="484452"/>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CONSULTER</a:t>
          </a:r>
          <a:r>
            <a:rPr lang="pt-BR" sz="1100" b="1" baseline="0">
              <a:solidFill>
                <a:sysClr val="windowText" lastClr="000000"/>
              </a:solidFill>
            </a:rPr>
            <a:t> L'ETAT DES STOCKS</a:t>
          </a:r>
          <a:endParaRPr lang="pt-BR" sz="1100" b="1">
            <a:solidFill>
              <a:sysClr val="windowText" lastClr="000000"/>
            </a:solidFill>
          </a:endParaRPr>
        </a:p>
      </xdr:txBody>
    </xdr:sp>
    <xdr:clientData/>
  </xdr:twoCellAnchor>
  <xdr:twoCellAnchor editAs="absolute">
    <xdr:from>
      <xdr:col>3</xdr:col>
      <xdr:colOff>1254189</xdr:colOff>
      <xdr:row>0</xdr:row>
      <xdr:rowOff>0</xdr:rowOff>
    </xdr:from>
    <xdr:to>
      <xdr:col>5</xdr:col>
      <xdr:colOff>132808</xdr:colOff>
      <xdr:row>3</xdr:row>
      <xdr:rowOff>1852</xdr:rowOff>
    </xdr:to>
    <xdr:sp macro="" textlink="">
      <xdr:nvSpPr>
        <xdr:cNvPr id="5" name="Retângulo 5">
          <a:hlinkClick xmlns:r="http://schemas.openxmlformats.org/officeDocument/2006/relationships" r:id="rId3"/>
          <a:extLst>
            <a:ext uri="{FF2B5EF4-FFF2-40B4-BE49-F238E27FC236}">
              <a16:creationId xmlns:a16="http://schemas.microsoft.com/office/drawing/2014/main" id="{00000000-0008-0000-0500-000005000000}"/>
            </a:ext>
          </a:extLst>
        </xdr:cNvPr>
        <xdr:cNvSpPr>
          <a:spLocks/>
        </xdr:cNvSpPr>
      </xdr:nvSpPr>
      <xdr:spPr>
        <a:xfrm>
          <a:off x="4791075" y="0"/>
          <a:ext cx="1558925" cy="484452"/>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CONSULTER</a:t>
          </a:r>
          <a:r>
            <a:rPr lang="pt-BR" sz="1100" b="1" baseline="0">
              <a:solidFill>
                <a:schemeClr val="bg1"/>
              </a:solidFill>
            </a:rPr>
            <a:t> LA BASE DE DONNEE ARTICLE</a:t>
          </a:r>
          <a:endParaRPr lang="pt-BR" sz="1100" b="1">
            <a:solidFill>
              <a:schemeClr val="bg1"/>
            </a:solidFill>
          </a:endParaRPr>
        </a:p>
      </xdr:txBody>
    </xdr:sp>
    <xdr:clientData/>
  </xdr:twoCellAnchor>
  <xdr:twoCellAnchor editAs="absolute">
    <xdr:from>
      <xdr:col>2</xdr:col>
      <xdr:colOff>359384</xdr:colOff>
      <xdr:row>3</xdr:row>
      <xdr:rowOff>34925</xdr:rowOff>
    </xdr:from>
    <xdr:to>
      <xdr:col>2</xdr:col>
      <xdr:colOff>1089389</xdr:colOff>
      <xdr:row>4</xdr:row>
      <xdr:rowOff>52652</xdr:rowOff>
    </xdr:to>
    <xdr:sp macro="" textlink="">
      <xdr:nvSpPr>
        <xdr:cNvPr id="7" name="Retângulo 5">
          <a:hlinkClick xmlns:r="http://schemas.openxmlformats.org/officeDocument/2006/relationships" r:id="rId2"/>
          <a:extLst>
            <a:ext uri="{FF2B5EF4-FFF2-40B4-BE49-F238E27FC236}">
              <a16:creationId xmlns:a16="http://schemas.microsoft.com/office/drawing/2014/main" id="{00000000-0008-0000-0500-000007000000}"/>
            </a:ext>
          </a:extLst>
        </xdr:cNvPr>
        <xdr:cNvSpPr>
          <a:spLocks/>
        </xdr:cNvSpPr>
      </xdr:nvSpPr>
      <xdr:spPr>
        <a:xfrm>
          <a:off x="2600325" y="514350"/>
          <a:ext cx="723900" cy="198702"/>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Decoupe</a:t>
          </a:r>
        </a:p>
      </xdr:txBody>
    </xdr:sp>
    <xdr:clientData/>
  </xdr:twoCellAnchor>
  <xdr:twoCellAnchor editAs="oneCell">
    <xdr:from>
      <xdr:col>0</xdr:col>
      <xdr:colOff>0</xdr:colOff>
      <xdr:row>0</xdr:row>
      <xdr:rowOff>0</xdr:rowOff>
    </xdr:from>
    <xdr:to>
      <xdr:col>0</xdr:col>
      <xdr:colOff>571500</xdr:colOff>
      <xdr:row>5</xdr:row>
      <xdr:rowOff>33887</xdr:rowOff>
    </xdr:to>
    <xdr:pic macro="[0]!Formation">
      <xdr:nvPicPr>
        <xdr:cNvPr id="11" name="Image 10" descr="Panneau vertical consulter le manuel d'utilisation | Contact VIRAGES">
          <a:extLst>
            <a:ext uri="{FF2B5EF4-FFF2-40B4-BE49-F238E27FC236}">
              <a16:creationId xmlns:a16="http://schemas.microsoft.com/office/drawing/2014/main" id="{00000000-0008-0000-0500-00000B000000}"/>
            </a:ext>
          </a:extLst>
        </xdr:cNvPr>
        <xdr:cNvPicPr>
          <a:picLocks noChangeAspect="1"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23807" r="23840"/>
        <a:stretch/>
      </xdr:blipFill>
      <xdr:spPr bwMode="auto">
        <a:xfrm>
          <a:off x="0" y="0"/>
          <a:ext cx="571500" cy="79906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absolute">
    <xdr:from>
      <xdr:col>0</xdr:col>
      <xdr:colOff>838200</xdr:colOff>
      <xdr:row>0</xdr:row>
      <xdr:rowOff>0</xdr:rowOff>
    </xdr:from>
    <xdr:to>
      <xdr:col>1</xdr:col>
      <xdr:colOff>196850</xdr:colOff>
      <xdr:row>3</xdr:row>
      <xdr:rowOff>1852</xdr:rowOff>
    </xdr:to>
    <xdr:sp macro="" textlink="">
      <xdr:nvSpPr>
        <xdr:cNvPr id="3" name="Retângulo 5">
          <a:hlinkClick xmlns:r="http://schemas.openxmlformats.org/officeDocument/2006/relationships" r:id="rId1"/>
          <a:extLst>
            <a:ext uri="{FF2B5EF4-FFF2-40B4-BE49-F238E27FC236}">
              <a16:creationId xmlns:a16="http://schemas.microsoft.com/office/drawing/2014/main" id="{00000000-0008-0000-0900-000003000000}"/>
            </a:ext>
          </a:extLst>
        </xdr:cNvPr>
        <xdr:cNvSpPr>
          <a:spLocks/>
        </xdr:cNvSpPr>
      </xdr:nvSpPr>
      <xdr:spPr>
        <a:xfrm>
          <a:off x="800100" y="0"/>
          <a:ext cx="1752600" cy="5003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DECLARATION</a:t>
          </a:r>
          <a:r>
            <a:rPr lang="pt-BR" sz="1100" b="1" baseline="0">
              <a:solidFill>
                <a:schemeClr val="bg1"/>
              </a:solidFill>
            </a:rPr>
            <a:t> D'ENTREE OU SORTIE DE STOCK</a:t>
          </a:r>
          <a:endParaRPr lang="pt-BR" sz="1100" b="1">
            <a:solidFill>
              <a:schemeClr val="bg1"/>
            </a:solidFill>
          </a:endParaRPr>
        </a:p>
      </xdr:txBody>
    </xdr:sp>
    <xdr:clientData/>
  </xdr:twoCellAnchor>
  <xdr:twoCellAnchor editAs="absolute">
    <xdr:from>
      <xdr:col>1</xdr:col>
      <xdr:colOff>219075</xdr:colOff>
      <xdr:row>0</xdr:row>
      <xdr:rowOff>0</xdr:rowOff>
    </xdr:from>
    <xdr:to>
      <xdr:col>2</xdr:col>
      <xdr:colOff>911225</xdr:colOff>
      <xdr:row>3</xdr:row>
      <xdr:rowOff>1852</xdr:rowOff>
    </xdr:to>
    <xdr:sp macro="" textlink="">
      <xdr:nvSpPr>
        <xdr:cNvPr id="4" name="Retângulo 5">
          <a:hlinkClick xmlns:r="http://schemas.openxmlformats.org/officeDocument/2006/relationships" r:id="rId2"/>
          <a:extLst>
            <a:ext uri="{FF2B5EF4-FFF2-40B4-BE49-F238E27FC236}">
              <a16:creationId xmlns:a16="http://schemas.microsoft.com/office/drawing/2014/main" id="{00000000-0008-0000-0900-000004000000}"/>
            </a:ext>
          </a:extLst>
        </xdr:cNvPr>
        <xdr:cNvSpPr>
          <a:spLocks/>
        </xdr:cNvSpPr>
      </xdr:nvSpPr>
      <xdr:spPr>
        <a:xfrm>
          <a:off x="2562225" y="0"/>
          <a:ext cx="1752600" cy="5003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CONSULTER</a:t>
          </a:r>
          <a:r>
            <a:rPr lang="pt-BR" sz="1100" b="1" baseline="0">
              <a:solidFill>
                <a:schemeClr val="bg1"/>
              </a:solidFill>
            </a:rPr>
            <a:t> L'ETAT DES STOCKS</a:t>
          </a:r>
          <a:endParaRPr lang="pt-BR" sz="1100" b="1">
            <a:solidFill>
              <a:schemeClr val="bg1"/>
            </a:solidFill>
          </a:endParaRPr>
        </a:p>
      </xdr:txBody>
    </xdr:sp>
    <xdr:clientData/>
  </xdr:twoCellAnchor>
  <xdr:twoCellAnchor editAs="absolute">
    <xdr:from>
      <xdr:col>2</xdr:col>
      <xdr:colOff>930275</xdr:colOff>
      <xdr:row>0</xdr:row>
      <xdr:rowOff>0</xdr:rowOff>
    </xdr:from>
    <xdr:to>
      <xdr:col>3</xdr:col>
      <xdr:colOff>448652</xdr:colOff>
      <xdr:row>3</xdr:row>
      <xdr:rowOff>1852</xdr:rowOff>
    </xdr:to>
    <xdr:sp macro="" textlink="">
      <xdr:nvSpPr>
        <xdr:cNvPr id="6" name="Retângulo 5">
          <a:hlinkClick xmlns:r="http://schemas.openxmlformats.org/officeDocument/2006/relationships" r:id="rId3"/>
          <a:extLst>
            <a:ext uri="{FF2B5EF4-FFF2-40B4-BE49-F238E27FC236}">
              <a16:creationId xmlns:a16="http://schemas.microsoft.com/office/drawing/2014/main" id="{00000000-0008-0000-0900-000006000000}"/>
            </a:ext>
          </a:extLst>
        </xdr:cNvPr>
        <xdr:cNvSpPr>
          <a:spLocks/>
        </xdr:cNvSpPr>
      </xdr:nvSpPr>
      <xdr:spPr>
        <a:xfrm>
          <a:off x="4381500" y="0"/>
          <a:ext cx="2190750" cy="48762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CONSULTER</a:t>
          </a:r>
          <a:r>
            <a:rPr lang="pt-BR" sz="1100" b="1" baseline="0">
              <a:solidFill>
                <a:sysClr val="windowText" lastClr="000000"/>
              </a:solidFill>
            </a:rPr>
            <a:t> LA BASE DE DONNEE ARTICLE</a:t>
          </a:r>
          <a:endParaRPr lang="pt-BR" sz="1100" b="1">
            <a:solidFill>
              <a:sysClr val="windowText" lastClr="000000"/>
            </a:solidFill>
          </a:endParaRPr>
        </a:p>
      </xdr:txBody>
    </xdr:sp>
    <xdr:clientData/>
  </xdr:twoCellAnchor>
  <xdr:twoCellAnchor editAs="absolute">
    <xdr:from>
      <xdr:col>2</xdr:col>
      <xdr:colOff>920750</xdr:colOff>
      <xdr:row>3</xdr:row>
      <xdr:rowOff>19051</xdr:rowOff>
    </xdr:from>
    <xdr:to>
      <xdr:col>2</xdr:col>
      <xdr:colOff>1644650</xdr:colOff>
      <xdr:row>4</xdr:row>
      <xdr:rowOff>103453</xdr:rowOff>
    </xdr:to>
    <xdr:sp macro="" textlink="">
      <xdr:nvSpPr>
        <xdr:cNvPr id="7" name="Retângulo 5">
          <a:hlinkClick xmlns:r="http://schemas.openxmlformats.org/officeDocument/2006/relationships" r:id="rId3"/>
          <a:extLst>
            <a:ext uri="{FF2B5EF4-FFF2-40B4-BE49-F238E27FC236}">
              <a16:creationId xmlns:a16="http://schemas.microsoft.com/office/drawing/2014/main" id="{00000000-0008-0000-0900-000007000000}"/>
            </a:ext>
          </a:extLst>
        </xdr:cNvPr>
        <xdr:cNvSpPr>
          <a:spLocks/>
        </xdr:cNvSpPr>
      </xdr:nvSpPr>
      <xdr:spPr>
        <a:xfrm>
          <a:off x="4368800" y="504826"/>
          <a:ext cx="727075" cy="211402"/>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Decoupe</a:t>
          </a:r>
        </a:p>
      </xdr:txBody>
    </xdr:sp>
    <xdr:clientData/>
  </xdr:twoCellAnchor>
  <xdr:twoCellAnchor>
    <xdr:from>
      <xdr:col>8</xdr:col>
      <xdr:colOff>649289</xdr:colOff>
      <xdr:row>5</xdr:row>
      <xdr:rowOff>133973</xdr:rowOff>
    </xdr:from>
    <xdr:to>
      <xdr:col>14</xdr:col>
      <xdr:colOff>149225</xdr:colOff>
      <xdr:row>9</xdr:row>
      <xdr:rowOff>335698</xdr:rowOff>
    </xdr:to>
    <xdr:sp macro="" textlink="">
      <xdr:nvSpPr>
        <xdr:cNvPr id="11" name="ZoneTexte 10">
          <a:extLst>
            <a:ext uri="{FF2B5EF4-FFF2-40B4-BE49-F238E27FC236}">
              <a16:creationId xmlns:a16="http://schemas.microsoft.com/office/drawing/2014/main" id="{00000000-0008-0000-0900-00000B000000}"/>
            </a:ext>
          </a:extLst>
        </xdr:cNvPr>
        <xdr:cNvSpPr txBox="1"/>
      </xdr:nvSpPr>
      <xdr:spPr>
        <a:xfrm>
          <a:off x="10888664" y="909580"/>
          <a:ext cx="4071936" cy="10317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t>Dans cet onglet « Base de données articles », vous renseignerez vos articles ainsi que leur référence. Une fois que</a:t>
          </a:r>
          <a:r>
            <a:rPr lang="fr-FR" sz="1200" baseline="0"/>
            <a:t> cela est effectué</a:t>
          </a:r>
          <a:r>
            <a:rPr lang="fr-FR" sz="1200"/>
            <a:t>, vous n'avez plus à toucher à cet onglet, à moins d’avoir une nouvelle référence en stock.</a:t>
          </a:r>
        </a:p>
      </xdr:txBody>
    </xdr:sp>
    <xdr:clientData/>
  </xdr:twoCellAnchor>
  <xdr:twoCellAnchor editAs="oneCell">
    <xdr:from>
      <xdr:col>0</xdr:col>
      <xdr:colOff>0</xdr:colOff>
      <xdr:row>0</xdr:row>
      <xdr:rowOff>0</xdr:rowOff>
    </xdr:from>
    <xdr:to>
      <xdr:col>0</xdr:col>
      <xdr:colOff>571500</xdr:colOff>
      <xdr:row>5</xdr:row>
      <xdr:rowOff>18012</xdr:rowOff>
    </xdr:to>
    <xdr:pic macro="[0]!Formation">
      <xdr:nvPicPr>
        <xdr:cNvPr id="13" name="Image 12" descr="Panneau vertical consulter le manuel d'utilisation | Contact VIRAGES">
          <a:extLst>
            <a:ext uri="{FF2B5EF4-FFF2-40B4-BE49-F238E27FC236}">
              <a16:creationId xmlns:a16="http://schemas.microsoft.com/office/drawing/2014/main" id="{00000000-0008-0000-0900-00000D000000}"/>
            </a:ext>
          </a:extLst>
        </xdr:cNvPr>
        <xdr:cNvPicPr>
          <a:picLocks noChangeAspect="1"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23807" r="23840"/>
        <a:stretch/>
      </xdr:blipFill>
      <xdr:spPr bwMode="auto">
        <a:xfrm>
          <a:off x="0" y="0"/>
          <a:ext cx="571500" cy="79906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absolute">
    <xdr:from>
      <xdr:col>1</xdr:col>
      <xdr:colOff>44450</xdr:colOff>
      <xdr:row>0</xdr:row>
      <xdr:rowOff>0</xdr:rowOff>
    </xdr:from>
    <xdr:to>
      <xdr:col>2</xdr:col>
      <xdr:colOff>1447800</xdr:colOff>
      <xdr:row>3</xdr:row>
      <xdr:rowOff>1852</xdr:rowOff>
    </xdr:to>
    <xdr:sp macro="" textlink="">
      <xdr:nvSpPr>
        <xdr:cNvPr id="3" name="Retângulo 5">
          <a:extLst>
            <a:ext uri="{FF2B5EF4-FFF2-40B4-BE49-F238E27FC236}">
              <a16:creationId xmlns:a16="http://schemas.microsoft.com/office/drawing/2014/main" id="{00000000-0008-0000-0D00-000003000000}"/>
            </a:ext>
          </a:extLst>
        </xdr:cNvPr>
        <xdr:cNvSpPr>
          <a:spLocks/>
        </xdr:cNvSpPr>
      </xdr:nvSpPr>
      <xdr:spPr>
        <a:xfrm>
          <a:off x="806450" y="0"/>
          <a:ext cx="2165350" cy="50667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DECLARATION</a:t>
          </a:r>
          <a:r>
            <a:rPr lang="pt-BR" sz="1100" b="1" baseline="0">
              <a:solidFill>
                <a:sysClr val="windowText" lastClr="000000"/>
              </a:solidFill>
            </a:rPr>
            <a:t> D'ENTREE OU SORTIE DE STOCK</a:t>
          </a:r>
          <a:endParaRPr lang="pt-BR" sz="1100" b="1">
            <a:solidFill>
              <a:sysClr val="windowText" lastClr="000000"/>
            </a:solidFill>
          </a:endParaRPr>
        </a:p>
      </xdr:txBody>
    </xdr:sp>
    <xdr:clientData/>
  </xdr:twoCellAnchor>
  <xdr:twoCellAnchor editAs="absolute">
    <xdr:from>
      <xdr:col>2</xdr:col>
      <xdr:colOff>1466850</xdr:colOff>
      <xdr:row>0</xdr:row>
      <xdr:rowOff>0</xdr:rowOff>
    </xdr:from>
    <xdr:to>
      <xdr:col>3</xdr:col>
      <xdr:colOff>200025</xdr:colOff>
      <xdr:row>3</xdr:row>
      <xdr:rowOff>1852</xdr:rowOff>
    </xdr:to>
    <xdr:sp macro="" textlink="">
      <xdr:nvSpPr>
        <xdr:cNvPr id="4" name="Retângulo 5">
          <a:extLst>
            <a:ext uri="{FF2B5EF4-FFF2-40B4-BE49-F238E27FC236}">
              <a16:creationId xmlns:a16="http://schemas.microsoft.com/office/drawing/2014/main" id="{00000000-0008-0000-0D00-000004000000}"/>
            </a:ext>
          </a:extLst>
        </xdr:cNvPr>
        <xdr:cNvSpPr>
          <a:spLocks/>
        </xdr:cNvSpPr>
      </xdr:nvSpPr>
      <xdr:spPr>
        <a:xfrm>
          <a:off x="2990850" y="0"/>
          <a:ext cx="1619250" cy="506677"/>
        </a:xfrm>
        <a:prstGeom prst="rect">
          <a:avLst/>
        </a:prstGeom>
        <a:solidFill>
          <a:srgbClr val="6699CC"/>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t>CONSULTER</a:t>
          </a:r>
          <a:r>
            <a:rPr lang="pt-BR" sz="1100" b="1" baseline="0"/>
            <a:t> L'ETAT DES STOCKS</a:t>
          </a:r>
          <a:endParaRPr lang="pt-BR" sz="1100" b="1"/>
        </a:p>
      </xdr:txBody>
    </xdr:sp>
    <xdr:clientData/>
  </xdr:twoCellAnchor>
  <xdr:twoCellAnchor editAs="absolute">
    <xdr:from>
      <xdr:col>3</xdr:col>
      <xdr:colOff>200025</xdr:colOff>
      <xdr:row>0</xdr:row>
      <xdr:rowOff>0</xdr:rowOff>
    </xdr:from>
    <xdr:to>
      <xdr:col>5</xdr:col>
      <xdr:colOff>558800</xdr:colOff>
      <xdr:row>3</xdr:row>
      <xdr:rowOff>1852</xdr:rowOff>
    </xdr:to>
    <xdr:sp macro="" textlink="">
      <xdr:nvSpPr>
        <xdr:cNvPr id="5" name="Retângulo 5">
          <a:extLst>
            <a:ext uri="{FF2B5EF4-FFF2-40B4-BE49-F238E27FC236}">
              <a16:creationId xmlns:a16="http://schemas.microsoft.com/office/drawing/2014/main" id="{00000000-0008-0000-0D00-000005000000}"/>
            </a:ext>
          </a:extLst>
        </xdr:cNvPr>
        <xdr:cNvSpPr>
          <a:spLocks/>
        </xdr:cNvSpPr>
      </xdr:nvSpPr>
      <xdr:spPr>
        <a:xfrm>
          <a:off x="4610100" y="0"/>
          <a:ext cx="1882775" cy="50667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CONSULTER</a:t>
          </a:r>
          <a:r>
            <a:rPr lang="pt-BR" sz="1100" b="1" baseline="0">
              <a:solidFill>
                <a:schemeClr val="bg1"/>
              </a:solidFill>
            </a:rPr>
            <a:t> LA BASE DE DONNEE ARTICLE</a:t>
          </a:r>
          <a:endParaRPr lang="pt-BR" sz="1100" b="1">
            <a:solidFill>
              <a:schemeClr val="bg1"/>
            </a:solidFill>
          </a:endParaRPr>
        </a:p>
      </xdr:txBody>
    </xdr:sp>
    <xdr:clientData/>
  </xdr:twoCellAnchor>
  <xdr:twoCellAnchor editAs="absolute">
    <xdr:from>
      <xdr:col>1</xdr:col>
      <xdr:colOff>47625</xdr:colOff>
      <xdr:row>3</xdr:row>
      <xdr:rowOff>28575</xdr:rowOff>
    </xdr:from>
    <xdr:to>
      <xdr:col>2</xdr:col>
      <xdr:colOff>0</xdr:colOff>
      <xdr:row>4</xdr:row>
      <xdr:rowOff>46302</xdr:rowOff>
    </xdr:to>
    <xdr:sp macro="" textlink="">
      <xdr:nvSpPr>
        <xdr:cNvPr id="6" name="Retângulo 5">
          <a:extLst>
            <a:ext uri="{FF2B5EF4-FFF2-40B4-BE49-F238E27FC236}">
              <a16:creationId xmlns:a16="http://schemas.microsoft.com/office/drawing/2014/main" id="{00000000-0008-0000-0D00-000006000000}"/>
            </a:ext>
          </a:extLst>
        </xdr:cNvPr>
        <xdr:cNvSpPr>
          <a:spLocks/>
        </xdr:cNvSpPr>
      </xdr:nvSpPr>
      <xdr:spPr>
        <a:xfrm>
          <a:off x="809625" y="533400"/>
          <a:ext cx="714375" cy="20822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Decoupe</a:t>
          </a:r>
        </a:p>
      </xdr:txBody>
    </xdr:sp>
    <xdr:clientData/>
  </xdr:twoCellAnchor>
  <xdr:twoCellAnchor editAs="absolute">
    <xdr:from>
      <xdr:col>1</xdr:col>
      <xdr:colOff>758825</xdr:colOff>
      <xdr:row>3</xdr:row>
      <xdr:rowOff>19050</xdr:rowOff>
    </xdr:from>
    <xdr:to>
      <xdr:col>2</xdr:col>
      <xdr:colOff>701675</xdr:colOff>
      <xdr:row>4</xdr:row>
      <xdr:rowOff>49477</xdr:rowOff>
    </xdr:to>
    <xdr:sp macro="" textlink="">
      <xdr:nvSpPr>
        <xdr:cNvPr id="7" name="Retângulo 5">
          <a:extLst>
            <a:ext uri="{FF2B5EF4-FFF2-40B4-BE49-F238E27FC236}">
              <a16:creationId xmlns:a16="http://schemas.microsoft.com/office/drawing/2014/main" id="{00000000-0008-0000-0D00-000007000000}"/>
            </a:ext>
          </a:extLst>
        </xdr:cNvPr>
        <xdr:cNvSpPr>
          <a:spLocks/>
        </xdr:cNvSpPr>
      </xdr:nvSpPr>
      <xdr:spPr>
        <a:xfrm>
          <a:off x="1520825" y="523875"/>
          <a:ext cx="704850" cy="2209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Atelier</a:t>
          </a:r>
        </a:p>
      </xdr:txBody>
    </xdr:sp>
    <xdr:clientData/>
  </xdr:twoCellAnchor>
  <xdr:twoCellAnchor editAs="absolute">
    <xdr:from>
      <xdr:col>2</xdr:col>
      <xdr:colOff>714375</xdr:colOff>
      <xdr:row>3</xdr:row>
      <xdr:rowOff>28575</xdr:rowOff>
    </xdr:from>
    <xdr:to>
      <xdr:col>2</xdr:col>
      <xdr:colOff>1438275</xdr:colOff>
      <xdr:row>4</xdr:row>
      <xdr:rowOff>46302</xdr:rowOff>
    </xdr:to>
    <xdr:sp macro="" textlink="">
      <xdr:nvSpPr>
        <xdr:cNvPr id="8" name="Retângulo 5">
          <a:extLst>
            <a:ext uri="{FF2B5EF4-FFF2-40B4-BE49-F238E27FC236}">
              <a16:creationId xmlns:a16="http://schemas.microsoft.com/office/drawing/2014/main" id="{00000000-0008-0000-0D00-000008000000}"/>
            </a:ext>
          </a:extLst>
        </xdr:cNvPr>
        <xdr:cNvSpPr>
          <a:spLocks/>
        </xdr:cNvSpPr>
      </xdr:nvSpPr>
      <xdr:spPr>
        <a:xfrm>
          <a:off x="2238375" y="533400"/>
          <a:ext cx="723900" cy="208227"/>
        </a:xfrm>
        <a:prstGeom prst="rect">
          <a:avLst/>
        </a:prstGeom>
        <a:solidFill>
          <a:schemeClr val="accent1"/>
        </a:solidFill>
        <a:ln w="28575">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chemeClr val="bg1"/>
              </a:solidFill>
            </a:rPr>
            <a:t>Rack</a:t>
          </a:r>
        </a:p>
      </xdr:txBody>
    </xdr:sp>
    <xdr:clientData/>
  </xdr:twoCellAnchor>
  <xdr:twoCellAnchor>
    <xdr:from>
      <xdr:col>1</xdr:col>
      <xdr:colOff>295275</xdr:colOff>
      <xdr:row>5</xdr:row>
      <xdr:rowOff>123825</xdr:rowOff>
    </xdr:from>
    <xdr:to>
      <xdr:col>2</xdr:col>
      <xdr:colOff>114300</xdr:colOff>
      <xdr:row>8</xdr:row>
      <xdr:rowOff>57150</xdr:rowOff>
    </xdr:to>
    <xdr:sp macro="" textlink="">
      <xdr:nvSpPr>
        <xdr:cNvPr id="9" name="Dodécagone 8">
          <a:extLst>
            <a:ext uri="{FF2B5EF4-FFF2-40B4-BE49-F238E27FC236}">
              <a16:creationId xmlns:a16="http://schemas.microsoft.com/office/drawing/2014/main" id="{00000000-0008-0000-0D00-000009000000}"/>
            </a:ext>
          </a:extLst>
        </xdr:cNvPr>
        <xdr:cNvSpPr/>
      </xdr:nvSpPr>
      <xdr:spPr>
        <a:xfrm>
          <a:off x="1057275" y="904875"/>
          <a:ext cx="581025" cy="581025"/>
        </a:xfrm>
        <a:prstGeom prst="dodecagon">
          <a:avLst/>
        </a:prstGeom>
        <a:effectLst>
          <a:outerShdw blurRad="76200" dist="12700" dir="2700000" sy="-23000" kx="-800400" algn="bl" rotWithShape="0">
            <a:prstClr val="black">
              <a:alpha val="20000"/>
            </a:prstClr>
          </a:outerShdw>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ctr"/>
        <a:lstStyle/>
        <a:p>
          <a:pPr algn="ctr"/>
          <a:r>
            <a:rPr lang="fr-FR" sz="3200" b="1" i="1"/>
            <a:t>1</a:t>
          </a:r>
        </a:p>
      </xdr:txBody>
    </xdr:sp>
    <xdr:clientData/>
  </xdr:twoCellAnchor>
  <xdr:twoCellAnchor>
    <xdr:from>
      <xdr:col>1</xdr:col>
      <xdr:colOff>47625</xdr:colOff>
      <xdr:row>9</xdr:row>
      <xdr:rowOff>142875</xdr:rowOff>
    </xdr:from>
    <xdr:to>
      <xdr:col>9</xdr:col>
      <xdr:colOff>0</xdr:colOff>
      <xdr:row>16</xdr:row>
      <xdr:rowOff>28575</xdr:rowOff>
    </xdr:to>
    <xdr:sp macro="" textlink="">
      <xdr:nvSpPr>
        <xdr:cNvPr id="11" name="ZoneTexte 10">
          <a:extLst>
            <a:ext uri="{FF2B5EF4-FFF2-40B4-BE49-F238E27FC236}">
              <a16:creationId xmlns:a16="http://schemas.microsoft.com/office/drawing/2014/main" id="{00000000-0008-0000-0D00-00000B000000}"/>
            </a:ext>
          </a:extLst>
        </xdr:cNvPr>
        <xdr:cNvSpPr txBox="1"/>
      </xdr:nvSpPr>
      <xdr:spPr>
        <a:xfrm>
          <a:off x="809625" y="1762125"/>
          <a:ext cx="7677150" cy="1219200"/>
        </a:xfrm>
        <a:prstGeom prst="rect">
          <a:avLst/>
        </a:prstGeom>
        <a:ln/>
        <a:effectLst>
          <a:outerShdw blurRad="76200" dist="12700" dir="2700000" sy="-23000" kx="-800400" algn="bl" rotWithShape="0">
            <a:prstClr val="black">
              <a:alpha val="2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a:t>Ce</a:t>
          </a:r>
          <a:r>
            <a:rPr lang="fr-FR" sz="1100" baseline="0"/>
            <a:t> menu déroulant permet de naviguer dans le fichier, il faut noter que 3 "sous parties" y sont attenant, permattant dans cet exemple de naviguer dans l'onglet "DECLARATION D'ENTREE OU SORTIE DE STOCK" mais plus spécifiquement la déclaration du stock de découpe.</a:t>
          </a:r>
        </a:p>
        <a:p>
          <a:endParaRPr lang="fr-FR" sz="1100" baseline="0"/>
        </a:p>
        <a:p>
          <a:r>
            <a:rPr lang="fr-FR" sz="1100" baseline="0"/>
            <a:t>Lorsque vous cliquez dans n'importe quel onglet celui devient "gris" permettant de connaitre dans quel onglet vous vous situez</a:t>
          </a:r>
          <a:endParaRPr lang="fr-FR" sz="1100"/>
        </a:p>
      </xdr:txBody>
    </xdr:sp>
    <xdr:clientData/>
  </xdr:twoCellAnchor>
  <xdr:twoCellAnchor>
    <xdr:from>
      <xdr:col>1</xdr:col>
      <xdr:colOff>663635</xdr:colOff>
      <xdr:row>8</xdr:row>
      <xdr:rowOff>57149</xdr:rowOff>
    </xdr:from>
    <xdr:to>
      <xdr:col>3</xdr:col>
      <xdr:colOff>238126</xdr:colOff>
      <xdr:row>9</xdr:row>
      <xdr:rowOff>142874</xdr:rowOff>
    </xdr:to>
    <xdr:cxnSp macro="">
      <xdr:nvCxnSpPr>
        <xdr:cNvPr id="13" name="Connecteur : en angle 12">
          <a:extLst>
            <a:ext uri="{FF2B5EF4-FFF2-40B4-BE49-F238E27FC236}">
              <a16:creationId xmlns:a16="http://schemas.microsoft.com/office/drawing/2014/main" id="{00000000-0008-0000-0D00-00000D000000}"/>
            </a:ext>
          </a:extLst>
        </xdr:cNvPr>
        <xdr:cNvCxnSpPr>
          <a:stCxn id="9" idx="4"/>
          <a:endCxn id="11" idx="0"/>
        </xdr:cNvCxnSpPr>
      </xdr:nvCxnSpPr>
      <xdr:spPr>
        <a:xfrm rot="16200000" flipH="1">
          <a:off x="2898805" y="12729"/>
          <a:ext cx="276225" cy="3222566"/>
        </a:xfrm>
        <a:prstGeom prst="bentConnector3">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238125</xdr:colOff>
      <xdr:row>16</xdr:row>
      <xdr:rowOff>28574</xdr:rowOff>
    </xdr:from>
    <xdr:to>
      <xdr:col>3</xdr:col>
      <xdr:colOff>241300</xdr:colOff>
      <xdr:row>18</xdr:row>
      <xdr:rowOff>123824</xdr:rowOff>
    </xdr:to>
    <xdr:cxnSp macro="">
      <xdr:nvCxnSpPr>
        <xdr:cNvPr id="15" name="Connecteur : en angle 14">
          <a:extLst>
            <a:ext uri="{FF2B5EF4-FFF2-40B4-BE49-F238E27FC236}">
              <a16:creationId xmlns:a16="http://schemas.microsoft.com/office/drawing/2014/main" id="{00000000-0008-0000-0D00-00000F000000}"/>
            </a:ext>
          </a:extLst>
        </xdr:cNvPr>
        <xdr:cNvCxnSpPr>
          <a:stCxn id="11" idx="2"/>
          <a:endCxn id="18" idx="0"/>
        </xdr:cNvCxnSpPr>
      </xdr:nvCxnSpPr>
      <xdr:spPr>
        <a:xfrm rot="16200000" flipH="1">
          <a:off x="4406900" y="3222624"/>
          <a:ext cx="485775" cy="3175"/>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editAs="absolute">
    <xdr:from>
      <xdr:col>2</xdr:col>
      <xdr:colOff>2044700</xdr:colOff>
      <xdr:row>18</xdr:row>
      <xdr:rowOff>123825</xdr:rowOff>
    </xdr:from>
    <xdr:to>
      <xdr:col>4</xdr:col>
      <xdr:colOff>561975</xdr:colOff>
      <xdr:row>21</xdr:row>
      <xdr:rowOff>59002</xdr:rowOff>
    </xdr:to>
    <xdr:sp macro="" textlink="">
      <xdr:nvSpPr>
        <xdr:cNvPr id="18" name="Retângulo 5">
          <a:extLst>
            <a:ext uri="{FF2B5EF4-FFF2-40B4-BE49-F238E27FC236}">
              <a16:creationId xmlns:a16="http://schemas.microsoft.com/office/drawing/2014/main" id="{00000000-0008-0000-0D00-000012000000}"/>
            </a:ext>
          </a:extLst>
        </xdr:cNvPr>
        <xdr:cNvSpPr>
          <a:spLocks/>
        </xdr:cNvSpPr>
      </xdr:nvSpPr>
      <xdr:spPr>
        <a:xfrm>
          <a:off x="3568700" y="3467100"/>
          <a:ext cx="2165350" cy="50667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DECLARATION</a:t>
          </a:r>
          <a:r>
            <a:rPr lang="pt-BR" sz="1100" b="1" baseline="0">
              <a:solidFill>
                <a:sysClr val="windowText" lastClr="000000"/>
              </a:solidFill>
            </a:rPr>
            <a:t> D'ENTREE OU SORTIE DE STOCK</a:t>
          </a:r>
          <a:endParaRPr lang="pt-BR" sz="1100" b="1">
            <a:solidFill>
              <a:sysClr val="windowText" lastClr="000000"/>
            </a:solidFill>
          </a:endParaRPr>
        </a:p>
      </xdr:txBody>
    </xdr:sp>
    <xdr:clientData/>
  </xdr:twoCellAnchor>
  <xdr:twoCellAnchor>
    <xdr:from>
      <xdr:col>1</xdr:col>
      <xdr:colOff>47625</xdr:colOff>
      <xdr:row>24</xdr:row>
      <xdr:rowOff>180975</xdr:rowOff>
    </xdr:from>
    <xdr:to>
      <xdr:col>9</xdr:col>
      <xdr:colOff>0</xdr:colOff>
      <xdr:row>26</xdr:row>
      <xdr:rowOff>171450</xdr:rowOff>
    </xdr:to>
    <xdr:sp macro="" textlink="">
      <xdr:nvSpPr>
        <xdr:cNvPr id="22" name="ZoneTexte 21">
          <a:extLst>
            <a:ext uri="{FF2B5EF4-FFF2-40B4-BE49-F238E27FC236}">
              <a16:creationId xmlns:a16="http://schemas.microsoft.com/office/drawing/2014/main" id="{00000000-0008-0000-0D00-000016000000}"/>
            </a:ext>
          </a:extLst>
        </xdr:cNvPr>
        <xdr:cNvSpPr txBox="1"/>
      </xdr:nvSpPr>
      <xdr:spPr>
        <a:xfrm>
          <a:off x="809625" y="4667250"/>
          <a:ext cx="7677150" cy="371475"/>
        </a:xfrm>
        <a:prstGeom prst="rect">
          <a:avLst/>
        </a:prstGeom>
        <a:ln/>
        <a:effectLst>
          <a:outerShdw blurRad="76200" dist="12700" dir="2700000" sy="-23000" kx="-800400" algn="bl" rotWithShape="0">
            <a:prstClr val="black">
              <a:alpha val="2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a:t>Ce</a:t>
          </a:r>
          <a:r>
            <a:rPr lang="fr-FR" sz="1100" baseline="0"/>
            <a:t>t onglet permet de déclarer une entrée ( approvisionnement de stock )  ou une sortie ( consommation du stock ).</a:t>
          </a:r>
          <a:endParaRPr lang="fr-FR" sz="1100"/>
        </a:p>
      </xdr:txBody>
    </xdr:sp>
    <xdr:clientData/>
  </xdr:twoCellAnchor>
  <xdr:twoCellAnchor>
    <xdr:from>
      <xdr:col>3</xdr:col>
      <xdr:colOff>238126</xdr:colOff>
      <xdr:row>21</xdr:row>
      <xdr:rowOff>59002</xdr:rowOff>
    </xdr:from>
    <xdr:to>
      <xdr:col>3</xdr:col>
      <xdr:colOff>241301</xdr:colOff>
      <xdr:row>24</xdr:row>
      <xdr:rowOff>180975</xdr:rowOff>
    </xdr:to>
    <xdr:cxnSp macro="">
      <xdr:nvCxnSpPr>
        <xdr:cNvPr id="24" name="Connecteur : en angle 23">
          <a:extLst>
            <a:ext uri="{FF2B5EF4-FFF2-40B4-BE49-F238E27FC236}">
              <a16:creationId xmlns:a16="http://schemas.microsoft.com/office/drawing/2014/main" id="{00000000-0008-0000-0D00-000018000000}"/>
            </a:ext>
          </a:extLst>
        </xdr:cNvPr>
        <xdr:cNvCxnSpPr>
          <a:stCxn id="18" idx="2"/>
          <a:endCxn id="22" idx="0"/>
        </xdr:cNvCxnSpPr>
      </xdr:nvCxnSpPr>
      <xdr:spPr>
        <a:xfrm rot="5400000">
          <a:off x="4303052" y="4318926"/>
          <a:ext cx="693473" cy="3175"/>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238125</xdr:colOff>
      <xdr:row>26</xdr:row>
      <xdr:rowOff>171449</xdr:rowOff>
    </xdr:from>
    <xdr:to>
      <xdr:col>3</xdr:col>
      <xdr:colOff>238128</xdr:colOff>
      <xdr:row>30</xdr:row>
      <xdr:rowOff>28574</xdr:rowOff>
    </xdr:to>
    <xdr:cxnSp macro="">
      <xdr:nvCxnSpPr>
        <xdr:cNvPr id="29" name="Connecteur : en angle 28">
          <a:extLst>
            <a:ext uri="{FF2B5EF4-FFF2-40B4-BE49-F238E27FC236}">
              <a16:creationId xmlns:a16="http://schemas.microsoft.com/office/drawing/2014/main" id="{00000000-0008-0000-0D00-00001D000000}"/>
            </a:ext>
          </a:extLst>
        </xdr:cNvPr>
        <xdr:cNvCxnSpPr>
          <a:stCxn id="22" idx="2"/>
        </xdr:cNvCxnSpPr>
      </xdr:nvCxnSpPr>
      <xdr:spPr>
        <a:xfrm rot="16200000" flipH="1">
          <a:off x="4338639" y="5348285"/>
          <a:ext cx="619125" cy="3"/>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1</xdr:col>
      <xdr:colOff>104775</xdr:colOff>
      <xdr:row>54</xdr:row>
      <xdr:rowOff>127190</xdr:rowOff>
    </xdr:from>
    <xdr:to>
      <xdr:col>9</xdr:col>
      <xdr:colOff>57150</xdr:colOff>
      <xdr:row>59</xdr:row>
      <xdr:rowOff>136715</xdr:rowOff>
    </xdr:to>
    <xdr:sp macro="" textlink="">
      <xdr:nvSpPr>
        <xdr:cNvPr id="32" name="ZoneTexte 31">
          <a:extLst>
            <a:ext uri="{FF2B5EF4-FFF2-40B4-BE49-F238E27FC236}">
              <a16:creationId xmlns:a16="http://schemas.microsoft.com/office/drawing/2014/main" id="{00000000-0008-0000-0D00-000020000000}"/>
            </a:ext>
          </a:extLst>
        </xdr:cNvPr>
        <xdr:cNvSpPr txBox="1"/>
      </xdr:nvSpPr>
      <xdr:spPr>
        <a:xfrm>
          <a:off x="866775" y="10537455"/>
          <a:ext cx="7908551" cy="962025"/>
        </a:xfrm>
        <a:prstGeom prst="rect">
          <a:avLst/>
        </a:prstGeom>
        <a:ln/>
        <a:effectLst>
          <a:outerShdw blurRad="76200" dist="12700" dir="2700000" sy="-23000" kx="-800400" algn="bl" rotWithShape="0">
            <a:prstClr val="black">
              <a:alpha val="2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a:t>Il</a:t>
          </a:r>
          <a:r>
            <a:rPr lang="fr-FR" sz="1100" baseline="0"/>
            <a:t> suffit de :</a:t>
          </a:r>
        </a:p>
        <a:p>
          <a:r>
            <a:rPr lang="fr-FR" sz="1100" baseline="0"/>
            <a:t>	-  Incrémenter la date de réception du stock ou de déclaration de la consommation dans la première colonne</a:t>
          </a:r>
        </a:p>
        <a:p>
          <a:r>
            <a:rPr lang="fr-FR" sz="1100" baseline="0"/>
            <a:t>	-  Séléctionner la référence avec le menu déroulant 2eme colonne</a:t>
          </a:r>
        </a:p>
        <a:p>
          <a:r>
            <a:rPr lang="fr-FR" sz="1100" baseline="0"/>
            <a:t>	- Entrer la quantitée dans "Entrée" ou  "Sortie" en fonction de la déclaration souhaitée dans la 3e et 4e colonne</a:t>
          </a:r>
        </a:p>
        <a:p>
          <a:r>
            <a:rPr lang="fr-FR" sz="1100" baseline="0"/>
            <a:t>	-Si c'est un produit perissable y incorporer sa date de péremption dans la dernière colonne</a:t>
          </a:r>
          <a:endParaRPr lang="fr-FR" sz="1100"/>
        </a:p>
      </xdr:txBody>
    </xdr:sp>
    <xdr:clientData/>
  </xdr:twoCellAnchor>
  <xdr:twoCellAnchor>
    <xdr:from>
      <xdr:col>3</xdr:col>
      <xdr:colOff>288925</xdr:colOff>
      <xdr:row>52</xdr:row>
      <xdr:rowOff>47818</xdr:rowOff>
    </xdr:from>
    <xdr:to>
      <xdr:col>3</xdr:col>
      <xdr:colOff>301625</xdr:colOff>
      <xdr:row>54</xdr:row>
      <xdr:rowOff>133540</xdr:rowOff>
    </xdr:to>
    <xdr:cxnSp macro="">
      <xdr:nvCxnSpPr>
        <xdr:cNvPr id="33" name="Connecteur : en angle 32">
          <a:extLst>
            <a:ext uri="{FF2B5EF4-FFF2-40B4-BE49-F238E27FC236}">
              <a16:creationId xmlns:a16="http://schemas.microsoft.com/office/drawing/2014/main" id="{00000000-0008-0000-0D00-000021000000}"/>
            </a:ext>
          </a:extLst>
        </xdr:cNvPr>
        <xdr:cNvCxnSpPr>
          <a:endCxn id="32" idx="0"/>
        </xdr:cNvCxnSpPr>
      </xdr:nvCxnSpPr>
      <xdr:spPr>
        <a:xfrm rot="5400000">
          <a:off x="4477032" y="10304094"/>
          <a:ext cx="466722" cy="12700"/>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editAs="absolute">
    <xdr:from>
      <xdr:col>2</xdr:col>
      <xdr:colOff>2200275</xdr:colOff>
      <xdr:row>62</xdr:row>
      <xdr:rowOff>12890</xdr:rowOff>
    </xdr:from>
    <xdr:to>
      <xdr:col>4</xdr:col>
      <xdr:colOff>628650</xdr:colOff>
      <xdr:row>64</xdr:row>
      <xdr:rowOff>138567</xdr:rowOff>
    </xdr:to>
    <xdr:sp macro="" textlink="">
      <xdr:nvSpPr>
        <xdr:cNvPr id="43" name="Retângulo 5">
          <a:extLst>
            <a:ext uri="{FF2B5EF4-FFF2-40B4-BE49-F238E27FC236}">
              <a16:creationId xmlns:a16="http://schemas.microsoft.com/office/drawing/2014/main" id="{00000000-0008-0000-0D00-00002B000000}"/>
            </a:ext>
          </a:extLst>
        </xdr:cNvPr>
        <xdr:cNvSpPr>
          <a:spLocks/>
        </xdr:cNvSpPr>
      </xdr:nvSpPr>
      <xdr:spPr>
        <a:xfrm>
          <a:off x="3724275" y="11947155"/>
          <a:ext cx="2081493" cy="50667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CONSULTER</a:t>
          </a:r>
          <a:r>
            <a:rPr lang="pt-BR" sz="1100" b="1" baseline="0">
              <a:solidFill>
                <a:sysClr val="windowText" lastClr="000000"/>
              </a:solidFill>
            </a:rPr>
            <a:t> L'ETAT DES STOCKS</a:t>
          </a:r>
          <a:endParaRPr lang="pt-BR" sz="1100" b="1">
            <a:solidFill>
              <a:sysClr val="windowText" lastClr="000000"/>
            </a:solidFill>
          </a:endParaRPr>
        </a:p>
      </xdr:txBody>
    </xdr:sp>
    <xdr:clientData/>
  </xdr:twoCellAnchor>
  <xdr:twoCellAnchor>
    <xdr:from>
      <xdr:col>3</xdr:col>
      <xdr:colOff>314325</xdr:colOff>
      <xdr:row>59</xdr:row>
      <xdr:rowOff>155764</xdr:rowOff>
    </xdr:from>
    <xdr:to>
      <xdr:col>3</xdr:col>
      <xdr:colOff>314328</xdr:colOff>
      <xdr:row>63</xdr:row>
      <xdr:rowOff>12889</xdr:rowOff>
    </xdr:to>
    <xdr:cxnSp macro="">
      <xdr:nvCxnSpPr>
        <xdr:cNvPr id="44" name="Connecteur : en angle 43">
          <a:extLst>
            <a:ext uri="{FF2B5EF4-FFF2-40B4-BE49-F238E27FC236}">
              <a16:creationId xmlns:a16="http://schemas.microsoft.com/office/drawing/2014/main" id="{00000000-0008-0000-0D00-00002C000000}"/>
            </a:ext>
          </a:extLst>
        </xdr:cNvPr>
        <xdr:cNvCxnSpPr/>
      </xdr:nvCxnSpPr>
      <xdr:spPr>
        <a:xfrm rot="16200000" flipH="1">
          <a:off x="4419882" y="11828090"/>
          <a:ext cx="619125" cy="3"/>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314325</xdr:colOff>
      <xdr:row>65</xdr:row>
      <xdr:rowOff>165290</xdr:rowOff>
    </xdr:from>
    <xdr:to>
      <xdr:col>3</xdr:col>
      <xdr:colOff>314328</xdr:colOff>
      <xdr:row>69</xdr:row>
      <xdr:rowOff>22415</xdr:rowOff>
    </xdr:to>
    <xdr:cxnSp macro="">
      <xdr:nvCxnSpPr>
        <xdr:cNvPr id="46" name="Connecteur : en angle 45">
          <a:extLst>
            <a:ext uri="{FF2B5EF4-FFF2-40B4-BE49-F238E27FC236}">
              <a16:creationId xmlns:a16="http://schemas.microsoft.com/office/drawing/2014/main" id="{00000000-0008-0000-0D00-00002E000000}"/>
            </a:ext>
          </a:extLst>
        </xdr:cNvPr>
        <xdr:cNvCxnSpPr/>
      </xdr:nvCxnSpPr>
      <xdr:spPr>
        <a:xfrm rot="16200000" flipH="1">
          <a:off x="4419882" y="12980616"/>
          <a:ext cx="619125" cy="3"/>
        </a:xfrm>
        <a:prstGeom prst="bentConnector3">
          <a:avLst>
            <a:gd name="adj1" fmla="val 45385"/>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1</xdr:col>
      <xdr:colOff>323850</xdr:colOff>
      <xdr:row>77</xdr:row>
      <xdr:rowOff>3364</xdr:rowOff>
    </xdr:from>
    <xdr:to>
      <xdr:col>9</xdr:col>
      <xdr:colOff>276225</xdr:colOff>
      <xdr:row>84</xdr:row>
      <xdr:rowOff>165289</xdr:rowOff>
    </xdr:to>
    <xdr:sp macro="" textlink="">
      <xdr:nvSpPr>
        <xdr:cNvPr id="48" name="ZoneTexte 47">
          <a:extLst>
            <a:ext uri="{FF2B5EF4-FFF2-40B4-BE49-F238E27FC236}">
              <a16:creationId xmlns:a16="http://schemas.microsoft.com/office/drawing/2014/main" id="{00000000-0008-0000-0D00-000030000000}"/>
            </a:ext>
          </a:extLst>
        </xdr:cNvPr>
        <xdr:cNvSpPr txBox="1"/>
      </xdr:nvSpPr>
      <xdr:spPr>
        <a:xfrm>
          <a:off x="1085850" y="14795129"/>
          <a:ext cx="7908551" cy="1495425"/>
        </a:xfrm>
        <a:prstGeom prst="rect">
          <a:avLst/>
        </a:prstGeom>
        <a:ln/>
        <a:effectLst>
          <a:outerShdw blurRad="76200" dist="12700" dir="2700000" sy="-23000" kx="-800400" algn="bl" rotWithShape="0">
            <a:prstClr val="black">
              <a:alpha val="2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a:t>Cet onglet est à titre informatif, c'est à dire que toute</a:t>
          </a:r>
          <a:r>
            <a:rPr lang="fr-FR" sz="1100" baseline="0"/>
            <a:t> modification y est impossible pour les utilisateurs.(excépté la case dorée)</a:t>
          </a:r>
        </a:p>
        <a:p>
          <a:endParaRPr lang="fr-FR" sz="1100" baseline="0"/>
        </a:p>
        <a:p>
          <a:r>
            <a:rPr lang="fr-FR" sz="1100" baseline="0"/>
            <a:t>Néanmoin cet onglet permet au coordinateur de consulter le stock d'une référence ( stock final ) en fonction du stock de sécurité  et des stocks disponibles dans les autres reserves, la première colonne évolue en "Non" si il ne faut pas commander à "A commander" si une commande est necessaire</a:t>
          </a:r>
        </a:p>
        <a:p>
          <a:endParaRPr lang="fr-FR" sz="1100" baseline="0"/>
        </a:p>
        <a:p>
          <a:r>
            <a:rPr lang="fr-FR" sz="1100" baseline="0"/>
            <a:t>Si le stock d'un élément est trop insuffisant le coordinateur en fin de semaine doit effectuer une commande des articles en question et inscrire la date de commande dans la case dorée correspondante</a:t>
          </a:r>
        </a:p>
        <a:p>
          <a:endParaRPr lang="fr-FR" sz="1100" baseline="0"/>
        </a:p>
      </xdr:txBody>
    </xdr:sp>
    <xdr:clientData/>
  </xdr:twoCellAnchor>
  <xdr:twoCellAnchor>
    <xdr:from>
      <xdr:col>3</xdr:col>
      <xdr:colOff>295275</xdr:colOff>
      <xdr:row>73</xdr:row>
      <xdr:rowOff>41466</xdr:rowOff>
    </xdr:from>
    <xdr:to>
      <xdr:col>3</xdr:col>
      <xdr:colOff>304800</xdr:colOff>
      <xdr:row>77</xdr:row>
      <xdr:rowOff>41466</xdr:rowOff>
    </xdr:to>
    <xdr:cxnSp macro="">
      <xdr:nvCxnSpPr>
        <xdr:cNvPr id="49" name="Connecteur : en angle 48">
          <a:extLst>
            <a:ext uri="{FF2B5EF4-FFF2-40B4-BE49-F238E27FC236}">
              <a16:creationId xmlns:a16="http://schemas.microsoft.com/office/drawing/2014/main" id="{00000000-0008-0000-0D00-000031000000}"/>
            </a:ext>
          </a:extLst>
        </xdr:cNvPr>
        <xdr:cNvCxnSpPr/>
      </xdr:nvCxnSpPr>
      <xdr:spPr>
        <a:xfrm rot="5400000">
          <a:off x="4334156" y="14447468"/>
          <a:ext cx="762000" cy="9525"/>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editAs="absolute">
    <xdr:from>
      <xdr:col>2</xdr:col>
      <xdr:colOff>2162175</xdr:colOff>
      <xdr:row>104</xdr:row>
      <xdr:rowOff>34745</xdr:rowOff>
    </xdr:from>
    <xdr:to>
      <xdr:col>4</xdr:col>
      <xdr:colOff>555625</xdr:colOff>
      <xdr:row>106</xdr:row>
      <xdr:rowOff>160422</xdr:rowOff>
    </xdr:to>
    <xdr:sp macro="" textlink="">
      <xdr:nvSpPr>
        <xdr:cNvPr id="50" name="Retângulo 5">
          <a:extLst>
            <a:ext uri="{FF2B5EF4-FFF2-40B4-BE49-F238E27FC236}">
              <a16:creationId xmlns:a16="http://schemas.microsoft.com/office/drawing/2014/main" id="{00000000-0008-0000-0D00-000032000000}"/>
            </a:ext>
          </a:extLst>
        </xdr:cNvPr>
        <xdr:cNvSpPr>
          <a:spLocks/>
        </xdr:cNvSpPr>
      </xdr:nvSpPr>
      <xdr:spPr>
        <a:xfrm>
          <a:off x="3686175" y="19970010"/>
          <a:ext cx="2046568" cy="506677"/>
        </a:xfrm>
        <a:prstGeom prst="rect">
          <a:avLst/>
        </a:prstGeom>
        <a:solidFill>
          <a:schemeClr val="bg2"/>
        </a:solidFill>
        <a:ln w="28575">
          <a:solidFill>
            <a:schemeClr val="bg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pt-BR" sz="1100" b="1">
              <a:solidFill>
                <a:sysClr val="windowText" lastClr="000000"/>
              </a:solidFill>
            </a:rPr>
            <a:t>CONSULTER</a:t>
          </a:r>
          <a:r>
            <a:rPr lang="pt-BR" sz="1100" b="1" baseline="0">
              <a:solidFill>
                <a:sysClr val="windowText" lastClr="000000"/>
              </a:solidFill>
            </a:rPr>
            <a:t> LA BASE DE DONNEE ARTICLE</a:t>
          </a:r>
          <a:endParaRPr lang="pt-BR" sz="1100" b="1">
            <a:solidFill>
              <a:sysClr val="windowText" lastClr="000000"/>
            </a:solidFill>
          </a:endParaRPr>
        </a:p>
      </xdr:txBody>
    </xdr:sp>
    <xdr:clientData/>
  </xdr:twoCellAnchor>
  <xdr:twoCellAnchor>
    <xdr:from>
      <xdr:col>3</xdr:col>
      <xdr:colOff>257734</xdr:colOff>
      <xdr:row>99</xdr:row>
      <xdr:rowOff>78441</xdr:rowOff>
    </xdr:from>
    <xdr:to>
      <xdr:col>3</xdr:col>
      <xdr:colOff>295277</xdr:colOff>
      <xdr:row>104</xdr:row>
      <xdr:rowOff>15695</xdr:rowOff>
    </xdr:to>
    <xdr:cxnSp macro="">
      <xdr:nvCxnSpPr>
        <xdr:cNvPr id="51" name="Connecteur : en angle 50">
          <a:extLst>
            <a:ext uri="{FF2B5EF4-FFF2-40B4-BE49-F238E27FC236}">
              <a16:creationId xmlns:a16="http://schemas.microsoft.com/office/drawing/2014/main" id="{00000000-0008-0000-0D00-000033000000}"/>
            </a:ext>
          </a:extLst>
        </xdr:cNvPr>
        <xdr:cNvCxnSpPr/>
      </xdr:nvCxnSpPr>
      <xdr:spPr>
        <a:xfrm rot="16200000" flipH="1">
          <a:off x="4246747" y="19487311"/>
          <a:ext cx="889754" cy="37543"/>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1</xdr:col>
      <xdr:colOff>0</xdr:colOff>
      <xdr:row>118</xdr:row>
      <xdr:rowOff>168095</xdr:rowOff>
    </xdr:from>
    <xdr:to>
      <xdr:col>8</xdr:col>
      <xdr:colOff>219075</xdr:colOff>
      <xdr:row>126</xdr:row>
      <xdr:rowOff>139520</xdr:rowOff>
    </xdr:to>
    <xdr:sp macro="" textlink="">
      <xdr:nvSpPr>
        <xdr:cNvPr id="54" name="ZoneTexte 53">
          <a:extLst>
            <a:ext uri="{FF2B5EF4-FFF2-40B4-BE49-F238E27FC236}">
              <a16:creationId xmlns:a16="http://schemas.microsoft.com/office/drawing/2014/main" id="{00000000-0008-0000-0D00-000036000000}"/>
            </a:ext>
          </a:extLst>
        </xdr:cNvPr>
        <xdr:cNvSpPr txBox="1"/>
      </xdr:nvSpPr>
      <xdr:spPr>
        <a:xfrm>
          <a:off x="762000" y="22770360"/>
          <a:ext cx="7906310" cy="1495425"/>
        </a:xfrm>
        <a:prstGeom prst="rect">
          <a:avLst/>
        </a:prstGeom>
        <a:ln/>
        <a:effectLst>
          <a:outerShdw blurRad="76200" dist="12700" dir="2700000" sy="-23000" kx="-800400" algn="bl" rotWithShape="0">
            <a:prstClr val="black">
              <a:alpha val="2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a:t>Cet onglet est à titre informatif, c'est à dire que toute</a:t>
          </a:r>
          <a:r>
            <a:rPr lang="fr-FR" sz="1100" baseline="0"/>
            <a:t> modification y est impossible pour les utilisateurs.</a:t>
          </a:r>
        </a:p>
        <a:p>
          <a:endParaRPr lang="fr-FR" sz="1100" baseline="0"/>
        </a:p>
        <a:p>
          <a:r>
            <a:rPr lang="fr-FR" sz="1100" baseline="0"/>
            <a:t>Cet onglet permet de consulter la base de donnée article de chaque réserve. C'est à dire que l'utilisateur peu connaitre en consultant cette base de donnée la référéence et l'appellation d'un produit ainsi que son emplacement de stockage.</a:t>
          </a:r>
        </a:p>
        <a:p>
          <a:endParaRPr lang="fr-FR" sz="1100" baseline="0"/>
        </a:p>
        <a:p>
          <a:r>
            <a:rPr lang="fr-FR" sz="1100" baseline="0"/>
            <a:t>Sous demande au responsable où à l'admin du fichier, il sera possible d'ajouter des nouvelles références qui s'occuperont de mettre à jour cette base de donnée article</a:t>
          </a:r>
        </a:p>
      </xdr:txBody>
    </xdr:sp>
    <xdr:clientData/>
  </xdr:twoCellAnchor>
  <xdr:twoCellAnchor>
    <xdr:from>
      <xdr:col>3</xdr:col>
      <xdr:colOff>276225</xdr:colOff>
      <xdr:row>107</xdr:row>
      <xdr:rowOff>6170</xdr:rowOff>
    </xdr:from>
    <xdr:to>
      <xdr:col>3</xdr:col>
      <xdr:colOff>276228</xdr:colOff>
      <xdr:row>110</xdr:row>
      <xdr:rowOff>53795</xdr:rowOff>
    </xdr:to>
    <xdr:cxnSp macro="">
      <xdr:nvCxnSpPr>
        <xdr:cNvPr id="55" name="Connecteur : en angle 54">
          <a:extLst>
            <a:ext uri="{FF2B5EF4-FFF2-40B4-BE49-F238E27FC236}">
              <a16:creationId xmlns:a16="http://schemas.microsoft.com/office/drawing/2014/main" id="{00000000-0008-0000-0D00-000037000000}"/>
            </a:ext>
          </a:extLst>
        </xdr:cNvPr>
        <xdr:cNvCxnSpPr/>
      </xdr:nvCxnSpPr>
      <xdr:spPr>
        <a:xfrm rot="16200000" flipH="1">
          <a:off x="4381782" y="20822496"/>
          <a:ext cx="619125" cy="3"/>
        </a:xfrm>
        <a:prstGeom prst="bentConnector3">
          <a:avLst>
            <a:gd name="adj1" fmla="val 45385"/>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247650</xdr:colOff>
      <xdr:row>115</xdr:row>
      <xdr:rowOff>120470</xdr:rowOff>
    </xdr:from>
    <xdr:to>
      <xdr:col>3</xdr:col>
      <xdr:colOff>247653</xdr:colOff>
      <xdr:row>118</xdr:row>
      <xdr:rowOff>168095</xdr:rowOff>
    </xdr:to>
    <xdr:cxnSp macro="">
      <xdr:nvCxnSpPr>
        <xdr:cNvPr id="57" name="Connecteur : en angle 56">
          <a:extLst>
            <a:ext uri="{FF2B5EF4-FFF2-40B4-BE49-F238E27FC236}">
              <a16:creationId xmlns:a16="http://schemas.microsoft.com/office/drawing/2014/main" id="{00000000-0008-0000-0D00-000039000000}"/>
            </a:ext>
          </a:extLst>
        </xdr:cNvPr>
        <xdr:cNvCxnSpPr/>
      </xdr:nvCxnSpPr>
      <xdr:spPr>
        <a:xfrm rot="16200000" flipH="1">
          <a:off x="4353207" y="22460796"/>
          <a:ext cx="619125" cy="3"/>
        </a:xfrm>
        <a:prstGeom prst="bentConnector3">
          <a:avLst>
            <a:gd name="adj1" fmla="val 45385"/>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247650</xdr:colOff>
      <xdr:row>127</xdr:row>
      <xdr:rowOff>72845</xdr:rowOff>
    </xdr:from>
    <xdr:to>
      <xdr:col>3</xdr:col>
      <xdr:colOff>247653</xdr:colOff>
      <xdr:row>130</xdr:row>
      <xdr:rowOff>120470</xdr:rowOff>
    </xdr:to>
    <xdr:cxnSp macro="">
      <xdr:nvCxnSpPr>
        <xdr:cNvPr id="58" name="Connecteur : en angle 57">
          <a:extLst>
            <a:ext uri="{FF2B5EF4-FFF2-40B4-BE49-F238E27FC236}">
              <a16:creationId xmlns:a16="http://schemas.microsoft.com/office/drawing/2014/main" id="{00000000-0008-0000-0D00-00003A000000}"/>
            </a:ext>
          </a:extLst>
        </xdr:cNvPr>
        <xdr:cNvCxnSpPr/>
      </xdr:nvCxnSpPr>
      <xdr:spPr>
        <a:xfrm rot="16200000" flipH="1">
          <a:off x="4353207" y="24699171"/>
          <a:ext cx="619125" cy="3"/>
        </a:xfrm>
        <a:prstGeom prst="bentConnector3">
          <a:avLst>
            <a:gd name="adj1" fmla="val 45385"/>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1</xdr:col>
      <xdr:colOff>57150</xdr:colOff>
      <xdr:row>130</xdr:row>
      <xdr:rowOff>168096</xdr:rowOff>
    </xdr:from>
    <xdr:to>
      <xdr:col>9</xdr:col>
      <xdr:colOff>9525</xdr:colOff>
      <xdr:row>135</xdr:row>
      <xdr:rowOff>101420</xdr:rowOff>
    </xdr:to>
    <xdr:sp macro="" textlink="">
      <xdr:nvSpPr>
        <xdr:cNvPr id="59" name="ZoneTexte 58">
          <a:extLst>
            <a:ext uri="{FF2B5EF4-FFF2-40B4-BE49-F238E27FC236}">
              <a16:creationId xmlns:a16="http://schemas.microsoft.com/office/drawing/2014/main" id="{00000000-0008-0000-0D00-00003B000000}"/>
            </a:ext>
          </a:extLst>
        </xdr:cNvPr>
        <xdr:cNvSpPr txBox="1"/>
      </xdr:nvSpPr>
      <xdr:spPr>
        <a:xfrm>
          <a:off x="819150" y="25056361"/>
          <a:ext cx="7908551" cy="885824"/>
        </a:xfrm>
        <a:prstGeom prst="rect">
          <a:avLst/>
        </a:prstGeom>
        <a:ln/>
        <a:effectLst>
          <a:outerShdw blurRad="76200" dist="12700" dir="2700000" sy="-23000" kx="-800400" algn="bl" rotWithShape="0">
            <a:prstClr val="black">
              <a:alpha val="2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wrap="square" rtlCol="0" anchor="t"/>
        <a:lstStyle/>
        <a:p>
          <a:r>
            <a:rPr lang="fr-FR" sz="1100"/>
            <a:t>Merci</a:t>
          </a:r>
          <a:r>
            <a:rPr lang="fr-FR" sz="1100" baseline="0"/>
            <a:t> d'avoir participer à cette formation, vous êtes dorénavant acteur de votre gestion de stock.</a:t>
          </a:r>
        </a:p>
        <a:p>
          <a:endParaRPr lang="fr-FR" sz="1100" baseline="0"/>
        </a:p>
        <a:p>
          <a:r>
            <a:rPr lang="fr-FR" sz="1100" baseline="0"/>
            <a:t>A tout moment si vous souhaitez relire cette formation il vous suffira d'appuyer sur le bouton  suivant.</a:t>
          </a:r>
        </a:p>
        <a:p>
          <a:r>
            <a:rPr lang="fr-FR" sz="1100" baseline="0"/>
            <a:t>Votre nom sera incorporé dans une base de donnée et le renouvellement de votre formation sera effectué dans 1 an</a:t>
          </a:r>
        </a:p>
      </xdr:txBody>
    </xdr:sp>
    <xdr:clientData/>
  </xdr:twoCellAnchor>
  <xdr:twoCellAnchor editAs="oneCell">
    <xdr:from>
      <xdr:col>2</xdr:col>
      <xdr:colOff>2638425</xdr:colOff>
      <xdr:row>137</xdr:row>
      <xdr:rowOff>177620</xdr:rowOff>
    </xdr:from>
    <xdr:to>
      <xdr:col>3</xdr:col>
      <xdr:colOff>687599</xdr:colOff>
      <xdr:row>144</xdr:row>
      <xdr:rowOff>151769</xdr:rowOff>
    </xdr:to>
    <xdr:pic>
      <xdr:nvPicPr>
        <xdr:cNvPr id="60" name="Image 59" descr="Panneau vertical consulter le manuel d'utilisation | Contact VIRAGES">
          <a:extLst>
            <a:ext uri="{FF2B5EF4-FFF2-40B4-BE49-F238E27FC236}">
              <a16:creationId xmlns:a16="http://schemas.microsoft.com/office/drawing/2014/main" id="{00000000-0008-0000-0D00-00003C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23807" r="23840"/>
        <a:stretch/>
      </xdr:blipFill>
      <xdr:spPr bwMode="auto">
        <a:xfrm>
          <a:off x="4162425" y="26399385"/>
          <a:ext cx="940292" cy="130764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3</xdr:col>
      <xdr:colOff>228604</xdr:colOff>
      <xdr:row>135</xdr:row>
      <xdr:rowOff>101420</xdr:rowOff>
    </xdr:from>
    <xdr:to>
      <xdr:col>3</xdr:col>
      <xdr:colOff>247651</xdr:colOff>
      <xdr:row>137</xdr:row>
      <xdr:rowOff>168095</xdr:rowOff>
    </xdr:to>
    <xdr:cxnSp macro="">
      <xdr:nvCxnSpPr>
        <xdr:cNvPr id="61" name="Connecteur : en angle 60">
          <a:extLst>
            <a:ext uri="{FF2B5EF4-FFF2-40B4-BE49-F238E27FC236}">
              <a16:creationId xmlns:a16="http://schemas.microsoft.com/office/drawing/2014/main" id="{00000000-0008-0000-0D00-00003D000000}"/>
            </a:ext>
          </a:extLst>
        </xdr:cNvPr>
        <xdr:cNvCxnSpPr>
          <a:stCxn id="59" idx="2"/>
        </xdr:cNvCxnSpPr>
      </xdr:nvCxnSpPr>
      <xdr:spPr>
        <a:xfrm rot="5400000">
          <a:off x="4429408" y="26156499"/>
          <a:ext cx="447675" cy="19047"/>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209550</xdr:colOff>
      <xdr:row>144</xdr:row>
      <xdr:rowOff>158570</xdr:rowOff>
    </xdr:from>
    <xdr:to>
      <xdr:col>3</xdr:col>
      <xdr:colOff>209553</xdr:colOff>
      <xdr:row>148</xdr:row>
      <xdr:rowOff>15695</xdr:rowOff>
    </xdr:to>
    <xdr:cxnSp macro="">
      <xdr:nvCxnSpPr>
        <xdr:cNvPr id="62" name="Connecteur : en angle 61">
          <a:extLst>
            <a:ext uri="{FF2B5EF4-FFF2-40B4-BE49-F238E27FC236}">
              <a16:creationId xmlns:a16="http://schemas.microsoft.com/office/drawing/2014/main" id="{00000000-0008-0000-0D00-00003E000000}"/>
            </a:ext>
          </a:extLst>
        </xdr:cNvPr>
        <xdr:cNvCxnSpPr/>
      </xdr:nvCxnSpPr>
      <xdr:spPr>
        <a:xfrm rot="16200000" flipH="1">
          <a:off x="4315107" y="28023396"/>
          <a:ext cx="619125" cy="3"/>
        </a:xfrm>
        <a:prstGeom prst="bentConnector3">
          <a:avLst>
            <a:gd name="adj1" fmla="val 45385"/>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2</xdr:col>
          <xdr:colOff>1428750</xdr:colOff>
          <xdr:row>148</xdr:row>
          <xdr:rowOff>76200</xdr:rowOff>
        </xdr:from>
        <xdr:to>
          <xdr:col>5</xdr:col>
          <xdr:colOff>295275</xdr:colOff>
          <xdr:row>150</xdr:row>
          <xdr:rowOff>76200</xdr:rowOff>
        </xdr:to>
        <xdr:sp macro="" textlink="">
          <xdr:nvSpPr>
            <xdr:cNvPr id="10243" name="Button 3" hidden="1">
              <a:extLst>
                <a:ext uri="{63B3BB69-23CF-44E3-9099-C40C66FF867C}">
                  <a14:compatExt spid="_x0000_s10243"/>
                </a:ext>
                <a:ext uri="{FF2B5EF4-FFF2-40B4-BE49-F238E27FC236}">
                  <a16:creationId xmlns:a16="http://schemas.microsoft.com/office/drawing/2014/main" id="{00000000-0008-0000-0D00-000003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J'ai compris et je souhaite valider ma formation</a:t>
              </a:r>
            </a:p>
          </xdr:txBody>
        </xdr:sp>
        <xdr:clientData fPrintsWithSheet="0"/>
      </xdr:twoCellAnchor>
    </mc:Choice>
    <mc:Fallback/>
  </mc:AlternateContent>
  <xdr:twoCellAnchor editAs="oneCell">
    <xdr:from>
      <xdr:col>0</xdr:col>
      <xdr:colOff>152400</xdr:colOff>
      <xdr:row>69</xdr:row>
      <xdr:rowOff>12890</xdr:rowOff>
    </xdr:from>
    <xdr:to>
      <xdr:col>11</xdr:col>
      <xdr:colOff>104775</xdr:colOff>
      <xdr:row>73</xdr:row>
      <xdr:rowOff>31940</xdr:rowOff>
    </xdr:to>
    <xdr:pic>
      <xdr:nvPicPr>
        <xdr:cNvPr id="38" name="Image 37">
          <a:extLst>
            <a:ext uri="{FF2B5EF4-FFF2-40B4-BE49-F238E27FC236}">
              <a16:creationId xmlns:a16="http://schemas.microsoft.com/office/drawing/2014/main" id="{00000000-0008-0000-0D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2400" y="13280655"/>
          <a:ext cx="10194551" cy="7810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editAs="oneCell">
        <xdr:from>
          <xdr:col>0</xdr:col>
          <xdr:colOff>260350</xdr:colOff>
          <xdr:row>110</xdr:row>
          <xdr:rowOff>149045</xdr:rowOff>
        </xdr:from>
        <xdr:to>
          <xdr:col>13</xdr:col>
          <xdr:colOff>133724</xdr:colOff>
          <xdr:row>117</xdr:row>
          <xdr:rowOff>94136</xdr:rowOff>
        </xdr:to>
        <xdr:pic>
          <xdr:nvPicPr>
            <xdr:cNvPr id="39" name="Image 38">
              <a:extLst>
                <a:ext uri="{FF2B5EF4-FFF2-40B4-BE49-F238E27FC236}">
                  <a16:creationId xmlns:a16="http://schemas.microsoft.com/office/drawing/2014/main" id="{00000000-0008-0000-0D00-000027000000}"/>
                </a:ext>
              </a:extLst>
            </xdr:cNvPr>
            <xdr:cNvPicPr>
              <a:picLocks noChangeAspect="1" noChangeArrowheads="1"/>
              <a:extLst>
                <a:ext uri="{84589F7E-364E-4C9E-8A38-B11213B215E9}">
                  <a14:cameraTool cellRange="'Decou - Base de donnée articles'!$A$10:$G$13" spid="_x0000_s11224"/>
                </a:ext>
              </a:extLst>
            </xdr:cNvPicPr>
          </xdr:nvPicPr>
          <xdr:blipFill>
            <a:blip xmlns:r="http://schemas.openxmlformats.org/officeDocument/2006/relationships" r:embed="rId3"/>
            <a:srcRect/>
            <a:stretch>
              <a:fillRect/>
            </a:stretch>
          </xdr:blipFill>
          <xdr:spPr bwMode="auto">
            <a:xfrm>
              <a:off x="260350" y="20050692"/>
              <a:ext cx="11639550" cy="1200150"/>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editAs="oneCell">
    <xdr:from>
      <xdr:col>1</xdr:col>
      <xdr:colOff>400049</xdr:colOff>
      <xdr:row>49</xdr:row>
      <xdr:rowOff>140074</xdr:rowOff>
    </xdr:from>
    <xdr:to>
      <xdr:col>6</xdr:col>
      <xdr:colOff>274909</xdr:colOff>
      <xdr:row>52</xdr:row>
      <xdr:rowOff>73336</xdr:rowOff>
    </xdr:to>
    <xdr:pic>
      <xdr:nvPicPr>
        <xdr:cNvPr id="2" name="Image 1">
          <a:extLst>
            <a:ext uri="{FF2B5EF4-FFF2-40B4-BE49-F238E27FC236}">
              <a16:creationId xmlns:a16="http://schemas.microsoft.com/office/drawing/2014/main" id="{00000000-0008-0000-0D00-000002000000}"/>
            </a:ext>
          </a:extLst>
        </xdr:cNvPr>
        <xdr:cNvPicPr>
          <a:picLocks noChangeAspect="1"/>
        </xdr:cNvPicPr>
      </xdr:nvPicPr>
      <xdr:blipFill>
        <a:blip xmlns:r="http://schemas.openxmlformats.org/officeDocument/2006/relationships" r:embed="rId4"/>
        <a:stretch>
          <a:fillRect/>
        </a:stretch>
      </xdr:blipFill>
      <xdr:spPr>
        <a:xfrm>
          <a:off x="1162049" y="9597839"/>
          <a:ext cx="6038095" cy="504762"/>
        </a:xfrm>
        <a:prstGeom prst="rect">
          <a:avLst/>
        </a:prstGeom>
      </xdr:spPr>
    </xdr:pic>
    <xdr:clientData/>
  </xdr:twoCellAnchor>
  <xdr:twoCellAnchor>
    <xdr:from>
      <xdr:col>3</xdr:col>
      <xdr:colOff>206561</xdr:colOff>
      <xdr:row>35</xdr:row>
      <xdr:rowOff>51173</xdr:rowOff>
    </xdr:from>
    <xdr:to>
      <xdr:col>3</xdr:col>
      <xdr:colOff>219261</xdr:colOff>
      <xdr:row>40</xdr:row>
      <xdr:rowOff>95997</xdr:rowOff>
    </xdr:to>
    <xdr:cxnSp macro="">
      <xdr:nvCxnSpPr>
        <xdr:cNvPr id="37" name="Connecteur : en angle 36">
          <a:extLst>
            <a:ext uri="{FF2B5EF4-FFF2-40B4-BE49-F238E27FC236}">
              <a16:creationId xmlns:a16="http://schemas.microsoft.com/office/drawing/2014/main" id="{00000000-0008-0000-0D00-000025000000}"/>
            </a:ext>
          </a:extLst>
        </xdr:cNvPr>
        <xdr:cNvCxnSpPr/>
      </xdr:nvCxnSpPr>
      <xdr:spPr>
        <a:xfrm rot="5400000">
          <a:off x="4129367" y="7334250"/>
          <a:ext cx="997324" cy="12700"/>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2</xdr:col>
      <xdr:colOff>1286996</xdr:colOff>
      <xdr:row>40</xdr:row>
      <xdr:rowOff>151279</xdr:rowOff>
    </xdr:from>
    <xdr:to>
      <xdr:col>5</xdr:col>
      <xdr:colOff>72278</xdr:colOff>
      <xdr:row>43</xdr:row>
      <xdr:rowOff>57710</xdr:rowOff>
    </xdr:to>
    <xdr:sp macro="" textlink="">
      <xdr:nvSpPr>
        <xdr:cNvPr id="41" name="ZoneTexte 40">
          <a:extLst>
            <a:ext uri="{FF2B5EF4-FFF2-40B4-BE49-F238E27FC236}">
              <a16:creationId xmlns:a16="http://schemas.microsoft.com/office/drawing/2014/main" id="{00000000-0008-0000-0D00-000029000000}"/>
            </a:ext>
          </a:extLst>
        </xdr:cNvPr>
        <xdr:cNvSpPr txBox="1"/>
      </xdr:nvSpPr>
      <xdr:spPr>
        <a:xfrm>
          <a:off x="2810996" y="7894544"/>
          <a:ext cx="3200400" cy="477931"/>
        </a:xfrm>
        <a:prstGeom prst="rect">
          <a:avLst/>
        </a:prstGeom>
        <a:solidFill>
          <a:schemeClr val="accent2">
            <a:alpha val="50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wrap="square" rtlCol="0" anchor="t"/>
        <a:lstStyle/>
        <a:p>
          <a:r>
            <a:rPr lang="fr-FR" sz="1100"/>
            <a:t>Si j'oublie de mettre une date de peremption sur un</a:t>
          </a:r>
          <a:r>
            <a:rPr lang="fr-FR" sz="1100" baseline="0"/>
            <a:t> produit devant en avoir une la case de met en rouge</a:t>
          </a:r>
          <a:endParaRPr lang="fr-FR" sz="1100"/>
        </a:p>
      </xdr:txBody>
    </xdr:sp>
    <xdr:clientData/>
  </xdr:twoCellAnchor>
  <xdr:twoCellAnchor editAs="oneCell">
    <xdr:from>
      <xdr:col>1</xdr:col>
      <xdr:colOff>121583</xdr:colOff>
      <xdr:row>89</xdr:row>
      <xdr:rowOff>123267</xdr:rowOff>
    </xdr:from>
    <xdr:to>
      <xdr:col>10</xdr:col>
      <xdr:colOff>375957</xdr:colOff>
      <xdr:row>93</xdr:row>
      <xdr:rowOff>132792</xdr:rowOff>
    </xdr:to>
    <xdr:pic>
      <xdr:nvPicPr>
        <xdr:cNvPr id="45" name="Image 44">
          <a:extLst>
            <a:ext uri="{FF2B5EF4-FFF2-40B4-BE49-F238E27FC236}">
              <a16:creationId xmlns:a16="http://schemas.microsoft.com/office/drawing/2014/main" id="{00000000-0008-0000-0D00-00002D000000}"/>
            </a:ext>
          </a:extLst>
        </xdr:cNvP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883583" y="17201032"/>
          <a:ext cx="8972550" cy="771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2657098</xdr:colOff>
      <xdr:row>43</xdr:row>
      <xdr:rowOff>46690</xdr:rowOff>
    </xdr:from>
    <xdr:to>
      <xdr:col>3</xdr:col>
      <xdr:colOff>158750</xdr:colOff>
      <xdr:row>49</xdr:row>
      <xdr:rowOff>140073</xdr:rowOff>
    </xdr:to>
    <xdr:cxnSp macro="">
      <xdr:nvCxnSpPr>
        <xdr:cNvPr id="53" name="Connecteur : en angle 52">
          <a:extLst>
            <a:ext uri="{FF2B5EF4-FFF2-40B4-BE49-F238E27FC236}">
              <a16:creationId xmlns:a16="http://schemas.microsoft.com/office/drawing/2014/main" id="{00000000-0008-0000-0D00-000035000000}"/>
            </a:ext>
          </a:extLst>
        </xdr:cNvPr>
        <xdr:cNvCxnSpPr>
          <a:endCxn id="2" idx="0"/>
        </xdr:cNvCxnSpPr>
      </xdr:nvCxnSpPr>
      <xdr:spPr>
        <a:xfrm rot="5400000">
          <a:off x="3759291" y="8783262"/>
          <a:ext cx="1236383" cy="392770"/>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3</xdr:col>
      <xdr:colOff>694764</xdr:colOff>
      <xdr:row>85</xdr:row>
      <xdr:rowOff>120470</xdr:rowOff>
    </xdr:from>
    <xdr:to>
      <xdr:col>3</xdr:col>
      <xdr:colOff>705410</xdr:colOff>
      <xdr:row>89</xdr:row>
      <xdr:rowOff>134470</xdr:rowOff>
    </xdr:to>
    <xdr:cxnSp macro="">
      <xdr:nvCxnSpPr>
        <xdr:cNvPr id="56" name="Connecteur : en angle 55">
          <a:extLst>
            <a:ext uri="{FF2B5EF4-FFF2-40B4-BE49-F238E27FC236}">
              <a16:creationId xmlns:a16="http://schemas.microsoft.com/office/drawing/2014/main" id="{00000000-0008-0000-0D00-000038000000}"/>
            </a:ext>
          </a:extLst>
        </xdr:cNvPr>
        <xdr:cNvCxnSpPr/>
      </xdr:nvCxnSpPr>
      <xdr:spPr>
        <a:xfrm rot="5400000">
          <a:off x="4727205" y="16818912"/>
          <a:ext cx="776000" cy="10646"/>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2</xdr:col>
      <xdr:colOff>1591235</xdr:colOff>
      <xdr:row>96</xdr:row>
      <xdr:rowOff>112059</xdr:rowOff>
    </xdr:from>
    <xdr:to>
      <xdr:col>5</xdr:col>
      <xdr:colOff>376517</xdr:colOff>
      <xdr:row>99</xdr:row>
      <xdr:rowOff>18490</xdr:rowOff>
    </xdr:to>
    <xdr:sp macro="" textlink="">
      <xdr:nvSpPr>
        <xdr:cNvPr id="64" name="ZoneTexte 63">
          <a:extLst>
            <a:ext uri="{FF2B5EF4-FFF2-40B4-BE49-F238E27FC236}">
              <a16:creationId xmlns:a16="http://schemas.microsoft.com/office/drawing/2014/main" id="{00000000-0008-0000-0D00-000040000000}"/>
            </a:ext>
          </a:extLst>
        </xdr:cNvPr>
        <xdr:cNvSpPr txBox="1"/>
      </xdr:nvSpPr>
      <xdr:spPr>
        <a:xfrm>
          <a:off x="3115235" y="18523324"/>
          <a:ext cx="3200400" cy="477931"/>
        </a:xfrm>
        <a:prstGeom prst="rect">
          <a:avLst/>
        </a:prstGeom>
        <a:solidFill>
          <a:schemeClr val="accent2">
            <a:alpha val="50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wrap="square" rtlCol="0" anchor="t"/>
        <a:lstStyle/>
        <a:p>
          <a:r>
            <a:rPr lang="fr-FR" sz="1100"/>
            <a:t>Si  un produit possède une date périmée</a:t>
          </a:r>
          <a:r>
            <a:rPr lang="fr-FR" sz="1100" baseline="0"/>
            <a:t> (+1ans à date dé réception) celle-ci s'affiche en rouge</a:t>
          </a:r>
          <a:endParaRPr lang="fr-FR" sz="1100"/>
        </a:p>
      </xdr:txBody>
    </xdr:sp>
    <xdr:clientData/>
  </xdr:twoCellAnchor>
  <xdr:twoCellAnchor>
    <xdr:from>
      <xdr:col>3</xdr:col>
      <xdr:colOff>300318</xdr:colOff>
      <xdr:row>93</xdr:row>
      <xdr:rowOff>132792</xdr:rowOff>
    </xdr:from>
    <xdr:to>
      <xdr:col>4</xdr:col>
      <xdr:colOff>192741</xdr:colOff>
      <xdr:row>96</xdr:row>
      <xdr:rowOff>112059</xdr:rowOff>
    </xdr:to>
    <xdr:cxnSp macro="">
      <xdr:nvCxnSpPr>
        <xdr:cNvPr id="65" name="Connecteur : en angle 64">
          <a:extLst>
            <a:ext uri="{FF2B5EF4-FFF2-40B4-BE49-F238E27FC236}">
              <a16:creationId xmlns:a16="http://schemas.microsoft.com/office/drawing/2014/main" id="{00000000-0008-0000-0D00-000041000000}"/>
            </a:ext>
          </a:extLst>
        </xdr:cNvPr>
        <xdr:cNvCxnSpPr>
          <a:stCxn id="45" idx="2"/>
          <a:endCxn id="64" idx="0"/>
        </xdr:cNvCxnSpPr>
      </xdr:nvCxnSpPr>
      <xdr:spPr>
        <a:xfrm rot="5400000">
          <a:off x="4767264" y="17920729"/>
          <a:ext cx="550767" cy="654423"/>
        </a:xfrm>
        <a:prstGeom prst="bentConnector3">
          <a:avLst>
            <a:gd name="adj1" fmla="val 5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0</xdr:col>
          <xdr:colOff>390525</xdr:colOff>
          <xdr:row>110</xdr:row>
          <xdr:rowOff>219075</xdr:rowOff>
        </xdr:from>
        <xdr:to>
          <xdr:col>9</xdr:col>
          <xdr:colOff>609600</xdr:colOff>
          <xdr:row>117</xdr:row>
          <xdr:rowOff>95250</xdr:rowOff>
        </xdr:to>
        <xdr:pic>
          <xdr:nvPicPr>
            <xdr:cNvPr id="10324" name="Image 38">
              <a:extLst>
                <a:ext uri="{FF2B5EF4-FFF2-40B4-BE49-F238E27FC236}">
                  <a16:creationId xmlns:a16="http://schemas.microsoft.com/office/drawing/2014/main" id="{00000000-0008-0000-0D00-000054280000}"/>
                </a:ext>
              </a:extLst>
            </xdr:cNvPr>
            <xdr:cNvPicPr>
              <a:picLocks noChangeAspect="1" noChangeArrowheads="1"/>
              <a:extLst>
                <a:ext uri="{84589F7E-364E-4C9E-8A38-B11213B215E9}">
                  <a14:cameraTool cellRange="'Decou - Base de donnée articles'!$A$10:$G$13" spid="_x0000_s11225"/>
                </a:ext>
              </a:extLst>
            </xdr:cNvPicPr>
          </xdr:nvPicPr>
          <xdr:blipFill>
            <a:blip xmlns:r="http://schemas.openxmlformats.org/officeDocument/2006/relationships" r:embed="rId6"/>
            <a:srcRect/>
            <a:stretch>
              <a:fillRect/>
            </a:stretch>
          </xdr:blipFill>
          <xdr:spPr bwMode="auto">
            <a:xfrm>
              <a:off x="390525" y="21259800"/>
              <a:ext cx="8934450" cy="1238250"/>
            </a:xfrm>
            <a:prstGeom prst="rect">
              <a:avLst/>
            </a:prstGeom>
            <a:noFill/>
            <a:extLst>
              <a:ext uri="{909E8E84-426E-40DD-AFC4-6F175D3DCCD1}">
                <a14:hiddenFill>
                  <a:solidFill>
                    <a:srgbClr val="FFFFFF"/>
                  </a:solidFill>
                </a14:hiddenFill>
              </a:ext>
            </a:extLst>
          </xdr:spPr>
        </xdr:pic>
        <xdr:clientData/>
      </xdr:twoCellAnchor>
    </mc:Choice>
    <mc:Fallback/>
  </mc:AlternateContent>
</xdr:wsDr>
</file>

<file path=xl/persons/person.xml><?xml version="1.0" encoding="utf-8"?>
<personList xmlns="http://schemas.microsoft.com/office/spreadsheetml/2018/threadedcomments" xmlns:x="http://schemas.openxmlformats.org/spreadsheetml/2006/main"/>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OnLoad="1" refreshedBy="BOULEAU Christophe" refreshedDate="44202.414111921295" createdVersion="6" refreshedVersion="6" minRefreshableVersion="3" recordCount="1069" xr:uid="{00000000-000A-0000-FFFF-FFFF2C000000}">
  <cacheSource type="worksheet">
    <worksheetSource ref="B10:G1048576" sheet="Décou - Entrées et sorties"/>
  </cacheSource>
  <cacheFields count="7">
    <cacheField name="Date" numFmtId="0">
      <sharedItems containsNonDate="0" containsDate="1" containsString="0" containsBlank="1" minDate="2021-01-04T00:00:00" maxDate="2021-01-06T00:00:00"/>
    </cacheField>
    <cacheField name="Ref" numFmtId="0">
      <sharedItems containsBlank="1" count="29">
        <s v="Mops - Ref 42317"/>
        <s v="Amphospray 41 - Ref 75422"/>
        <s v="Barquettes Découpe - Ref 42621"/>
        <s v="Blouses jetables - Ref 60409"/>
        <s v="Sachet de destruction /CQ  - Ref 69100"/>
        <s v="Ecodiol (5 litres ) - Ref 75426"/>
        <s v="Gants stériles 8 - Ref 42352"/>
        <s v="Papier joseph 1 paquet (1sachet = 500 unités) - Ref 40001"/>
        <s v="Pipettes Pasteur 5 ml - Ref 42415"/>
        <s v="Surchaussure - Ref 52238"/>
        <s v="Sterilsop petit - Ref 54410"/>
        <s v="Tubes Nunc - Ref 42360"/>
        <s v="Tubes stériles  - Ref 42361"/>
        <m/>
        <s v="Chaussures decoupe 43 - Ref 586001C" u="1"/>
        <s v="Sterilsop petit (1 sachet = 100 unités) - Ref 69111" u="1"/>
        <s v="Gants stériles 8(1 carton/200 paires) - Ref 91250080" u="1"/>
        <s v="Bacs a ciseaux  - Ref FG125P00CLR" u="1"/>
        <s v="Pipettes Pasteur 5 ml - Ref L520/S3" u="1"/>
        <s v="Boites de ciseaux neufs - Ref 100805" u="1"/>
        <s v="Bidon vide 10L DIENES - Ref -" u="1"/>
        <s v="Carton sachet de destruction (1 carton = 500 unités) - Ref 54410" u="1"/>
        <s v="Gants stériles 7(1 carton/200 paires) - Ref 42351" u="1"/>
        <s v="Aniosurf - Ref 75424" u="1"/>
        <s v="Gants anti coupure T 7 - Ref S1206507" u="1"/>
        <s v="Gants anti coupure T 8 - Ref S1206508" u="1"/>
        <s v="Gants Nitrile Violet Taille M - Ref 42318" u="1"/>
        <s v="Gants stériles 8(1 carton/200 paires) - Ref 42352" u="1"/>
        <s v="Gants stériles 7 - Ref 42351" u="1"/>
      </sharedItems>
    </cacheField>
    <cacheField name="Entrée" numFmtId="0">
      <sharedItems containsString="0" containsBlank="1" containsNumber="1" containsInteger="1" minValue="8" maxValue="8"/>
    </cacheField>
    <cacheField name="Sortie" numFmtId="0">
      <sharedItems containsString="0" containsBlank="1" containsNumber="1" containsInteger="1" minValue="1" maxValue="10"/>
    </cacheField>
    <cacheField name="Produit avec péremption ?" numFmtId="0">
      <sharedItems containsBlank="1" count="4">
        <m/>
        <s v=""/>
        <b v="0" u="1"/>
        <b v="1" u="1"/>
      </sharedItems>
    </cacheField>
    <cacheField name="Date péremption" numFmtId="0">
      <sharedItems containsNonDate="0" containsDate="1" containsString="0" containsBlank="1" minDate="2020-10-08T00:00:00" maxDate="2020-10-15T00:00:00" count="4">
        <m/>
        <d v="2020-10-09T00:00:00" u="1"/>
        <d v="2020-10-14T00:00:00" u="1"/>
        <d v="2020-10-08T00:00:00" u="1"/>
      </sharedItems>
    </cacheField>
    <cacheField name="Somme_Qte" numFmtId="0" formula="Entrée-Sortie" databaseField="0"/>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OnLoad="1" refreshedBy="BOULEAU Christophe" refreshedDate="44202.414113657411" createdVersion="6" refreshedVersion="6" minRefreshableVersion="3" recordCount="1068" xr:uid="{00000000-000A-0000-FFFF-FFFF27000000}">
  <cacheSource type="worksheet">
    <worksheetSource ref="B10:G1078" sheet="Décou - Entrées et sorties"/>
  </cacheSource>
  <cacheFields count="7">
    <cacheField name="Date" numFmtId="14">
      <sharedItems containsNonDate="0" containsDate="1" containsString="0" containsBlank="1" minDate="2021-01-04T00:00:00" maxDate="2021-01-06T00:00:00"/>
    </cacheField>
    <cacheField name="Ref" numFmtId="0">
      <sharedItems containsBlank="1" count="29">
        <s v="Mops - Ref 42317"/>
        <s v="Amphospray 41 - Ref 75422"/>
        <s v="Barquettes Découpe - Ref 42621"/>
        <s v="Blouses jetables - Ref 60409"/>
        <s v="Sachet de destruction /CQ  - Ref 69100"/>
        <s v="Ecodiol (5 litres ) - Ref 75426"/>
        <s v="Gants stériles 8 - Ref 42352"/>
        <s v="Papier joseph 1 paquet (1sachet = 500 unités) - Ref 40001"/>
        <s v="Pipettes Pasteur 5 ml - Ref 42415"/>
        <s v="Surchaussure - Ref 52238"/>
        <s v="Sterilsop petit - Ref 54410"/>
        <s v="Tubes Nunc - Ref 42360"/>
        <s v="Tubes stériles  - Ref 42361"/>
        <m/>
        <s v="Chaussures decoupe 43 - Ref 586001C" u="1"/>
        <s v="Sterilsop petit (1 sachet = 100 unités) - Ref 69111" u="1"/>
        <s v="Gants stériles 8(1 carton/200 paires) - Ref 91250080" u="1"/>
        <s v="Bacs a ciseaux  - Ref FG125P00CLR" u="1"/>
        <s v="Pipettes Pasteur 5 ml - Ref L520/S3" u="1"/>
        <s v="Boites de ciseaux neufs - Ref 100805" u="1"/>
        <s v="Bidon vide 10L DIENES - Ref -" u="1"/>
        <s v="Carton sachet de destruction (1 carton = 500 unités) - Ref 54410" u="1"/>
        <s v="Gants stériles 7(1 carton/200 paires) - Ref 42351" u="1"/>
        <s v="Aniosurf - Ref 75424" u="1"/>
        <s v="Gants anti coupure T 7 - Ref S1206507" u="1"/>
        <s v="Gants anti coupure T 8 - Ref S1206508" u="1"/>
        <s v="Gants Nitrile Violet Taille M - Ref 42318" u="1"/>
        <s v="Gants stériles 8(1 carton/200 paires) - Ref 42352" u="1"/>
        <s v="Gants stériles 7 - Ref 42351" u="1"/>
      </sharedItems>
    </cacheField>
    <cacheField name="Entrée" numFmtId="0">
      <sharedItems containsString="0" containsBlank="1" containsNumber="1" containsInteger="1" minValue="8" maxValue="8"/>
    </cacheField>
    <cacheField name="Sortie" numFmtId="0">
      <sharedItems containsString="0" containsBlank="1" containsNumber="1" containsInteger="1" minValue="1" maxValue="10"/>
    </cacheField>
    <cacheField name="Produit avec péremption ?" numFmtId="0">
      <sharedItems containsBlank="1" count="4">
        <m/>
        <s v=""/>
        <b v="0" u="1"/>
        <b v="1" u="1"/>
      </sharedItems>
    </cacheField>
    <cacheField name="Date péremption" numFmtId="0">
      <sharedItems containsNonDate="0" containsDate="1" containsString="0" containsBlank="1" minDate="2020-10-08T00:00:00" maxDate="2020-10-15T00:00:00" count="4">
        <m/>
        <d v="2020-10-09T00:00:00" u="1"/>
        <d v="2020-10-14T00:00:00" u="1"/>
        <d v="2020-10-08T00:00:00" u="1"/>
      </sharedItems>
    </cacheField>
    <cacheField name="Somme_Qte" numFmtId="0" formula="Entrée-Sortie"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69">
  <r>
    <d v="2021-01-04T00:00:00"/>
    <x v="0"/>
    <n v="8"/>
    <m/>
    <x v="0"/>
    <x v="0"/>
  </r>
  <r>
    <d v="2021-01-05T00:00:00"/>
    <x v="1"/>
    <m/>
    <n v="7"/>
    <x v="0"/>
    <x v="0"/>
  </r>
  <r>
    <d v="2021-01-05T00:00:00"/>
    <x v="2"/>
    <m/>
    <n v="4"/>
    <x v="0"/>
    <x v="0"/>
  </r>
  <r>
    <d v="2021-01-05T00:00:00"/>
    <x v="3"/>
    <m/>
    <n v="1"/>
    <x v="0"/>
    <x v="0"/>
  </r>
  <r>
    <d v="2021-01-05T00:00:00"/>
    <x v="4"/>
    <m/>
    <n v="1"/>
    <x v="0"/>
    <x v="0"/>
  </r>
  <r>
    <d v="2021-01-05T00:00:00"/>
    <x v="5"/>
    <m/>
    <n v="1"/>
    <x v="0"/>
    <x v="0"/>
  </r>
  <r>
    <d v="2021-01-05T00:00:00"/>
    <x v="6"/>
    <m/>
    <n v="2"/>
    <x v="0"/>
    <x v="0"/>
  </r>
  <r>
    <d v="2021-01-05T00:00:00"/>
    <x v="7"/>
    <m/>
    <n v="1"/>
    <x v="0"/>
    <x v="0"/>
  </r>
  <r>
    <d v="2021-01-05T00:00:00"/>
    <x v="8"/>
    <m/>
    <n v="10"/>
    <x v="0"/>
    <x v="0"/>
  </r>
  <r>
    <d v="2021-01-05T00:00:00"/>
    <x v="9"/>
    <m/>
    <n v="1"/>
    <x v="0"/>
    <x v="0"/>
  </r>
  <r>
    <d v="2021-01-05T00:00:00"/>
    <x v="10"/>
    <m/>
    <n v="1"/>
    <x v="0"/>
    <x v="0"/>
  </r>
  <r>
    <d v="2021-01-05T00:00:00"/>
    <x v="11"/>
    <m/>
    <n v="3"/>
    <x v="0"/>
    <x v="0"/>
  </r>
  <r>
    <d v="2021-01-05T00:00:00"/>
    <x v="12"/>
    <m/>
    <n v="5"/>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0"/>
    <x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68">
  <r>
    <d v="2021-01-04T00:00:00"/>
    <x v="0"/>
    <n v="8"/>
    <m/>
    <x v="0"/>
    <x v="0"/>
  </r>
  <r>
    <d v="2021-01-05T00:00:00"/>
    <x v="1"/>
    <m/>
    <n v="7"/>
    <x v="0"/>
    <x v="0"/>
  </r>
  <r>
    <d v="2021-01-05T00:00:00"/>
    <x v="2"/>
    <m/>
    <n v="4"/>
    <x v="0"/>
    <x v="0"/>
  </r>
  <r>
    <d v="2021-01-05T00:00:00"/>
    <x v="3"/>
    <m/>
    <n v="1"/>
    <x v="0"/>
    <x v="0"/>
  </r>
  <r>
    <d v="2021-01-05T00:00:00"/>
    <x v="4"/>
    <m/>
    <n v="1"/>
    <x v="0"/>
    <x v="0"/>
  </r>
  <r>
    <d v="2021-01-05T00:00:00"/>
    <x v="5"/>
    <m/>
    <n v="1"/>
    <x v="0"/>
    <x v="0"/>
  </r>
  <r>
    <d v="2021-01-05T00:00:00"/>
    <x v="6"/>
    <m/>
    <n v="2"/>
    <x v="0"/>
    <x v="0"/>
  </r>
  <r>
    <d v="2021-01-05T00:00:00"/>
    <x v="7"/>
    <m/>
    <n v="1"/>
    <x v="0"/>
    <x v="0"/>
  </r>
  <r>
    <d v="2021-01-05T00:00:00"/>
    <x v="8"/>
    <m/>
    <n v="10"/>
    <x v="0"/>
    <x v="0"/>
  </r>
  <r>
    <d v="2021-01-05T00:00:00"/>
    <x v="9"/>
    <m/>
    <n v="1"/>
    <x v="0"/>
    <x v="0"/>
  </r>
  <r>
    <d v="2021-01-05T00:00:00"/>
    <x v="10"/>
    <m/>
    <n v="1"/>
    <x v="0"/>
    <x v="0"/>
  </r>
  <r>
    <d v="2021-01-05T00:00:00"/>
    <x v="11"/>
    <m/>
    <n v="3"/>
    <x v="0"/>
    <x v="0"/>
  </r>
  <r>
    <d v="2021-01-05T00:00:00"/>
    <x v="12"/>
    <m/>
    <n v="5"/>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0"/>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r>
    <m/>
    <x v="13"/>
    <m/>
    <m/>
    <x v="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100-000001000000}" name="Decou_TCD2" cacheId="74" applyNumberFormats="0" applyBorderFormats="0" applyFontFormats="0" applyPatternFormats="0" applyAlignmentFormats="0" applyWidthHeightFormats="1" dataCaption="Valeurs" updatedVersion="6" minRefreshableVersion="3" enableDrill="0" useAutoFormatting="1" rowGrandTotals="0" colGrandTotals="0" itemPrintTitles="1" createdVersion="6" indent="0" outline="1" outlineData="1">
  <location ref="AC10:AF10" firstHeaderRow="0" firstDataRow="1" firstDataCol="1" rowPageCount="2" colPageCount="1"/>
  <pivotFields count="7">
    <pivotField showAll="0"/>
    <pivotField axis="axisPage" multipleItemSelectionAllowed="1" showAll="0">
      <items count="30">
        <item h="1" x="1"/>
        <item h="1" m="1" x="17"/>
        <item h="1" x="13"/>
        <item m="1" x="23"/>
        <item h="1" m="1" x="18"/>
        <item h="1" x="3"/>
        <item h="1" x="2"/>
        <item h="1" m="1" x="26"/>
        <item h="1" m="1" x="16"/>
        <item h="1" m="1" x="21"/>
        <item h="1" x="11"/>
        <item h="1" m="1" x="15"/>
        <item h="1" m="1" x="20"/>
        <item h="1" m="1" x="22"/>
        <item h="1" m="1" x="27"/>
        <item h="1" x="10"/>
        <item h="1" m="1" x="14"/>
        <item h="1" m="1" x="24"/>
        <item h="1" x="6"/>
        <item h="1" m="1" x="19"/>
        <item h="1" m="1" x="28"/>
        <item h="1" x="12"/>
        <item h="1" m="1" x="25"/>
        <item h="1" x="8"/>
        <item h="1" x="0"/>
        <item h="1" x="4"/>
        <item h="1" x="5"/>
        <item h="1" x="7"/>
        <item h="1" x="9"/>
        <item t="default"/>
      </items>
    </pivotField>
    <pivotField dataField="1" showAll="0"/>
    <pivotField dataField="1" showAll="0"/>
    <pivotField axis="axisPage" multipleItemSelectionAllowed="1" showAll="0">
      <items count="5">
        <item h="1" m="1" x="2"/>
        <item m="1" x="3"/>
        <item h="1" x="1"/>
        <item h="1" x="0"/>
        <item t="default"/>
      </items>
    </pivotField>
    <pivotField axis="axisRow" showAll="0">
      <items count="5">
        <item x="0"/>
        <item m="1" x="3"/>
        <item m="1" x="2"/>
        <item m="1" x="1"/>
        <item t="default"/>
      </items>
    </pivotField>
    <pivotField dataField="1" dragToRow="0" dragToCol="0" dragToPage="0" showAll="0" defaultSubtotal="0"/>
  </pivotFields>
  <rowFields count="1">
    <field x="5"/>
  </rowFields>
  <colFields count="1">
    <field x="-2"/>
  </colFields>
  <colItems count="3">
    <i>
      <x/>
    </i>
    <i i="1">
      <x v="1"/>
    </i>
    <i i="2">
      <x v="2"/>
    </i>
  </colItems>
  <pageFields count="2">
    <pageField fld="1" hier="-1"/>
    <pageField fld="4" hier="-1"/>
  </pageFields>
  <dataFields count="3">
    <dataField name="Somme de Entrée" fld="2" baseField="0" baseItem="0"/>
    <dataField name="Somme de Sortie" fld="3" baseField="2" baseItem="1048829"/>
    <dataField name="Somme de Somme_Qte" fld="6" baseField="0" baseItem="0"/>
  </dataFields>
  <formats count="1">
    <format dxfId="14">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100-000000000000}" name="Decou_TCD1" cacheId="69" applyNumberFormats="0" applyBorderFormats="0" applyFontFormats="0" applyPatternFormats="0" applyAlignmentFormats="0" applyWidthHeightFormats="1" dataCaption="Valeurs" updatedVersion="6" minRefreshableVersion="3" useAutoFormatting="1" rowGrandTotals="0" colGrandTotals="0" itemPrintTitles="1" createdVersion="6" indent="0" outline="1" outlineData="1">
  <location ref="X10:AA10" firstHeaderRow="0" firstDataRow="1" firstDataCol="1" rowPageCount="2" colPageCount="1"/>
  <pivotFields count="7">
    <pivotField showAll="0"/>
    <pivotField axis="axisPage" multipleItemSelectionAllowed="1" showAll="0">
      <items count="30">
        <item x="1"/>
        <item h="1" m="1" x="17"/>
        <item h="1" x="13"/>
        <item h="1" m="1" x="23"/>
        <item h="1" m="1" x="18"/>
        <item h="1" x="3"/>
        <item h="1" x="2"/>
        <item h="1" m="1" x="26"/>
        <item h="1" m="1" x="16"/>
        <item h="1" m="1" x="21"/>
        <item h="1" x="11"/>
        <item h="1" m="1" x="15"/>
        <item h="1" m="1" x="20"/>
        <item h="1" m="1" x="22"/>
        <item h="1" m="1" x="27"/>
        <item h="1" x="10"/>
        <item h="1" m="1" x="14"/>
        <item h="1" m="1" x="24"/>
        <item h="1" x="6"/>
        <item h="1" m="1" x="19"/>
        <item h="1" m="1" x="28"/>
        <item h="1" x="12"/>
        <item h="1" m="1" x="25"/>
        <item h="1" x="8"/>
        <item h="1" x="0"/>
        <item h="1" x="4"/>
        <item h="1" x="5"/>
        <item h="1" x="7"/>
        <item h="1" x="9"/>
        <item t="default"/>
      </items>
    </pivotField>
    <pivotField dataField="1" showAll="0"/>
    <pivotField dataField="1" showAll="0"/>
    <pivotField axis="axisPage" multipleItemSelectionAllowed="1" showAll="0">
      <items count="5">
        <item h="1" m="1" x="2"/>
        <item m="1" x="3"/>
        <item h="1" x="1"/>
        <item h="1" x="0"/>
        <item t="default"/>
      </items>
    </pivotField>
    <pivotField axis="axisRow" showAll="0">
      <items count="5">
        <item x="0"/>
        <item m="1" x="3"/>
        <item m="1" x="2"/>
        <item m="1" x="1"/>
        <item t="default"/>
      </items>
    </pivotField>
    <pivotField dataField="1" dragToRow="0" dragToCol="0" dragToPage="0" showAll="0" defaultSubtotal="0"/>
  </pivotFields>
  <rowFields count="1">
    <field x="5"/>
  </rowFields>
  <colFields count="1">
    <field x="-2"/>
  </colFields>
  <colItems count="3">
    <i>
      <x/>
    </i>
    <i i="1">
      <x v="1"/>
    </i>
    <i i="2">
      <x v="2"/>
    </i>
  </colItems>
  <pageFields count="2">
    <pageField fld="1" hier="-1"/>
    <pageField fld="4" hier="-1"/>
  </pageFields>
  <dataFields count="3">
    <dataField name="Somme de Entrée" fld="2" baseField="0" baseItem="0"/>
    <dataField name="Somme de Sortie" fld="3" baseField="2" baseItem="1048829"/>
    <dataField name="Somme de Somme_Qte" fld="6" baseField="0" baseItem="0"/>
  </dataFields>
  <formats count="1">
    <format dxfId="15">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B1:P26"/>
  <sheetViews>
    <sheetView zoomScaleNormal="51" zoomScalePageLayoutView="51" workbookViewId="0">
      <pane ySplit="5" topLeftCell="A6" activePane="bottomLeft" state="frozen"/>
      <selection pane="bottomLeft" activeCell="E18" sqref="E18"/>
    </sheetView>
  </sheetViews>
  <sheetFormatPr baseColWidth="10" defaultColWidth="11.42578125" defaultRowHeight="15" x14ac:dyDescent="0.25"/>
  <cols>
    <col min="1" max="1" width="11.42578125" style="1"/>
    <col min="2" max="2" width="11.42578125" style="55"/>
    <col min="3" max="3" width="43.28515625" style="49" bestFit="1" customWidth="1"/>
    <col min="4" max="4" width="11.42578125" style="49"/>
    <col min="5" max="5" width="19.140625" style="49" bestFit="1" customWidth="1"/>
    <col min="6" max="8" width="11.42578125" style="1"/>
    <col min="9" max="9" width="4" style="1" bestFit="1" customWidth="1"/>
    <col min="10" max="10" width="11.42578125" style="1"/>
    <col min="11" max="11" width="34" style="1" bestFit="1" customWidth="1"/>
    <col min="12" max="12" width="44.140625" style="1" bestFit="1" customWidth="1"/>
    <col min="13" max="16384" width="11.42578125" style="1"/>
  </cols>
  <sheetData>
    <row r="1" spans="2:16" s="9" customFormat="1" ht="14.45" x14ac:dyDescent="0.35"/>
    <row r="2" spans="2:16" s="9" customFormat="1" ht="14.45" x14ac:dyDescent="0.35"/>
    <row r="3" spans="2:16" s="9" customFormat="1" ht="9.75" customHeight="1" x14ac:dyDescent="0.35"/>
    <row r="4" spans="2:16" s="31" customFormat="1" ht="14.45" x14ac:dyDescent="0.35"/>
    <row r="5" spans="2:16" s="31" customFormat="1" ht="6.75" customHeight="1" x14ac:dyDescent="0.35"/>
    <row r="6" spans="2:16" ht="14.45" x14ac:dyDescent="0.35">
      <c r="B6" s="1"/>
      <c r="C6" s="1"/>
      <c r="D6" s="1"/>
      <c r="E6" s="1"/>
    </row>
    <row r="7" spans="2:16" ht="14.45" x14ac:dyDescent="0.35">
      <c r="B7" s="1"/>
      <c r="C7" s="1"/>
      <c r="D7" s="1"/>
      <c r="E7" s="1"/>
    </row>
    <row r="8" spans="2:16" ht="21" x14ac:dyDescent="0.35">
      <c r="B8" s="125" t="s">
        <v>55</v>
      </c>
      <c r="C8" s="126"/>
      <c r="D8" s="126"/>
      <c r="E8" s="126"/>
      <c r="F8" s="126"/>
      <c r="G8" s="126"/>
      <c r="H8" s="126"/>
      <c r="I8" s="127"/>
      <c r="K8" s="1" t="s">
        <v>83</v>
      </c>
      <c r="L8" s="1" t="s">
        <v>84</v>
      </c>
      <c r="M8" s="1" t="s">
        <v>85</v>
      </c>
    </row>
    <row r="9" spans="2:16" ht="14.45" x14ac:dyDescent="0.35">
      <c r="B9" s="53" t="s">
        <v>59</v>
      </c>
      <c r="C9" s="54">
        <f ca="1">TODAY()</f>
        <v>44202</v>
      </c>
      <c r="D9" s="1"/>
      <c r="E9" s="1"/>
      <c r="K9" s="77">
        <f>IF(C10=L9,2,1)</f>
        <v>2</v>
      </c>
      <c r="L9" s="77" t="str">
        <f>IFERROR(VLOOKUP(C10,C13:C90,1,FALSE),"NOK")</f>
        <v>BOULEAU Christophe</v>
      </c>
      <c r="M9" s="77" t="str">
        <f ca="1">IFERROR(IF(AND(K9=2,N9-C9&gt;0),"OK","NOK"),"NOK")</f>
        <v>OK</v>
      </c>
      <c r="N9" s="78">
        <f>IFERROR(VLOOKUP(C10,C13:E90,3,FALSE),"NOK")</f>
        <v>44460</v>
      </c>
    </row>
    <row r="10" spans="2:16" s="2" customFormat="1" ht="14.45" x14ac:dyDescent="0.35">
      <c r="B10" s="2" t="s">
        <v>61</v>
      </c>
      <c r="C10" s="45" t="s">
        <v>60</v>
      </c>
      <c r="I10" s="1"/>
      <c r="J10" s="1"/>
      <c r="M10" s="77"/>
      <c r="N10" s="79"/>
      <c r="O10" s="79"/>
      <c r="P10" s="79"/>
    </row>
    <row r="11" spans="2:16" ht="14.45" x14ac:dyDescent="0.35">
      <c r="B11" s="49"/>
      <c r="K11" s="77"/>
      <c r="L11" s="77"/>
      <c r="M11" s="77"/>
      <c r="N11" s="77"/>
      <c r="O11" s="77"/>
      <c r="P11" s="77"/>
    </row>
    <row r="12" spans="2:16" x14ac:dyDescent="0.25">
      <c r="B12" s="4" t="s">
        <v>1</v>
      </c>
      <c r="C12" s="5" t="s">
        <v>56</v>
      </c>
      <c r="D12" s="5" t="s">
        <v>57</v>
      </c>
      <c r="E12" s="6" t="s">
        <v>58</v>
      </c>
      <c r="K12" s="77"/>
      <c r="L12" s="77"/>
      <c r="M12" s="77"/>
      <c r="N12" s="77"/>
      <c r="O12" s="77"/>
      <c r="P12" s="77"/>
    </row>
    <row r="13" spans="2:16" ht="14.45" x14ac:dyDescent="0.35">
      <c r="B13" s="47">
        <v>44095</v>
      </c>
      <c r="C13" s="48" t="s">
        <v>60</v>
      </c>
      <c r="D13" s="48" t="s">
        <v>62</v>
      </c>
      <c r="E13" s="56">
        <v>44460</v>
      </c>
      <c r="K13" s="77"/>
      <c r="L13" s="77"/>
      <c r="M13" s="77"/>
      <c r="N13" s="77"/>
      <c r="O13" s="77"/>
      <c r="P13" s="77"/>
    </row>
    <row r="14" spans="2:16" ht="14.45" x14ac:dyDescent="0.35">
      <c r="B14" s="55">
        <v>44118</v>
      </c>
      <c r="C14" s="49" t="s">
        <v>60</v>
      </c>
      <c r="D14" s="49" t="s">
        <v>62</v>
      </c>
      <c r="E14" s="55">
        <v>44483</v>
      </c>
      <c r="K14" s="77"/>
      <c r="L14" s="77"/>
      <c r="M14" s="77"/>
      <c r="N14" s="77"/>
      <c r="O14" s="77"/>
      <c r="P14" s="77"/>
    </row>
    <row r="15" spans="2:16" ht="14.45" x14ac:dyDescent="0.35">
      <c r="B15" s="55">
        <v>44123</v>
      </c>
      <c r="C15" s="49" t="s">
        <v>99</v>
      </c>
      <c r="D15" s="49" t="s">
        <v>62</v>
      </c>
      <c r="E15" s="55">
        <v>44488</v>
      </c>
      <c r="K15" s="77"/>
      <c r="L15" s="77"/>
      <c r="M15" s="77"/>
      <c r="N15" s="77"/>
      <c r="O15" s="77"/>
      <c r="P15" s="77"/>
    </row>
    <row r="16" spans="2:16" ht="14.45" x14ac:dyDescent="0.35">
      <c r="B16" s="55">
        <v>44123</v>
      </c>
      <c r="C16" s="49" t="s">
        <v>101</v>
      </c>
      <c r="D16" s="49" t="s">
        <v>62</v>
      </c>
      <c r="E16" s="55">
        <v>44488</v>
      </c>
      <c r="K16" s="77"/>
      <c r="L16" s="77"/>
      <c r="M16" s="77"/>
      <c r="N16" s="77"/>
      <c r="O16" s="77"/>
      <c r="P16" s="77"/>
    </row>
    <row r="17" spans="2:16" ht="14.45" x14ac:dyDescent="0.35">
      <c r="B17" s="55">
        <v>44127</v>
      </c>
      <c r="C17" s="49" t="s">
        <v>105</v>
      </c>
      <c r="D17" s="49" t="s">
        <v>62</v>
      </c>
      <c r="E17" s="55">
        <v>44492</v>
      </c>
      <c r="K17" s="77"/>
      <c r="L17" s="77"/>
      <c r="M17" s="77"/>
      <c r="N17" s="77"/>
      <c r="O17" s="77"/>
      <c r="P17" s="77"/>
    </row>
    <row r="18" spans="2:16" ht="14.45" x14ac:dyDescent="0.35">
      <c r="B18" s="55">
        <v>44127</v>
      </c>
      <c r="C18" s="49" t="s">
        <v>105</v>
      </c>
      <c r="D18" s="49" t="s">
        <v>62</v>
      </c>
      <c r="E18" s="55">
        <v>44492</v>
      </c>
      <c r="K18" s="77"/>
      <c r="L18" s="77"/>
      <c r="M18" s="77"/>
      <c r="N18" s="77"/>
      <c r="O18" s="77"/>
      <c r="P18" s="77"/>
    </row>
    <row r="19" spans="2:16" ht="14.45" x14ac:dyDescent="0.35">
      <c r="B19" s="55">
        <v>44133</v>
      </c>
      <c r="C19" s="49" t="s">
        <v>109</v>
      </c>
      <c r="D19" s="49" t="s">
        <v>62</v>
      </c>
      <c r="E19" s="55">
        <v>44498</v>
      </c>
      <c r="K19" s="77"/>
      <c r="L19" s="77"/>
      <c r="M19" s="77"/>
      <c r="N19" s="77"/>
      <c r="O19" s="77"/>
      <c r="P19" s="77"/>
    </row>
    <row r="20" spans="2:16" ht="14.45" x14ac:dyDescent="0.35">
      <c r="K20" s="77"/>
      <c r="L20" s="77"/>
      <c r="M20" s="77"/>
      <c r="N20" s="77"/>
      <c r="O20" s="77"/>
      <c r="P20" s="77"/>
    </row>
    <row r="21" spans="2:16" ht="14.45" x14ac:dyDescent="0.35">
      <c r="K21" s="77"/>
      <c r="L21" s="77"/>
      <c r="M21" s="77"/>
      <c r="N21" s="77"/>
      <c r="O21" s="77"/>
      <c r="P21" s="77"/>
    </row>
    <row r="22" spans="2:16" ht="14.45" x14ac:dyDescent="0.35">
      <c r="K22" s="77"/>
      <c r="L22" s="77"/>
      <c r="M22" s="77"/>
      <c r="N22" s="77"/>
      <c r="O22" s="77"/>
      <c r="P22" s="77"/>
    </row>
    <row r="23" spans="2:16" ht="14.45" x14ac:dyDescent="0.35">
      <c r="K23" s="77"/>
      <c r="L23" s="77"/>
      <c r="M23" s="77"/>
      <c r="N23" s="77"/>
      <c r="O23" s="77"/>
      <c r="P23" s="77"/>
    </row>
    <row r="24" spans="2:16" ht="14.45" x14ac:dyDescent="0.35">
      <c r="K24" s="77"/>
      <c r="L24" s="77"/>
      <c r="M24" s="77"/>
      <c r="N24" s="77"/>
      <c r="O24" s="77"/>
      <c r="P24" s="77"/>
    </row>
    <row r="25" spans="2:16" ht="14.45" x14ac:dyDescent="0.35">
      <c r="K25" s="77"/>
      <c r="L25" s="77"/>
      <c r="M25" s="77"/>
      <c r="N25" s="77"/>
      <c r="O25" s="77"/>
      <c r="P25" s="77"/>
    </row>
    <row r="26" spans="2:16" ht="14.45" x14ac:dyDescent="0.35">
      <c r="K26" s="77"/>
      <c r="L26" s="77"/>
      <c r="M26" s="77"/>
      <c r="N26" s="77"/>
      <c r="O26" s="77"/>
      <c r="P26" s="77"/>
    </row>
  </sheetData>
  <sheetProtection algorithmName="SHA-512" hashValue="gdJekDhEoxJ320UUZp5AuqGABFE+k9eM0KZ0ZDw6AwZUuWBqDPgUtumTf2Umj1P1629YGQ24PqgtEcmXyAId2A==" saltValue="YUwxSeOx4oZHE71jkIswNQ==" spinCount="100000" sheet="1" objects="1" scenarios="1"/>
  <autoFilter ref="B12:E13" xr:uid="{00000000-0009-0000-0000-000000000000}">
    <sortState xmlns:xlrd2="http://schemas.microsoft.com/office/spreadsheetml/2017/richdata2" ref="B13:E13">
      <sortCondition descending="1" ref="E12:E13"/>
    </sortState>
  </autoFilter>
  <mergeCells count="1">
    <mergeCell ref="B8:I8"/>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AQ1078"/>
  <sheetViews>
    <sheetView zoomScaleNormal="100" zoomScalePageLayoutView="51" workbookViewId="0">
      <pane ySplit="5" topLeftCell="A6" activePane="bottomLeft" state="frozen"/>
      <selection pane="bottomLeft" activeCell="C11" sqref="C11"/>
    </sheetView>
  </sheetViews>
  <sheetFormatPr baseColWidth="10" defaultColWidth="11.42578125" defaultRowHeight="15" x14ac:dyDescent="0.25"/>
  <cols>
    <col min="1" max="1" width="11.42578125" style="1"/>
    <col min="2" max="2" width="11.42578125" style="66"/>
    <col min="3" max="3" width="43.28515625" style="66" bestFit="1" customWidth="1"/>
    <col min="4" max="4" width="11.42578125" style="66"/>
    <col min="5" max="5" width="6.28515625" style="66" bestFit="1" customWidth="1"/>
    <col min="6" max="6" width="24.7109375" style="66" hidden="1" customWidth="1"/>
    <col min="7" max="7" width="17.42578125" style="46" customWidth="1"/>
    <col min="8" max="8" width="0" style="1" hidden="1" customWidth="1"/>
    <col min="9" max="23" width="11.42578125" style="1"/>
    <col min="24" max="24" width="24.7109375" style="1" bestFit="1" customWidth="1"/>
    <col min="25" max="25" width="27.140625" style="1" bestFit="1" customWidth="1"/>
    <col min="26" max="26" width="16.28515625" style="1" bestFit="1" customWidth="1"/>
    <col min="27" max="27" width="22.140625" style="1" bestFit="1" customWidth="1"/>
    <col min="28" max="28" width="18.140625" style="1" bestFit="1" customWidth="1"/>
    <col min="29" max="29" width="24.7109375" style="1" bestFit="1" customWidth="1"/>
    <col min="30" max="30" width="21.85546875" style="1" bestFit="1" customWidth="1"/>
    <col min="31" max="31" width="16.28515625" style="1" bestFit="1" customWidth="1"/>
    <col min="32" max="32" width="22.140625" style="1" bestFit="1" customWidth="1"/>
    <col min="33" max="33" width="18.140625" style="1" bestFit="1" customWidth="1"/>
    <col min="34" max="16384" width="11.42578125" style="1"/>
  </cols>
  <sheetData>
    <row r="1" spans="1:43" s="9" customFormat="1" ht="14.45" x14ac:dyDescent="0.35"/>
    <row r="2" spans="1:43" s="9" customFormat="1" ht="14.45" x14ac:dyDescent="0.35"/>
    <row r="3" spans="1:43" s="9" customFormat="1" ht="9.75" customHeight="1" x14ac:dyDescent="0.35"/>
    <row r="4" spans="1:43" s="31" customFormat="1" ht="14.45" x14ac:dyDescent="0.35"/>
    <row r="5" spans="1:43" s="31" customFormat="1" ht="6.75" customHeight="1" x14ac:dyDescent="0.35"/>
    <row r="6" spans="1:43" x14ac:dyDescent="0.25">
      <c r="B6" s="1"/>
      <c r="C6" s="1"/>
      <c r="D6" s="1"/>
      <c r="E6" s="1"/>
      <c r="F6" s="1"/>
      <c r="G6" s="1"/>
      <c r="AQ6" s="1" t="s">
        <v>73</v>
      </c>
    </row>
    <row r="7" spans="1:43" x14ac:dyDescent="0.25">
      <c r="B7" s="1"/>
      <c r="C7" s="1"/>
      <c r="D7" s="1"/>
      <c r="E7" s="1"/>
      <c r="F7" s="1"/>
      <c r="G7" s="1"/>
      <c r="X7" s="80" t="s">
        <v>0</v>
      </c>
      <c r="Y7" s="81" t="s">
        <v>71</v>
      </c>
      <c r="AC7" s="80" t="s">
        <v>0</v>
      </c>
      <c r="AD7" s="81" t="s">
        <v>100</v>
      </c>
      <c r="AQ7" s="1" t="s">
        <v>71</v>
      </c>
    </row>
    <row r="8" spans="1:43" ht="21" x14ac:dyDescent="0.35">
      <c r="B8" s="125" t="s">
        <v>46</v>
      </c>
      <c r="C8" s="126"/>
      <c r="D8" s="126"/>
      <c r="E8" s="126"/>
      <c r="F8" s="126"/>
      <c r="G8" s="127"/>
      <c r="O8" s="63"/>
      <c r="P8" s="63"/>
      <c r="Q8" s="63"/>
      <c r="R8" s="63"/>
      <c r="S8" s="63"/>
      <c r="T8" s="63"/>
      <c r="U8" s="63"/>
      <c r="V8" s="63"/>
      <c r="X8" s="80" t="s">
        <v>70</v>
      </c>
      <c r="Y8" s="81" t="s">
        <v>100</v>
      </c>
      <c r="AC8" s="80" t="s">
        <v>70</v>
      </c>
      <c r="AD8" s="81" t="s">
        <v>100</v>
      </c>
      <c r="AQ8" s="1" t="s">
        <v>76</v>
      </c>
    </row>
    <row r="9" spans="1:43" thickBot="1" x14ac:dyDescent="0.4">
      <c r="B9" s="1"/>
      <c r="C9" s="1"/>
      <c r="D9" s="1"/>
      <c r="E9" s="1"/>
      <c r="F9" s="1"/>
      <c r="G9" s="1"/>
    </row>
    <row r="10" spans="1:43" s="2" customFormat="1" ht="23.25" customHeight="1" thickBot="1" x14ac:dyDescent="0.3">
      <c r="A10" s="63"/>
      <c r="B10" s="71" t="s">
        <v>1</v>
      </c>
      <c r="C10" s="72" t="s">
        <v>0</v>
      </c>
      <c r="D10" s="72" t="s">
        <v>2</v>
      </c>
      <c r="E10" s="73" t="s">
        <v>3</v>
      </c>
      <c r="F10" s="74" t="s">
        <v>70</v>
      </c>
      <c r="G10" s="75" t="s">
        <v>82</v>
      </c>
      <c r="H10" s="10"/>
      <c r="X10" s="80" t="s">
        <v>77</v>
      </c>
      <c r="Y10" s="81" t="s">
        <v>78</v>
      </c>
      <c r="Z10" s="81" t="s">
        <v>79</v>
      </c>
      <c r="AA10" s="81" t="s">
        <v>80</v>
      </c>
      <c r="AB10" t="s">
        <v>81</v>
      </c>
      <c r="AC10" s="80" t="s">
        <v>77</v>
      </c>
      <c r="AD10" s="81" t="s">
        <v>78</v>
      </c>
      <c r="AE10" s="81" t="s">
        <v>79</v>
      </c>
      <c r="AF10" s="81" t="s">
        <v>80</v>
      </c>
      <c r="AG10" t="s">
        <v>81</v>
      </c>
      <c r="AH10" s="64"/>
      <c r="AI10" s="64"/>
      <c r="AJ10" s="64"/>
      <c r="AK10" s="64"/>
      <c r="AL10" s="64"/>
      <c r="AM10" s="64"/>
      <c r="AN10" s="64"/>
      <c r="AO10" s="64"/>
      <c r="AP10" s="64"/>
      <c r="AQ10" s="64"/>
    </row>
    <row r="11" spans="1:43" ht="14.45" x14ac:dyDescent="0.35">
      <c r="A11" s="63"/>
      <c r="B11" s="70">
        <v>44200</v>
      </c>
      <c r="C11" s="48" t="s">
        <v>146</v>
      </c>
      <c r="D11" s="48">
        <v>8</v>
      </c>
      <c r="E11" s="46"/>
      <c r="F11" s="82"/>
      <c r="G11" s="56"/>
      <c r="H11" s="65">
        <f>IF(G11&gt;0,1,0)</f>
        <v>0</v>
      </c>
      <c r="X11"/>
      <c r="Y11"/>
      <c r="Z11"/>
      <c r="AA11"/>
      <c r="AB11" s="63">
        <f>_xlfn.MINIFS('Décou - Entrées et sorties'!X11:X10780,'Décou - Entrées et sorties'!AA11:AA10780,"&gt;0")</f>
        <v>0</v>
      </c>
      <c r="AC11"/>
      <c r="AD11"/>
      <c r="AE11"/>
      <c r="AF11"/>
      <c r="AG11" s="63">
        <f>_xlfn.MINIFS('Décou - Entrées et sorties'!AC11:AC10780,'Décou - Entrées et sorties'!AF11:AF10780,"&gt;0")</f>
        <v>0</v>
      </c>
    </row>
    <row r="12" spans="1:43" ht="14.45" x14ac:dyDescent="0.35">
      <c r="A12" s="63"/>
      <c r="B12" s="47">
        <v>44201</v>
      </c>
      <c r="C12" s="48" t="s">
        <v>71</v>
      </c>
      <c r="D12" s="48"/>
      <c r="E12" s="46">
        <v>7</v>
      </c>
      <c r="F12" s="83"/>
      <c r="G12" s="56"/>
      <c r="H12" s="65">
        <f t="shared" ref="H12:H75" si="0">IF(G12&gt;0,1,)</f>
        <v>0</v>
      </c>
      <c r="X12"/>
      <c r="Y12"/>
      <c r="Z12"/>
      <c r="AA12"/>
      <c r="AC12"/>
      <c r="AD12"/>
      <c r="AE12"/>
      <c r="AF12"/>
    </row>
    <row r="13" spans="1:43" x14ac:dyDescent="0.25">
      <c r="A13" s="63"/>
      <c r="B13" s="47">
        <v>44201</v>
      </c>
      <c r="C13" s="48" t="s">
        <v>147</v>
      </c>
      <c r="D13" s="48"/>
      <c r="E13" s="46">
        <v>4</v>
      </c>
      <c r="F13" s="83"/>
      <c r="G13" s="56"/>
      <c r="H13" s="65">
        <f t="shared" si="0"/>
        <v>0</v>
      </c>
      <c r="X13"/>
      <c r="Y13"/>
      <c r="Z13"/>
      <c r="AA13"/>
      <c r="AC13"/>
      <c r="AD13"/>
      <c r="AE13"/>
      <c r="AF13"/>
    </row>
    <row r="14" spans="1:43" ht="14.45" x14ac:dyDescent="0.35">
      <c r="A14" s="63"/>
      <c r="B14" s="47">
        <v>44201</v>
      </c>
      <c r="C14" s="48" t="s">
        <v>148</v>
      </c>
      <c r="D14" s="48"/>
      <c r="E14" s="46">
        <v>1</v>
      </c>
      <c r="F14" s="83"/>
      <c r="G14" s="56"/>
      <c r="H14" s="65">
        <f t="shared" si="0"/>
        <v>0</v>
      </c>
      <c r="X14"/>
      <c r="Y14"/>
      <c r="Z14"/>
      <c r="AA14"/>
      <c r="AC14"/>
      <c r="AD14"/>
      <c r="AE14"/>
      <c r="AF14"/>
    </row>
    <row r="15" spans="1:43" ht="14.45" x14ac:dyDescent="0.35">
      <c r="A15" s="63"/>
      <c r="B15" s="47">
        <v>44201</v>
      </c>
      <c r="C15" s="48" t="s">
        <v>145</v>
      </c>
      <c r="D15" s="48"/>
      <c r="E15" s="46">
        <v>1</v>
      </c>
      <c r="F15" s="83"/>
      <c r="G15" s="56"/>
      <c r="H15" s="65">
        <f t="shared" si="0"/>
        <v>0</v>
      </c>
      <c r="X15"/>
      <c r="Y15"/>
      <c r="Z15"/>
      <c r="AA15"/>
    </row>
    <row r="16" spans="1:43" ht="14.45" x14ac:dyDescent="0.35">
      <c r="A16" s="63"/>
      <c r="B16" s="47">
        <v>44201</v>
      </c>
      <c r="C16" s="48" t="s">
        <v>149</v>
      </c>
      <c r="D16" s="48"/>
      <c r="E16" s="46">
        <v>1</v>
      </c>
      <c r="F16" s="83"/>
      <c r="G16" s="56"/>
      <c r="H16" s="65">
        <f t="shared" si="0"/>
        <v>0</v>
      </c>
    </row>
    <row r="17" spans="1:33" x14ac:dyDescent="0.25">
      <c r="A17" s="63"/>
      <c r="B17" s="47">
        <v>44201</v>
      </c>
      <c r="C17" s="48" t="s">
        <v>150</v>
      </c>
      <c r="D17" s="48"/>
      <c r="E17" s="46">
        <v>2</v>
      </c>
      <c r="F17" s="83"/>
      <c r="G17" s="56"/>
      <c r="H17" s="65">
        <f t="shared" si="0"/>
        <v>0</v>
      </c>
    </row>
    <row r="18" spans="1:33" ht="15.75" customHeight="1" x14ac:dyDescent="0.25">
      <c r="A18" s="63"/>
      <c r="B18" s="47">
        <v>44201</v>
      </c>
      <c r="C18" s="48" t="s">
        <v>151</v>
      </c>
      <c r="D18" s="48"/>
      <c r="E18" s="46">
        <v>1</v>
      </c>
      <c r="F18" s="83"/>
      <c r="G18" s="56"/>
      <c r="H18" s="65">
        <f t="shared" si="0"/>
        <v>0</v>
      </c>
      <c r="AB18" s="63"/>
      <c r="AG18" s="63"/>
    </row>
    <row r="19" spans="1:33" ht="14.45" x14ac:dyDescent="0.35">
      <c r="A19" s="63"/>
      <c r="B19" s="47">
        <v>44201</v>
      </c>
      <c r="C19" s="48" t="s">
        <v>152</v>
      </c>
      <c r="D19" s="48"/>
      <c r="E19" s="46">
        <v>10</v>
      </c>
      <c r="F19" s="83"/>
      <c r="G19" s="56"/>
      <c r="H19" s="65">
        <f t="shared" si="0"/>
        <v>0</v>
      </c>
      <c r="AB19" s="63"/>
      <c r="AG19" s="63"/>
    </row>
    <row r="20" spans="1:33" ht="14.45" x14ac:dyDescent="0.35">
      <c r="A20" s="63"/>
      <c r="B20" s="47">
        <v>44201</v>
      </c>
      <c r="C20" s="48" t="s">
        <v>153</v>
      </c>
      <c r="D20" s="48"/>
      <c r="E20" s="46">
        <v>1</v>
      </c>
      <c r="F20" s="83"/>
      <c r="G20" s="56"/>
      <c r="H20" s="65">
        <f t="shared" si="0"/>
        <v>0</v>
      </c>
      <c r="AB20" s="63"/>
      <c r="AG20" s="63"/>
    </row>
    <row r="21" spans="1:33" ht="14.45" x14ac:dyDescent="0.35">
      <c r="A21" s="63"/>
      <c r="B21" s="47">
        <v>44201</v>
      </c>
      <c r="C21" s="48" t="s">
        <v>154</v>
      </c>
      <c r="D21" s="48"/>
      <c r="E21" s="46">
        <v>1</v>
      </c>
      <c r="F21" s="83"/>
      <c r="G21" s="56"/>
      <c r="H21" s="65">
        <f t="shared" si="0"/>
        <v>0</v>
      </c>
      <c r="AB21" s="63"/>
      <c r="AG21" s="63"/>
    </row>
    <row r="22" spans="1:33" ht="14.45" x14ac:dyDescent="0.35">
      <c r="A22" s="63"/>
      <c r="B22" s="47">
        <v>44201</v>
      </c>
      <c r="C22" s="48" t="s">
        <v>155</v>
      </c>
      <c r="D22" s="48"/>
      <c r="E22" s="46">
        <v>3</v>
      </c>
      <c r="F22" s="83"/>
      <c r="G22" s="56"/>
      <c r="H22" s="65">
        <f t="shared" si="0"/>
        <v>0</v>
      </c>
      <c r="AB22" s="63"/>
      <c r="AG22" s="63"/>
    </row>
    <row r="23" spans="1:33" x14ac:dyDescent="0.25">
      <c r="A23" s="63"/>
      <c r="B23" s="47">
        <v>44201</v>
      </c>
      <c r="C23" s="48" t="s">
        <v>156</v>
      </c>
      <c r="D23" s="48"/>
      <c r="E23" s="46">
        <v>5</v>
      </c>
      <c r="F23" s="83"/>
      <c r="G23" s="56"/>
      <c r="H23" s="65">
        <f t="shared" si="0"/>
        <v>0</v>
      </c>
      <c r="AB23" s="63"/>
      <c r="AG23" s="63"/>
    </row>
    <row r="24" spans="1:33" ht="14.45" x14ac:dyDescent="0.35">
      <c r="A24" s="63"/>
      <c r="B24" s="47"/>
      <c r="C24" s="48"/>
      <c r="D24" s="48"/>
      <c r="E24" s="46"/>
      <c r="F24" s="48"/>
      <c r="G24" s="56"/>
      <c r="H24" s="65">
        <f t="shared" si="0"/>
        <v>0</v>
      </c>
    </row>
    <row r="25" spans="1:33" ht="14.45" x14ac:dyDescent="0.35">
      <c r="A25" s="63"/>
      <c r="B25" s="47"/>
      <c r="C25" s="48"/>
      <c r="D25" s="48"/>
      <c r="E25" s="46"/>
      <c r="F25" s="48"/>
      <c r="G25" s="56"/>
      <c r="H25" s="65">
        <f t="shared" si="0"/>
        <v>0</v>
      </c>
    </row>
    <row r="26" spans="1:33" ht="14.45" x14ac:dyDescent="0.35">
      <c r="A26" s="63"/>
      <c r="B26" s="47"/>
      <c r="C26" s="48"/>
      <c r="D26" s="48"/>
      <c r="E26" s="46"/>
      <c r="F26" s="48"/>
      <c r="G26" s="56"/>
      <c r="H26" s="65">
        <f t="shared" si="0"/>
        <v>0</v>
      </c>
    </row>
    <row r="27" spans="1:33" ht="14.45" x14ac:dyDescent="0.35">
      <c r="A27" s="63"/>
      <c r="B27" s="47"/>
      <c r="C27" s="48"/>
      <c r="D27" s="48"/>
      <c r="E27" s="46"/>
      <c r="F27" s="48"/>
      <c r="G27" s="56"/>
      <c r="H27" s="65">
        <f t="shared" si="0"/>
        <v>0</v>
      </c>
    </row>
    <row r="28" spans="1:33" ht="14.45" x14ac:dyDescent="0.35">
      <c r="A28" s="63"/>
      <c r="B28" s="47"/>
      <c r="C28" s="48"/>
      <c r="D28" s="48"/>
      <c r="E28" s="46"/>
      <c r="F28" s="48"/>
      <c r="G28" s="56"/>
      <c r="H28" s="65">
        <f t="shared" si="0"/>
        <v>0</v>
      </c>
    </row>
    <row r="29" spans="1:33" ht="14.45" x14ac:dyDescent="0.35">
      <c r="A29" s="63"/>
      <c r="B29" s="47"/>
      <c r="C29" s="48"/>
      <c r="D29" s="48"/>
      <c r="E29" s="46"/>
      <c r="F29" s="48"/>
      <c r="G29" s="56"/>
      <c r="H29" s="65">
        <f t="shared" si="0"/>
        <v>0</v>
      </c>
    </row>
    <row r="30" spans="1:33" ht="14.45" x14ac:dyDescent="0.35">
      <c r="A30" s="63"/>
      <c r="B30" s="47"/>
      <c r="C30" s="48"/>
      <c r="D30" s="48"/>
      <c r="E30" s="46"/>
      <c r="F30" s="48"/>
      <c r="H30" s="65">
        <f t="shared" si="0"/>
        <v>0</v>
      </c>
    </row>
    <row r="31" spans="1:33" ht="14.45" x14ac:dyDescent="0.35">
      <c r="A31" s="63"/>
      <c r="B31" s="47"/>
      <c r="C31" s="48"/>
      <c r="D31" s="48"/>
      <c r="E31" s="46"/>
      <c r="F31" s="48"/>
      <c r="H31" s="65">
        <f t="shared" si="0"/>
        <v>0</v>
      </c>
    </row>
    <row r="32" spans="1:33" ht="14.45" x14ac:dyDescent="0.35">
      <c r="A32" s="63"/>
      <c r="B32" s="47"/>
      <c r="C32" s="48"/>
      <c r="D32" s="48"/>
      <c r="E32" s="46"/>
      <c r="F32" s="48"/>
      <c r="H32" s="65">
        <f t="shared" si="0"/>
        <v>0</v>
      </c>
    </row>
    <row r="33" spans="1:8" x14ac:dyDescent="0.25">
      <c r="A33" s="63"/>
      <c r="B33" s="47"/>
      <c r="C33" s="48"/>
      <c r="D33" s="48"/>
      <c r="E33" s="46"/>
      <c r="F33" s="48"/>
      <c r="H33" s="65">
        <f t="shared" si="0"/>
        <v>0</v>
      </c>
    </row>
    <row r="34" spans="1:8" x14ac:dyDescent="0.25">
      <c r="A34" s="63"/>
      <c r="B34" s="47"/>
      <c r="C34" s="48"/>
      <c r="D34" s="48"/>
      <c r="E34" s="46"/>
      <c r="F34" s="48"/>
      <c r="H34" s="65">
        <f t="shared" si="0"/>
        <v>0</v>
      </c>
    </row>
    <row r="35" spans="1:8" x14ac:dyDescent="0.25">
      <c r="A35" s="63"/>
      <c r="B35" s="47"/>
      <c r="C35" s="48"/>
      <c r="D35" s="48"/>
      <c r="E35" s="46"/>
      <c r="F35" s="48"/>
      <c r="H35" s="65">
        <f t="shared" si="0"/>
        <v>0</v>
      </c>
    </row>
    <row r="36" spans="1:8" x14ac:dyDescent="0.25">
      <c r="A36" s="63"/>
      <c r="B36" s="47"/>
      <c r="C36" s="48"/>
      <c r="D36" s="48"/>
      <c r="E36" s="46"/>
      <c r="F36" s="48"/>
      <c r="H36" s="65">
        <f t="shared" si="0"/>
        <v>0</v>
      </c>
    </row>
    <row r="37" spans="1:8" x14ac:dyDescent="0.25">
      <c r="A37" s="63"/>
      <c r="B37" s="47"/>
      <c r="C37" s="48"/>
      <c r="D37" s="48"/>
      <c r="E37" s="46"/>
      <c r="F37" s="48"/>
      <c r="H37" s="65">
        <f t="shared" si="0"/>
        <v>0</v>
      </c>
    </row>
    <row r="38" spans="1:8" x14ac:dyDescent="0.25">
      <c r="A38" s="63"/>
      <c r="B38" s="47"/>
      <c r="C38" s="48"/>
      <c r="D38" s="48"/>
      <c r="E38" s="46"/>
      <c r="F38" s="48"/>
      <c r="H38" s="65">
        <f t="shared" si="0"/>
        <v>0</v>
      </c>
    </row>
    <row r="39" spans="1:8" x14ac:dyDescent="0.25">
      <c r="A39" s="63"/>
      <c r="B39" s="47"/>
      <c r="C39" s="48"/>
      <c r="D39" s="48"/>
      <c r="E39" s="46"/>
      <c r="F39" s="48"/>
      <c r="H39" s="65">
        <f t="shared" si="0"/>
        <v>0</v>
      </c>
    </row>
    <row r="40" spans="1:8" x14ac:dyDescent="0.25">
      <c r="A40" s="63"/>
      <c r="B40" s="47"/>
      <c r="C40" s="48"/>
      <c r="D40" s="48"/>
      <c r="E40" s="46"/>
      <c r="F40" s="48"/>
      <c r="H40" s="65">
        <f t="shared" si="0"/>
        <v>0</v>
      </c>
    </row>
    <row r="41" spans="1:8" x14ac:dyDescent="0.25">
      <c r="A41" s="63"/>
      <c r="B41" s="47"/>
      <c r="C41" s="48"/>
      <c r="D41" s="48"/>
      <c r="E41" s="46"/>
      <c r="F41" s="48"/>
      <c r="H41" s="65">
        <f t="shared" si="0"/>
        <v>0</v>
      </c>
    </row>
    <row r="42" spans="1:8" x14ac:dyDescent="0.25">
      <c r="A42" s="63"/>
      <c r="B42" s="47"/>
      <c r="C42" s="48"/>
      <c r="D42" s="48"/>
      <c r="E42" s="46"/>
      <c r="F42" s="48"/>
      <c r="H42" s="65">
        <f t="shared" si="0"/>
        <v>0</v>
      </c>
    </row>
    <row r="43" spans="1:8" x14ac:dyDescent="0.25">
      <c r="A43" s="63"/>
      <c r="B43" s="47"/>
      <c r="C43" s="48"/>
      <c r="D43" s="48"/>
      <c r="E43" s="46"/>
      <c r="F43" s="48"/>
      <c r="H43" s="65">
        <f t="shared" si="0"/>
        <v>0</v>
      </c>
    </row>
    <row r="44" spans="1:8" x14ac:dyDescent="0.25">
      <c r="A44" s="63"/>
      <c r="B44" s="47"/>
      <c r="C44" s="48"/>
      <c r="D44" s="48"/>
      <c r="E44" s="46"/>
      <c r="F44" s="48"/>
      <c r="H44" s="65">
        <f t="shared" si="0"/>
        <v>0</v>
      </c>
    </row>
    <row r="45" spans="1:8" x14ac:dyDescent="0.25">
      <c r="A45" s="63"/>
      <c r="B45" s="47"/>
      <c r="C45" s="48"/>
      <c r="D45" s="48"/>
      <c r="E45" s="46"/>
      <c r="F45" s="48"/>
      <c r="H45" s="65">
        <f t="shared" si="0"/>
        <v>0</v>
      </c>
    </row>
    <row r="46" spans="1:8" x14ac:dyDescent="0.25">
      <c r="A46" s="63"/>
      <c r="B46" s="47"/>
      <c r="C46" s="48"/>
      <c r="D46" s="48"/>
      <c r="E46" s="46"/>
      <c r="F46" s="48"/>
      <c r="H46" s="65">
        <f t="shared" si="0"/>
        <v>0</v>
      </c>
    </row>
    <row r="47" spans="1:8" x14ac:dyDescent="0.25">
      <c r="A47" s="63"/>
      <c r="B47" s="47"/>
      <c r="C47" s="48"/>
      <c r="D47" s="48"/>
      <c r="E47" s="46"/>
      <c r="F47" s="48"/>
      <c r="H47" s="65">
        <f t="shared" si="0"/>
        <v>0</v>
      </c>
    </row>
    <row r="48" spans="1:8" x14ac:dyDescent="0.25">
      <c r="A48" s="63"/>
      <c r="B48" s="47"/>
      <c r="C48" s="48"/>
      <c r="D48" s="48"/>
      <c r="E48" s="46"/>
      <c r="F48" s="48"/>
      <c r="H48" s="65">
        <f t="shared" si="0"/>
        <v>0</v>
      </c>
    </row>
    <row r="49" spans="1:8" x14ac:dyDescent="0.25">
      <c r="A49" s="63"/>
      <c r="B49" s="47"/>
      <c r="C49" s="48"/>
      <c r="D49" s="48"/>
      <c r="E49" s="46"/>
      <c r="F49" s="48"/>
      <c r="H49" s="65">
        <f t="shared" si="0"/>
        <v>0</v>
      </c>
    </row>
    <row r="50" spans="1:8" x14ac:dyDescent="0.25">
      <c r="A50" s="63"/>
      <c r="B50" s="47"/>
      <c r="C50" s="48"/>
      <c r="D50" s="48"/>
      <c r="E50" s="46"/>
      <c r="F50" s="48"/>
      <c r="H50" s="65">
        <f t="shared" si="0"/>
        <v>0</v>
      </c>
    </row>
    <row r="51" spans="1:8" x14ac:dyDescent="0.25">
      <c r="A51" s="63"/>
      <c r="B51" s="47"/>
      <c r="C51" s="48"/>
      <c r="D51" s="48"/>
      <c r="E51" s="46"/>
      <c r="F51" s="48"/>
      <c r="H51" s="65">
        <f t="shared" si="0"/>
        <v>0</v>
      </c>
    </row>
    <row r="52" spans="1:8" x14ac:dyDescent="0.25">
      <c r="A52" s="63"/>
      <c r="B52" s="47"/>
      <c r="C52" s="48"/>
      <c r="D52" s="48"/>
      <c r="E52" s="46"/>
      <c r="F52" s="48"/>
      <c r="H52" s="65">
        <f t="shared" si="0"/>
        <v>0</v>
      </c>
    </row>
    <row r="53" spans="1:8" x14ac:dyDescent="0.25">
      <c r="A53" s="63"/>
      <c r="B53" s="47"/>
      <c r="C53" s="48"/>
      <c r="D53" s="48"/>
      <c r="E53" s="46"/>
      <c r="F53" s="48"/>
      <c r="H53" s="65">
        <f t="shared" si="0"/>
        <v>0</v>
      </c>
    </row>
    <row r="54" spans="1:8" x14ac:dyDescent="0.25">
      <c r="A54" s="63"/>
      <c r="B54" s="47"/>
      <c r="C54" s="48"/>
      <c r="D54" s="48"/>
      <c r="E54" s="46"/>
      <c r="F54" s="48"/>
      <c r="H54" s="65">
        <f t="shared" si="0"/>
        <v>0</v>
      </c>
    </row>
    <row r="55" spans="1:8" x14ac:dyDescent="0.25">
      <c r="A55" s="63"/>
      <c r="B55" s="47"/>
      <c r="C55" s="48"/>
      <c r="D55" s="48"/>
      <c r="E55" s="46"/>
      <c r="F55" s="48"/>
      <c r="H55" s="65">
        <f t="shared" si="0"/>
        <v>0</v>
      </c>
    </row>
    <row r="56" spans="1:8" x14ac:dyDescent="0.25">
      <c r="A56" s="63"/>
      <c r="B56" s="47"/>
      <c r="C56" s="48"/>
      <c r="D56" s="48"/>
      <c r="E56" s="46"/>
      <c r="F56" s="48"/>
      <c r="H56" s="65">
        <f t="shared" si="0"/>
        <v>0</v>
      </c>
    </row>
    <row r="57" spans="1:8" x14ac:dyDescent="0.25">
      <c r="A57" s="63"/>
      <c r="B57" s="47"/>
      <c r="C57" s="48"/>
      <c r="D57" s="48"/>
      <c r="E57" s="46"/>
      <c r="F57" s="48"/>
      <c r="H57" s="65">
        <f t="shared" si="0"/>
        <v>0</v>
      </c>
    </row>
    <row r="58" spans="1:8" x14ac:dyDescent="0.25">
      <c r="A58" s="63"/>
      <c r="B58" s="47"/>
      <c r="C58" s="48"/>
      <c r="D58" s="48"/>
      <c r="E58" s="46"/>
      <c r="F58" s="48"/>
      <c r="H58" s="65">
        <f t="shared" si="0"/>
        <v>0</v>
      </c>
    </row>
    <row r="59" spans="1:8" x14ac:dyDescent="0.25">
      <c r="A59" s="63"/>
      <c r="B59" s="47"/>
      <c r="C59" s="48"/>
      <c r="D59" s="48"/>
      <c r="E59" s="46"/>
      <c r="F59" s="48"/>
      <c r="H59" s="65">
        <f t="shared" si="0"/>
        <v>0</v>
      </c>
    </row>
    <row r="60" spans="1:8" x14ac:dyDescent="0.25">
      <c r="A60" s="63"/>
      <c r="B60" s="47"/>
      <c r="C60" s="48"/>
      <c r="D60" s="48"/>
      <c r="E60" s="46"/>
      <c r="F60" s="48"/>
      <c r="H60" s="65">
        <f t="shared" si="0"/>
        <v>0</v>
      </c>
    </row>
    <row r="61" spans="1:8" x14ac:dyDescent="0.25">
      <c r="A61" s="63"/>
      <c r="B61" s="47"/>
      <c r="C61" s="48"/>
      <c r="D61" s="48"/>
      <c r="E61" s="46"/>
      <c r="F61" s="48"/>
      <c r="H61" s="65">
        <f t="shared" si="0"/>
        <v>0</v>
      </c>
    </row>
    <row r="62" spans="1:8" x14ac:dyDescent="0.25">
      <c r="A62" s="63"/>
      <c r="B62" s="47"/>
      <c r="C62" s="48"/>
      <c r="D62" s="48"/>
      <c r="E62" s="46"/>
      <c r="F62" s="48"/>
      <c r="H62" s="65">
        <f t="shared" si="0"/>
        <v>0</v>
      </c>
    </row>
    <row r="63" spans="1:8" x14ac:dyDescent="0.25">
      <c r="A63" s="63"/>
      <c r="B63" s="47"/>
      <c r="C63" s="48"/>
      <c r="D63" s="48"/>
      <c r="E63" s="46"/>
      <c r="F63" s="48"/>
      <c r="H63" s="65">
        <f t="shared" si="0"/>
        <v>0</v>
      </c>
    </row>
    <row r="64" spans="1:8" x14ac:dyDescent="0.25">
      <c r="A64" s="63"/>
      <c r="B64" s="47"/>
      <c r="C64" s="48"/>
      <c r="D64" s="48"/>
      <c r="E64" s="46"/>
      <c r="F64" s="48"/>
      <c r="H64" s="65">
        <f t="shared" si="0"/>
        <v>0</v>
      </c>
    </row>
    <row r="65" spans="1:8" x14ac:dyDescent="0.25">
      <c r="A65" s="63"/>
      <c r="B65" s="47"/>
      <c r="C65" s="48"/>
      <c r="D65" s="48"/>
      <c r="E65" s="46"/>
      <c r="F65" s="48"/>
      <c r="H65" s="65">
        <f t="shared" si="0"/>
        <v>0</v>
      </c>
    </row>
    <row r="66" spans="1:8" x14ac:dyDescent="0.25">
      <c r="A66" s="63"/>
      <c r="B66" s="47"/>
      <c r="C66" s="48"/>
      <c r="D66" s="48"/>
      <c r="E66" s="46"/>
      <c r="F66" s="48"/>
      <c r="H66" s="65">
        <f t="shared" si="0"/>
        <v>0</v>
      </c>
    </row>
    <row r="67" spans="1:8" x14ac:dyDescent="0.25">
      <c r="A67" s="63"/>
      <c r="B67" s="47"/>
      <c r="C67" s="48"/>
      <c r="D67" s="48"/>
      <c r="E67" s="46"/>
      <c r="F67" s="48"/>
      <c r="H67" s="65">
        <f t="shared" si="0"/>
        <v>0</v>
      </c>
    </row>
    <row r="68" spans="1:8" x14ac:dyDescent="0.25">
      <c r="A68" s="63"/>
      <c r="B68" s="47"/>
      <c r="C68" s="48"/>
      <c r="D68" s="48"/>
      <c r="E68" s="46"/>
      <c r="F68" s="48"/>
      <c r="H68" s="65">
        <f t="shared" si="0"/>
        <v>0</v>
      </c>
    </row>
    <row r="69" spans="1:8" x14ac:dyDescent="0.25">
      <c r="A69" s="63"/>
      <c r="B69" s="47"/>
      <c r="C69" s="48"/>
      <c r="D69" s="48"/>
      <c r="E69" s="46"/>
      <c r="F69" s="48"/>
      <c r="H69" s="65">
        <f t="shared" si="0"/>
        <v>0</v>
      </c>
    </row>
    <row r="70" spans="1:8" x14ac:dyDescent="0.25">
      <c r="A70" s="63"/>
      <c r="B70" s="47"/>
      <c r="C70" s="48"/>
      <c r="D70" s="48"/>
      <c r="E70" s="46"/>
      <c r="F70" s="48"/>
      <c r="H70" s="65">
        <f t="shared" si="0"/>
        <v>0</v>
      </c>
    </row>
    <row r="71" spans="1:8" x14ac:dyDescent="0.25">
      <c r="A71" s="63"/>
      <c r="B71" s="47"/>
      <c r="C71" s="48"/>
      <c r="D71" s="48"/>
      <c r="E71" s="46"/>
      <c r="F71" s="48"/>
      <c r="H71" s="65">
        <f t="shared" si="0"/>
        <v>0</v>
      </c>
    </row>
    <row r="72" spans="1:8" x14ac:dyDescent="0.25">
      <c r="A72" s="63"/>
      <c r="B72" s="47"/>
      <c r="C72" s="48"/>
      <c r="D72" s="48"/>
      <c r="E72" s="46"/>
      <c r="F72" s="48"/>
      <c r="H72" s="65">
        <f t="shared" si="0"/>
        <v>0</v>
      </c>
    </row>
    <row r="73" spans="1:8" x14ac:dyDescent="0.25">
      <c r="A73" s="63"/>
      <c r="B73" s="47"/>
      <c r="C73" s="48"/>
      <c r="D73" s="48"/>
      <c r="E73" s="46"/>
      <c r="F73" s="48"/>
      <c r="H73" s="65">
        <f t="shared" si="0"/>
        <v>0</v>
      </c>
    </row>
    <row r="74" spans="1:8" x14ac:dyDescent="0.25">
      <c r="A74" s="63"/>
      <c r="B74" s="47"/>
      <c r="C74" s="48"/>
      <c r="D74" s="48"/>
      <c r="E74" s="46"/>
      <c r="F74" s="48"/>
      <c r="H74" s="65">
        <f t="shared" si="0"/>
        <v>0</v>
      </c>
    </row>
    <row r="75" spans="1:8" x14ac:dyDescent="0.25">
      <c r="A75" s="63"/>
      <c r="B75" s="47"/>
      <c r="C75" s="48"/>
      <c r="D75" s="48"/>
      <c r="E75" s="46"/>
      <c r="F75" s="48"/>
      <c r="H75" s="65">
        <f t="shared" si="0"/>
        <v>0</v>
      </c>
    </row>
    <row r="76" spans="1:8" x14ac:dyDescent="0.25">
      <c r="A76" s="63"/>
      <c r="B76" s="47"/>
      <c r="C76" s="48"/>
      <c r="D76" s="48"/>
      <c r="E76" s="46"/>
      <c r="F76" s="48"/>
      <c r="H76" s="65">
        <f t="shared" ref="H76:H139" si="1">IF(G76&gt;0,1,)</f>
        <v>0</v>
      </c>
    </row>
    <row r="77" spans="1:8" x14ac:dyDescent="0.25">
      <c r="A77" s="63"/>
      <c r="B77" s="47"/>
      <c r="C77" s="48"/>
      <c r="D77" s="48"/>
      <c r="E77" s="46"/>
      <c r="F77" s="48"/>
      <c r="H77" s="65">
        <f t="shared" si="1"/>
        <v>0</v>
      </c>
    </row>
    <row r="78" spans="1:8" x14ac:dyDescent="0.25">
      <c r="A78" s="63"/>
      <c r="B78" s="47"/>
      <c r="C78" s="48"/>
      <c r="D78" s="48"/>
      <c r="E78" s="46"/>
      <c r="F78" s="48" t="str">
        <f t="shared" ref="F78:F138" si="2">IF(C78="","",OR(C78=$AQ$7,C78=$AQ$8))</f>
        <v/>
      </c>
      <c r="H78" s="65">
        <f t="shared" si="1"/>
        <v>0</v>
      </c>
    </row>
    <row r="79" spans="1:8" x14ac:dyDescent="0.25">
      <c r="A79" s="63"/>
      <c r="B79" s="47"/>
      <c r="C79" s="48"/>
      <c r="D79" s="48"/>
      <c r="E79" s="46"/>
      <c r="F79" s="48" t="str">
        <f t="shared" si="2"/>
        <v/>
      </c>
      <c r="H79" s="65">
        <f t="shared" si="1"/>
        <v>0</v>
      </c>
    </row>
    <row r="80" spans="1:8" x14ac:dyDescent="0.25">
      <c r="A80" s="63"/>
      <c r="B80" s="47"/>
      <c r="C80" s="48"/>
      <c r="D80" s="48"/>
      <c r="E80" s="46"/>
      <c r="F80" s="48" t="str">
        <f t="shared" si="2"/>
        <v/>
      </c>
      <c r="H80" s="65">
        <f t="shared" si="1"/>
        <v>0</v>
      </c>
    </row>
    <row r="81" spans="1:8" x14ac:dyDescent="0.25">
      <c r="A81" s="63"/>
      <c r="B81" s="47"/>
      <c r="C81" s="48"/>
      <c r="D81" s="48"/>
      <c r="E81" s="46"/>
      <c r="F81" s="48" t="str">
        <f t="shared" si="2"/>
        <v/>
      </c>
      <c r="H81" s="65">
        <f t="shared" si="1"/>
        <v>0</v>
      </c>
    </row>
    <row r="82" spans="1:8" x14ac:dyDescent="0.25">
      <c r="A82" s="63"/>
      <c r="B82" s="47"/>
      <c r="C82" s="48"/>
      <c r="D82" s="48"/>
      <c r="E82" s="46"/>
      <c r="F82" s="48" t="str">
        <f t="shared" si="2"/>
        <v/>
      </c>
      <c r="H82" s="65">
        <f t="shared" si="1"/>
        <v>0</v>
      </c>
    </row>
    <row r="83" spans="1:8" x14ac:dyDescent="0.25">
      <c r="A83" s="63"/>
      <c r="B83" s="47"/>
      <c r="C83" s="48"/>
      <c r="D83" s="48"/>
      <c r="E83" s="46"/>
      <c r="F83" s="48" t="str">
        <f t="shared" si="2"/>
        <v/>
      </c>
      <c r="H83" s="65">
        <f t="shared" si="1"/>
        <v>0</v>
      </c>
    </row>
    <row r="84" spans="1:8" x14ac:dyDescent="0.25">
      <c r="A84" s="63"/>
      <c r="B84" s="47"/>
      <c r="C84" s="48"/>
      <c r="D84" s="48"/>
      <c r="E84" s="46"/>
      <c r="F84" s="48" t="str">
        <f t="shared" si="2"/>
        <v/>
      </c>
      <c r="H84" s="65">
        <f t="shared" si="1"/>
        <v>0</v>
      </c>
    </row>
    <row r="85" spans="1:8" x14ac:dyDescent="0.25">
      <c r="A85" s="63"/>
      <c r="B85" s="47"/>
      <c r="C85" s="48"/>
      <c r="D85" s="48"/>
      <c r="E85" s="46"/>
      <c r="F85" s="48" t="str">
        <f t="shared" si="2"/>
        <v/>
      </c>
      <c r="H85" s="65">
        <f t="shared" si="1"/>
        <v>0</v>
      </c>
    </row>
    <row r="86" spans="1:8" x14ac:dyDescent="0.25">
      <c r="A86" s="63"/>
      <c r="B86" s="47"/>
      <c r="C86" s="48"/>
      <c r="D86" s="48"/>
      <c r="E86" s="46"/>
      <c r="F86" s="48" t="str">
        <f t="shared" si="2"/>
        <v/>
      </c>
      <c r="H86" s="65">
        <f t="shared" si="1"/>
        <v>0</v>
      </c>
    </row>
    <row r="87" spans="1:8" x14ac:dyDescent="0.25">
      <c r="A87" s="63"/>
      <c r="B87" s="47"/>
      <c r="C87" s="48"/>
      <c r="D87" s="48"/>
      <c r="E87" s="46"/>
      <c r="F87" s="48" t="str">
        <f t="shared" si="2"/>
        <v/>
      </c>
      <c r="H87" s="65">
        <f t="shared" si="1"/>
        <v>0</v>
      </c>
    </row>
    <row r="88" spans="1:8" x14ac:dyDescent="0.25">
      <c r="A88" s="63"/>
      <c r="B88" s="47"/>
      <c r="C88" s="48"/>
      <c r="D88" s="48"/>
      <c r="E88" s="46"/>
      <c r="F88" s="48" t="str">
        <f t="shared" si="2"/>
        <v/>
      </c>
      <c r="H88" s="65">
        <f t="shared" si="1"/>
        <v>0</v>
      </c>
    </row>
    <row r="89" spans="1:8" x14ac:dyDescent="0.25">
      <c r="A89" s="63"/>
      <c r="B89" s="47"/>
      <c r="C89" s="48"/>
      <c r="D89" s="48"/>
      <c r="E89" s="46"/>
      <c r="F89" s="48" t="str">
        <f t="shared" si="2"/>
        <v/>
      </c>
      <c r="H89" s="65">
        <f t="shared" si="1"/>
        <v>0</v>
      </c>
    </row>
    <row r="90" spans="1:8" x14ac:dyDescent="0.25">
      <c r="A90" s="63"/>
      <c r="B90" s="47"/>
      <c r="C90" s="48"/>
      <c r="D90" s="48"/>
      <c r="E90" s="46"/>
      <c r="F90" s="48" t="str">
        <f t="shared" si="2"/>
        <v/>
      </c>
      <c r="H90" s="65">
        <f t="shared" si="1"/>
        <v>0</v>
      </c>
    </row>
    <row r="91" spans="1:8" x14ac:dyDescent="0.25">
      <c r="A91" s="63"/>
      <c r="B91" s="47"/>
      <c r="C91" s="48"/>
      <c r="D91" s="48"/>
      <c r="E91" s="46"/>
      <c r="F91" s="48" t="str">
        <f t="shared" si="2"/>
        <v/>
      </c>
      <c r="H91" s="65">
        <f t="shared" si="1"/>
        <v>0</v>
      </c>
    </row>
    <row r="92" spans="1:8" x14ac:dyDescent="0.25">
      <c r="A92" s="63"/>
      <c r="B92" s="47"/>
      <c r="C92" s="48"/>
      <c r="D92" s="48"/>
      <c r="E92" s="46"/>
      <c r="F92" s="48" t="str">
        <f t="shared" si="2"/>
        <v/>
      </c>
      <c r="H92" s="65">
        <f t="shared" si="1"/>
        <v>0</v>
      </c>
    </row>
    <row r="93" spans="1:8" x14ac:dyDescent="0.25">
      <c r="A93" s="63"/>
      <c r="B93" s="47"/>
      <c r="C93" s="48"/>
      <c r="D93" s="48"/>
      <c r="E93" s="46"/>
      <c r="F93" s="48" t="str">
        <f t="shared" si="2"/>
        <v/>
      </c>
      <c r="H93" s="65">
        <f t="shared" si="1"/>
        <v>0</v>
      </c>
    </row>
    <row r="94" spans="1:8" x14ac:dyDescent="0.25">
      <c r="A94" s="63"/>
      <c r="B94" s="47"/>
      <c r="C94" s="48"/>
      <c r="D94" s="48"/>
      <c r="E94" s="46"/>
      <c r="F94" s="48" t="str">
        <f t="shared" si="2"/>
        <v/>
      </c>
      <c r="H94" s="65">
        <f t="shared" si="1"/>
        <v>0</v>
      </c>
    </row>
    <row r="95" spans="1:8" x14ac:dyDescent="0.25">
      <c r="A95" s="63"/>
      <c r="B95" s="47"/>
      <c r="C95" s="48"/>
      <c r="D95" s="48"/>
      <c r="E95" s="46"/>
      <c r="F95" s="48" t="str">
        <f t="shared" si="2"/>
        <v/>
      </c>
      <c r="H95" s="65">
        <f t="shared" si="1"/>
        <v>0</v>
      </c>
    </row>
    <row r="96" spans="1:8" x14ac:dyDescent="0.25">
      <c r="A96" s="63"/>
      <c r="B96" s="47"/>
      <c r="C96" s="48"/>
      <c r="D96" s="48"/>
      <c r="E96" s="46"/>
      <c r="F96" s="48" t="str">
        <f t="shared" si="2"/>
        <v/>
      </c>
      <c r="H96" s="65">
        <f t="shared" si="1"/>
        <v>0</v>
      </c>
    </row>
    <row r="97" spans="1:8" x14ac:dyDescent="0.25">
      <c r="A97" s="63"/>
      <c r="B97" s="47"/>
      <c r="C97" s="48"/>
      <c r="D97" s="48"/>
      <c r="E97" s="46"/>
      <c r="F97" s="48" t="str">
        <f t="shared" si="2"/>
        <v/>
      </c>
      <c r="H97" s="65">
        <f t="shared" si="1"/>
        <v>0</v>
      </c>
    </row>
    <row r="98" spans="1:8" x14ac:dyDescent="0.25">
      <c r="A98" s="63"/>
      <c r="B98" s="47"/>
      <c r="C98" s="48"/>
      <c r="D98" s="48"/>
      <c r="E98" s="46"/>
      <c r="F98" s="48" t="str">
        <f t="shared" si="2"/>
        <v/>
      </c>
      <c r="H98" s="65">
        <f t="shared" si="1"/>
        <v>0</v>
      </c>
    </row>
    <row r="99" spans="1:8" x14ac:dyDescent="0.25">
      <c r="A99" s="63"/>
      <c r="B99" s="47"/>
      <c r="C99" s="48"/>
      <c r="D99" s="48"/>
      <c r="E99" s="46"/>
      <c r="F99" s="48" t="str">
        <f t="shared" si="2"/>
        <v/>
      </c>
      <c r="H99" s="65">
        <f t="shared" si="1"/>
        <v>0</v>
      </c>
    </row>
    <row r="100" spans="1:8" x14ac:dyDescent="0.25">
      <c r="A100" s="63"/>
      <c r="B100" s="47"/>
      <c r="C100" s="48"/>
      <c r="D100" s="48"/>
      <c r="E100" s="46"/>
      <c r="F100" s="48" t="str">
        <f t="shared" si="2"/>
        <v/>
      </c>
      <c r="H100" s="65">
        <f t="shared" si="1"/>
        <v>0</v>
      </c>
    </row>
    <row r="101" spans="1:8" x14ac:dyDescent="0.25">
      <c r="A101" s="63"/>
      <c r="B101" s="47"/>
      <c r="C101" s="48"/>
      <c r="D101" s="48"/>
      <c r="E101" s="46"/>
      <c r="F101" s="48" t="str">
        <f t="shared" si="2"/>
        <v/>
      </c>
      <c r="H101" s="65">
        <f t="shared" si="1"/>
        <v>0</v>
      </c>
    </row>
    <row r="102" spans="1:8" x14ac:dyDescent="0.25">
      <c r="A102" s="63"/>
      <c r="B102" s="47"/>
      <c r="C102" s="48"/>
      <c r="D102" s="48"/>
      <c r="E102" s="46"/>
      <c r="F102" s="48" t="str">
        <f t="shared" si="2"/>
        <v/>
      </c>
      <c r="H102" s="65">
        <f t="shared" si="1"/>
        <v>0</v>
      </c>
    </row>
    <row r="103" spans="1:8" x14ac:dyDescent="0.25">
      <c r="A103" s="63"/>
      <c r="B103" s="47"/>
      <c r="C103" s="48"/>
      <c r="D103" s="48"/>
      <c r="E103" s="46"/>
      <c r="F103" s="48" t="str">
        <f t="shared" si="2"/>
        <v/>
      </c>
      <c r="H103" s="65">
        <f t="shared" si="1"/>
        <v>0</v>
      </c>
    </row>
    <row r="104" spans="1:8" x14ac:dyDescent="0.25">
      <c r="A104" s="63"/>
      <c r="B104" s="47"/>
      <c r="C104" s="48"/>
      <c r="D104" s="48"/>
      <c r="E104" s="46"/>
      <c r="F104" s="48" t="str">
        <f t="shared" si="2"/>
        <v/>
      </c>
      <c r="H104" s="65">
        <f t="shared" si="1"/>
        <v>0</v>
      </c>
    </row>
    <row r="105" spans="1:8" x14ac:dyDescent="0.25">
      <c r="A105" s="63"/>
      <c r="B105" s="47"/>
      <c r="C105" s="48"/>
      <c r="D105" s="48"/>
      <c r="E105" s="46"/>
      <c r="F105" s="48" t="str">
        <f t="shared" si="2"/>
        <v/>
      </c>
      <c r="H105" s="65">
        <f t="shared" si="1"/>
        <v>0</v>
      </c>
    </row>
    <row r="106" spans="1:8" x14ac:dyDescent="0.25">
      <c r="A106" s="63"/>
      <c r="B106" s="47"/>
      <c r="C106" s="48"/>
      <c r="D106" s="48"/>
      <c r="E106" s="46"/>
      <c r="F106" s="48" t="str">
        <f t="shared" si="2"/>
        <v/>
      </c>
      <c r="H106" s="65">
        <f t="shared" si="1"/>
        <v>0</v>
      </c>
    </row>
    <row r="107" spans="1:8" x14ac:dyDescent="0.25">
      <c r="A107" s="63"/>
      <c r="B107" s="47"/>
      <c r="C107" s="48"/>
      <c r="D107" s="48"/>
      <c r="E107" s="46"/>
      <c r="F107" s="48" t="str">
        <f t="shared" si="2"/>
        <v/>
      </c>
      <c r="H107" s="65">
        <f t="shared" si="1"/>
        <v>0</v>
      </c>
    </row>
    <row r="108" spans="1:8" x14ac:dyDescent="0.25">
      <c r="A108" s="63"/>
      <c r="B108" s="47"/>
      <c r="C108" s="48"/>
      <c r="D108" s="48"/>
      <c r="E108" s="46"/>
      <c r="F108" s="48" t="str">
        <f t="shared" si="2"/>
        <v/>
      </c>
      <c r="H108" s="65">
        <f t="shared" si="1"/>
        <v>0</v>
      </c>
    </row>
    <row r="109" spans="1:8" x14ac:dyDescent="0.25">
      <c r="A109" s="63"/>
      <c r="B109" s="47"/>
      <c r="C109" s="48"/>
      <c r="D109" s="48"/>
      <c r="E109" s="46"/>
      <c r="F109" s="48" t="str">
        <f t="shared" si="2"/>
        <v/>
      </c>
      <c r="H109" s="65">
        <f t="shared" si="1"/>
        <v>0</v>
      </c>
    </row>
    <row r="110" spans="1:8" x14ac:dyDescent="0.25">
      <c r="A110" s="63"/>
      <c r="B110" s="47"/>
      <c r="C110" s="48"/>
      <c r="D110" s="48"/>
      <c r="E110" s="46"/>
      <c r="F110" s="48" t="str">
        <f t="shared" si="2"/>
        <v/>
      </c>
      <c r="H110" s="65">
        <f t="shared" si="1"/>
        <v>0</v>
      </c>
    </row>
    <row r="111" spans="1:8" x14ac:dyDescent="0.25">
      <c r="A111" s="63"/>
      <c r="B111" s="47"/>
      <c r="C111" s="48"/>
      <c r="D111" s="48"/>
      <c r="E111" s="46"/>
      <c r="F111" s="48" t="str">
        <f t="shared" si="2"/>
        <v/>
      </c>
      <c r="H111" s="65">
        <f t="shared" si="1"/>
        <v>0</v>
      </c>
    </row>
    <row r="112" spans="1:8" x14ac:dyDescent="0.25">
      <c r="A112" s="63"/>
      <c r="B112" s="47"/>
      <c r="C112" s="48"/>
      <c r="D112" s="48"/>
      <c r="E112" s="46"/>
      <c r="F112" s="48" t="str">
        <f t="shared" si="2"/>
        <v/>
      </c>
      <c r="H112" s="65">
        <f t="shared" si="1"/>
        <v>0</v>
      </c>
    </row>
    <row r="113" spans="1:8" x14ac:dyDescent="0.25">
      <c r="A113" s="63"/>
      <c r="B113" s="47"/>
      <c r="C113" s="48"/>
      <c r="D113" s="48"/>
      <c r="E113" s="46"/>
      <c r="F113" s="48" t="str">
        <f t="shared" si="2"/>
        <v/>
      </c>
      <c r="H113" s="65">
        <f t="shared" si="1"/>
        <v>0</v>
      </c>
    </row>
    <row r="114" spans="1:8" x14ac:dyDescent="0.25">
      <c r="A114" s="63"/>
      <c r="B114" s="47"/>
      <c r="C114" s="48"/>
      <c r="D114" s="48"/>
      <c r="E114" s="46"/>
      <c r="F114" s="48" t="str">
        <f t="shared" si="2"/>
        <v/>
      </c>
      <c r="H114" s="65">
        <f t="shared" si="1"/>
        <v>0</v>
      </c>
    </row>
    <row r="115" spans="1:8" x14ac:dyDescent="0.25">
      <c r="A115" s="63"/>
      <c r="B115" s="47"/>
      <c r="C115" s="48"/>
      <c r="D115" s="48"/>
      <c r="E115" s="46"/>
      <c r="F115" s="48" t="str">
        <f t="shared" si="2"/>
        <v/>
      </c>
      <c r="H115" s="65">
        <f t="shared" si="1"/>
        <v>0</v>
      </c>
    </row>
    <row r="116" spans="1:8" x14ac:dyDescent="0.25">
      <c r="A116" s="63"/>
      <c r="B116" s="47"/>
      <c r="C116" s="48"/>
      <c r="D116" s="48"/>
      <c r="E116" s="46"/>
      <c r="F116" s="48" t="str">
        <f t="shared" si="2"/>
        <v/>
      </c>
      <c r="H116" s="65">
        <f t="shared" si="1"/>
        <v>0</v>
      </c>
    </row>
    <row r="117" spans="1:8" x14ac:dyDescent="0.25">
      <c r="A117" s="63"/>
      <c r="B117" s="47"/>
      <c r="C117" s="48"/>
      <c r="D117" s="48"/>
      <c r="E117" s="46"/>
      <c r="F117" s="48" t="str">
        <f t="shared" si="2"/>
        <v/>
      </c>
      <c r="H117" s="65">
        <f t="shared" si="1"/>
        <v>0</v>
      </c>
    </row>
    <row r="118" spans="1:8" x14ac:dyDescent="0.25">
      <c r="A118" s="63"/>
      <c r="B118" s="47"/>
      <c r="C118" s="48"/>
      <c r="D118" s="48"/>
      <c r="E118" s="46"/>
      <c r="F118" s="48" t="str">
        <f t="shared" si="2"/>
        <v/>
      </c>
      <c r="H118" s="65">
        <f t="shared" si="1"/>
        <v>0</v>
      </c>
    </row>
    <row r="119" spans="1:8" x14ac:dyDescent="0.25">
      <c r="A119" s="63"/>
      <c r="B119" s="47"/>
      <c r="C119" s="48"/>
      <c r="D119" s="48"/>
      <c r="E119" s="46"/>
      <c r="F119" s="48" t="str">
        <f t="shared" si="2"/>
        <v/>
      </c>
      <c r="H119" s="65">
        <f t="shared" si="1"/>
        <v>0</v>
      </c>
    </row>
    <row r="120" spans="1:8" x14ac:dyDescent="0.25">
      <c r="A120" s="63"/>
      <c r="B120" s="47"/>
      <c r="C120" s="48"/>
      <c r="D120" s="48"/>
      <c r="E120" s="46"/>
      <c r="F120" s="48" t="str">
        <f t="shared" si="2"/>
        <v/>
      </c>
      <c r="H120" s="65">
        <f t="shared" si="1"/>
        <v>0</v>
      </c>
    </row>
    <row r="121" spans="1:8" x14ac:dyDescent="0.25">
      <c r="A121" s="63"/>
      <c r="B121" s="47"/>
      <c r="C121" s="48"/>
      <c r="D121" s="48"/>
      <c r="E121" s="46"/>
      <c r="F121" s="48" t="str">
        <f t="shared" si="2"/>
        <v/>
      </c>
      <c r="H121" s="65">
        <f t="shared" si="1"/>
        <v>0</v>
      </c>
    </row>
    <row r="122" spans="1:8" x14ac:dyDescent="0.25">
      <c r="A122" s="63"/>
      <c r="B122" s="47"/>
      <c r="C122" s="48"/>
      <c r="D122" s="48"/>
      <c r="E122" s="46"/>
      <c r="F122" s="48" t="str">
        <f t="shared" si="2"/>
        <v/>
      </c>
      <c r="H122" s="65">
        <f t="shared" si="1"/>
        <v>0</v>
      </c>
    </row>
    <row r="123" spans="1:8" x14ac:dyDescent="0.25">
      <c r="A123" s="63"/>
      <c r="B123" s="47"/>
      <c r="C123" s="48"/>
      <c r="D123" s="48"/>
      <c r="E123" s="46"/>
      <c r="F123" s="48" t="str">
        <f t="shared" si="2"/>
        <v/>
      </c>
      <c r="H123" s="65">
        <f t="shared" si="1"/>
        <v>0</v>
      </c>
    </row>
    <row r="124" spans="1:8" x14ac:dyDescent="0.25">
      <c r="A124" s="63"/>
      <c r="B124" s="47"/>
      <c r="C124" s="48"/>
      <c r="D124" s="48"/>
      <c r="E124" s="46"/>
      <c r="F124" s="48" t="str">
        <f t="shared" si="2"/>
        <v/>
      </c>
      <c r="H124" s="65">
        <f t="shared" si="1"/>
        <v>0</v>
      </c>
    </row>
    <row r="125" spans="1:8" x14ac:dyDescent="0.25">
      <c r="A125" s="63"/>
      <c r="B125" s="47"/>
      <c r="C125" s="48"/>
      <c r="D125" s="48"/>
      <c r="E125" s="46"/>
      <c r="F125" s="48" t="str">
        <f t="shared" si="2"/>
        <v/>
      </c>
      <c r="H125" s="65">
        <f t="shared" si="1"/>
        <v>0</v>
      </c>
    </row>
    <row r="126" spans="1:8" x14ac:dyDescent="0.25">
      <c r="A126" s="63"/>
      <c r="B126" s="47"/>
      <c r="C126" s="48"/>
      <c r="D126" s="48"/>
      <c r="E126" s="46"/>
      <c r="F126" s="48" t="str">
        <f t="shared" si="2"/>
        <v/>
      </c>
      <c r="H126" s="65">
        <f t="shared" si="1"/>
        <v>0</v>
      </c>
    </row>
    <row r="127" spans="1:8" x14ac:dyDescent="0.25">
      <c r="A127" s="63"/>
      <c r="B127" s="47"/>
      <c r="C127" s="48"/>
      <c r="D127" s="48"/>
      <c r="E127" s="46"/>
      <c r="F127" s="48" t="str">
        <f t="shared" si="2"/>
        <v/>
      </c>
      <c r="H127" s="65">
        <f t="shared" si="1"/>
        <v>0</v>
      </c>
    </row>
    <row r="128" spans="1:8" x14ac:dyDescent="0.25">
      <c r="A128" s="63"/>
      <c r="B128" s="47"/>
      <c r="C128" s="48"/>
      <c r="D128" s="48"/>
      <c r="E128" s="46"/>
      <c r="F128" s="48" t="str">
        <f t="shared" si="2"/>
        <v/>
      </c>
      <c r="H128" s="65">
        <f t="shared" si="1"/>
        <v>0</v>
      </c>
    </row>
    <row r="129" spans="1:8" x14ac:dyDescent="0.25">
      <c r="A129" s="63"/>
      <c r="B129" s="47"/>
      <c r="C129" s="48"/>
      <c r="D129" s="48"/>
      <c r="E129" s="46"/>
      <c r="F129" s="48" t="str">
        <f t="shared" si="2"/>
        <v/>
      </c>
      <c r="H129" s="65">
        <f t="shared" si="1"/>
        <v>0</v>
      </c>
    </row>
    <row r="130" spans="1:8" x14ac:dyDescent="0.25">
      <c r="A130" s="63"/>
      <c r="B130" s="47"/>
      <c r="C130" s="48"/>
      <c r="D130" s="48"/>
      <c r="E130" s="46"/>
      <c r="F130" s="48" t="str">
        <f t="shared" si="2"/>
        <v/>
      </c>
      <c r="H130" s="65">
        <f t="shared" si="1"/>
        <v>0</v>
      </c>
    </row>
    <row r="131" spans="1:8" x14ac:dyDescent="0.25">
      <c r="A131" s="63"/>
      <c r="B131" s="47"/>
      <c r="C131" s="48"/>
      <c r="D131" s="48"/>
      <c r="E131" s="46"/>
      <c r="F131" s="48" t="str">
        <f t="shared" si="2"/>
        <v/>
      </c>
      <c r="H131" s="65">
        <f t="shared" si="1"/>
        <v>0</v>
      </c>
    </row>
    <row r="132" spans="1:8" x14ac:dyDescent="0.25">
      <c r="A132" s="63"/>
      <c r="B132" s="47"/>
      <c r="C132" s="48"/>
      <c r="D132" s="48"/>
      <c r="E132" s="46"/>
      <c r="F132" s="48" t="str">
        <f t="shared" si="2"/>
        <v/>
      </c>
      <c r="H132" s="65">
        <f t="shared" si="1"/>
        <v>0</v>
      </c>
    </row>
    <row r="133" spans="1:8" x14ac:dyDescent="0.25">
      <c r="A133" s="63"/>
      <c r="B133" s="47"/>
      <c r="C133" s="48"/>
      <c r="D133" s="48"/>
      <c r="E133" s="46"/>
      <c r="F133" s="48" t="str">
        <f t="shared" si="2"/>
        <v/>
      </c>
      <c r="H133" s="65">
        <f t="shared" si="1"/>
        <v>0</v>
      </c>
    </row>
    <row r="134" spans="1:8" x14ac:dyDescent="0.25">
      <c r="A134" s="63"/>
      <c r="B134" s="47"/>
      <c r="C134" s="48"/>
      <c r="D134" s="48"/>
      <c r="E134" s="46"/>
      <c r="F134" s="48" t="str">
        <f t="shared" si="2"/>
        <v/>
      </c>
      <c r="H134" s="65">
        <f t="shared" si="1"/>
        <v>0</v>
      </c>
    </row>
    <row r="135" spans="1:8" x14ac:dyDescent="0.25">
      <c r="A135" s="63"/>
      <c r="B135" s="47"/>
      <c r="C135" s="48"/>
      <c r="D135" s="48"/>
      <c r="E135" s="46"/>
      <c r="F135" s="48" t="str">
        <f t="shared" si="2"/>
        <v/>
      </c>
      <c r="H135" s="65">
        <f t="shared" si="1"/>
        <v>0</v>
      </c>
    </row>
    <row r="136" spans="1:8" x14ac:dyDescent="0.25">
      <c r="A136" s="63"/>
      <c r="B136" s="47"/>
      <c r="C136" s="48"/>
      <c r="D136" s="48"/>
      <c r="E136" s="46"/>
      <c r="F136" s="48" t="str">
        <f t="shared" si="2"/>
        <v/>
      </c>
      <c r="H136" s="65">
        <f t="shared" si="1"/>
        <v>0</v>
      </c>
    </row>
    <row r="137" spans="1:8" x14ac:dyDescent="0.25">
      <c r="A137" s="63"/>
      <c r="B137" s="47"/>
      <c r="C137" s="48"/>
      <c r="D137" s="48"/>
      <c r="E137" s="46"/>
      <c r="F137" s="48" t="str">
        <f t="shared" si="2"/>
        <v/>
      </c>
      <c r="H137" s="65">
        <f t="shared" si="1"/>
        <v>0</v>
      </c>
    </row>
    <row r="138" spans="1:8" x14ac:dyDescent="0.25">
      <c r="A138" s="63"/>
      <c r="B138" s="47"/>
      <c r="C138" s="48"/>
      <c r="D138" s="48"/>
      <c r="E138" s="46"/>
      <c r="F138" s="48" t="str">
        <f t="shared" si="2"/>
        <v/>
      </c>
      <c r="H138" s="65">
        <f t="shared" si="1"/>
        <v>0</v>
      </c>
    </row>
    <row r="139" spans="1:8" x14ac:dyDescent="0.25">
      <c r="A139" s="63"/>
      <c r="B139" s="47"/>
      <c r="C139" s="48"/>
      <c r="D139" s="48"/>
      <c r="E139" s="46"/>
      <c r="F139" s="48" t="str">
        <f t="shared" ref="F139:F202" si="3">IF(C139="","",OR(C139=$AQ$7,C139=$AQ$8))</f>
        <v/>
      </c>
      <c r="H139" s="65">
        <f t="shared" si="1"/>
        <v>0</v>
      </c>
    </row>
    <row r="140" spans="1:8" x14ac:dyDescent="0.25">
      <c r="A140" s="63"/>
      <c r="B140" s="47"/>
      <c r="C140" s="48"/>
      <c r="D140" s="48"/>
      <c r="E140" s="46"/>
      <c r="F140" s="48" t="str">
        <f t="shared" si="3"/>
        <v/>
      </c>
      <c r="H140" s="65">
        <f t="shared" ref="H140:H203" si="4">IF(G140&gt;0,1,)</f>
        <v>0</v>
      </c>
    </row>
    <row r="141" spans="1:8" x14ac:dyDescent="0.25">
      <c r="A141" s="63"/>
      <c r="B141" s="47"/>
      <c r="C141" s="48"/>
      <c r="D141" s="48"/>
      <c r="E141" s="46"/>
      <c r="F141" s="48" t="str">
        <f t="shared" si="3"/>
        <v/>
      </c>
      <c r="H141" s="65">
        <f t="shared" si="4"/>
        <v>0</v>
      </c>
    </row>
    <row r="142" spans="1:8" x14ac:dyDescent="0.25">
      <c r="A142" s="63"/>
      <c r="B142" s="47"/>
      <c r="C142" s="48"/>
      <c r="D142" s="48"/>
      <c r="E142" s="46"/>
      <c r="F142" s="48" t="str">
        <f t="shared" si="3"/>
        <v/>
      </c>
      <c r="H142" s="65">
        <f t="shared" si="4"/>
        <v>0</v>
      </c>
    </row>
    <row r="143" spans="1:8" x14ac:dyDescent="0.25">
      <c r="A143" s="63"/>
      <c r="B143" s="47"/>
      <c r="C143" s="48"/>
      <c r="D143" s="48"/>
      <c r="E143" s="46"/>
      <c r="F143" s="48" t="str">
        <f t="shared" si="3"/>
        <v/>
      </c>
      <c r="H143" s="65">
        <f t="shared" si="4"/>
        <v>0</v>
      </c>
    </row>
    <row r="144" spans="1:8" x14ac:dyDescent="0.25">
      <c r="A144" s="63"/>
      <c r="B144" s="47"/>
      <c r="C144" s="48"/>
      <c r="D144" s="48"/>
      <c r="E144" s="46"/>
      <c r="F144" s="48" t="str">
        <f t="shared" si="3"/>
        <v/>
      </c>
      <c r="H144" s="65">
        <f t="shared" si="4"/>
        <v>0</v>
      </c>
    </row>
    <row r="145" spans="1:8" x14ac:dyDescent="0.25">
      <c r="A145" s="63"/>
      <c r="B145" s="47"/>
      <c r="C145" s="48"/>
      <c r="D145" s="48"/>
      <c r="E145" s="46"/>
      <c r="F145" s="48" t="str">
        <f t="shared" si="3"/>
        <v/>
      </c>
      <c r="H145" s="65">
        <f t="shared" si="4"/>
        <v>0</v>
      </c>
    </row>
    <row r="146" spans="1:8" x14ac:dyDescent="0.25">
      <c r="A146" s="63"/>
      <c r="B146" s="47"/>
      <c r="C146" s="48"/>
      <c r="D146" s="48"/>
      <c r="E146" s="46"/>
      <c r="F146" s="48" t="str">
        <f t="shared" si="3"/>
        <v/>
      </c>
      <c r="H146" s="65">
        <f t="shared" si="4"/>
        <v>0</v>
      </c>
    </row>
    <row r="147" spans="1:8" x14ac:dyDescent="0.25">
      <c r="A147" s="63"/>
      <c r="B147" s="47"/>
      <c r="C147" s="48"/>
      <c r="D147" s="48"/>
      <c r="E147" s="46"/>
      <c r="F147" s="48" t="str">
        <f t="shared" si="3"/>
        <v/>
      </c>
      <c r="H147" s="65">
        <f t="shared" si="4"/>
        <v>0</v>
      </c>
    </row>
    <row r="148" spans="1:8" x14ac:dyDescent="0.25">
      <c r="A148" s="63"/>
      <c r="B148" s="47"/>
      <c r="C148" s="48"/>
      <c r="D148" s="48"/>
      <c r="E148" s="46"/>
      <c r="F148" s="48" t="str">
        <f t="shared" si="3"/>
        <v/>
      </c>
      <c r="H148" s="65">
        <f t="shared" si="4"/>
        <v>0</v>
      </c>
    </row>
    <row r="149" spans="1:8" x14ac:dyDescent="0.25">
      <c r="A149" s="63"/>
      <c r="B149" s="47"/>
      <c r="C149" s="48"/>
      <c r="D149" s="48"/>
      <c r="E149" s="46"/>
      <c r="F149" s="48" t="str">
        <f t="shared" si="3"/>
        <v/>
      </c>
      <c r="H149" s="65">
        <f t="shared" si="4"/>
        <v>0</v>
      </c>
    </row>
    <row r="150" spans="1:8" x14ac:dyDescent="0.25">
      <c r="A150" s="63"/>
      <c r="B150" s="47"/>
      <c r="C150" s="48"/>
      <c r="D150" s="48"/>
      <c r="E150" s="46"/>
      <c r="F150" s="48" t="str">
        <f t="shared" si="3"/>
        <v/>
      </c>
      <c r="H150" s="65">
        <f t="shared" si="4"/>
        <v>0</v>
      </c>
    </row>
    <row r="151" spans="1:8" x14ac:dyDescent="0.25">
      <c r="A151" s="63"/>
      <c r="B151" s="47"/>
      <c r="C151" s="48"/>
      <c r="D151" s="48"/>
      <c r="E151" s="46"/>
      <c r="F151" s="48" t="str">
        <f t="shared" si="3"/>
        <v/>
      </c>
      <c r="H151" s="65">
        <f t="shared" si="4"/>
        <v>0</v>
      </c>
    </row>
    <row r="152" spans="1:8" x14ac:dyDescent="0.25">
      <c r="A152" s="63"/>
      <c r="B152" s="47"/>
      <c r="C152" s="48"/>
      <c r="D152" s="48"/>
      <c r="E152" s="46"/>
      <c r="F152" s="48" t="str">
        <f t="shared" si="3"/>
        <v/>
      </c>
      <c r="H152" s="65">
        <f t="shared" si="4"/>
        <v>0</v>
      </c>
    </row>
    <row r="153" spans="1:8" x14ac:dyDescent="0.25">
      <c r="A153" s="63"/>
      <c r="B153" s="47"/>
      <c r="C153" s="48"/>
      <c r="D153" s="48"/>
      <c r="E153" s="46"/>
      <c r="F153" s="48" t="str">
        <f t="shared" si="3"/>
        <v/>
      </c>
      <c r="H153" s="65">
        <f t="shared" si="4"/>
        <v>0</v>
      </c>
    </row>
    <row r="154" spans="1:8" x14ac:dyDescent="0.25">
      <c r="A154" s="63"/>
      <c r="B154" s="47"/>
      <c r="C154" s="48"/>
      <c r="D154" s="48"/>
      <c r="E154" s="46"/>
      <c r="F154" s="48" t="str">
        <f t="shared" si="3"/>
        <v/>
      </c>
      <c r="H154" s="65">
        <f t="shared" si="4"/>
        <v>0</v>
      </c>
    </row>
    <row r="155" spans="1:8" x14ac:dyDescent="0.25">
      <c r="A155" s="63"/>
      <c r="B155" s="47"/>
      <c r="C155" s="48"/>
      <c r="D155" s="48"/>
      <c r="E155" s="46"/>
      <c r="F155" s="48" t="str">
        <f t="shared" si="3"/>
        <v/>
      </c>
      <c r="H155" s="65">
        <f t="shared" si="4"/>
        <v>0</v>
      </c>
    </row>
    <row r="156" spans="1:8" x14ac:dyDescent="0.25">
      <c r="A156" s="63"/>
      <c r="B156" s="47"/>
      <c r="C156" s="48"/>
      <c r="D156" s="48"/>
      <c r="E156" s="46"/>
      <c r="F156" s="48" t="str">
        <f t="shared" si="3"/>
        <v/>
      </c>
      <c r="H156" s="65">
        <f t="shared" si="4"/>
        <v>0</v>
      </c>
    </row>
    <row r="157" spans="1:8" x14ac:dyDescent="0.25">
      <c r="A157" s="63"/>
      <c r="B157" s="47"/>
      <c r="C157" s="48"/>
      <c r="D157" s="48"/>
      <c r="E157" s="46"/>
      <c r="F157" s="48" t="str">
        <f t="shared" si="3"/>
        <v/>
      </c>
      <c r="H157" s="65">
        <f t="shared" si="4"/>
        <v>0</v>
      </c>
    </row>
    <row r="158" spans="1:8" x14ac:dyDescent="0.25">
      <c r="A158" s="63"/>
      <c r="B158" s="47"/>
      <c r="C158" s="48"/>
      <c r="D158" s="48"/>
      <c r="E158" s="46"/>
      <c r="F158" s="48" t="str">
        <f t="shared" si="3"/>
        <v/>
      </c>
      <c r="H158" s="65">
        <f t="shared" si="4"/>
        <v>0</v>
      </c>
    </row>
    <row r="159" spans="1:8" x14ac:dyDescent="0.25">
      <c r="A159" s="63"/>
      <c r="B159" s="47"/>
      <c r="C159" s="48"/>
      <c r="D159" s="48"/>
      <c r="E159" s="46"/>
      <c r="F159" s="48" t="str">
        <f t="shared" si="3"/>
        <v/>
      </c>
      <c r="H159" s="65">
        <f t="shared" si="4"/>
        <v>0</v>
      </c>
    </row>
    <row r="160" spans="1:8" x14ac:dyDescent="0.25">
      <c r="A160" s="63"/>
      <c r="B160" s="47"/>
      <c r="C160" s="48"/>
      <c r="D160" s="48"/>
      <c r="E160" s="46"/>
      <c r="F160" s="48" t="str">
        <f t="shared" si="3"/>
        <v/>
      </c>
      <c r="H160" s="65">
        <f t="shared" si="4"/>
        <v>0</v>
      </c>
    </row>
    <row r="161" spans="1:8" x14ac:dyDescent="0.25">
      <c r="A161" s="63"/>
      <c r="B161" s="47"/>
      <c r="C161" s="48"/>
      <c r="D161" s="48"/>
      <c r="E161" s="46"/>
      <c r="F161" s="48" t="str">
        <f t="shared" si="3"/>
        <v/>
      </c>
      <c r="H161" s="65">
        <f t="shared" si="4"/>
        <v>0</v>
      </c>
    </row>
    <row r="162" spans="1:8" x14ac:dyDescent="0.25">
      <c r="A162" s="63"/>
      <c r="B162" s="47"/>
      <c r="C162" s="48"/>
      <c r="D162" s="48"/>
      <c r="E162" s="46"/>
      <c r="F162" s="48" t="str">
        <f t="shared" si="3"/>
        <v/>
      </c>
      <c r="H162" s="65">
        <f t="shared" si="4"/>
        <v>0</v>
      </c>
    </row>
    <row r="163" spans="1:8" x14ac:dyDescent="0.25">
      <c r="A163" s="63"/>
      <c r="B163" s="47"/>
      <c r="C163" s="48"/>
      <c r="D163" s="48"/>
      <c r="E163" s="46"/>
      <c r="F163" s="48" t="str">
        <f t="shared" si="3"/>
        <v/>
      </c>
      <c r="H163" s="65">
        <f t="shared" si="4"/>
        <v>0</v>
      </c>
    </row>
    <row r="164" spans="1:8" x14ac:dyDescent="0.25">
      <c r="A164" s="63"/>
      <c r="B164" s="47"/>
      <c r="C164" s="48"/>
      <c r="D164" s="48"/>
      <c r="E164" s="46"/>
      <c r="F164" s="48" t="str">
        <f t="shared" si="3"/>
        <v/>
      </c>
      <c r="H164" s="65">
        <f t="shared" si="4"/>
        <v>0</v>
      </c>
    </row>
    <row r="165" spans="1:8" x14ac:dyDescent="0.25">
      <c r="A165" s="63"/>
      <c r="B165" s="47"/>
      <c r="C165" s="48"/>
      <c r="D165" s="48"/>
      <c r="E165" s="46"/>
      <c r="F165" s="48" t="str">
        <f t="shared" si="3"/>
        <v/>
      </c>
      <c r="H165" s="65">
        <f t="shared" si="4"/>
        <v>0</v>
      </c>
    </row>
    <row r="166" spans="1:8" x14ac:dyDescent="0.25">
      <c r="A166" s="63"/>
      <c r="B166" s="47"/>
      <c r="C166" s="48"/>
      <c r="D166" s="48"/>
      <c r="E166" s="46"/>
      <c r="F166" s="48" t="str">
        <f t="shared" si="3"/>
        <v/>
      </c>
      <c r="H166" s="65">
        <f t="shared" si="4"/>
        <v>0</v>
      </c>
    </row>
    <row r="167" spans="1:8" x14ac:dyDescent="0.25">
      <c r="A167" s="63"/>
      <c r="B167" s="47"/>
      <c r="C167" s="48"/>
      <c r="D167" s="48"/>
      <c r="E167" s="46"/>
      <c r="F167" s="48" t="str">
        <f t="shared" si="3"/>
        <v/>
      </c>
      <c r="H167" s="65">
        <f t="shared" si="4"/>
        <v>0</v>
      </c>
    </row>
    <row r="168" spans="1:8" x14ac:dyDescent="0.25">
      <c r="A168" s="63"/>
      <c r="B168" s="47"/>
      <c r="C168" s="48"/>
      <c r="D168" s="48"/>
      <c r="E168" s="46"/>
      <c r="F168" s="48" t="str">
        <f t="shared" si="3"/>
        <v/>
      </c>
      <c r="H168" s="65">
        <f t="shared" si="4"/>
        <v>0</v>
      </c>
    </row>
    <row r="169" spans="1:8" x14ac:dyDescent="0.25">
      <c r="A169" s="63"/>
      <c r="B169" s="47"/>
      <c r="C169" s="48"/>
      <c r="D169" s="48"/>
      <c r="E169" s="46"/>
      <c r="F169" s="48" t="str">
        <f t="shared" si="3"/>
        <v/>
      </c>
      <c r="H169" s="65">
        <f t="shared" si="4"/>
        <v>0</v>
      </c>
    </row>
    <row r="170" spans="1:8" x14ac:dyDescent="0.25">
      <c r="A170" s="63"/>
      <c r="B170" s="47"/>
      <c r="C170" s="48"/>
      <c r="D170" s="48"/>
      <c r="E170" s="46"/>
      <c r="F170" s="48" t="str">
        <f t="shared" si="3"/>
        <v/>
      </c>
      <c r="H170" s="65">
        <f t="shared" si="4"/>
        <v>0</v>
      </c>
    </row>
    <row r="171" spans="1:8" x14ac:dyDescent="0.25">
      <c r="A171" s="63"/>
      <c r="B171" s="47"/>
      <c r="C171" s="48"/>
      <c r="D171" s="48"/>
      <c r="E171" s="46"/>
      <c r="F171" s="48" t="str">
        <f t="shared" si="3"/>
        <v/>
      </c>
      <c r="H171" s="65">
        <f t="shared" si="4"/>
        <v>0</v>
      </c>
    </row>
    <row r="172" spans="1:8" x14ac:dyDescent="0.25">
      <c r="A172" s="63"/>
      <c r="B172" s="47"/>
      <c r="C172" s="48"/>
      <c r="D172" s="48"/>
      <c r="E172" s="46"/>
      <c r="F172" s="48" t="str">
        <f t="shared" si="3"/>
        <v/>
      </c>
      <c r="H172" s="65">
        <f t="shared" si="4"/>
        <v>0</v>
      </c>
    </row>
    <row r="173" spans="1:8" x14ac:dyDescent="0.25">
      <c r="A173" s="63"/>
      <c r="B173" s="47"/>
      <c r="C173" s="48"/>
      <c r="D173" s="48"/>
      <c r="E173" s="46"/>
      <c r="F173" s="48" t="str">
        <f t="shared" si="3"/>
        <v/>
      </c>
      <c r="H173" s="65">
        <f t="shared" si="4"/>
        <v>0</v>
      </c>
    </row>
    <row r="174" spans="1:8" x14ac:dyDescent="0.25">
      <c r="A174" s="63"/>
      <c r="B174" s="47"/>
      <c r="C174" s="48"/>
      <c r="D174" s="48"/>
      <c r="E174" s="46"/>
      <c r="F174" s="48" t="str">
        <f t="shared" si="3"/>
        <v/>
      </c>
      <c r="H174" s="65">
        <f t="shared" si="4"/>
        <v>0</v>
      </c>
    </row>
    <row r="175" spans="1:8" x14ac:dyDescent="0.25">
      <c r="A175" s="63"/>
      <c r="B175" s="47"/>
      <c r="C175" s="48"/>
      <c r="D175" s="48"/>
      <c r="E175" s="46"/>
      <c r="F175" s="48" t="str">
        <f t="shared" si="3"/>
        <v/>
      </c>
      <c r="H175" s="65">
        <f t="shared" si="4"/>
        <v>0</v>
      </c>
    </row>
    <row r="176" spans="1:8" x14ac:dyDescent="0.25">
      <c r="A176" s="63"/>
      <c r="B176" s="47"/>
      <c r="C176" s="48"/>
      <c r="D176" s="48"/>
      <c r="E176" s="46"/>
      <c r="F176" s="48" t="str">
        <f t="shared" si="3"/>
        <v/>
      </c>
      <c r="H176" s="65">
        <f t="shared" si="4"/>
        <v>0</v>
      </c>
    </row>
    <row r="177" spans="1:8" x14ac:dyDescent="0.25">
      <c r="A177" s="63"/>
      <c r="B177" s="47"/>
      <c r="C177" s="48"/>
      <c r="D177" s="48"/>
      <c r="E177" s="46"/>
      <c r="F177" s="48" t="str">
        <f t="shared" si="3"/>
        <v/>
      </c>
      <c r="H177" s="65">
        <f t="shared" si="4"/>
        <v>0</v>
      </c>
    </row>
    <row r="178" spans="1:8" x14ac:dyDescent="0.25">
      <c r="A178" s="63"/>
      <c r="B178" s="47"/>
      <c r="C178" s="48"/>
      <c r="D178" s="48"/>
      <c r="E178" s="46"/>
      <c r="F178" s="48" t="str">
        <f t="shared" si="3"/>
        <v/>
      </c>
      <c r="H178" s="65">
        <f t="shared" si="4"/>
        <v>0</v>
      </c>
    </row>
    <row r="179" spans="1:8" x14ac:dyDescent="0.25">
      <c r="A179" s="63"/>
      <c r="B179" s="47"/>
      <c r="C179" s="48"/>
      <c r="D179" s="48"/>
      <c r="E179" s="46"/>
      <c r="F179" s="48" t="str">
        <f t="shared" si="3"/>
        <v/>
      </c>
      <c r="H179" s="65">
        <f t="shared" si="4"/>
        <v>0</v>
      </c>
    </row>
    <row r="180" spans="1:8" x14ac:dyDescent="0.25">
      <c r="A180" s="63"/>
      <c r="B180" s="47"/>
      <c r="C180" s="48"/>
      <c r="D180" s="48"/>
      <c r="E180" s="46"/>
      <c r="F180" s="48" t="str">
        <f t="shared" si="3"/>
        <v/>
      </c>
      <c r="H180" s="65">
        <f t="shared" si="4"/>
        <v>0</v>
      </c>
    </row>
    <row r="181" spans="1:8" x14ac:dyDescent="0.25">
      <c r="A181" s="63"/>
      <c r="B181" s="47"/>
      <c r="C181" s="48"/>
      <c r="D181" s="48"/>
      <c r="E181" s="46"/>
      <c r="F181" s="48" t="str">
        <f t="shared" si="3"/>
        <v/>
      </c>
      <c r="H181" s="65">
        <f t="shared" si="4"/>
        <v>0</v>
      </c>
    </row>
    <row r="182" spans="1:8" x14ac:dyDescent="0.25">
      <c r="A182" s="63"/>
      <c r="B182" s="47"/>
      <c r="C182" s="48"/>
      <c r="D182" s="48"/>
      <c r="E182" s="46"/>
      <c r="F182" s="48" t="str">
        <f t="shared" si="3"/>
        <v/>
      </c>
      <c r="H182" s="65">
        <f t="shared" si="4"/>
        <v>0</v>
      </c>
    </row>
    <row r="183" spans="1:8" x14ac:dyDescent="0.25">
      <c r="A183" s="63"/>
      <c r="B183" s="47"/>
      <c r="C183" s="48"/>
      <c r="D183" s="48"/>
      <c r="E183" s="46"/>
      <c r="F183" s="48" t="str">
        <f t="shared" si="3"/>
        <v/>
      </c>
      <c r="H183" s="65">
        <f t="shared" si="4"/>
        <v>0</v>
      </c>
    </row>
    <row r="184" spans="1:8" x14ac:dyDescent="0.25">
      <c r="A184" s="63"/>
      <c r="B184" s="47"/>
      <c r="C184" s="48"/>
      <c r="D184" s="48"/>
      <c r="E184" s="46"/>
      <c r="F184" s="48" t="str">
        <f t="shared" si="3"/>
        <v/>
      </c>
      <c r="H184" s="65">
        <f t="shared" si="4"/>
        <v>0</v>
      </c>
    </row>
    <row r="185" spans="1:8" x14ac:dyDescent="0.25">
      <c r="A185" s="63"/>
      <c r="B185" s="47"/>
      <c r="C185" s="48"/>
      <c r="D185" s="48"/>
      <c r="E185" s="46"/>
      <c r="F185" s="48" t="str">
        <f t="shared" si="3"/>
        <v/>
      </c>
      <c r="H185" s="65">
        <f t="shared" si="4"/>
        <v>0</v>
      </c>
    </row>
    <row r="186" spans="1:8" x14ac:dyDescent="0.25">
      <c r="A186" s="63"/>
      <c r="B186" s="47"/>
      <c r="C186" s="48"/>
      <c r="D186" s="48"/>
      <c r="E186" s="46"/>
      <c r="F186" s="48" t="str">
        <f t="shared" si="3"/>
        <v/>
      </c>
      <c r="H186" s="65">
        <f t="shared" si="4"/>
        <v>0</v>
      </c>
    </row>
    <row r="187" spans="1:8" x14ac:dyDescent="0.25">
      <c r="A187" s="63"/>
      <c r="B187" s="47"/>
      <c r="C187" s="48"/>
      <c r="D187" s="48"/>
      <c r="E187" s="46"/>
      <c r="F187" s="48" t="str">
        <f t="shared" si="3"/>
        <v/>
      </c>
      <c r="H187" s="65">
        <f t="shared" si="4"/>
        <v>0</v>
      </c>
    </row>
    <row r="188" spans="1:8" x14ac:dyDescent="0.25">
      <c r="A188" s="63"/>
      <c r="B188" s="47"/>
      <c r="C188" s="48"/>
      <c r="D188" s="48"/>
      <c r="E188" s="46"/>
      <c r="F188" s="48" t="str">
        <f t="shared" si="3"/>
        <v/>
      </c>
      <c r="H188" s="65">
        <f t="shared" si="4"/>
        <v>0</v>
      </c>
    </row>
    <row r="189" spans="1:8" x14ac:dyDescent="0.25">
      <c r="A189" s="63"/>
      <c r="B189" s="47"/>
      <c r="C189" s="48"/>
      <c r="D189" s="48"/>
      <c r="E189" s="46"/>
      <c r="F189" s="48" t="str">
        <f t="shared" si="3"/>
        <v/>
      </c>
      <c r="H189" s="65">
        <f t="shared" si="4"/>
        <v>0</v>
      </c>
    </row>
    <row r="190" spans="1:8" x14ac:dyDescent="0.25">
      <c r="A190" s="63"/>
      <c r="B190" s="47"/>
      <c r="C190" s="48"/>
      <c r="D190" s="48"/>
      <c r="E190" s="46"/>
      <c r="F190" s="48" t="str">
        <f t="shared" si="3"/>
        <v/>
      </c>
      <c r="H190" s="65">
        <f t="shared" si="4"/>
        <v>0</v>
      </c>
    </row>
    <row r="191" spans="1:8" x14ac:dyDescent="0.25">
      <c r="A191" s="63"/>
      <c r="B191" s="47"/>
      <c r="C191" s="48"/>
      <c r="D191" s="48"/>
      <c r="E191" s="46"/>
      <c r="F191" s="48" t="str">
        <f t="shared" si="3"/>
        <v/>
      </c>
      <c r="H191" s="65">
        <f t="shared" si="4"/>
        <v>0</v>
      </c>
    </row>
    <row r="192" spans="1:8" x14ac:dyDescent="0.25">
      <c r="A192" s="63"/>
      <c r="B192" s="47"/>
      <c r="C192" s="48"/>
      <c r="D192" s="48"/>
      <c r="E192" s="46"/>
      <c r="F192" s="48" t="str">
        <f t="shared" si="3"/>
        <v/>
      </c>
      <c r="H192" s="65">
        <f t="shared" si="4"/>
        <v>0</v>
      </c>
    </row>
    <row r="193" spans="1:8" x14ac:dyDescent="0.25">
      <c r="A193" s="63"/>
      <c r="B193" s="47"/>
      <c r="C193" s="48"/>
      <c r="D193" s="48"/>
      <c r="E193" s="46"/>
      <c r="F193" s="48" t="str">
        <f t="shared" si="3"/>
        <v/>
      </c>
      <c r="H193" s="65">
        <f t="shared" si="4"/>
        <v>0</v>
      </c>
    </row>
    <row r="194" spans="1:8" x14ac:dyDescent="0.25">
      <c r="A194" s="63"/>
      <c r="B194" s="47"/>
      <c r="C194" s="48"/>
      <c r="D194" s="48"/>
      <c r="E194" s="46"/>
      <c r="F194" s="48" t="str">
        <f t="shared" si="3"/>
        <v/>
      </c>
      <c r="H194" s="65">
        <f t="shared" si="4"/>
        <v>0</v>
      </c>
    </row>
    <row r="195" spans="1:8" x14ac:dyDescent="0.25">
      <c r="A195" s="63"/>
      <c r="B195" s="47"/>
      <c r="C195" s="48"/>
      <c r="D195" s="48"/>
      <c r="E195" s="46"/>
      <c r="F195" s="48" t="str">
        <f t="shared" si="3"/>
        <v/>
      </c>
      <c r="H195" s="65">
        <f t="shared" si="4"/>
        <v>0</v>
      </c>
    </row>
    <row r="196" spans="1:8" x14ac:dyDescent="0.25">
      <c r="A196" s="63"/>
      <c r="B196" s="47"/>
      <c r="C196" s="48"/>
      <c r="D196" s="48"/>
      <c r="E196" s="46"/>
      <c r="F196" s="48" t="str">
        <f t="shared" si="3"/>
        <v/>
      </c>
      <c r="H196" s="65">
        <f t="shared" si="4"/>
        <v>0</v>
      </c>
    </row>
    <row r="197" spans="1:8" x14ac:dyDescent="0.25">
      <c r="A197" s="63"/>
      <c r="B197" s="47"/>
      <c r="C197" s="48"/>
      <c r="D197" s="48"/>
      <c r="E197" s="46"/>
      <c r="F197" s="48" t="str">
        <f t="shared" si="3"/>
        <v/>
      </c>
      <c r="H197" s="65">
        <f t="shared" si="4"/>
        <v>0</v>
      </c>
    </row>
    <row r="198" spans="1:8" x14ac:dyDescent="0.25">
      <c r="A198" s="63"/>
      <c r="B198" s="47"/>
      <c r="C198" s="48"/>
      <c r="D198" s="48"/>
      <c r="E198" s="46"/>
      <c r="F198" s="48" t="str">
        <f t="shared" si="3"/>
        <v/>
      </c>
      <c r="H198" s="65">
        <f t="shared" si="4"/>
        <v>0</v>
      </c>
    </row>
    <row r="199" spans="1:8" x14ac:dyDescent="0.25">
      <c r="A199" s="63"/>
      <c r="B199" s="47"/>
      <c r="C199" s="48"/>
      <c r="D199" s="48"/>
      <c r="E199" s="46"/>
      <c r="F199" s="48" t="str">
        <f t="shared" si="3"/>
        <v/>
      </c>
      <c r="H199" s="65">
        <f t="shared" si="4"/>
        <v>0</v>
      </c>
    </row>
    <row r="200" spans="1:8" x14ac:dyDescent="0.25">
      <c r="A200" s="63"/>
      <c r="B200" s="47"/>
      <c r="C200" s="48"/>
      <c r="D200" s="48"/>
      <c r="E200" s="46"/>
      <c r="F200" s="48" t="str">
        <f t="shared" si="3"/>
        <v/>
      </c>
      <c r="H200" s="65">
        <f t="shared" si="4"/>
        <v>0</v>
      </c>
    </row>
    <row r="201" spans="1:8" x14ac:dyDescent="0.25">
      <c r="A201" s="63"/>
      <c r="B201" s="47"/>
      <c r="C201" s="48"/>
      <c r="D201" s="48"/>
      <c r="E201" s="46"/>
      <c r="F201" s="48" t="str">
        <f t="shared" si="3"/>
        <v/>
      </c>
      <c r="H201" s="65">
        <f t="shared" si="4"/>
        <v>0</v>
      </c>
    </row>
    <row r="202" spans="1:8" x14ac:dyDescent="0.25">
      <c r="A202" s="63"/>
      <c r="B202" s="47"/>
      <c r="C202" s="48"/>
      <c r="D202" s="48"/>
      <c r="E202" s="46"/>
      <c r="F202" s="48" t="str">
        <f t="shared" si="3"/>
        <v/>
      </c>
      <c r="H202" s="65">
        <f t="shared" si="4"/>
        <v>0</v>
      </c>
    </row>
    <row r="203" spans="1:8" x14ac:dyDescent="0.25">
      <c r="A203" s="63"/>
      <c r="B203" s="47"/>
      <c r="C203" s="48"/>
      <c r="D203" s="48"/>
      <c r="E203" s="46"/>
      <c r="F203" s="48" t="str">
        <f t="shared" ref="F203:F266" si="5">IF(C203="","",OR(C203=$AQ$7,C203=$AQ$8))</f>
        <v/>
      </c>
      <c r="H203" s="65">
        <f t="shared" si="4"/>
        <v>0</v>
      </c>
    </row>
    <row r="204" spans="1:8" x14ac:dyDescent="0.25">
      <c r="A204" s="63"/>
      <c r="B204" s="47"/>
      <c r="C204" s="48"/>
      <c r="D204" s="48"/>
      <c r="E204" s="46"/>
      <c r="F204" s="48" t="str">
        <f t="shared" si="5"/>
        <v/>
      </c>
      <c r="H204" s="65">
        <f t="shared" ref="H204:H267" si="6">IF(G204&gt;0,1,)</f>
        <v>0</v>
      </c>
    </row>
    <row r="205" spans="1:8" x14ac:dyDescent="0.25">
      <c r="A205" s="63"/>
      <c r="B205" s="47"/>
      <c r="C205" s="48"/>
      <c r="D205" s="48"/>
      <c r="E205" s="46"/>
      <c r="F205" s="48" t="str">
        <f t="shared" si="5"/>
        <v/>
      </c>
      <c r="H205" s="65">
        <f t="shared" si="6"/>
        <v>0</v>
      </c>
    </row>
    <row r="206" spans="1:8" x14ac:dyDescent="0.25">
      <c r="A206" s="63"/>
      <c r="B206" s="47"/>
      <c r="C206" s="48"/>
      <c r="D206" s="48"/>
      <c r="E206" s="46"/>
      <c r="F206" s="48" t="str">
        <f t="shared" si="5"/>
        <v/>
      </c>
      <c r="H206" s="65">
        <f t="shared" si="6"/>
        <v>0</v>
      </c>
    </row>
    <row r="207" spans="1:8" x14ac:dyDescent="0.25">
      <c r="A207" s="63"/>
      <c r="B207" s="47"/>
      <c r="C207" s="48"/>
      <c r="D207" s="48"/>
      <c r="E207" s="46"/>
      <c r="F207" s="48" t="str">
        <f t="shared" si="5"/>
        <v/>
      </c>
      <c r="H207" s="65">
        <f t="shared" si="6"/>
        <v>0</v>
      </c>
    </row>
    <row r="208" spans="1:8" x14ac:dyDescent="0.25">
      <c r="A208" s="63"/>
      <c r="B208" s="47"/>
      <c r="C208" s="48"/>
      <c r="D208" s="48"/>
      <c r="E208" s="46"/>
      <c r="F208" s="48" t="str">
        <f t="shared" si="5"/>
        <v/>
      </c>
      <c r="H208" s="65">
        <f t="shared" si="6"/>
        <v>0</v>
      </c>
    </row>
    <row r="209" spans="1:8" x14ac:dyDescent="0.25">
      <c r="A209" s="63"/>
      <c r="B209" s="47"/>
      <c r="C209" s="48"/>
      <c r="D209" s="48"/>
      <c r="E209" s="46"/>
      <c r="F209" s="48" t="str">
        <f t="shared" si="5"/>
        <v/>
      </c>
      <c r="H209" s="65">
        <f t="shared" si="6"/>
        <v>0</v>
      </c>
    </row>
    <row r="210" spans="1:8" x14ac:dyDescent="0.25">
      <c r="A210" s="63"/>
      <c r="B210" s="47"/>
      <c r="C210" s="48"/>
      <c r="D210" s="48"/>
      <c r="E210" s="46"/>
      <c r="F210" s="48" t="str">
        <f t="shared" si="5"/>
        <v/>
      </c>
      <c r="H210" s="65">
        <f t="shared" si="6"/>
        <v>0</v>
      </c>
    </row>
    <row r="211" spans="1:8" x14ac:dyDescent="0.25">
      <c r="A211" s="63"/>
      <c r="B211" s="47"/>
      <c r="C211" s="48"/>
      <c r="D211" s="48"/>
      <c r="E211" s="46"/>
      <c r="F211" s="48" t="str">
        <f t="shared" si="5"/>
        <v/>
      </c>
      <c r="H211" s="65">
        <f t="shared" si="6"/>
        <v>0</v>
      </c>
    </row>
    <row r="212" spans="1:8" x14ac:dyDescent="0.25">
      <c r="A212" s="63"/>
      <c r="B212" s="47"/>
      <c r="C212" s="48"/>
      <c r="D212" s="48"/>
      <c r="E212" s="46"/>
      <c r="F212" s="48" t="str">
        <f t="shared" si="5"/>
        <v/>
      </c>
      <c r="H212" s="65">
        <f t="shared" si="6"/>
        <v>0</v>
      </c>
    </row>
    <row r="213" spans="1:8" x14ac:dyDescent="0.25">
      <c r="A213" s="63"/>
      <c r="B213" s="47"/>
      <c r="C213" s="48"/>
      <c r="D213" s="48"/>
      <c r="E213" s="46"/>
      <c r="F213" s="48" t="str">
        <f t="shared" si="5"/>
        <v/>
      </c>
      <c r="H213" s="65">
        <f t="shared" si="6"/>
        <v>0</v>
      </c>
    </row>
    <row r="214" spans="1:8" x14ac:dyDescent="0.25">
      <c r="A214" s="63"/>
      <c r="B214" s="47"/>
      <c r="C214" s="48"/>
      <c r="D214" s="48"/>
      <c r="E214" s="46"/>
      <c r="F214" s="48" t="str">
        <f t="shared" si="5"/>
        <v/>
      </c>
      <c r="H214" s="65">
        <f t="shared" si="6"/>
        <v>0</v>
      </c>
    </row>
    <row r="215" spans="1:8" x14ac:dyDescent="0.25">
      <c r="A215" s="63"/>
      <c r="B215" s="47"/>
      <c r="C215" s="48"/>
      <c r="D215" s="48"/>
      <c r="E215" s="46"/>
      <c r="F215" s="48" t="str">
        <f t="shared" si="5"/>
        <v/>
      </c>
      <c r="H215" s="65">
        <f t="shared" si="6"/>
        <v>0</v>
      </c>
    </row>
    <row r="216" spans="1:8" x14ac:dyDescent="0.25">
      <c r="A216" s="63"/>
      <c r="B216" s="47"/>
      <c r="C216" s="48"/>
      <c r="D216" s="48"/>
      <c r="E216" s="46"/>
      <c r="F216" s="48" t="str">
        <f t="shared" si="5"/>
        <v/>
      </c>
      <c r="H216" s="65">
        <f t="shared" si="6"/>
        <v>0</v>
      </c>
    </row>
    <row r="217" spans="1:8" x14ac:dyDescent="0.25">
      <c r="A217" s="63"/>
      <c r="B217" s="47"/>
      <c r="C217" s="48"/>
      <c r="D217" s="48"/>
      <c r="E217" s="46"/>
      <c r="F217" s="48" t="str">
        <f t="shared" si="5"/>
        <v/>
      </c>
      <c r="H217" s="65">
        <f t="shared" si="6"/>
        <v>0</v>
      </c>
    </row>
    <row r="218" spans="1:8" x14ac:dyDescent="0.25">
      <c r="A218" s="63"/>
      <c r="B218" s="47"/>
      <c r="C218" s="48"/>
      <c r="D218" s="48"/>
      <c r="E218" s="46"/>
      <c r="F218" s="48" t="str">
        <f t="shared" si="5"/>
        <v/>
      </c>
      <c r="H218" s="65">
        <f t="shared" si="6"/>
        <v>0</v>
      </c>
    </row>
    <row r="219" spans="1:8" x14ac:dyDescent="0.25">
      <c r="A219" s="63"/>
      <c r="B219" s="47"/>
      <c r="C219" s="48"/>
      <c r="D219" s="48"/>
      <c r="E219" s="46"/>
      <c r="F219" s="48" t="str">
        <f t="shared" si="5"/>
        <v/>
      </c>
      <c r="H219" s="65">
        <f t="shared" si="6"/>
        <v>0</v>
      </c>
    </row>
    <row r="220" spans="1:8" x14ac:dyDescent="0.25">
      <c r="A220" s="63"/>
      <c r="B220" s="47"/>
      <c r="C220" s="48"/>
      <c r="D220" s="48"/>
      <c r="E220" s="46"/>
      <c r="F220" s="48" t="str">
        <f t="shared" si="5"/>
        <v/>
      </c>
      <c r="H220" s="65">
        <f t="shared" si="6"/>
        <v>0</v>
      </c>
    </row>
    <row r="221" spans="1:8" x14ac:dyDescent="0.25">
      <c r="A221" s="63"/>
      <c r="B221" s="47"/>
      <c r="C221" s="48"/>
      <c r="D221" s="48"/>
      <c r="E221" s="46"/>
      <c r="F221" s="48" t="str">
        <f t="shared" si="5"/>
        <v/>
      </c>
      <c r="H221" s="65">
        <f t="shared" si="6"/>
        <v>0</v>
      </c>
    </row>
    <row r="222" spans="1:8" x14ac:dyDescent="0.25">
      <c r="A222" s="63"/>
      <c r="B222" s="47"/>
      <c r="C222" s="48"/>
      <c r="D222" s="48"/>
      <c r="E222" s="46"/>
      <c r="F222" s="48" t="str">
        <f t="shared" si="5"/>
        <v/>
      </c>
      <c r="H222" s="65">
        <f t="shared" si="6"/>
        <v>0</v>
      </c>
    </row>
    <row r="223" spans="1:8" x14ac:dyDescent="0.25">
      <c r="A223" s="63"/>
      <c r="B223" s="47"/>
      <c r="C223" s="48"/>
      <c r="D223" s="48"/>
      <c r="E223" s="46"/>
      <c r="F223" s="48" t="str">
        <f t="shared" si="5"/>
        <v/>
      </c>
      <c r="H223" s="65">
        <f t="shared" si="6"/>
        <v>0</v>
      </c>
    </row>
    <row r="224" spans="1:8" x14ac:dyDescent="0.25">
      <c r="A224" s="63"/>
      <c r="B224" s="47"/>
      <c r="C224" s="48"/>
      <c r="D224" s="48"/>
      <c r="E224" s="46"/>
      <c r="F224" s="48" t="str">
        <f t="shared" si="5"/>
        <v/>
      </c>
      <c r="H224" s="65">
        <f t="shared" si="6"/>
        <v>0</v>
      </c>
    </row>
    <row r="225" spans="1:8" x14ac:dyDescent="0.25">
      <c r="A225" s="63"/>
      <c r="B225" s="47"/>
      <c r="C225" s="48"/>
      <c r="D225" s="48"/>
      <c r="E225" s="46"/>
      <c r="F225" s="48" t="str">
        <f t="shared" si="5"/>
        <v/>
      </c>
      <c r="H225" s="65">
        <f t="shared" si="6"/>
        <v>0</v>
      </c>
    </row>
    <row r="226" spans="1:8" x14ac:dyDescent="0.25">
      <c r="A226" s="63"/>
      <c r="B226" s="47"/>
      <c r="C226" s="48"/>
      <c r="D226" s="48"/>
      <c r="E226" s="46"/>
      <c r="F226" s="48" t="str">
        <f t="shared" si="5"/>
        <v/>
      </c>
      <c r="H226" s="65">
        <f t="shared" si="6"/>
        <v>0</v>
      </c>
    </row>
    <row r="227" spans="1:8" x14ac:dyDescent="0.25">
      <c r="A227" s="63"/>
      <c r="B227" s="47"/>
      <c r="C227" s="48"/>
      <c r="D227" s="48"/>
      <c r="E227" s="46"/>
      <c r="F227" s="48" t="str">
        <f t="shared" si="5"/>
        <v/>
      </c>
      <c r="H227" s="65">
        <f t="shared" si="6"/>
        <v>0</v>
      </c>
    </row>
    <row r="228" spans="1:8" x14ac:dyDescent="0.25">
      <c r="A228" s="63"/>
      <c r="B228" s="47"/>
      <c r="C228" s="48"/>
      <c r="D228" s="48"/>
      <c r="E228" s="46"/>
      <c r="F228" s="48" t="str">
        <f t="shared" si="5"/>
        <v/>
      </c>
      <c r="H228" s="65">
        <f t="shared" si="6"/>
        <v>0</v>
      </c>
    </row>
    <row r="229" spans="1:8" x14ac:dyDescent="0.25">
      <c r="A229" s="63"/>
      <c r="B229" s="47"/>
      <c r="C229" s="48"/>
      <c r="D229" s="48"/>
      <c r="E229" s="46"/>
      <c r="F229" s="48" t="str">
        <f t="shared" si="5"/>
        <v/>
      </c>
      <c r="H229" s="65">
        <f t="shared" si="6"/>
        <v>0</v>
      </c>
    </row>
    <row r="230" spans="1:8" x14ac:dyDescent="0.25">
      <c r="A230" s="63"/>
      <c r="B230" s="47"/>
      <c r="C230" s="48"/>
      <c r="D230" s="48"/>
      <c r="E230" s="46"/>
      <c r="F230" s="48" t="str">
        <f t="shared" si="5"/>
        <v/>
      </c>
      <c r="H230" s="65">
        <f t="shared" si="6"/>
        <v>0</v>
      </c>
    </row>
    <row r="231" spans="1:8" x14ac:dyDescent="0.25">
      <c r="A231" s="63"/>
      <c r="B231" s="47"/>
      <c r="C231" s="48"/>
      <c r="D231" s="48"/>
      <c r="E231" s="46"/>
      <c r="F231" s="48" t="str">
        <f t="shared" si="5"/>
        <v/>
      </c>
      <c r="H231" s="65">
        <f t="shared" si="6"/>
        <v>0</v>
      </c>
    </row>
    <row r="232" spans="1:8" x14ac:dyDescent="0.25">
      <c r="A232" s="63"/>
      <c r="B232" s="47"/>
      <c r="C232" s="48"/>
      <c r="D232" s="48"/>
      <c r="E232" s="46"/>
      <c r="F232" s="48" t="str">
        <f t="shared" si="5"/>
        <v/>
      </c>
      <c r="H232" s="65">
        <f t="shared" si="6"/>
        <v>0</v>
      </c>
    </row>
    <row r="233" spans="1:8" x14ac:dyDescent="0.25">
      <c r="A233" s="63"/>
      <c r="B233" s="47"/>
      <c r="C233" s="48"/>
      <c r="D233" s="48"/>
      <c r="E233" s="46"/>
      <c r="F233" s="48" t="str">
        <f t="shared" si="5"/>
        <v/>
      </c>
      <c r="H233" s="65">
        <f t="shared" si="6"/>
        <v>0</v>
      </c>
    </row>
    <row r="234" spans="1:8" x14ac:dyDescent="0.25">
      <c r="A234" s="63"/>
      <c r="B234" s="47"/>
      <c r="C234" s="48"/>
      <c r="D234" s="48"/>
      <c r="E234" s="46"/>
      <c r="F234" s="48" t="str">
        <f t="shared" si="5"/>
        <v/>
      </c>
      <c r="H234" s="65">
        <f t="shared" si="6"/>
        <v>0</v>
      </c>
    </row>
    <row r="235" spans="1:8" x14ac:dyDescent="0.25">
      <c r="A235" s="63"/>
      <c r="B235" s="47"/>
      <c r="C235" s="48"/>
      <c r="D235" s="48"/>
      <c r="E235" s="46"/>
      <c r="F235" s="48" t="str">
        <f t="shared" si="5"/>
        <v/>
      </c>
      <c r="H235" s="65">
        <f t="shared" si="6"/>
        <v>0</v>
      </c>
    </row>
    <row r="236" spans="1:8" x14ac:dyDescent="0.25">
      <c r="A236" s="63"/>
      <c r="B236" s="47"/>
      <c r="C236" s="48"/>
      <c r="D236" s="48"/>
      <c r="E236" s="46"/>
      <c r="F236" s="48" t="str">
        <f t="shared" si="5"/>
        <v/>
      </c>
      <c r="H236" s="65">
        <f t="shared" si="6"/>
        <v>0</v>
      </c>
    </row>
    <row r="237" spans="1:8" x14ac:dyDescent="0.25">
      <c r="A237" s="63"/>
      <c r="B237" s="47"/>
      <c r="C237" s="48"/>
      <c r="D237" s="48"/>
      <c r="E237" s="46"/>
      <c r="F237" s="48" t="str">
        <f t="shared" si="5"/>
        <v/>
      </c>
      <c r="H237" s="65">
        <f t="shared" si="6"/>
        <v>0</v>
      </c>
    </row>
    <row r="238" spans="1:8" x14ac:dyDescent="0.25">
      <c r="A238" s="63"/>
      <c r="B238" s="47"/>
      <c r="C238" s="48"/>
      <c r="D238" s="48"/>
      <c r="E238" s="46"/>
      <c r="F238" s="48" t="str">
        <f t="shared" si="5"/>
        <v/>
      </c>
      <c r="H238" s="65">
        <f t="shared" si="6"/>
        <v>0</v>
      </c>
    </row>
    <row r="239" spans="1:8" x14ac:dyDescent="0.25">
      <c r="A239" s="63"/>
      <c r="B239" s="47"/>
      <c r="C239" s="48"/>
      <c r="D239" s="48"/>
      <c r="E239" s="46"/>
      <c r="F239" s="48" t="str">
        <f t="shared" si="5"/>
        <v/>
      </c>
      <c r="H239" s="65">
        <f t="shared" si="6"/>
        <v>0</v>
      </c>
    </row>
    <row r="240" spans="1:8" x14ac:dyDescent="0.25">
      <c r="A240" s="63"/>
      <c r="B240" s="47"/>
      <c r="C240" s="48"/>
      <c r="D240" s="48"/>
      <c r="E240" s="46"/>
      <c r="F240" s="48" t="str">
        <f t="shared" si="5"/>
        <v/>
      </c>
      <c r="H240" s="65">
        <f t="shared" si="6"/>
        <v>0</v>
      </c>
    </row>
    <row r="241" spans="1:8" x14ac:dyDescent="0.25">
      <c r="A241" s="63"/>
      <c r="B241" s="47"/>
      <c r="C241" s="48"/>
      <c r="D241" s="48"/>
      <c r="E241" s="46"/>
      <c r="F241" s="48" t="str">
        <f t="shared" si="5"/>
        <v/>
      </c>
      <c r="H241" s="65">
        <f t="shared" si="6"/>
        <v>0</v>
      </c>
    </row>
    <row r="242" spans="1:8" x14ac:dyDescent="0.25">
      <c r="A242" s="63"/>
      <c r="B242" s="47"/>
      <c r="C242" s="48"/>
      <c r="D242" s="48"/>
      <c r="E242" s="46"/>
      <c r="F242" s="48" t="str">
        <f t="shared" si="5"/>
        <v/>
      </c>
      <c r="H242" s="65">
        <f t="shared" si="6"/>
        <v>0</v>
      </c>
    </row>
    <row r="243" spans="1:8" x14ac:dyDescent="0.25">
      <c r="A243" s="63"/>
      <c r="B243" s="47"/>
      <c r="C243" s="48"/>
      <c r="D243" s="48"/>
      <c r="E243" s="46"/>
      <c r="F243" s="48" t="str">
        <f t="shared" si="5"/>
        <v/>
      </c>
      <c r="H243" s="65">
        <f t="shared" si="6"/>
        <v>0</v>
      </c>
    </row>
    <row r="244" spans="1:8" x14ac:dyDescent="0.25">
      <c r="A244" s="63"/>
      <c r="B244" s="47"/>
      <c r="C244" s="48"/>
      <c r="D244" s="48"/>
      <c r="E244" s="46"/>
      <c r="F244" s="48" t="str">
        <f t="shared" si="5"/>
        <v/>
      </c>
      <c r="H244" s="65">
        <f t="shared" si="6"/>
        <v>0</v>
      </c>
    </row>
    <row r="245" spans="1:8" x14ac:dyDescent="0.25">
      <c r="A245" s="63"/>
      <c r="B245" s="47"/>
      <c r="C245" s="48"/>
      <c r="D245" s="48"/>
      <c r="E245" s="46"/>
      <c r="F245" s="48" t="str">
        <f t="shared" si="5"/>
        <v/>
      </c>
      <c r="H245" s="65">
        <f t="shared" si="6"/>
        <v>0</v>
      </c>
    </row>
    <row r="246" spans="1:8" x14ac:dyDescent="0.25">
      <c r="A246" s="63"/>
      <c r="B246" s="47"/>
      <c r="C246" s="48"/>
      <c r="D246" s="48"/>
      <c r="E246" s="46"/>
      <c r="F246" s="48" t="str">
        <f t="shared" si="5"/>
        <v/>
      </c>
      <c r="H246" s="65">
        <f t="shared" si="6"/>
        <v>0</v>
      </c>
    </row>
    <row r="247" spans="1:8" x14ac:dyDescent="0.25">
      <c r="A247" s="63"/>
      <c r="B247" s="47"/>
      <c r="C247" s="48"/>
      <c r="D247" s="48"/>
      <c r="E247" s="46"/>
      <c r="F247" s="48" t="str">
        <f t="shared" si="5"/>
        <v/>
      </c>
      <c r="H247" s="65">
        <f t="shared" si="6"/>
        <v>0</v>
      </c>
    </row>
    <row r="248" spans="1:8" x14ac:dyDescent="0.25">
      <c r="A248" s="63"/>
      <c r="B248" s="47"/>
      <c r="C248" s="48"/>
      <c r="D248" s="48"/>
      <c r="E248" s="46"/>
      <c r="F248" s="48" t="str">
        <f t="shared" si="5"/>
        <v/>
      </c>
      <c r="H248" s="65">
        <f t="shared" si="6"/>
        <v>0</v>
      </c>
    </row>
    <row r="249" spans="1:8" x14ac:dyDescent="0.25">
      <c r="A249" s="63"/>
      <c r="B249" s="47"/>
      <c r="C249" s="48"/>
      <c r="D249" s="48"/>
      <c r="E249" s="46"/>
      <c r="F249" s="48" t="str">
        <f t="shared" si="5"/>
        <v/>
      </c>
      <c r="H249" s="65">
        <f t="shared" si="6"/>
        <v>0</v>
      </c>
    </row>
    <row r="250" spans="1:8" x14ac:dyDescent="0.25">
      <c r="A250" s="63"/>
      <c r="B250" s="47"/>
      <c r="C250" s="48"/>
      <c r="D250" s="48"/>
      <c r="E250" s="46"/>
      <c r="F250" s="48" t="str">
        <f t="shared" si="5"/>
        <v/>
      </c>
      <c r="H250" s="65">
        <f t="shared" si="6"/>
        <v>0</v>
      </c>
    </row>
    <row r="251" spans="1:8" x14ac:dyDescent="0.25">
      <c r="A251" s="63"/>
      <c r="B251" s="47"/>
      <c r="C251" s="48"/>
      <c r="D251" s="48"/>
      <c r="E251" s="46"/>
      <c r="F251" s="48" t="str">
        <f t="shared" si="5"/>
        <v/>
      </c>
      <c r="H251" s="65">
        <f t="shared" si="6"/>
        <v>0</v>
      </c>
    </row>
    <row r="252" spans="1:8" x14ac:dyDescent="0.25">
      <c r="A252" s="63"/>
      <c r="B252" s="47"/>
      <c r="C252" s="48"/>
      <c r="D252" s="48"/>
      <c r="E252" s="46"/>
      <c r="F252" s="48" t="str">
        <f t="shared" si="5"/>
        <v/>
      </c>
      <c r="H252" s="65">
        <f t="shared" si="6"/>
        <v>0</v>
      </c>
    </row>
    <row r="253" spans="1:8" x14ac:dyDescent="0.25">
      <c r="A253" s="63"/>
      <c r="B253" s="47"/>
      <c r="C253" s="48"/>
      <c r="D253" s="48"/>
      <c r="E253" s="46"/>
      <c r="F253" s="48" t="str">
        <f t="shared" si="5"/>
        <v/>
      </c>
      <c r="H253" s="65">
        <f t="shared" si="6"/>
        <v>0</v>
      </c>
    </row>
    <row r="254" spans="1:8" x14ac:dyDescent="0.25">
      <c r="A254" s="63"/>
      <c r="B254" s="47"/>
      <c r="C254" s="48"/>
      <c r="D254" s="48"/>
      <c r="E254" s="46"/>
      <c r="F254" s="48" t="str">
        <f t="shared" si="5"/>
        <v/>
      </c>
      <c r="H254" s="65">
        <f t="shared" si="6"/>
        <v>0</v>
      </c>
    </row>
    <row r="255" spans="1:8" x14ac:dyDescent="0.25">
      <c r="A255" s="63"/>
      <c r="B255" s="47"/>
      <c r="C255" s="48"/>
      <c r="D255" s="48"/>
      <c r="E255" s="46"/>
      <c r="F255" s="48" t="str">
        <f t="shared" si="5"/>
        <v/>
      </c>
      <c r="H255" s="65">
        <f t="shared" si="6"/>
        <v>0</v>
      </c>
    </row>
    <row r="256" spans="1:8" x14ac:dyDescent="0.25">
      <c r="A256" s="63"/>
      <c r="B256" s="47"/>
      <c r="C256" s="48"/>
      <c r="D256" s="48"/>
      <c r="E256" s="46"/>
      <c r="F256" s="48" t="str">
        <f t="shared" si="5"/>
        <v/>
      </c>
      <c r="H256" s="65">
        <f t="shared" si="6"/>
        <v>0</v>
      </c>
    </row>
    <row r="257" spans="1:8" x14ac:dyDescent="0.25">
      <c r="A257" s="63"/>
      <c r="B257" s="47"/>
      <c r="C257" s="48"/>
      <c r="D257" s="48"/>
      <c r="E257" s="46"/>
      <c r="F257" s="48" t="str">
        <f t="shared" si="5"/>
        <v/>
      </c>
      <c r="H257" s="65">
        <f t="shared" si="6"/>
        <v>0</v>
      </c>
    </row>
    <row r="258" spans="1:8" x14ac:dyDescent="0.25">
      <c r="A258" s="63"/>
      <c r="B258" s="47"/>
      <c r="C258" s="48"/>
      <c r="D258" s="48"/>
      <c r="E258" s="46"/>
      <c r="F258" s="48" t="str">
        <f t="shared" si="5"/>
        <v/>
      </c>
      <c r="H258" s="65">
        <f t="shared" si="6"/>
        <v>0</v>
      </c>
    </row>
    <row r="259" spans="1:8" x14ac:dyDescent="0.25">
      <c r="A259" s="63"/>
      <c r="B259" s="47"/>
      <c r="C259" s="48"/>
      <c r="D259" s="48"/>
      <c r="E259" s="46"/>
      <c r="F259" s="48" t="str">
        <f t="shared" si="5"/>
        <v/>
      </c>
      <c r="H259" s="65">
        <f t="shared" si="6"/>
        <v>0</v>
      </c>
    </row>
    <row r="260" spans="1:8" x14ac:dyDescent="0.25">
      <c r="A260" s="63"/>
      <c r="B260" s="47"/>
      <c r="C260" s="48"/>
      <c r="D260" s="48"/>
      <c r="E260" s="46"/>
      <c r="F260" s="48" t="str">
        <f t="shared" si="5"/>
        <v/>
      </c>
      <c r="H260" s="65">
        <f t="shared" si="6"/>
        <v>0</v>
      </c>
    </row>
    <row r="261" spans="1:8" x14ac:dyDescent="0.25">
      <c r="A261" s="63"/>
      <c r="B261" s="47"/>
      <c r="C261" s="48"/>
      <c r="D261" s="48"/>
      <c r="E261" s="46"/>
      <c r="F261" s="48" t="str">
        <f t="shared" si="5"/>
        <v/>
      </c>
      <c r="H261" s="65">
        <f t="shared" si="6"/>
        <v>0</v>
      </c>
    </row>
    <row r="262" spans="1:8" x14ac:dyDescent="0.25">
      <c r="A262" s="63"/>
      <c r="B262" s="47"/>
      <c r="C262" s="48"/>
      <c r="D262" s="48"/>
      <c r="E262" s="46"/>
      <c r="F262" s="48" t="str">
        <f t="shared" si="5"/>
        <v/>
      </c>
      <c r="H262" s="65">
        <f t="shared" si="6"/>
        <v>0</v>
      </c>
    </row>
    <row r="263" spans="1:8" x14ac:dyDescent="0.25">
      <c r="A263" s="63"/>
      <c r="B263" s="47"/>
      <c r="C263" s="48"/>
      <c r="D263" s="48"/>
      <c r="E263" s="46"/>
      <c r="F263" s="48" t="str">
        <f t="shared" si="5"/>
        <v/>
      </c>
      <c r="H263" s="65">
        <f t="shared" si="6"/>
        <v>0</v>
      </c>
    </row>
    <row r="264" spans="1:8" x14ac:dyDescent="0.25">
      <c r="A264" s="63"/>
      <c r="B264" s="47"/>
      <c r="C264" s="48"/>
      <c r="D264" s="48"/>
      <c r="E264" s="46"/>
      <c r="F264" s="48" t="str">
        <f t="shared" si="5"/>
        <v/>
      </c>
      <c r="H264" s="65">
        <f t="shared" si="6"/>
        <v>0</v>
      </c>
    </row>
    <row r="265" spans="1:8" x14ac:dyDescent="0.25">
      <c r="A265" s="63"/>
      <c r="B265" s="47"/>
      <c r="C265" s="48"/>
      <c r="D265" s="48"/>
      <c r="E265" s="46"/>
      <c r="F265" s="48" t="str">
        <f t="shared" si="5"/>
        <v/>
      </c>
      <c r="H265" s="65">
        <f t="shared" si="6"/>
        <v>0</v>
      </c>
    </row>
    <row r="266" spans="1:8" x14ac:dyDescent="0.25">
      <c r="A266" s="63"/>
      <c r="B266" s="47"/>
      <c r="C266" s="48"/>
      <c r="D266" s="48"/>
      <c r="E266" s="46"/>
      <c r="F266" s="48" t="str">
        <f t="shared" si="5"/>
        <v/>
      </c>
      <c r="H266" s="65">
        <f t="shared" si="6"/>
        <v>0</v>
      </c>
    </row>
    <row r="267" spans="1:8" x14ac:dyDescent="0.25">
      <c r="A267" s="63"/>
      <c r="B267" s="47"/>
      <c r="C267" s="48"/>
      <c r="D267" s="48"/>
      <c r="E267" s="46"/>
      <c r="F267" s="48" t="str">
        <f t="shared" ref="F267:F330" si="7">IF(C267="","",OR(C267=$AQ$7,C267=$AQ$8))</f>
        <v/>
      </c>
      <c r="H267" s="65">
        <f t="shared" si="6"/>
        <v>0</v>
      </c>
    </row>
    <row r="268" spans="1:8" x14ac:dyDescent="0.25">
      <c r="A268" s="63"/>
      <c r="B268" s="47"/>
      <c r="C268" s="48"/>
      <c r="D268" s="48"/>
      <c r="E268" s="46"/>
      <c r="F268" s="48" t="str">
        <f t="shared" si="7"/>
        <v/>
      </c>
      <c r="H268" s="65">
        <f t="shared" ref="H268:H331" si="8">IF(G268&gt;0,1,)</f>
        <v>0</v>
      </c>
    </row>
    <row r="269" spans="1:8" x14ac:dyDescent="0.25">
      <c r="A269" s="63"/>
      <c r="B269" s="47"/>
      <c r="C269" s="48"/>
      <c r="D269" s="48"/>
      <c r="E269" s="46"/>
      <c r="F269" s="48" t="str">
        <f t="shared" si="7"/>
        <v/>
      </c>
      <c r="H269" s="65">
        <f t="shared" si="8"/>
        <v>0</v>
      </c>
    </row>
    <row r="270" spans="1:8" x14ac:dyDescent="0.25">
      <c r="A270" s="63"/>
      <c r="B270" s="47"/>
      <c r="C270" s="48"/>
      <c r="D270" s="48"/>
      <c r="E270" s="46"/>
      <c r="F270" s="48" t="str">
        <f t="shared" si="7"/>
        <v/>
      </c>
      <c r="H270" s="65">
        <f t="shared" si="8"/>
        <v>0</v>
      </c>
    </row>
    <row r="271" spans="1:8" x14ac:dyDescent="0.25">
      <c r="A271" s="63"/>
      <c r="B271" s="47"/>
      <c r="C271" s="48"/>
      <c r="D271" s="48"/>
      <c r="E271" s="46"/>
      <c r="F271" s="48" t="str">
        <f t="shared" si="7"/>
        <v/>
      </c>
      <c r="H271" s="65">
        <f t="shared" si="8"/>
        <v>0</v>
      </c>
    </row>
    <row r="272" spans="1:8" x14ac:dyDescent="0.25">
      <c r="A272" s="63"/>
      <c r="B272" s="47"/>
      <c r="C272" s="48"/>
      <c r="D272" s="48"/>
      <c r="E272" s="46"/>
      <c r="F272" s="48" t="str">
        <f t="shared" si="7"/>
        <v/>
      </c>
      <c r="H272" s="65">
        <f t="shared" si="8"/>
        <v>0</v>
      </c>
    </row>
    <row r="273" spans="1:8" x14ac:dyDescent="0.25">
      <c r="A273" s="63"/>
      <c r="B273" s="47"/>
      <c r="C273" s="48"/>
      <c r="D273" s="48"/>
      <c r="E273" s="46"/>
      <c r="F273" s="48" t="str">
        <f t="shared" si="7"/>
        <v/>
      </c>
      <c r="H273" s="65">
        <f t="shared" si="8"/>
        <v>0</v>
      </c>
    </row>
    <row r="274" spans="1:8" x14ac:dyDescent="0.25">
      <c r="A274" s="63"/>
      <c r="B274" s="47"/>
      <c r="C274" s="48"/>
      <c r="D274" s="48"/>
      <c r="E274" s="46"/>
      <c r="F274" s="48" t="str">
        <f t="shared" si="7"/>
        <v/>
      </c>
      <c r="H274" s="65">
        <f t="shared" si="8"/>
        <v>0</v>
      </c>
    </row>
    <row r="275" spans="1:8" x14ac:dyDescent="0.25">
      <c r="A275" s="63"/>
      <c r="B275" s="47"/>
      <c r="C275" s="48"/>
      <c r="D275" s="48"/>
      <c r="E275" s="46"/>
      <c r="F275" s="48" t="str">
        <f t="shared" si="7"/>
        <v/>
      </c>
      <c r="H275" s="65">
        <f t="shared" si="8"/>
        <v>0</v>
      </c>
    </row>
    <row r="276" spans="1:8" x14ac:dyDescent="0.25">
      <c r="A276" s="63"/>
      <c r="B276" s="47"/>
      <c r="C276" s="48"/>
      <c r="D276" s="48"/>
      <c r="E276" s="46"/>
      <c r="F276" s="48" t="str">
        <f t="shared" si="7"/>
        <v/>
      </c>
      <c r="H276" s="65">
        <f t="shared" si="8"/>
        <v>0</v>
      </c>
    </row>
    <row r="277" spans="1:8" x14ac:dyDescent="0.25">
      <c r="A277" s="63"/>
      <c r="B277" s="47"/>
      <c r="C277" s="48"/>
      <c r="D277" s="48"/>
      <c r="E277" s="46"/>
      <c r="F277" s="48" t="str">
        <f t="shared" si="7"/>
        <v/>
      </c>
      <c r="H277" s="65">
        <f t="shared" si="8"/>
        <v>0</v>
      </c>
    </row>
    <row r="278" spans="1:8" x14ac:dyDescent="0.25">
      <c r="A278" s="63"/>
      <c r="B278" s="47"/>
      <c r="C278" s="48"/>
      <c r="D278" s="48"/>
      <c r="E278" s="46"/>
      <c r="F278" s="48" t="str">
        <f t="shared" si="7"/>
        <v/>
      </c>
      <c r="H278" s="65">
        <f t="shared" si="8"/>
        <v>0</v>
      </c>
    </row>
    <row r="279" spans="1:8" x14ac:dyDescent="0.25">
      <c r="A279" s="63"/>
      <c r="B279" s="47"/>
      <c r="C279" s="48"/>
      <c r="D279" s="48"/>
      <c r="E279" s="46"/>
      <c r="F279" s="48" t="str">
        <f t="shared" si="7"/>
        <v/>
      </c>
      <c r="H279" s="65">
        <f t="shared" si="8"/>
        <v>0</v>
      </c>
    </row>
    <row r="280" spans="1:8" x14ac:dyDescent="0.25">
      <c r="A280" s="63"/>
      <c r="B280" s="47"/>
      <c r="C280" s="48"/>
      <c r="D280" s="48"/>
      <c r="E280" s="46"/>
      <c r="F280" s="48" t="str">
        <f t="shared" si="7"/>
        <v/>
      </c>
      <c r="H280" s="65">
        <f t="shared" si="8"/>
        <v>0</v>
      </c>
    </row>
    <row r="281" spans="1:8" x14ac:dyDescent="0.25">
      <c r="A281" s="63"/>
      <c r="B281" s="47"/>
      <c r="C281" s="48"/>
      <c r="D281" s="48"/>
      <c r="E281" s="46"/>
      <c r="F281" s="48" t="str">
        <f t="shared" si="7"/>
        <v/>
      </c>
      <c r="H281" s="65">
        <f t="shared" si="8"/>
        <v>0</v>
      </c>
    </row>
    <row r="282" spans="1:8" x14ac:dyDescent="0.25">
      <c r="A282" s="63"/>
      <c r="B282" s="47"/>
      <c r="C282" s="48"/>
      <c r="D282" s="48"/>
      <c r="E282" s="46"/>
      <c r="F282" s="48" t="str">
        <f t="shared" si="7"/>
        <v/>
      </c>
      <c r="H282" s="65">
        <f t="shared" si="8"/>
        <v>0</v>
      </c>
    </row>
    <row r="283" spans="1:8" x14ac:dyDescent="0.25">
      <c r="A283" s="63"/>
      <c r="B283" s="47"/>
      <c r="C283" s="48"/>
      <c r="D283" s="48"/>
      <c r="E283" s="46"/>
      <c r="F283" s="48" t="str">
        <f t="shared" si="7"/>
        <v/>
      </c>
      <c r="H283" s="65">
        <f t="shared" si="8"/>
        <v>0</v>
      </c>
    </row>
    <row r="284" spans="1:8" x14ac:dyDescent="0.25">
      <c r="A284" s="63"/>
      <c r="B284" s="47"/>
      <c r="C284" s="48"/>
      <c r="D284" s="48"/>
      <c r="E284" s="46"/>
      <c r="F284" s="48" t="str">
        <f t="shared" si="7"/>
        <v/>
      </c>
      <c r="H284" s="65">
        <f t="shared" si="8"/>
        <v>0</v>
      </c>
    </row>
    <row r="285" spans="1:8" x14ac:dyDescent="0.25">
      <c r="A285" s="63"/>
      <c r="B285" s="47"/>
      <c r="C285" s="48"/>
      <c r="D285" s="48"/>
      <c r="E285" s="46"/>
      <c r="F285" s="48" t="str">
        <f t="shared" si="7"/>
        <v/>
      </c>
      <c r="H285" s="65">
        <f t="shared" si="8"/>
        <v>0</v>
      </c>
    </row>
    <row r="286" spans="1:8" x14ac:dyDescent="0.25">
      <c r="A286" s="63"/>
      <c r="B286" s="47"/>
      <c r="C286" s="48"/>
      <c r="D286" s="48"/>
      <c r="E286" s="46"/>
      <c r="F286" s="48" t="str">
        <f t="shared" si="7"/>
        <v/>
      </c>
      <c r="H286" s="65">
        <f t="shared" si="8"/>
        <v>0</v>
      </c>
    </row>
    <row r="287" spans="1:8" x14ac:dyDescent="0.25">
      <c r="A287" s="63"/>
      <c r="B287" s="47"/>
      <c r="C287" s="48"/>
      <c r="D287" s="48"/>
      <c r="E287" s="46"/>
      <c r="F287" s="48" t="str">
        <f t="shared" si="7"/>
        <v/>
      </c>
      <c r="H287" s="65">
        <f t="shared" si="8"/>
        <v>0</v>
      </c>
    </row>
    <row r="288" spans="1:8" x14ac:dyDescent="0.25">
      <c r="A288" s="63"/>
      <c r="B288" s="47"/>
      <c r="C288" s="48"/>
      <c r="D288" s="48"/>
      <c r="E288" s="46"/>
      <c r="F288" s="48" t="str">
        <f t="shared" si="7"/>
        <v/>
      </c>
      <c r="H288" s="65">
        <f t="shared" si="8"/>
        <v>0</v>
      </c>
    </row>
    <row r="289" spans="1:8" x14ac:dyDescent="0.25">
      <c r="A289" s="63"/>
      <c r="B289" s="47"/>
      <c r="C289" s="48"/>
      <c r="D289" s="48"/>
      <c r="E289" s="46"/>
      <c r="F289" s="48" t="str">
        <f t="shared" si="7"/>
        <v/>
      </c>
      <c r="H289" s="65">
        <f t="shared" si="8"/>
        <v>0</v>
      </c>
    </row>
    <row r="290" spans="1:8" x14ac:dyDescent="0.25">
      <c r="A290" s="63"/>
      <c r="B290" s="47"/>
      <c r="C290" s="48"/>
      <c r="D290" s="48"/>
      <c r="E290" s="46"/>
      <c r="F290" s="48" t="str">
        <f t="shared" si="7"/>
        <v/>
      </c>
      <c r="H290" s="65">
        <f t="shared" si="8"/>
        <v>0</v>
      </c>
    </row>
    <row r="291" spans="1:8" x14ac:dyDescent="0.25">
      <c r="A291" s="63"/>
      <c r="B291" s="47"/>
      <c r="C291" s="48"/>
      <c r="D291" s="48"/>
      <c r="E291" s="46"/>
      <c r="F291" s="48" t="str">
        <f t="shared" si="7"/>
        <v/>
      </c>
      <c r="H291" s="65">
        <f t="shared" si="8"/>
        <v>0</v>
      </c>
    </row>
    <row r="292" spans="1:8" x14ac:dyDescent="0.25">
      <c r="A292" s="63"/>
      <c r="B292" s="47"/>
      <c r="C292" s="48"/>
      <c r="D292" s="48"/>
      <c r="E292" s="46"/>
      <c r="F292" s="48" t="str">
        <f t="shared" si="7"/>
        <v/>
      </c>
      <c r="H292" s="65">
        <f t="shared" si="8"/>
        <v>0</v>
      </c>
    </row>
    <row r="293" spans="1:8" x14ac:dyDescent="0.25">
      <c r="A293" s="63"/>
      <c r="B293" s="47"/>
      <c r="C293" s="48"/>
      <c r="D293" s="48"/>
      <c r="E293" s="46"/>
      <c r="F293" s="48" t="str">
        <f t="shared" si="7"/>
        <v/>
      </c>
      <c r="H293" s="65">
        <f t="shared" si="8"/>
        <v>0</v>
      </c>
    </row>
    <row r="294" spans="1:8" x14ac:dyDescent="0.25">
      <c r="A294" s="63"/>
      <c r="B294" s="47"/>
      <c r="C294" s="48"/>
      <c r="D294" s="48"/>
      <c r="E294" s="46"/>
      <c r="F294" s="48" t="str">
        <f t="shared" si="7"/>
        <v/>
      </c>
      <c r="H294" s="65">
        <f t="shared" si="8"/>
        <v>0</v>
      </c>
    </row>
    <row r="295" spans="1:8" x14ac:dyDescent="0.25">
      <c r="A295" s="63"/>
      <c r="B295" s="47"/>
      <c r="C295" s="48"/>
      <c r="D295" s="48"/>
      <c r="E295" s="46"/>
      <c r="F295" s="48" t="str">
        <f t="shared" si="7"/>
        <v/>
      </c>
      <c r="H295" s="65">
        <f t="shared" si="8"/>
        <v>0</v>
      </c>
    </row>
    <row r="296" spans="1:8" x14ac:dyDescent="0.25">
      <c r="A296" s="63"/>
      <c r="B296" s="47"/>
      <c r="C296" s="48"/>
      <c r="D296" s="48"/>
      <c r="E296" s="46"/>
      <c r="F296" s="48" t="str">
        <f t="shared" si="7"/>
        <v/>
      </c>
      <c r="H296" s="65">
        <f t="shared" si="8"/>
        <v>0</v>
      </c>
    </row>
    <row r="297" spans="1:8" x14ac:dyDescent="0.25">
      <c r="A297" s="63"/>
      <c r="B297" s="47"/>
      <c r="C297" s="48"/>
      <c r="D297" s="48"/>
      <c r="E297" s="46"/>
      <c r="F297" s="48" t="str">
        <f t="shared" si="7"/>
        <v/>
      </c>
      <c r="H297" s="65">
        <f t="shared" si="8"/>
        <v>0</v>
      </c>
    </row>
    <row r="298" spans="1:8" x14ac:dyDescent="0.25">
      <c r="A298" s="63"/>
      <c r="B298" s="47"/>
      <c r="C298" s="48"/>
      <c r="D298" s="48"/>
      <c r="E298" s="46"/>
      <c r="F298" s="48" t="str">
        <f t="shared" si="7"/>
        <v/>
      </c>
      <c r="H298" s="65">
        <f t="shared" si="8"/>
        <v>0</v>
      </c>
    </row>
    <row r="299" spans="1:8" x14ac:dyDescent="0.25">
      <c r="A299" s="63"/>
      <c r="B299" s="47"/>
      <c r="C299" s="48"/>
      <c r="D299" s="48"/>
      <c r="E299" s="46"/>
      <c r="F299" s="48" t="str">
        <f t="shared" si="7"/>
        <v/>
      </c>
      <c r="H299" s="65">
        <f t="shared" si="8"/>
        <v>0</v>
      </c>
    </row>
    <row r="300" spans="1:8" x14ac:dyDescent="0.25">
      <c r="A300" s="63"/>
      <c r="B300" s="47"/>
      <c r="C300" s="48"/>
      <c r="D300" s="48"/>
      <c r="E300" s="46"/>
      <c r="F300" s="48" t="str">
        <f t="shared" si="7"/>
        <v/>
      </c>
      <c r="H300" s="65">
        <f t="shared" si="8"/>
        <v>0</v>
      </c>
    </row>
    <row r="301" spans="1:8" x14ac:dyDescent="0.25">
      <c r="A301" s="63"/>
      <c r="B301" s="47"/>
      <c r="C301" s="48"/>
      <c r="D301" s="48"/>
      <c r="E301" s="46"/>
      <c r="F301" s="48" t="str">
        <f t="shared" si="7"/>
        <v/>
      </c>
      <c r="H301" s="65">
        <f t="shared" si="8"/>
        <v>0</v>
      </c>
    </row>
    <row r="302" spans="1:8" x14ac:dyDescent="0.25">
      <c r="A302" s="63"/>
      <c r="B302" s="47"/>
      <c r="C302" s="48"/>
      <c r="D302" s="48"/>
      <c r="E302" s="46"/>
      <c r="F302" s="48" t="str">
        <f t="shared" si="7"/>
        <v/>
      </c>
      <c r="H302" s="65">
        <f t="shared" si="8"/>
        <v>0</v>
      </c>
    </row>
    <row r="303" spans="1:8" x14ac:dyDescent="0.25">
      <c r="A303" s="63"/>
      <c r="B303" s="47"/>
      <c r="C303" s="48"/>
      <c r="D303" s="48"/>
      <c r="E303" s="46"/>
      <c r="F303" s="48" t="str">
        <f t="shared" si="7"/>
        <v/>
      </c>
      <c r="H303" s="65">
        <f t="shared" si="8"/>
        <v>0</v>
      </c>
    </row>
    <row r="304" spans="1:8" x14ac:dyDescent="0.25">
      <c r="A304" s="63"/>
      <c r="B304" s="47"/>
      <c r="C304" s="48"/>
      <c r="D304" s="48"/>
      <c r="E304" s="46"/>
      <c r="F304" s="48" t="str">
        <f t="shared" si="7"/>
        <v/>
      </c>
      <c r="H304" s="65">
        <f t="shared" si="8"/>
        <v>0</v>
      </c>
    </row>
    <row r="305" spans="1:8" x14ac:dyDescent="0.25">
      <c r="A305" s="63"/>
      <c r="B305" s="47"/>
      <c r="C305" s="48"/>
      <c r="D305" s="48"/>
      <c r="E305" s="46"/>
      <c r="F305" s="48" t="str">
        <f t="shared" si="7"/>
        <v/>
      </c>
      <c r="H305" s="65">
        <f t="shared" si="8"/>
        <v>0</v>
      </c>
    </row>
    <row r="306" spans="1:8" x14ac:dyDescent="0.25">
      <c r="A306" s="63"/>
      <c r="B306" s="47"/>
      <c r="C306" s="48"/>
      <c r="D306" s="48"/>
      <c r="E306" s="46"/>
      <c r="F306" s="48" t="str">
        <f t="shared" si="7"/>
        <v/>
      </c>
      <c r="H306" s="65">
        <f t="shared" si="8"/>
        <v>0</v>
      </c>
    </row>
    <row r="307" spans="1:8" x14ac:dyDescent="0.25">
      <c r="A307" s="63"/>
      <c r="B307" s="47"/>
      <c r="C307" s="48"/>
      <c r="D307" s="48"/>
      <c r="E307" s="46"/>
      <c r="F307" s="48" t="str">
        <f t="shared" si="7"/>
        <v/>
      </c>
      <c r="H307" s="65">
        <f t="shared" si="8"/>
        <v>0</v>
      </c>
    </row>
    <row r="308" spans="1:8" x14ac:dyDescent="0.25">
      <c r="A308" s="63"/>
      <c r="B308" s="47"/>
      <c r="C308" s="48"/>
      <c r="D308" s="48"/>
      <c r="E308" s="46"/>
      <c r="F308" s="48" t="str">
        <f t="shared" si="7"/>
        <v/>
      </c>
      <c r="H308" s="65">
        <f t="shared" si="8"/>
        <v>0</v>
      </c>
    </row>
    <row r="309" spans="1:8" x14ac:dyDescent="0.25">
      <c r="A309" s="63"/>
      <c r="B309" s="47"/>
      <c r="C309" s="48"/>
      <c r="D309" s="48"/>
      <c r="E309" s="46"/>
      <c r="F309" s="48" t="str">
        <f t="shared" si="7"/>
        <v/>
      </c>
      <c r="H309" s="65">
        <f t="shared" si="8"/>
        <v>0</v>
      </c>
    </row>
    <row r="310" spans="1:8" x14ac:dyDescent="0.25">
      <c r="A310" s="63"/>
      <c r="B310" s="47"/>
      <c r="C310" s="48"/>
      <c r="D310" s="48"/>
      <c r="E310" s="46"/>
      <c r="F310" s="48" t="str">
        <f t="shared" si="7"/>
        <v/>
      </c>
      <c r="H310" s="65">
        <f t="shared" si="8"/>
        <v>0</v>
      </c>
    </row>
    <row r="311" spans="1:8" x14ac:dyDescent="0.25">
      <c r="A311" s="63"/>
      <c r="B311" s="47"/>
      <c r="C311" s="48"/>
      <c r="D311" s="48"/>
      <c r="E311" s="46"/>
      <c r="F311" s="48" t="str">
        <f t="shared" si="7"/>
        <v/>
      </c>
      <c r="H311" s="65">
        <f t="shared" si="8"/>
        <v>0</v>
      </c>
    </row>
    <row r="312" spans="1:8" x14ac:dyDescent="0.25">
      <c r="A312" s="63"/>
      <c r="B312" s="47"/>
      <c r="C312" s="48"/>
      <c r="D312" s="48"/>
      <c r="E312" s="46"/>
      <c r="F312" s="48" t="str">
        <f t="shared" si="7"/>
        <v/>
      </c>
      <c r="H312" s="65">
        <f t="shared" si="8"/>
        <v>0</v>
      </c>
    </row>
    <row r="313" spans="1:8" x14ac:dyDescent="0.25">
      <c r="A313" s="63"/>
      <c r="B313" s="47"/>
      <c r="C313" s="48"/>
      <c r="D313" s="48"/>
      <c r="E313" s="46"/>
      <c r="F313" s="48" t="str">
        <f t="shared" si="7"/>
        <v/>
      </c>
      <c r="H313" s="65">
        <f t="shared" si="8"/>
        <v>0</v>
      </c>
    </row>
    <row r="314" spans="1:8" x14ac:dyDescent="0.25">
      <c r="A314" s="63"/>
      <c r="B314" s="47"/>
      <c r="C314" s="48"/>
      <c r="D314" s="48"/>
      <c r="E314" s="46"/>
      <c r="F314" s="48" t="str">
        <f t="shared" si="7"/>
        <v/>
      </c>
      <c r="H314" s="65">
        <f t="shared" si="8"/>
        <v>0</v>
      </c>
    </row>
    <row r="315" spans="1:8" x14ac:dyDescent="0.25">
      <c r="A315" s="63"/>
      <c r="B315" s="47"/>
      <c r="C315" s="48"/>
      <c r="D315" s="48"/>
      <c r="E315" s="46"/>
      <c r="F315" s="48" t="str">
        <f t="shared" si="7"/>
        <v/>
      </c>
      <c r="H315" s="65">
        <f t="shared" si="8"/>
        <v>0</v>
      </c>
    </row>
    <row r="316" spans="1:8" x14ac:dyDescent="0.25">
      <c r="A316" s="63"/>
      <c r="B316" s="47"/>
      <c r="C316" s="48"/>
      <c r="D316" s="48"/>
      <c r="E316" s="46"/>
      <c r="F316" s="48" t="str">
        <f t="shared" si="7"/>
        <v/>
      </c>
      <c r="H316" s="65">
        <f t="shared" si="8"/>
        <v>0</v>
      </c>
    </row>
    <row r="317" spans="1:8" x14ac:dyDescent="0.25">
      <c r="A317" s="63"/>
      <c r="B317" s="47"/>
      <c r="C317" s="48"/>
      <c r="D317" s="48"/>
      <c r="E317" s="46"/>
      <c r="F317" s="48" t="str">
        <f t="shared" si="7"/>
        <v/>
      </c>
      <c r="H317" s="65">
        <f t="shared" si="8"/>
        <v>0</v>
      </c>
    </row>
    <row r="318" spans="1:8" x14ac:dyDescent="0.25">
      <c r="A318" s="63"/>
      <c r="B318" s="47"/>
      <c r="C318" s="48"/>
      <c r="D318" s="48"/>
      <c r="E318" s="46"/>
      <c r="F318" s="48" t="str">
        <f t="shared" si="7"/>
        <v/>
      </c>
      <c r="H318" s="65">
        <f t="shared" si="8"/>
        <v>0</v>
      </c>
    </row>
    <row r="319" spans="1:8" x14ac:dyDescent="0.25">
      <c r="A319" s="63"/>
      <c r="B319" s="47"/>
      <c r="C319" s="48"/>
      <c r="D319" s="48"/>
      <c r="E319" s="46"/>
      <c r="F319" s="48" t="str">
        <f t="shared" si="7"/>
        <v/>
      </c>
      <c r="H319" s="65">
        <f t="shared" si="8"/>
        <v>0</v>
      </c>
    </row>
    <row r="320" spans="1:8" x14ac:dyDescent="0.25">
      <c r="A320" s="63"/>
      <c r="B320" s="47"/>
      <c r="C320" s="48"/>
      <c r="D320" s="48"/>
      <c r="E320" s="46"/>
      <c r="F320" s="48" t="str">
        <f t="shared" si="7"/>
        <v/>
      </c>
      <c r="H320" s="65">
        <f t="shared" si="8"/>
        <v>0</v>
      </c>
    </row>
    <row r="321" spans="1:8" x14ac:dyDescent="0.25">
      <c r="A321" s="63"/>
      <c r="B321" s="47"/>
      <c r="C321" s="48"/>
      <c r="D321" s="48"/>
      <c r="E321" s="46"/>
      <c r="F321" s="48" t="str">
        <f t="shared" si="7"/>
        <v/>
      </c>
      <c r="H321" s="65">
        <f t="shared" si="8"/>
        <v>0</v>
      </c>
    </row>
    <row r="322" spans="1:8" x14ac:dyDescent="0.25">
      <c r="A322" s="63"/>
      <c r="B322" s="47"/>
      <c r="C322" s="48"/>
      <c r="D322" s="48"/>
      <c r="E322" s="46"/>
      <c r="F322" s="48" t="str">
        <f t="shared" si="7"/>
        <v/>
      </c>
      <c r="H322" s="65">
        <f t="shared" si="8"/>
        <v>0</v>
      </c>
    </row>
    <row r="323" spans="1:8" x14ac:dyDescent="0.25">
      <c r="A323" s="63"/>
      <c r="B323" s="47"/>
      <c r="C323" s="48"/>
      <c r="D323" s="48"/>
      <c r="E323" s="46"/>
      <c r="F323" s="48" t="str">
        <f t="shared" si="7"/>
        <v/>
      </c>
      <c r="H323" s="65">
        <f t="shared" si="8"/>
        <v>0</v>
      </c>
    </row>
    <row r="324" spans="1:8" x14ac:dyDescent="0.25">
      <c r="A324" s="63"/>
      <c r="B324" s="47"/>
      <c r="C324" s="48"/>
      <c r="D324" s="48"/>
      <c r="E324" s="46"/>
      <c r="F324" s="48" t="str">
        <f t="shared" si="7"/>
        <v/>
      </c>
      <c r="H324" s="65">
        <f t="shared" si="8"/>
        <v>0</v>
      </c>
    </row>
    <row r="325" spans="1:8" x14ac:dyDescent="0.25">
      <c r="A325" s="63"/>
      <c r="B325" s="47"/>
      <c r="C325" s="48"/>
      <c r="D325" s="48"/>
      <c r="E325" s="46"/>
      <c r="F325" s="48" t="str">
        <f t="shared" si="7"/>
        <v/>
      </c>
      <c r="H325" s="65">
        <f t="shared" si="8"/>
        <v>0</v>
      </c>
    </row>
    <row r="326" spans="1:8" x14ac:dyDescent="0.25">
      <c r="A326" s="63"/>
      <c r="B326" s="47"/>
      <c r="C326" s="48"/>
      <c r="D326" s="48"/>
      <c r="E326" s="46"/>
      <c r="F326" s="48" t="str">
        <f t="shared" si="7"/>
        <v/>
      </c>
      <c r="H326" s="65">
        <f t="shared" si="8"/>
        <v>0</v>
      </c>
    </row>
    <row r="327" spans="1:8" x14ac:dyDescent="0.25">
      <c r="A327" s="63"/>
      <c r="B327" s="47"/>
      <c r="C327" s="48"/>
      <c r="D327" s="48"/>
      <c r="E327" s="46"/>
      <c r="F327" s="48" t="str">
        <f t="shared" si="7"/>
        <v/>
      </c>
      <c r="H327" s="65">
        <f t="shared" si="8"/>
        <v>0</v>
      </c>
    </row>
    <row r="328" spans="1:8" x14ac:dyDescent="0.25">
      <c r="A328" s="63"/>
      <c r="B328" s="47"/>
      <c r="C328" s="48"/>
      <c r="D328" s="48"/>
      <c r="E328" s="46"/>
      <c r="F328" s="48" t="str">
        <f t="shared" si="7"/>
        <v/>
      </c>
      <c r="H328" s="65">
        <f t="shared" si="8"/>
        <v>0</v>
      </c>
    </row>
    <row r="329" spans="1:8" x14ac:dyDescent="0.25">
      <c r="A329" s="63"/>
      <c r="B329" s="47"/>
      <c r="C329" s="48"/>
      <c r="D329" s="48"/>
      <c r="E329" s="46"/>
      <c r="F329" s="48" t="str">
        <f t="shared" si="7"/>
        <v/>
      </c>
      <c r="H329" s="65">
        <f t="shared" si="8"/>
        <v>0</v>
      </c>
    </row>
    <row r="330" spans="1:8" x14ac:dyDescent="0.25">
      <c r="A330" s="63"/>
      <c r="B330" s="47"/>
      <c r="C330" s="48"/>
      <c r="D330" s="48"/>
      <c r="E330" s="46"/>
      <c r="F330" s="48" t="str">
        <f t="shared" si="7"/>
        <v/>
      </c>
      <c r="H330" s="65">
        <f t="shared" si="8"/>
        <v>0</v>
      </c>
    </row>
    <row r="331" spans="1:8" x14ac:dyDescent="0.25">
      <c r="A331" s="63"/>
      <c r="B331" s="47"/>
      <c r="C331" s="48"/>
      <c r="D331" s="48"/>
      <c r="E331" s="46"/>
      <c r="F331" s="48" t="str">
        <f t="shared" ref="F331:F394" si="9">IF(C331="","",OR(C331=$AQ$7,C331=$AQ$8))</f>
        <v/>
      </c>
      <c r="H331" s="65">
        <f t="shared" si="8"/>
        <v>0</v>
      </c>
    </row>
    <row r="332" spans="1:8" x14ac:dyDescent="0.25">
      <c r="A332" s="63"/>
      <c r="B332" s="47"/>
      <c r="C332" s="48"/>
      <c r="D332" s="48"/>
      <c r="E332" s="46"/>
      <c r="F332" s="48" t="str">
        <f t="shared" si="9"/>
        <v/>
      </c>
      <c r="H332" s="65">
        <f t="shared" ref="H332:H395" si="10">IF(G332&gt;0,1,)</f>
        <v>0</v>
      </c>
    </row>
    <row r="333" spans="1:8" x14ac:dyDescent="0.25">
      <c r="A333" s="63"/>
      <c r="B333" s="47"/>
      <c r="C333" s="48"/>
      <c r="D333" s="48"/>
      <c r="E333" s="46"/>
      <c r="F333" s="48" t="str">
        <f t="shared" si="9"/>
        <v/>
      </c>
      <c r="H333" s="65">
        <f t="shared" si="10"/>
        <v>0</v>
      </c>
    </row>
    <row r="334" spans="1:8" x14ac:dyDescent="0.25">
      <c r="A334" s="63"/>
      <c r="B334" s="47"/>
      <c r="C334" s="48"/>
      <c r="D334" s="48"/>
      <c r="E334" s="46"/>
      <c r="F334" s="48" t="str">
        <f t="shared" si="9"/>
        <v/>
      </c>
      <c r="H334" s="65">
        <f t="shared" si="10"/>
        <v>0</v>
      </c>
    </row>
    <row r="335" spans="1:8" x14ac:dyDescent="0.25">
      <c r="A335" s="63"/>
      <c r="B335" s="47"/>
      <c r="C335" s="48"/>
      <c r="D335" s="48"/>
      <c r="E335" s="46"/>
      <c r="F335" s="48" t="str">
        <f t="shared" si="9"/>
        <v/>
      </c>
      <c r="H335" s="65">
        <f t="shared" si="10"/>
        <v>0</v>
      </c>
    </row>
    <row r="336" spans="1:8" x14ac:dyDescent="0.25">
      <c r="A336" s="63"/>
      <c r="B336" s="47"/>
      <c r="C336" s="48"/>
      <c r="D336" s="48"/>
      <c r="E336" s="46"/>
      <c r="F336" s="48" t="str">
        <f t="shared" si="9"/>
        <v/>
      </c>
      <c r="H336" s="65">
        <f t="shared" si="10"/>
        <v>0</v>
      </c>
    </row>
    <row r="337" spans="1:8" x14ac:dyDescent="0.25">
      <c r="A337" s="63"/>
      <c r="B337" s="47"/>
      <c r="C337" s="48"/>
      <c r="D337" s="48"/>
      <c r="E337" s="46"/>
      <c r="F337" s="48" t="str">
        <f t="shared" si="9"/>
        <v/>
      </c>
      <c r="H337" s="65">
        <f t="shared" si="10"/>
        <v>0</v>
      </c>
    </row>
    <row r="338" spans="1:8" x14ac:dyDescent="0.25">
      <c r="A338" s="63"/>
      <c r="B338" s="47"/>
      <c r="C338" s="48"/>
      <c r="D338" s="48"/>
      <c r="E338" s="46"/>
      <c r="F338" s="48" t="str">
        <f t="shared" si="9"/>
        <v/>
      </c>
      <c r="H338" s="65">
        <f t="shared" si="10"/>
        <v>0</v>
      </c>
    </row>
    <row r="339" spans="1:8" x14ac:dyDescent="0.25">
      <c r="A339" s="63"/>
      <c r="B339" s="47"/>
      <c r="C339" s="48"/>
      <c r="D339" s="48"/>
      <c r="E339" s="46"/>
      <c r="F339" s="48" t="str">
        <f t="shared" si="9"/>
        <v/>
      </c>
      <c r="H339" s="65">
        <f t="shared" si="10"/>
        <v>0</v>
      </c>
    </row>
    <row r="340" spans="1:8" x14ac:dyDescent="0.25">
      <c r="A340" s="63"/>
      <c r="B340" s="47"/>
      <c r="C340" s="48"/>
      <c r="D340" s="48"/>
      <c r="E340" s="46"/>
      <c r="F340" s="48" t="str">
        <f t="shared" si="9"/>
        <v/>
      </c>
      <c r="H340" s="65">
        <f t="shared" si="10"/>
        <v>0</v>
      </c>
    </row>
    <row r="341" spans="1:8" x14ac:dyDescent="0.25">
      <c r="A341" s="63"/>
      <c r="B341" s="47"/>
      <c r="C341" s="48"/>
      <c r="D341" s="48"/>
      <c r="E341" s="46"/>
      <c r="F341" s="48" t="str">
        <f t="shared" si="9"/>
        <v/>
      </c>
      <c r="H341" s="65">
        <f t="shared" si="10"/>
        <v>0</v>
      </c>
    </row>
    <row r="342" spans="1:8" x14ac:dyDescent="0.25">
      <c r="A342" s="63"/>
      <c r="B342" s="47"/>
      <c r="C342" s="48"/>
      <c r="D342" s="48"/>
      <c r="E342" s="46"/>
      <c r="F342" s="48" t="str">
        <f t="shared" si="9"/>
        <v/>
      </c>
      <c r="H342" s="65">
        <f t="shared" si="10"/>
        <v>0</v>
      </c>
    </row>
    <row r="343" spans="1:8" x14ac:dyDescent="0.25">
      <c r="A343" s="63"/>
      <c r="B343" s="47"/>
      <c r="C343" s="48"/>
      <c r="D343" s="48"/>
      <c r="E343" s="46"/>
      <c r="F343" s="48" t="str">
        <f t="shared" si="9"/>
        <v/>
      </c>
      <c r="H343" s="65">
        <f t="shared" si="10"/>
        <v>0</v>
      </c>
    </row>
    <row r="344" spans="1:8" x14ac:dyDescent="0.25">
      <c r="A344" s="63"/>
      <c r="B344" s="47"/>
      <c r="C344" s="48"/>
      <c r="D344" s="48"/>
      <c r="E344" s="46"/>
      <c r="F344" s="48" t="str">
        <f t="shared" si="9"/>
        <v/>
      </c>
      <c r="H344" s="65">
        <f t="shared" si="10"/>
        <v>0</v>
      </c>
    </row>
    <row r="345" spans="1:8" x14ac:dyDescent="0.25">
      <c r="A345" s="63"/>
      <c r="B345" s="47"/>
      <c r="C345" s="48"/>
      <c r="D345" s="48"/>
      <c r="E345" s="46"/>
      <c r="F345" s="48" t="str">
        <f t="shared" si="9"/>
        <v/>
      </c>
      <c r="H345" s="65">
        <f t="shared" si="10"/>
        <v>0</v>
      </c>
    </row>
    <row r="346" spans="1:8" x14ac:dyDescent="0.25">
      <c r="A346" s="63"/>
      <c r="B346" s="47"/>
      <c r="C346" s="48"/>
      <c r="D346" s="48"/>
      <c r="E346" s="46"/>
      <c r="F346" s="48" t="str">
        <f t="shared" si="9"/>
        <v/>
      </c>
      <c r="H346" s="65">
        <f t="shared" si="10"/>
        <v>0</v>
      </c>
    </row>
    <row r="347" spans="1:8" x14ac:dyDescent="0.25">
      <c r="A347" s="63"/>
      <c r="B347" s="47"/>
      <c r="C347" s="48"/>
      <c r="D347" s="48"/>
      <c r="E347" s="46"/>
      <c r="F347" s="48" t="str">
        <f t="shared" si="9"/>
        <v/>
      </c>
      <c r="H347" s="65">
        <f t="shared" si="10"/>
        <v>0</v>
      </c>
    </row>
    <row r="348" spans="1:8" x14ac:dyDescent="0.25">
      <c r="A348" s="63"/>
      <c r="B348" s="47"/>
      <c r="C348" s="48"/>
      <c r="D348" s="48"/>
      <c r="E348" s="46"/>
      <c r="F348" s="48" t="str">
        <f t="shared" si="9"/>
        <v/>
      </c>
      <c r="H348" s="65">
        <f t="shared" si="10"/>
        <v>0</v>
      </c>
    </row>
    <row r="349" spans="1:8" x14ac:dyDescent="0.25">
      <c r="A349" s="63"/>
      <c r="B349" s="47"/>
      <c r="C349" s="48"/>
      <c r="D349" s="48"/>
      <c r="E349" s="46"/>
      <c r="F349" s="48" t="str">
        <f t="shared" si="9"/>
        <v/>
      </c>
      <c r="H349" s="65">
        <f t="shared" si="10"/>
        <v>0</v>
      </c>
    </row>
    <row r="350" spans="1:8" x14ac:dyDescent="0.25">
      <c r="A350" s="63"/>
      <c r="B350" s="47"/>
      <c r="C350" s="48"/>
      <c r="D350" s="48"/>
      <c r="E350" s="46"/>
      <c r="F350" s="48" t="str">
        <f t="shared" si="9"/>
        <v/>
      </c>
      <c r="H350" s="65">
        <f t="shared" si="10"/>
        <v>0</v>
      </c>
    </row>
    <row r="351" spans="1:8" x14ac:dyDescent="0.25">
      <c r="A351" s="63"/>
      <c r="B351" s="47"/>
      <c r="C351" s="48"/>
      <c r="D351" s="48"/>
      <c r="E351" s="46"/>
      <c r="F351" s="48" t="str">
        <f t="shared" si="9"/>
        <v/>
      </c>
      <c r="H351" s="65">
        <f t="shared" si="10"/>
        <v>0</v>
      </c>
    </row>
    <row r="352" spans="1:8" x14ac:dyDescent="0.25">
      <c r="A352" s="63"/>
      <c r="B352" s="47"/>
      <c r="C352" s="48"/>
      <c r="D352" s="48"/>
      <c r="E352" s="46"/>
      <c r="F352" s="48" t="str">
        <f t="shared" si="9"/>
        <v/>
      </c>
      <c r="H352" s="65">
        <f t="shared" si="10"/>
        <v>0</v>
      </c>
    </row>
    <row r="353" spans="1:8" x14ac:dyDescent="0.25">
      <c r="A353" s="63"/>
      <c r="B353" s="47"/>
      <c r="C353" s="48"/>
      <c r="D353" s="48"/>
      <c r="E353" s="46"/>
      <c r="F353" s="48" t="str">
        <f t="shared" si="9"/>
        <v/>
      </c>
      <c r="H353" s="65">
        <f t="shared" si="10"/>
        <v>0</v>
      </c>
    </row>
    <row r="354" spans="1:8" x14ac:dyDescent="0.25">
      <c r="A354" s="63"/>
      <c r="B354" s="47"/>
      <c r="C354" s="48"/>
      <c r="D354" s="48"/>
      <c r="E354" s="46"/>
      <c r="F354" s="48" t="str">
        <f t="shared" si="9"/>
        <v/>
      </c>
      <c r="H354" s="65">
        <f t="shared" si="10"/>
        <v>0</v>
      </c>
    </row>
    <row r="355" spans="1:8" x14ac:dyDescent="0.25">
      <c r="A355" s="63"/>
      <c r="B355" s="47"/>
      <c r="C355" s="48"/>
      <c r="D355" s="48"/>
      <c r="E355" s="46"/>
      <c r="F355" s="48" t="str">
        <f t="shared" si="9"/>
        <v/>
      </c>
      <c r="H355" s="65">
        <f t="shared" si="10"/>
        <v>0</v>
      </c>
    </row>
    <row r="356" spans="1:8" x14ac:dyDescent="0.25">
      <c r="A356" s="63"/>
      <c r="B356" s="47"/>
      <c r="C356" s="48"/>
      <c r="D356" s="48"/>
      <c r="E356" s="46"/>
      <c r="F356" s="48" t="str">
        <f t="shared" si="9"/>
        <v/>
      </c>
      <c r="H356" s="65">
        <f t="shared" si="10"/>
        <v>0</v>
      </c>
    </row>
    <row r="357" spans="1:8" x14ac:dyDescent="0.25">
      <c r="A357" s="63"/>
      <c r="B357" s="47"/>
      <c r="C357" s="48"/>
      <c r="D357" s="48"/>
      <c r="E357" s="46"/>
      <c r="F357" s="48" t="str">
        <f t="shared" si="9"/>
        <v/>
      </c>
      <c r="H357" s="65">
        <f t="shared" si="10"/>
        <v>0</v>
      </c>
    </row>
    <row r="358" spans="1:8" x14ac:dyDescent="0.25">
      <c r="A358" s="63"/>
      <c r="B358" s="47"/>
      <c r="C358" s="48"/>
      <c r="D358" s="48"/>
      <c r="E358" s="46"/>
      <c r="F358" s="48" t="str">
        <f t="shared" si="9"/>
        <v/>
      </c>
      <c r="H358" s="65">
        <f t="shared" si="10"/>
        <v>0</v>
      </c>
    </row>
    <row r="359" spans="1:8" x14ac:dyDescent="0.25">
      <c r="A359" s="63"/>
      <c r="B359" s="47"/>
      <c r="C359" s="48"/>
      <c r="D359" s="48"/>
      <c r="E359" s="46"/>
      <c r="F359" s="48" t="str">
        <f t="shared" si="9"/>
        <v/>
      </c>
      <c r="H359" s="65">
        <f t="shared" si="10"/>
        <v>0</v>
      </c>
    </row>
    <row r="360" spans="1:8" x14ac:dyDescent="0.25">
      <c r="A360" s="63"/>
      <c r="B360" s="47"/>
      <c r="C360" s="48"/>
      <c r="D360" s="48"/>
      <c r="E360" s="46"/>
      <c r="F360" s="48" t="str">
        <f t="shared" si="9"/>
        <v/>
      </c>
      <c r="H360" s="65">
        <f t="shared" si="10"/>
        <v>0</v>
      </c>
    </row>
    <row r="361" spans="1:8" x14ac:dyDescent="0.25">
      <c r="A361" s="63"/>
      <c r="B361" s="47"/>
      <c r="C361" s="48"/>
      <c r="D361" s="48"/>
      <c r="E361" s="46"/>
      <c r="F361" s="48" t="str">
        <f t="shared" si="9"/>
        <v/>
      </c>
      <c r="H361" s="65">
        <f t="shared" si="10"/>
        <v>0</v>
      </c>
    </row>
    <row r="362" spans="1:8" x14ac:dyDescent="0.25">
      <c r="A362" s="63"/>
      <c r="B362" s="47"/>
      <c r="C362" s="48"/>
      <c r="D362" s="48"/>
      <c r="E362" s="46"/>
      <c r="F362" s="48" t="str">
        <f t="shared" si="9"/>
        <v/>
      </c>
      <c r="H362" s="65">
        <f t="shared" si="10"/>
        <v>0</v>
      </c>
    </row>
    <row r="363" spans="1:8" x14ac:dyDescent="0.25">
      <c r="A363" s="63"/>
      <c r="B363" s="47"/>
      <c r="C363" s="48"/>
      <c r="D363" s="48"/>
      <c r="E363" s="46"/>
      <c r="F363" s="48" t="str">
        <f t="shared" si="9"/>
        <v/>
      </c>
      <c r="H363" s="65">
        <f t="shared" si="10"/>
        <v>0</v>
      </c>
    </row>
    <row r="364" spans="1:8" x14ac:dyDescent="0.25">
      <c r="A364" s="63"/>
      <c r="B364" s="47"/>
      <c r="C364" s="48"/>
      <c r="D364" s="48"/>
      <c r="E364" s="46"/>
      <c r="F364" s="48" t="str">
        <f t="shared" si="9"/>
        <v/>
      </c>
      <c r="H364" s="65">
        <f t="shared" si="10"/>
        <v>0</v>
      </c>
    </row>
    <row r="365" spans="1:8" x14ac:dyDescent="0.25">
      <c r="A365" s="63"/>
      <c r="B365" s="47"/>
      <c r="C365" s="48"/>
      <c r="D365" s="48"/>
      <c r="E365" s="46"/>
      <c r="F365" s="48" t="str">
        <f t="shared" si="9"/>
        <v/>
      </c>
      <c r="H365" s="65">
        <f t="shared" si="10"/>
        <v>0</v>
      </c>
    </row>
    <row r="366" spans="1:8" x14ac:dyDescent="0.25">
      <c r="A366" s="63"/>
      <c r="B366" s="47"/>
      <c r="C366" s="48"/>
      <c r="D366" s="48"/>
      <c r="E366" s="46"/>
      <c r="F366" s="48" t="str">
        <f t="shared" si="9"/>
        <v/>
      </c>
      <c r="H366" s="65">
        <f t="shared" si="10"/>
        <v>0</v>
      </c>
    </row>
    <row r="367" spans="1:8" x14ac:dyDescent="0.25">
      <c r="A367" s="63"/>
      <c r="B367" s="47"/>
      <c r="C367" s="48"/>
      <c r="D367" s="48"/>
      <c r="E367" s="46"/>
      <c r="F367" s="48" t="str">
        <f t="shared" si="9"/>
        <v/>
      </c>
      <c r="H367" s="65">
        <f t="shared" si="10"/>
        <v>0</v>
      </c>
    </row>
    <row r="368" spans="1:8" x14ac:dyDescent="0.25">
      <c r="A368" s="63"/>
      <c r="B368" s="47"/>
      <c r="C368" s="48"/>
      <c r="D368" s="48"/>
      <c r="E368" s="46"/>
      <c r="F368" s="48" t="str">
        <f t="shared" si="9"/>
        <v/>
      </c>
      <c r="H368" s="65">
        <f t="shared" si="10"/>
        <v>0</v>
      </c>
    </row>
    <row r="369" spans="1:8" x14ac:dyDescent="0.25">
      <c r="A369" s="63"/>
      <c r="B369" s="47"/>
      <c r="C369" s="48"/>
      <c r="D369" s="48"/>
      <c r="E369" s="46"/>
      <c r="F369" s="48" t="str">
        <f t="shared" si="9"/>
        <v/>
      </c>
      <c r="H369" s="65">
        <f t="shared" si="10"/>
        <v>0</v>
      </c>
    </row>
    <row r="370" spans="1:8" x14ac:dyDescent="0.25">
      <c r="A370" s="63"/>
      <c r="B370" s="47"/>
      <c r="C370" s="48"/>
      <c r="D370" s="48"/>
      <c r="E370" s="46"/>
      <c r="F370" s="48" t="str">
        <f t="shared" si="9"/>
        <v/>
      </c>
      <c r="H370" s="65">
        <f t="shared" si="10"/>
        <v>0</v>
      </c>
    </row>
    <row r="371" spans="1:8" x14ac:dyDescent="0.25">
      <c r="A371" s="63"/>
      <c r="B371" s="47"/>
      <c r="C371" s="48"/>
      <c r="D371" s="48"/>
      <c r="E371" s="46"/>
      <c r="F371" s="48" t="str">
        <f t="shared" si="9"/>
        <v/>
      </c>
      <c r="H371" s="65">
        <f t="shared" si="10"/>
        <v>0</v>
      </c>
    </row>
    <row r="372" spans="1:8" x14ac:dyDescent="0.25">
      <c r="A372" s="63"/>
      <c r="B372" s="47"/>
      <c r="C372" s="48"/>
      <c r="D372" s="48"/>
      <c r="E372" s="46"/>
      <c r="F372" s="48" t="str">
        <f t="shared" si="9"/>
        <v/>
      </c>
      <c r="H372" s="65">
        <f t="shared" si="10"/>
        <v>0</v>
      </c>
    </row>
    <row r="373" spans="1:8" x14ac:dyDescent="0.25">
      <c r="A373" s="63"/>
      <c r="B373" s="47"/>
      <c r="C373" s="48"/>
      <c r="D373" s="48"/>
      <c r="E373" s="46"/>
      <c r="F373" s="48" t="str">
        <f t="shared" si="9"/>
        <v/>
      </c>
      <c r="H373" s="65">
        <f t="shared" si="10"/>
        <v>0</v>
      </c>
    </row>
    <row r="374" spans="1:8" x14ac:dyDescent="0.25">
      <c r="A374" s="63"/>
      <c r="B374" s="47"/>
      <c r="C374" s="48"/>
      <c r="D374" s="48"/>
      <c r="E374" s="46"/>
      <c r="F374" s="48" t="str">
        <f t="shared" si="9"/>
        <v/>
      </c>
      <c r="H374" s="65">
        <f t="shared" si="10"/>
        <v>0</v>
      </c>
    </row>
    <row r="375" spans="1:8" x14ac:dyDescent="0.25">
      <c r="A375" s="63"/>
      <c r="B375" s="47"/>
      <c r="C375" s="48"/>
      <c r="D375" s="48"/>
      <c r="E375" s="46"/>
      <c r="F375" s="48" t="str">
        <f t="shared" si="9"/>
        <v/>
      </c>
      <c r="H375" s="65">
        <f t="shared" si="10"/>
        <v>0</v>
      </c>
    </row>
    <row r="376" spans="1:8" x14ac:dyDescent="0.25">
      <c r="A376" s="63"/>
      <c r="B376" s="47"/>
      <c r="C376" s="48"/>
      <c r="D376" s="48"/>
      <c r="E376" s="46"/>
      <c r="F376" s="48" t="str">
        <f t="shared" si="9"/>
        <v/>
      </c>
      <c r="H376" s="65">
        <f t="shared" si="10"/>
        <v>0</v>
      </c>
    </row>
    <row r="377" spans="1:8" x14ac:dyDescent="0.25">
      <c r="A377" s="63"/>
      <c r="B377" s="47"/>
      <c r="C377" s="48"/>
      <c r="D377" s="48"/>
      <c r="E377" s="46"/>
      <c r="F377" s="48" t="str">
        <f t="shared" si="9"/>
        <v/>
      </c>
      <c r="H377" s="65">
        <f t="shared" si="10"/>
        <v>0</v>
      </c>
    </row>
    <row r="378" spans="1:8" x14ac:dyDescent="0.25">
      <c r="A378" s="63"/>
      <c r="B378" s="47"/>
      <c r="C378" s="48"/>
      <c r="D378" s="48"/>
      <c r="E378" s="46"/>
      <c r="F378" s="48" t="str">
        <f t="shared" si="9"/>
        <v/>
      </c>
      <c r="H378" s="65">
        <f t="shared" si="10"/>
        <v>0</v>
      </c>
    </row>
    <row r="379" spans="1:8" x14ac:dyDescent="0.25">
      <c r="A379" s="63"/>
      <c r="B379" s="47"/>
      <c r="C379" s="48"/>
      <c r="D379" s="48"/>
      <c r="E379" s="46"/>
      <c r="F379" s="48" t="str">
        <f t="shared" si="9"/>
        <v/>
      </c>
      <c r="H379" s="65">
        <f t="shared" si="10"/>
        <v>0</v>
      </c>
    </row>
    <row r="380" spans="1:8" x14ac:dyDescent="0.25">
      <c r="A380" s="63"/>
      <c r="B380" s="47"/>
      <c r="C380" s="48"/>
      <c r="D380" s="48"/>
      <c r="E380" s="46"/>
      <c r="F380" s="48" t="str">
        <f t="shared" si="9"/>
        <v/>
      </c>
      <c r="H380" s="65">
        <f t="shared" si="10"/>
        <v>0</v>
      </c>
    </row>
    <row r="381" spans="1:8" x14ac:dyDescent="0.25">
      <c r="A381" s="63"/>
      <c r="B381" s="47"/>
      <c r="C381" s="48"/>
      <c r="D381" s="48"/>
      <c r="E381" s="46"/>
      <c r="F381" s="48" t="str">
        <f t="shared" si="9"/>
        <v/>
      </c>
      <c r="H381" s="65">
        <f t="shared" si="10"/>
        <v>0</v>
      </c>
    </row>
    <row r="382" spans="1:8" x14ac:dyDescent="0.25">
      <c r="A382" s="63"/>
      <c r="B382" s="47"/>
      <c r="C382" s="48"/>
      <c r="D382" s="48"/>
      <c r="E382" s="46"/>
      <c r="F382" s="48" t="str">
        <f t="shared" si="9"/>
        <v/>
      </c>
      <c r="H382" s="65">
        <f t="shared" si="10"/>
        <v>0</v>
      </c>
    </row>
    <row r="383" spans="1:8" x14ac:dyDescent="0.25">
      <c r="A383" s="63"/>
      <c r="B383" s="47"/>
      <c r="C383" s="48"/>
      <c r="D383" s="48"/>
      <c r="E383" s="46"/>
      <c r="F383" s="48" t="str">
        <f t="shared" si="9"/>
        <v/>
      </c>
      <c r="H383" s="65">
        <f t="shared" si="10"/>
        <v>0</v>
      </c>
    </row>
    <row r="384" spans="1:8" x14ac:dyDescent="0.25">
      <c r="A384" s="63"/>
      <c r="B384" s="47"/>
      <c r="C384" s="48"/>
      <c r="D384" s="48"/>
      <c r="E384" s="46"/>
      <c r="F384" s="48" t="str">
        <f t="shared" si="9"/>
        <v/>
      </c>
      <c r="H384" s="65">
        <f t="shared" si="10"/>
        <v>0</v>
      </c>
    </row>
    <row r="385" spans="1:8" x14ac:dyDescent="0.25">
      <c r="A385" s="63"/>
      <c r="B385" s="47"/>
      <c r="C385" s="48"/>
      <c r="D385" s="48"/>
      <c r="E385" s="46"/>
      <c r="F385" s="48" t="str">
        <f t="shared" si="9"/>
        <v/>
      </c>
      <c r="H385" s="65">
        <f t="shared" si="10"/>
        <v>0</v>
      </c>
    </row>
    <row r="386" spans="1:8" x14ac:dyDescent="0.25">
      <c r="A386" s="63"/>
      <c r="B386" s="47"/>
      <c r="C386" s="48"/>
      <c r="D386" s="48"/>
      <c r="E386" s="46"/>
      <c r="F386" s="48" t="str">
        <f t="shared" si="9"/>
        <v/>
      </c>
      <c r="H386" s="65">
        <f t="shared" si="10"/>
        <v>0</v>
      </c>
    </row>
    <row r="387" spans="1:8" x14ac:dyDescent="0.25">
      <c r="A387" s="63"/>
      <c r="B387" s="47"/>
      <c r="C387" s="48"/>
      <c r="D387" s="48"/>
      <c r="E387" s="46"/>
      <c r="F387" s="48" t="str">
        <f t="shared" si="9"/>
        <v/>
      </c>
      <c r="H387" s="65">
        <f t="shared" si="10"/>
        <v>0</v>
      </c>
    </row>
    <row r="388" spans="1:8" x14ac:dyDescent="0.25">
      <c r="A388" s="63"/>
      <c r="B388" s="47"/>
      <c r="C388" s="48"/>
      <c r="D388" s="48"/>
      <c r="E388" s="46"/>
      <c r="F388" s="48" t="str">
        <f t="shared" si="9"/>
        <v/>
      </c>
      <c r="H388" s="65">
        <f t="shared" si="10"/>
        <v>0</v>
      </c>
    </row>
    <row r="389" spans="1:8" x14ac:dyDescent="0.25">
      <c r="A389" s="63"/>
      <c r="B389" s="47"/>
      <c r="C389" s="48"/>
      <c r="D389" s="48"/>
      <c r="E389" s="46"/>
      <c r="F389" s="48" t="str">
        <f t="shared" si="9"/>
        <v/>
      </c>
      <c r="H389" s="65">
        <f t="shared" si="10"/>
        <v>0</v>
      </c>
    </row>
    <row r="390" spans="1:8" x14ac:dyDescent="0.25">
      <c r="A390" s="63"/>
      <c r="B390" s="47"/>
      <c r="C390" s="48"/>
      <c r="D390" s="48"/>
      <c r="E390" s="46"/>
      <c r="F390" s="48" t="str">
        <f t="shared" si="9"/>
        <v/>
      </c>
      <c r="H390" s="65">
        <f t="shared" si="10"/>
        <v>0</v>
      </c>
    </row>
    <row r="391" spans="1:8" x14ac:dyDescent="0.25">
      <c r="A391" s="63"/>
      <c r="B391" s="47"/>
      <c r="C391" s="48"/>
      <c r="D391" s="48"/>
      <c r="E391" s="46"/>
      <c r="F391" s="48" t="str">
        <f t="shared" si="9"/>
        <v/>
      </c>
      <c r="H391" s="65">
        <f t="shared" si="10"/>
        <v>0</v>
      </c>
    </row>
    <row r="392" spans="1:8" x14ac:dyDescent="0.25">
      <c r="A392" s="63"/>
      <c r="B392" s="47"/>
      <c r="C392" s="48"/>
      <c r="D392" s="48"/>
      <c r="E392" s="46"/>
      <c r="F392" s="48" t="str">
        <f t="shared" si="9"/>
        <v/>
      </c>
      <c r="H392" s="65">
        <f t="shared" si="10"/>
        <v>0</v>
      </c>
    </row>
    <row r="393" spans="1:8" x14ac:dyDescent="0.25">
      <c r="A393" s="63"/>
      <c r="B393" s="47"/>
      <c r="C393" s="48"/>
      <c r="D393" s="48"/>
      <c r="E393" s="46"/>
      <c r="F393" s="48" t="str">
        <f t="shared" si="9"/>
        <v/>
      </c>
      <c r="H393" s="65">
        <f t="shared" si="10"/>
        <v>0</v>
      </c>
    </row>
    <row r="394" spans="1:8" x14ac:dyDescent="0.25">
      <c r="A394" s="63"/>
      <c r="B394" s="47"/>
      <c r="C394" s="48"/>
      <c r="D394" s="48"/>
      <c r="E394" s="46"/>
      <c r="F394" s="48" t="str">
        <f t="shared" si="9"/>
        <v/>
      </c>
      <c r="H394" s="65">
        <f t="shared" si="10"/>
        <v>0</v>
      </c>
    </row>
    <row r="395" spans="1:8" x14ac:dyDescent="0.25">
      <c r="A395" s="63"/>
      <c r="B395" s="47"/>
      <c r="C395" s="48"/>
      <c r="D395" s="48"/>
      <c r="E395" s="46"/>
      <c r="F395" s="48" t="str">
        <f t="shared" ref="F395:F458" si="11">IF(C395="","",OR(C395=$AQ$7,C395=$AQ$8))</f>
        <v/>
      </c>
      <c r="H395" s="65">
        <f t="shared" si="10"/>
        <v>0</v>
      </c>
    </row>
    <row r="396" spans="1:8" x14ac:dyDescent="0.25">
      <c r="A396" s="63"/>
      <c r="B396" s="47"/>
      <c r="C396" s="48"/>
      <c r="D396" s="48"/>
      <c r="E396" s="46"/>
      <c r="F396" s="48" t="str">
        <f t="shared" si="11"/>
        <v/>
      </c>
      <c r="H396" s="65">
        <f t="shared" ref="H396:H459" si="12">IF(G396&gt;0,1,)</f>
        <v>0</v>
      </c>
    </row>
    <row r="397" spans="1:8" x14ac:dyDescent="0.25">
      <c r="A397" s="63"/>
      <c r="B397" s="47"/>
      <c r="C397" s="48"/>
      <c r="D397" s="48"/>
      <c r="E397" s="46"/>
      <c r="F397" s="48" t="str">
        <f t="shared" si="11"/>
        <v/>
      </c>
      <c r="H397" s="65">
        <f t="shared" si="12"/>
        <v>0</v>
      </c>
    </row>
    <row r="398" spans="1:8" x14ac:dyDescent="0.25">
      <c r="A398" s="63"/>
      <c r="B398" s="47"/>
      <c r="C398" s="48"/>
      <c r="D398" s="48"/>
      <c r="E398" s="46"/>
      <c r="F398" s="48" t="str">
        <f t="shared" si="11"/>
        <v/>
      </c>
      <c r="H398" s="65">
        <f t="shared" si="12"/>
        <v>0</v>
      </c>
    </row>
    <row r="399" spans="1:8" x14ac:dyDescent="0.25">
      <c r="A399" s="63"/>
      <c r="B399" s="47"/>
      <c r="C399" s="48"/>
      <c r="D399" s="48"/>
      <c r="E399" s="46"/>
      <c r="F399" s="48" t="str">
        <f t="shared" si="11"/>
        <v/>
      </c>
      <c r="H399" s="65">
        <f t="shared" si="12"/>
        <v>0</v>
      </c>
    </row>
    <row r="400" spans="1:8" x14ac:dyDescent="0.25">
      <c r="A400" s="63"/>
      <c r="B400" s="47"/>
      <c r="C400" s="48"/>
      <c r="D400" s="48"/>
      <c r="E400" s="46"/>
      <c r="F400" s="48" t="str">
        <f t="shared" si="11"/>
        <v/>
      </c>
      <c r="H400" s="65">
        <f t="shared" si="12"/>
        <v>0</v>
      </c>
    </row>
    <row r="401" spans="1:8" x14ac:dyDescent="0.25">
      <c r="A401" s="63"/>
      <c r="B401" s="47"/>
      <c r="C401" s="48"/>
      <c r="D401" s="48"/>
      <c r="E401" s="46"/>
      <c r="F401" s="48" t="str">
        <f t="shared" si="11"/>
        <v/>
      </c>
      <c r="H401" s="65">
        <f t="shared" si="12"/>
        <v>0</v>
      </c>
    </row>
    <row r="402" spans="1:8" x14ac:dyDescent="0.25">
      <c r="A402" s="63"/>
      <c r="B402" s="47"/>
      <c r="C402" s="48"/>
      <c r="D402" s="48"/>
      <c r="E402" s="46"/>
      <c r="F402" s="48" t="str">
        <f t="shared" si="11"/>
        <v/>
      </c>
      <c r="H402" s="65">
        <f t="shared" si="12"/>
        <v>0</v>
      </c>
    </row>
    <row r="403" spans="1:8" x14ac:dyDescent="0.25">
      <c r="A403" s="63"/>
      <c r="B403" s="47"/>
      <c r="C403" s="48"/>
      <c r="D403" s="48"/>
      <c r="E403" s="46"/>
      <c r="F403" s="48" t="str">
        <f t="shared" si="11"/>
        <v/>
      </c>
      <c r="H403" s="65">
        <f t="shared" si="12"/>
        <v>0</v>
      </c>
    </row>
    <row r="404" spans="1:8" x14ac:dyDescent="0.25">
      <c r="A404" s="63"/>
      <c r="B404" s="47"/>
      <c r="C404" s="48"/>
      <c r="D404" s="48"/>
      <c r="E404" s="46"/>
      <c r="F404" s="48" t="str">
        <f t="shared" si="11"/>
        <v/>
      </c>
      <c r="H404" s="65">
        <f t="shared" si="12"/>
        <v>0</v>
      </c>
    </row>
    <row r="405" spans="1:8" x14ac:dyDescent="0.25">
      <c r="A405" s="63"/>
      <c r="B405" s="47"/>
      <c r="C405" s="48"/>
      <c r="D405" s="48"/>
      <c r="E405" s="46"/>
      <c r="F405" s="48" t="str">
        <f t="shared" si="11"/>
        <v/>
      </c>
      <c r="H405" s="65">
        <f t="shared" si="12"/>
        <v>0</v>
      </c>
    </row>
    <row r="406" spans="1:8" x14ac:dyDescent="0.25">
      <c r="A406" s="63"/>
      <c r="B406" s="47"/>
      <c r="C406" s="48"/>
      <c r="D406" s="48"/>
      <c r="E406" s="46"/>
      <c r="F406" s="48" t="str">
        <f t="shared" si="11"/>
        <v/>
      </c>
      <c r="H406" s="65">
        <f t="shared" si="12"/>
        <v>0</v>
      </c>
    </row>
    <row r="407" spans="1:8" x14ac:dyDescent="0.25">
      <c r="A407" s="63"/>
      <c r="B407" s="47"/>
      <c r="C407" s="48"/>
      <c r="D407" s="48"/>
      <c r="E407" s="46"/>
      <c r="F407" s="48" t="str">
        <f t="shared" si="11"/>
        <v/>
      </c>
      <c r="H407" s="65">
        <f t="shared" si="12"/>
        <v>0</v>
      </c>
    </row>
    <row r="408" spans="1:8" x14ac:dyDescent="0.25">
      <c r="A408" s="63"/>
      <c r="B408" s="47"/>
      <c r="C408" s="48"/>
      <c r="D408" s="48"/>
      <c r="E408" s="46"/>
      <c r="F408" s="48" t="str">
        <f t="shared" si="11"/>
        <v/>
      </c>
      <c r="H408" s="65">
        <f t="shared" si="12"/>
        <v>0</v>
      </c>
    </row>
    <row r="409" spans="1:8" x14ac:dyDescent="0.25">
      <c r="A409" s="63"/>
      <c r="B409" s="47"/>
      <c r="C409" s="48"/>
      <c r="D409" s="48"/>
      <c r="E409" s="46"/>
      <c r="F409" s="48" t="str">
        <f t="shared" si="11"/>
        <v/>
      </c>
      <c r="H409" s="65">
        <f t="shared" si="12"/>
        <v>0</v>
      </c>
    </row>
    <row r="410" spans="1:8" x14ac:dyDescent="0.25">
      <c r="A410" s="63"/>
      <c r="B410" s="47"/>
      <c r="C410" s="48"/>
      <c r="D410" s="48"/>
      <c r="E410" s="46"/>
      <c r="F410" s="48" t="str">
        <f t="shared" si="11"/>
        <v/>
      </c>
      <c r="H410" s="65">
        <f t="shared" si="12"/>
        <v>0</v>
      </c>
    </row>
    <row r="411" spans="1:8" x14ac:dyDescent="0.25">
      <c r="A411" s="63"/>
      <c r="B411" s="47"/>
      <c r="C411" s="48"/>
      <c r="D411" s="48"/>
      <c r="E411" s="46"/>
      <c r="F411" s="48" t="str">
        <f t="shared" si="11"/>
        <v/>
      </c>
      <c r="H411" s="65">
        <f t="shared" si="12"/>
        <v>0</v>
      </c>
    </row>
    <row r="412" spans="1:8" x14ac:dyDescent="0.25">
      <c r="A412" s="63"/>
      <c r="B412" s="47"/>
      <c r="C412" s="48"/>
      <c r="D412" s="48"/>
      <c r="E412" s="46"/>
      <c r="F412" s="48" t="str">
        <f t="shared" si="11"/>
        <v/>
      </c>
      <c r="H412" s="65">
        <f t="shared" si="12"/>
        <v>0</v>
      </c>
    </row>
    <row r="413" spans="1:8" x14ac:dyDescent="0.25">
      <c r="A413" s="63"/>
      <c r="B413" s="47"/>
      <c r="C413" s="48"/>
      <c r="D413" s="48"/>
      <c r="E413" s="46"/>
      <c r="F413" s="48" t="str">
        <f t="shared" si="11"/>
        <v/>
      </c>
      <c r="H413" s="65">
        <f t="shared" si="12"/>
        <v>0</v>
      </c>
    </row>
    <row r="414" spans="1:8" x14ac:dyDescent="0.25">
      <c r="A414" s="63"/>
      <c r="B414" s="47"/>
      <c r="C414" s="48"/>
      <c r="D414" s="48"/>
      <c r="E414" s="46"/>
      <c r="F414" s="48" t="str">
        <f t="shared" si="11"/>
        <v/>
      </c>
      <c r="H414" s="65">
        <f t="shared" si="12"/>
        <v>0</v>
      </c>
    </row>
    <row r="415" spans="1:8" x14ac:dyDescent="0.25">
      <c r="A415" s="63"/>
      <c r="B415" s="47"/>
      <c r="C415" s="48"/>
      <c r="D415" s="48"/>
      <c r="E415" s="46"/>
      <c r="F415" s="48" t="str">
        <f t="shared" si="11"/>
        <v/>
      </c>
      <c r="H415" s="65">
        <f t="shared" si="12"/>
        <v>0</v>
      </c>
    </row>
    <row r="416" spans="1:8" x14ac:dyDescent="0.25">
      <c r="A416" s="63"/>
      <c r="B416" s="47"/>
      <c r="C416" s="48"/>
      <c r="D416" s="48"/>
      <c r="E416" s="46"/>
      <c r="F416" s="48" t="str">
        <f t="shared" si="11"/>
        <v/>
      </c>
      <c r="H416" s="65">
        <f t="shared" si="12"/>
        <v>0</v>
      </c>
    </row>
    <row r="417" spans="1:8" x14ac:dyDescent="0.25">
      <c r="A417" s="63"/>
      <c r="B417" s="47"/>
      <c r="C417" s="48"/>
      <c r="D417" s="48"/>
      <c r="E417" s="46"/>
      <c r="F417" s="48" t="str">
        <f t="shared" si="11"/>
        <v/>
      </c>
      <c r="H417" s="65">
        <f t="shared" si="12"/>
        <v>0</v>
      </c>
    </row>
    <row r="418" spans="1:8" x14ac:dyDescent="0.25">
      <c r="A418" s="63"/>
      <c r="B418" s="47"/>
      <c r="C418" s="48"/>
      <c r="D418" s="48"/>
      <c r="E418" s="46"/>
      <c r="F418" s="48" t="str">
        <f t="shared" si="11"/>
        <v/>
      </c>
      <c r="H418" s="65">
        <f t="shared" si="12"/>
        <v>0</v>
      </c>
    </row>
    <row r="419" spans="1:8" x14ac:dyDescent="0.25">
      <c r="A419" s="63"/>
      <c r="B419" s="47"/>
      <c r="C419" s="48"/>
      <c r="D419" s="48"/>
      <c r="E419" s="46"/>
      <c r="F419" s="48" t="str">
        <f t="shared" si="11"/>
        <v/>
      </c>
      <c r="H419" s="65">
        <f t="shared" si="12"/>
        <v>0</v>
      </c>
    </row>
    <row r="420" spans="1:8" x14ac:dyDescent="0.25">
      <c r="A420" s="63"/>
      <c r="B420" s="47"/>
      <c r="C420" s="48"/>
      <c r="D420" s="48"/>
      <c r="E420" s="46"/>
      <c r="F420" s="48" t="str">
        <f t="shared" si="11"/>
        <v/>
      </c>
      <c r="H420" s="65">
        <f t="shared" si="12"/>
        <v>0</v>
      </c>
    </row>
    <row r="421" spans="1:8" x14ac:dyDescent="0.25">
      <c r="A421" s="63"/>
      <c r="B421" s="47"/>
      <c r="C421" s="48"/>
      <c r="D421" s="48"/>
      <c r="E421" s="46"/>
      <c r="F421" s="48" t="str">
        <f t="shared" si="11"/>
        <v/>
      </c>
      <c r="H421" s="65">
        <f t="shared" si="12"/>
        <v>0</v>
      </c>
    </row>
    <row r="422" spans="1:8" x14ac:dyDescent="0.25">
      <c r="A422" s="63"/>
      <c r="B422" s="47"/>
      <c r="C422" s="48"/>
      <c r="D422" s="48"/>
      <c r="E422" s="46"/>
      <c r="F422" s="48" t="str">
        <f t="shared" si="11"/>
        <v/>
      </c>
      <c r="H422" s="65">
        <f t="shared" si="12"/>
        <v>0</v>
      </c>
    </row>
    <row r="423" spans="1:8" x14ac:dyDescent="0.25">
      <c r="A423" s="63"/>
      <c r="B423" s="47"/>
      <c r="C423" s="48"/>
      <c r="D423" s="48"/>
      <c r="E423" s="46"/>
      <c r="F423" s="48" t="str">
        <f t="shared" si="11"/>
        <v/>
      </c>
      <c r="H423" s="65">
        <f t="shared" si="12"/>
        <v>0</v>
      </c>
    </row>
    <row r="424" spans="1:8" x14ac:dyDescent="0.25">
      <c r="A424" s="63"/>
      <c r="B424" s="47"/>
      <c r="C424" s="48"/>
      <c r="D424" s="48"/>
      <c r="E424" s="46"/>
      <c r="F424" s="48" t="str">
        <f t="shared" si="11"/>
        <v/>
      </c>
      <c r="H424" s="65">
        <f t="shared" si="12"/>
        <v>0</v>
      </c>
    </row>
    <row r="425" spans="1:8" x14ac:dyDescent="0.25">
      <c r="A425" s="63"/>
      <c r="B425" s="47"/>
      <c r="C425" s="48"/>
      <c r="D425" s="48"/>
      <c r="E425" s="46"/>
      <c r="F425" s="48" t="str">
        <f t="shared" si="11"/>
        <v/>
      </c>
      <c r="H425" s="65">
        <f t="shared" si="12"/>
        <v>0</v>
      </c>
    </row>
    <row r="426" spans="1:8" x14ac:dyDescent="0.25">
      <c r="A426" s="63"/>
      <c r="B426" s="47"/>
      <c r="C426" s="48"/>
      <c r="D426" s="48"/>
      <c r="E426" s="46"/>
      <c r="F426" s="48" t="str">
        <f t="shared" si="11"/>
        <v/>
      </c>
      <c r="H426" s="65">
        <f t="shared" si="12"/>
        <v>0</v>
      </c>
    </row>
    <row r="427" spans="1:8" x14ac:dyDescent="0.25">
      <c r="A427" s="63"/>
      <c r="B427" s="47"/>
      <c r="C427" s="48"/>
      <c r="D427" s="48"/>
      <c r="E427" s="46"/>
      <c r="F427" s="48" t="str">
        <f t="shared" si="11"/>
        <v/>
      </c>
      <c r="H427" s="65">
        <f t="shared" si="12"/>
        <v>0</v>
      </c>
    </row>
    <row r="428" spans="1:8" x14ac:dyDescent="0.25">
      <c r="A428" s="63"/>
      <c r="B428" s="47"/>
      <c r="C428" s="48"/>
      <c r="D428" s="48"/>
      <c r="E428" s="46"/>
      <c r="F428" s="48" t="str">
        <f t="shared" si="11"/>
        <v/>
      </c>
      <c r="H428" s="65">
        <f t="shared" si="12"/>
        <v>0</v>
      </c>
    </row>
    <row r="429" spans="1:8" x14ac:dyDescent="0.25">
      <c r="A429" s="63"/>
      <c r="B429" s="47"/>
      <c r="C429" s="48"/>
      <c r="D429" s="48"/>
      <c r="E429" s="46"/>
      <c r="F429" s="48" t="str">
        <f t="shared" si="11"/>
        <v/>
      </c>
      <c r="H429" s="65">
        <f t="shared" si="12"/>
        <v>0</v>
      </c>
    </row>
    <row r="430" spans="1:8" x14ac:dyDescent="0.25">
      <c r="A430" s="63"/>
      <c r="B430" s="47"/>
      <c r="C430" s="48"/>
      <c r="D430" s="48"/>
      <c r="E430" s="46"/>
      <c r="F430" s="48" t="str">
        <f t="shared" si="11"/>
        <v/>
      </c>
      <c r="H430" s="65">
        <f t="shared" si="12"/>
        <v>0</v>
      </c>
    </row>
    <row r="431" spans="1:8" x14ac:dyDescent="0.25">
      <c r="A431" s="63"/>
      <c r="B431" s="47"/>
      <c r="C431" s="48"/>
      <c r="D431" s="48"/>
      <c r="E431" s="46"/>
      <c r="F431" s="48" t="str">
        <f t="shared" si="11"/>
        <v/>
      </c>
      <c r="H431" s="65">
        <f t="shared" si="12"/>
        <v>0</v>
      </c>
    </row>
    <row r="432" spans="1:8" x14ac:dyDescent="0.25">
      <c r="A432" s="63"/>
      <c r="B432" s="47"/>
      <c r="C432" s="48"/>
      <c r="D432" s="48"/>
      <c r="E432" s="46"/>
      <c r="F432" s="48" t="str">
        <f t="shared" si="11"/>
        <v/>
      </c>
      <c r="H432" s="65">
        <f t="shared" si="12"/>
        <v>0</v>
      </c>
    </row>
    <row r="433" spans="1:8" x14ac:dyDescent="0.25">
      <c r="A433" s="63"/>
      <c r="B433" s="47"/>
      <c r="C433" s="48"/>
      <c r="D433" s="48"/>
      <c r="E433" s="46"/>
      <c r="F433" s="48" t="str">
        <f t="shared" si="11"/>
        <v/>
      </c>
      <c r="H433" s="65">
        <f t="shared" si="12"/>
        <v>0</v>
      </c>
    </row>
    <row r="434" spans="1:8" x14ac:dyDescent="0.25">
      <c r="A434" s="63"/>
      <c r="B434" s="47"/>
      <c r="C434" s="48"/>
      <c r="D434" s="48"/>
      <c r="E434" s="46"/>
      <c r="F434" s="48" t="str">
        <f t="shared" si="11"/>
        <v/>
      </c>
      <c r="H434" s="65">
        <f t="shared" si="12"/>
        <v>0</v>
      </c>
    </row>
    <row r="435" spans="1:8" x14ac:dyDescent="0.25">
      <c r="A435" s="63"/>
      <c r="B435" s="47"/>
      <c r="C435" s="48"/>
      <c r="D435" s="48"/>
      <c r="E435" s="46"/>
      <c r="F435" s="48" t="str">
        <f t="shared" si="11"/>
        <v/>
      </c>
      <c r="H435" s="65">
        <f t="shared" si="12"/>
        <v>0</v>
      </c>
    </row>
    <row r="436" spans="1:8" x14ac:dyDescent="0.25">
      <c r="A436" s="63"/>
      <c r="B436" s="47"/>
      <c r="C436" s="48"/>
      <c r="D436" s="48"/>
      <c r="E436" s="46"/>
      <c r="F436" s="48" t="str">
        <f t="shared" si="11"/>
        <v/>
      </c>
      <c r="H436" s="65">
        <f t="shared" si="12"/>
        <v>0</v>
      </c>
    </row>
    <row r="437" spans="1:8" x14ac:dyDescent="0.25">
      <c r="A437" s="63"/>
      <c r="B437" s="47"/>
      <c r="C437" s="48"/>
      <c r="D437" s="48"/>
      <c r="E437" s="46"/>
      <c r="F437" s="48" t="str">
        <f t="shared" si="11"/>
        <v/>
      </c>
      <c r="H437" s="65">
        <f t="shared" si="12"/>
        <v>0</v>
      </c>
    </row>
    <row r="438" spans="1:8" x14ac:dyDescent="0.25">
      <c r="A438" s="63"/>
      <c r="B438" s="47"/>
      <c r="C438" s="48"/>
      <c r="D438" s="48"/>
      <c r="E438" s="46"/>
      <c r="F438" s="48" t="str">
        <f t="shared" si="11"/>
        <v/>
      </c>
      <c r="H438" s="65">
        <f t="shared" si="12"/>
        <v>0</v>
      </c>
    </row>
    <row r="439" spans="1:8" x14ac:dyDescent="0.25">
      <c r="A439" s="63"/>
      <c r="B439" s="47"/>
      <c r="C439" s="48"/>
      <c r="D439" s="48"/>
      <c r="E439" s="46"/>
      <c r="F439" s="48" t="str">
        <f t="shared" si="11"/>
        <v/>
      </c>
      <c r="H439" s="65">
        <f t="shared" si="12"/>
        <v>0</v>
      </c>
    </row>
    <row r="440" spans="1:8" x14ac:dyDescent="0.25">
      <c r="A440" s="63"/>
      <c r="B440" s="47"/>
      <c r="C440" s="48"/>
      <c r="D440" s="48"/>
      <c r="E440" s="46"/>
      <c r="F440" s="48" t="str">
        <f t="shared" si="11"/>
        <v/>
      </c>
      <c r="H440" s="65">
        <f t="shared" si="12"/>
        <v>0</v>
      </c>
    </row>
    <row r="441" spans="1:8" x14ac:dyDescent="0.25">
      <c r="A441" s="63"/>
      <c r="B441" s="47"/>
      <c r="C441" s="48"/>
      <c r="D441" s="48"/>
      <c r="E441" s="46"/>
      <c r="F441" s="48" t="str">
        <f t="shared" si="11"/>
        <v/>
      </c>
      <c r="H441" s="65">
        <f t="shared" si="12"/>
        <v>0</v>
      </c>
    </row>
    <row r="442" spans="1:8" x14ac:dyDescent="0.25">
      <c r="A442" s="63"/>
      <c r="B442" s="47"/>
      <c r="C442" s="48"/>
      <c r="D442" s="48"/>
      <c r="E442" s="46"/>
      <c r="F442" s="48" t="str">
        <f t="shared" si="11"/>
        <v/>
      </c>
      <c r="H442" s="65">
        <f t="shared" si="12"/>
        <v>0</v>
      </c>
    </row>
    <row r="443" spans="1:8" x14ac:dyDescent="0.25">
      <c r="A443" s="63"/>
      <c r="B443" s="47"/>
      <c r="C443" s="48"/>
      <c r="D443" s="48"/>
      <c r="E443" s="46"/>
      <c r="F443" s="48" t="str">
        <f t="shared" si="11"/>
        <v/>
      </c>
      <c r="H443" s="65">
        <f t="shared" si="12"/>
        <v>0</v>
      </c>
    </row>
    <row r="444" spans="1:8" x14ac:dyDescent="0.25">
      <c r="A444" s="63"/>
      <c r="B444" s="47"/>
      <c r="C444" s="48"/>
      <c r="D444" s="48"/>
      <c r="E444" s="46"/>
      <c r="F444" s="48" t="str">
        <f t="shared" si="11"/>
        <v/>
      </c>
      <c r="H444" s="65">
        <f t="shared" si="12"/>
        <v>0</v>
      </c>
    </row>
    <row r="445" spans="1:8" x14ac:dyDescent="0.25">
      <c r="A445" s="63"/>
      <c r="B445" s="47"/>
      <c r="C445" s="48"/>
      <c r="D445" s="48"/>
      <c r="E445" s="46"/>
      <c r="F445" s="48" t="str">
        <f t="shared" si="11"/>
        <v/>
      </c>
      <c r="H445" s="65">
        <f t="shared" si="12"/>
        <v>0</v>
      </c>
    </row>
    <row r="446" spans="1:8" x14ac:dyDescent="0.25">
      <c r="A446" s="63"/>
      <c r="B446" s="47"/>
      <c r="C446" s="48"/>
      <c r="D446" s="48"/>
      <c r="E446" s="46"/>
      <c r="F446" s="48" t="str">
        <f t="shared" si="11"/>
        <v/>
      </c>
      <c r="H446" s="65">
        <f t="shared" si="12"/>
        <v>0</v>
      </c>
    </row>
    <row r="447" spans="1:8" x14ac:dyDescent="0.25">
      <c r="A447" s="63"/>
      <c r="B447" s="47"/>
      <c r="C447" s="48"/>
      <c r="D447" s="48"/>
      <c r="E447" s="46"/>
      <c r="F447" s="48" t="str">
        <f t="shared" si="11"/>
        <v/>
      </c>
      <c r="H447" s="65">
        <f t="shared" si="12"/>
        <v>0</v>
      </c>
    </row>
    <row r="448" spans="1:8" x14ac:dyDescent="0.25">
      <c r="A448" s="63"/>
      <c r="B448" s="47"/>
      <c r="C448" s="48"/>
      <c r="D448" s="48"/>
      <c r="E448" s="46"/>
      <c r="F448" s="48" t="str">
        <f t="shared" si="11"/>
        <v/>
      </c>
      <c r="H448" s="65">
        <f t="shared" si="12"/>
        <v>0</v>
      </c>
    </row>
    <row r="449" spans="1:8" x14ac:dyDescent="0.25">
      <c r="A449" s="63"/>
      <c r="B449" s="47"/>
      <c r="C449" s="48"/>
      <c r="D449" s="48"/>
      <c r="E449" s="46"/>
      <c r="F449" s="48" t="str">
        <f t="shared" si="11"/>
        <v/>
      </c>
      <c r="H449" s="65">
        <f t="shared" si="12"/>
        <v>0</v>
      </c>
    </row>
    <row r="450" spans="1:8" x14ac:dyDescent="0.25">
      <c r="A450" s="63"/>
      <c r="B450" s="47"/>
      <c r="C450" s="48"/>
      <c r="D450" s="48"/>
      <c r="E450" s="46"/>
      <c r="F450" s="48" t="str">
        <f t="shared" si="11"/>
        <v/>
      </c>
      <c r="H450" s="65">
        <f t="shared" si="12"/>
        <v>0</v>
      </c>
    </row>
    <row r="451" spans="1:8" x14ac:dyDescent="0.25">
      <c r="A451" s="63"/>
      <c r="B451" s="47"/>
      <c r="C451" s="48"/>
      <c r="D451" s="48"/>
      <c r="E451" s="46"/>
      <c r="F451" s="48" t="str">
        <f t="shared" si="11"/>
        <v/>
      </c>
      <c r="H451" s="65">
        <f t="shared" si="12"/>
        <v>0</v>
      </c>
    </row>
    <row r="452" spans="1:8" x14ac:dyDescent="0.25">
      <c r="A452" s="63"/>
      <c r="B452" s="47"/>
      <c r="C452" s="48"/>
      <c r="D452" s="48"/>
      <c r="E452" s="46"/>
      <c r="F452" s="48" t="str">
        <f t="shared" si="11"/>
        <v/>
      </c>
      <c r="H452" s="65">
        <f t="shared" si="12"/>
        <v>0</v>
      </c>
    </row>
    <row r="453" spans="1:8" x14ac:dyDescent="0.25">
      <c r="A453" s="63"/>
      <c r="B453" s="47"/>
      <c r="C453" s="48"/>
      <c r="D453" s="48"/>
      <c r="E453" s="46"/>
      <c r="F453" s="48" t="str">
        <f t="shared" si="11"/>
        <v/>
      </c>
      <c r="H453" s="65">
        <f t="shared" si="12"/>
        <v>0</v>
      </c>
    </row>
    <row r="454" spans="1:8" x14ac:dyDescent="0.25">
      <c r="A454" s="63"/>
      <c r="B454" s="47"/>
      <c r="C454" s="48"/>
      <c r="D454" s="48"/>
      <c r="E454" s="46"/>
      <c r="F454" s="48" t="str">
        <f t="shared" si="11"/>
        <v/>
      </c>
      <c r="H454" s="65">
        <f t="shared" si="12"/>
        <v>0</v>
      </c>
    </row>
    <row r="455" spans="1:8" x14ac:dyDescent="0.25">
      <c r="A455" s="63"/>
      <c r="B455" s="47"/>
      <c r="C455" s="48"/>
      <c r="D455" s="48"/>
      <c r="E455" s="46"/>
      <c r="F455" s="48" t="str">
        <f t="shared" si="11"/>
        <v/>
      </c>
      <c r="H455" s="65">
        <f t="shared" si="12"/>
        <v>0</v>
      </c>
    </row>
    <row r="456" spans="1:8" x14ac:dyDescent="0.25">
      <c r="A456" s="63"/>
      <c r="B456" s="47"/>
      <c r="C456" s="48"/>
      <c r="D456" s="48"/>
      <c r="E456" s="46"/>
      <c r="F456" s="48" t="str">
        <f t="shared" si="11"/>
        <v/>
      </c>
      <c r="H456" s="65">
        <f t="shared" si="12"/>
        <v>0</v>
      </c>
    </row>
    <row r="457" spans="1:8" x14ac:dyDescent="0.25">
      <c r="A457" s="63"/>
      <c r="B457" s="47"/>
      <c r="C457" s="48"/>
      <c r="D457" s="48"/>
      <c r="E457" s="46"/>
      <c r="F457" s="48" t="str">
        <f t="shared" si="11"/>
        <v/>
      </c>
      <c r="H457" s="65">
        <f t="shared" si="12"/>
        <v>0</v>
      </c>
    </row>
    <row r="458" spans="1:8" x14ac:dyDescent="0.25">
      <c r="A458" s="63"/>
      <c r="B458" s="47"/>
      <c r="C458" s="48"/>
      <c r="D458" s="48"/>
      <c r="E458" s="46"/>
      <c r="F458" s="48" t="str">
        <f t="shared" si="11"/>
        <v/>
      </c>
      <c r="H458" s="65">
        <f t="shared" si="12"/>
        <v>0</v>
      </c>
    </row>
    <row r="459" spans="1:8" x14ac:dyDescent="0.25">
      <c r="A459" s="63"/>
      <c r="B459" s="47"/>
      <c r="C459" s="48"/>
      <c r="D459" s="48"/>
      <c r="E459" s="46"/>
      <c r="F459" s="48" t="str">
        <f t="shared" ref="F459:F522" si="13">IF(C459="","",OR(C459=$AQ$7,C459=$AQ$8))</f>
        <v/>
      </c>
      <c r="H459" s="65">
        <f t="shared" si="12"/>
        <v>0</v>
      </c>
    </row>
    <row r="460" spans="1:8" x14ac:dyDescent="0.25">
      <c r="A460" s="63"/>
      <c r="B460" s="47"/>
      <c r="C460" s="48"/>
      <c r="D460" s="48"/>
      <c r="E460" s="46"/>
      <c r="F460" s="48" t="str">
        <f t="shared" si="13"/>
        <v/>
      </c>
      <c r="H460" s="65">
        <f t="shared" ref="H460:H523" si="14">IF(G460&gt;0,1,)</f>
        <v>0</v>
      </c>
    </row>
    <row r="461" spans="1:8" x14ac:dyDescent="0.25">
      <c r="A461" s="63"/>
      <c r="B461" s="47"/>
      <c r="C461" s="48"/>
      <c r="D461" s="48"/>
      <c r="E461" s="46"/>
      <c r="F461" s="48" t="str">
        <f t="shared" si="13"/>
        <v/>
      </c>
      <c r="H461" s="65">
        <f t="shared" si="14"/>
        <v>0</v>
      </c>
    </row>
    <row r="462" spans="1:8" x14ac:dyDescent="0.25">
      <c r="A462" s="63"/>
      <c r="B462" s="47"/>
      <c r="C462" s="48"/>
      <c r="D462" s="48"/>
      <c r="E462" s="46"/>
      <c r="F462" s="48" t="str">
        <f t="shared" si="13"/>
        <v/>
      </c>
      <c r="H462" s="65">
        <f t="shared" si="14"/>
        <v>0</v>
      </c>
    </row>
    <row r="463" spans="1:8" x14ac:dyDescent="0.25">
      <c r="A463" s="63"/>
      <c r="B463" s="47"/>
      <c r="C463" s="48"/>
      <c r="D463" s="48"/>
      <c r="E463" s="46"/>
      <c r="F463" s="48" t="str">
        <f t="shared" si="13"/>
        <v/>
      </c>
      <c r="H463" s="65">
        <f t="shared" si="14"/>
        <v>0</v>
      </c>
    </row>
    <row r="464" spans="1:8" x14ac:dyDescent="0.25">
      <c r="A464" s="63"/>
      <c r="B464" s="47"/>
      <c r="C464" s="48"/>
      <c r="D464" s="48"/>
      <c r="E464" s="46"/>
      <c r="F464" s="48" t="str">
        <f t="shared" si="13"/>
        <v/>
      </c>
      <c r="H464" s="65">
        <f t="shared" si="14"/>
        <v>0</v>
      </c>
    </row>
    <row r="465" spans="1:8" x14ac:dyDescent="0.25">
      <c r="A465" s="63"/>
      <c r="B465" s="47"/>
      <c r="C465" s="48"/>
      <c r="D465" s="48"/>
      <c r="E465" s="46"/>
      <c r="F465" s="48" t="str">
        <f t="shared" si="13"/>
        <v/>
      </c>
      <c r="H465" s="65">
        <f t="shared" si="14"/>
        <v>0</v>
      </c>
    </row>
    <row r="466" spans="1:8" x14ac:dyDescent="0.25">
      <c r="A466" s="63"/>
      <c r="B466" s="47"/>
      <c r="C466" s="48"/>
      <c r="D466" s="48"/>
      <c r="E466" s="46"/>
      <c r="F466" s="48" t="str">
        <f t="shared" si="13"/>
        <v/>
      </c>
      <c r="H466" s="65">
        <f t="shared" si="14"/>
        <v>0</v>
      </c>
    </row>
    <row r="467" spans="1:8" x14ac:dyDescent="0.25">
      <c r="A467" s="63"/>
      <c r="B467" s="47"/>
      <c r="C467" s="48"/>
      <c r="D467" s="48"/>
      <c r="E467" s="46"/>
      <c r="F467" s="48" t="str">
        <f t="shared" si="13"/>
        <v/>
      </c>
      <c r="H467" s="65">
        <f t="shared" si="14"/>
        <v>0</v>
      </c>
    </row>
    <row r="468" spans="1:8" x14ac:dyDescent="0.25">
      <c r="A468" s="63"/>
      <c r="B468" s="47"/>
      <c r="C468" s="48"/>
      <c r="D468" s="48"/>
      <c r="E468" s="46"/>
      <c r="F468" s="48" t="str">
        <f t="shared" si="13"/>
        <v/>
      </c>
      <c r="H468" s="65">
        <f t="shared" si="14"/>
        <v>0</v>
      </c>
    </row>
    <row r="469" spans="1:8" x14ac:dyDescent="0.25">
      <c r="A469" s="63"/>
      <c r="B469" s="47"/>
      <c r="C469" s="48"/>
      <c r="D469" s="48"/>
      <c r="E469" s="46"/>
      <c r="F469" s="48" t="str">
        <f t="shared" si="13"/>
        <v/>
      </c>
      <c r="H469" s="65">
        <f t="shared" si="14"/>
        <v>0</v>
      </c>
    </row>
    <row r="470" spans="1:8" x14ac:dyDescent="0.25">
      <c r="A470" s="63"/>
      <c r="B470" s="47"/>
      <c r="C470" s="48"/>
      <c r="D470" s="48"/>
      <c r="E470" s="46"/>
      <c r="F470" s="48" t="str">
        <f t="shared" si="13"/>
        <v/>
      </c>
      <c r="H470" s="65">
        <f t="shared" si="14"/>
        <v>0</v>
      </c>
    </row>
    <row r="471" spans="1:8" x14ac:dyDescent="0.25">
      <c r="A471" s="63"/>
      <c r="B471" s="47"/>
      <c r="C471" s="48"/>
      <c r="D471" s="48"/>
      <c r="E471" s="46"/>
      <c r="F471" s="48" t="str">
        <f t="shared" si="13"/>
        <v/>
      </c>
      <c r="H471" s="65">
        <f t="shared" si="14"/>
        <v>0</v>
      </c>
    </row>
    <row r="472" spans="1:8" x14ac:dyDescent="0.25">
      <c r="A472" s="63"/>
      <c r="B472" s="47"/>
      <c r="C472" s="48"/>
      <c r="D472" s="48"/>
      <c r="E472" s="46"/>
      <c r="F472" s="48" t="str">
        <f t="shared" si="13"/>
        <v/>
      </c>
      <c r="H472" s="65">
        <f t="shared" si="14"/>
        <v>0</v>
      </c>
    </row>
    <row r="473" spans="1:8" x14ac:dyDescent="0.25">
      <c r="A473" s="63"/>
      <c r="B473" s="47"/>
      <c r="C473" s="48"/>
      <c r="D473" s="48"/>
      <c r="E473" s="46"/>
      <c r="F473" s="48" t="str">
        <f t="shared" si="13"/>
        <v/>
      </c>
      <c r="H473" s="65">
        <f t="shared" si="14"/>
        <v>0</v>
      </c>
    </row>
    <row r="474" spans="1:8" x14ac:dyDescent="0.25">
      <c r="A474" s="63"/>
      <c r="B474" s="47"/>
      <c r="C474" s="48"/>
      <c r="D474" s="48"/>
      <c r="E474" s="46"/>
      <c r="F474" s="48" t="str">
        <f t="shared" si="13"/>
        <v/>
      </c>
      <c r="H474" s="65">
        <f t="shared" si="14"/>
        <v>0</v>
      </c>
    </row>
    <row r="475" spans="1:8" x14ac:dyDescent="0.25">
      <c r="A475" s="63"/>
      <c r="B475" s="47"/>
      <c r="C475" s="48"/>
      <c r="D475" s="48"/>
      <c r="E475" s="46"/>
      <c r="F475" s="48" t="str">
        <f t="shared" si="13"/>
        <v/>
      </c>
      <c r="H475" s="65">
        <f t="shared" si="14"/>
        <v>0</v>
      </c>
    </row>
    <row r="476" spans="1:8" x14ac:dyDescent="0.25">
      <c r="A476" s="63"/>
      <c r="B476" s="47"/>
      <c r="C476" s="48"/>
      <c r="D476" s="48"/>
      <c r="E476" s="46"/>
      <c r="F476" s="48" t="str">
        <f t="shared" si="13"/>
        <v/>
      </c>
      <c r="H476" s="65">
        <f t="shared" si="14"/>
        <v>0</v>
      </c>
    </row>
    <row r="477" spans="1:8" x14ac:dyDescent="0.25">
      <c r="A477" s="63"/>
      <c r="B477" s="47"/>
      <c r="C477" s="48"/>
      <c r="D477" s="48"/>
      <c r="E477" s="46"/>
      <c r="F477" s="48" t="str">
        <f t="shared" si="13"/>
        <v/>
      </c>
      <c r="H477" s="65">
        <f t="shared" si="14"/>
        <v>0</v>
      </c>
    </row>
    <row r="478" spans="1:8" x14ac:dyDescent="0.25">
      <c r="A478" s="63"/>
      <c r="B478" s="47"/>
      <c r="C478" s="48"/>
      <c r="D478" s="48"/>
      <c r="E478" s="46"/>
      <c r="F478" s="48" t="str">
        <f t="shared" si="13"/>
        <v/>
      </c>
      <c r="H478" s="65">
        <f t="shared" si="14"/>
        <v>0</v>
      </c>
    </row>
    <row r="479" spans="1:8" x14ac:dyDescent="0.25">
      <c r="A479" s="63"/>
      <c r="B479" s="47"/>
      <c r="C479" s="48"/>
      <c r="D479" s="48"/>
      <c r="E479" s="46"/>
      <c r="F479" s="48" t="str">
        <f t="shared" si="13"/>
        <v/>
      </c>
      <c r="H479" s="65">
        <f t="shared" si="14"/>
        <v>0</v>
      </c>
    </row>
    <row r="480" spans="1:8" x14ac:dyDescent="0.25">
      <c r="A480" s="63"/>
      <c r="B480" s="47"/>
      <c r="C480" s="48"/>
      <c r="D480" s="48"/>
      <c r="E480" s="46"/>
      <c r="F480" s="48" t="str">
        <f t="shared" si="13"/>
        <v/>
      </c>
      <c r="H480" s="65">
        <f t="shared" si="14"/>
        <v>0</v>
      </c>
    </row>
    <row r="481" spans="1:8" x14ac:dyDescent="0.25">
      <c r="A481" s="63"/>
      <c r="B481" s="47"/>
      <c r="C481" s="48"/>
      <c r="D481" s="48"/>
      <c r="E481" s="46"/>
      <c r="F481" s="48" t="str">
        <f t="shared" si="13"/>
        <v/>
      </c>
      <c r="H481" s="65">
        <f t="shared" si="14"/>
        <v>0</v>
      </c>
    </row>
    <row r="482" spans="1:8" x14ac:dyDescent="0.25">
      <c r="A482" s="63"/>
      <c r="B482" s="47"/>
      <c r="C482" s="48"/>
      <c r="D482" s="48"/>
      <c r="E482" s="46"/>
      <c r="F482" s="48" t="str">
        <f t="shared" si="13"/>
        <v/>
      </c>
      <c r="H482" s="65">
        <f t="shared" si="14"/>
        <v>0</v>
      </c>
    </row>
    <row r="483" spans="1:8" x14ac:dyDescent="0.25">
      <c r="A483" s="63"/>
      <c r="B483" s="47"/>
      <c r="C483" s="48"/>
      <c r="D483" s="48"/>
      <c r="E483" s="46"/>
      <c r="F483" s="48" t="str">
        <f t="shared" si="13"/>
        <v/>
      </c>
      <c r="H483" s="65">
        <f t="shared" si="14"/>
        <v>0</v>
      </c>
    </row>
    <row r="484" spans="1:8" x14ac:dyDescent="0.25">
      <c r="A484" s="63"/>
      <c r="B484" s="47"/>
      <c r="C484" s="48"/>
      <c r="D484" s="48"/>
      <c r="E484" s="46"/>
      <c r="F484" s="48" t="str">
        <f t="shared" si="13"/>
        <v/>
      </c>
      <c r="H484" s="65">
        <f t="shared" si="14"/>
        <v>0</v>
      </c>
    </row>
    <row r="485" spans="1:8" x14ac:dyDescent="0.25">
      <c r="A485" s="63"/>
      <c r="B485" s="47"/>
      <c r="C485" s="48"/>
      <c r="D485" s="48"/>
      <c r="E485" s="46"/>
      <c r="F485" s="48" t="str">
        <f t="shared" si="13"/>
        <v/>
      </c>
      <c r="H485" s="65">
        <f t="shared" si="14"/>
        <v>0</v>
      </c>
    </row>
    <row r="486" spans="1:8" x14ac:dyDescent="0.25">
      <c r="A486" s="63"/>
      <c r="B486" s="47"/>
      <c r="C486" s="48"/>
      <c r="D486" s="48"/>
      <c r="E486" s="46"/>
      <c r="F486" s="48" t="str">
        <f t="shared" si="13"/>
        <v/>
      </c>
      <c r="H486" s="65">
        <f t="shared" si="14"/>
        <v>0</v>
      </c>
    </row>
    <row r="487" spans="1:8" x14ac:dyDescent="0.25">
      <c r="A487" s="63"/>
      <c r="B487" s="47"/>
      <c r="C487" s="48"/>
      <c r="D487" s="48"/>
      <c r="E487" s="46"/>
      <c r="F487" s="48" t="str">
        <f t="shared" si="13"/>
        <v/>
      </c>
      <c r="H487" s="65">
        <f t="shared" si="14"/>
        <v>0</v>
      </c>
    </row>
    <row r="488" spans="1:8" x14ac:dyDescent="0.25">
      <c r="A488" s="63"/>
      <c r="B488" s="47"/>
      <c r="C488" s="48"/>
      <c r="D488" s="48"/>
      <c r="E488" s="46"/>
      <c r="F488" s="48" t="str">
        <f t="shared" si="13"/>
        <v/>
      </c>
      <c r="H488" s="65">
        <f t="shared" si="14"/>
        <v>0</v>
      </c>
    </row>
    <row r="489" spans="1:8" x14ac:dyDescent="0.25">
      <c r="A489" s="63"/>
      <c r="B489" s="47"/>
      <c r="C489" s="48"/>
      <c r="D489" s="48"/>
      <c r="E489" s="46"/>
      <c r="F489" s="48" t="str">
        <f t="shared" si="13"/>
        <v/>
      </c>
      <c r="H489" s="65">
        <f t="shared" si="14"/>
        <v>0</v>
      </c>
    </row>
    <row r="490" spans="1:8" x14ac:dyDescent="0.25">
      <c r="A490" s="63"/>
      <c r="B490" s="47"/>
      <c r="C490" s="48"/>
      <c r="D490" s="48"/>
      <c r="E490" s="46"/>
      <c r="F490" s="48" t="str">
        <f t="shared" si="13"/>
        <v/>
      </c>
      <c r="H490" s="65">
        <f t="shared" si="14"/>
        <v>0</v>
      </c>
    </row>
    <row r="491" spans="1:8" x14ac:dyDescent="0.25">
      <c r="A491" s="63"/>
      <c r="B491" s="47"/>
      <c r="C491" s="48"/>
      <c r="D491" s="48"/>
      <c r="E491" s="46"/>
      <c r="F491" s="48" t="str">
        <f t="shared" si="13"/>
        <v/>
      </c>
      <c r="H491" s="65">
        <f t="shared" si="14"/>
        <v>0</v>
      </c>
    </row>
    <row r="492" spans="1:8" x14ac:dyDescent="0.25">
      <c r="A492" s="63"/>
      <c r="B492" s="47"/>
      <c r="C492" s="48"/>
      <c r="D492" s="48"/>
      <c r="E492" s="46"/>
      <c r="F492" s="48" t="str">
        <f t="shared" si="13"/>
        <v/>
      </c>
      <c r="H492" s="65">
        <f t="shared" si="14"/>
        <v>0</v>
      </c>
    </row>
    <row r="493" spans="1:8" x14ac:dyDescent="0.25">
      <c r="A493" s="63"/>
      <c r="B493" s="47"/>
      <c r="C493" s="48"/>
      <c r="D493" s="48"/>
      <c r="E493" s="46"/>
      <c r="F493" s="48" t="str">
        <f t="shared" si="13"/>
        <v/>
      </c>
      <c r="H493" s="65">
        <f t="shared" si="14"/>
        <v>0</v>
      </c>
    </row>
    <row r="494" spans="1:8" x14ac:dyDescent="0.25">
      <c r="A494" s="63"/>
      <c r="B494" s="47"/>
      <c r="C494" s="48"/>
      <c r="D494" s="48"/>
      <c r="E494" s="46"/>
      <c r="F494" s="48" t="str">
        <f t="shared" si="13"/>
        <v/>
      </c>
      <c r="H494" s="65">
        <f t="shared" si="14"/>
        <v>0</v>
      </c>
    </row>
    <row r="495" spans="1:8" x14ac:dyDescent="0.25">
      <c r="A495" s="63"/>
      <c r="B495" s="47"/>
      <c r="C495" s="48"/>
      <c r="D495" s="48"/>
      <c r="E495" s="46"/>
      <c r="F495" s="48" t="str">
        <f t="shared" si="13"/>
        <v/>
      </c>
      <c r="H495" s="65">
        <f t="shared" si="14"/>
        <v>0</v>
      </c>
    </row>
    <row r="496" spans="1:8" x14ac:dyDescent="0.25">
      <c r="A496" s="63"/>
      <c r="B496" s="47"/>
      <c r="C496" s="48"/>
      <c r="D496" s="48"/>
      <c r="E496" s="46"/>
      <c r="F496" s="48" t="str">
        <f t="shared" si="13"/>
        <v/>
      </c>
      <c r="H496" s="65">
        <f t="shared" si="14"/>
        <v>0</v>
      </c>
    </row>
    <row r="497" spans="1:8" x14ac:dyDescent="0.25">
      <c r="A497" s="63"/>
      <c r="B497" s="47"/>
      <c r="C497" s="48"/>
      <c r="D497" s="48"/>
      <c r="E497" s="46"/>
      <c r="F497" s="48" t="str">
        <f t="shared" si="13"/>
        <v/>
      </c>
      <c r="H497" s="65">
        <f t="shared" si="14"/>
        <v>0</v>
      </c>
    </row>
    <row r="498" spans="1:8" x14ac:dyDescent="0.25">
      <c r="A498" s="63"/>
      <c r="B498" s="47"/>
      <c r="C498" s="48"/>
      <c r="D498" s="48"/>
      <c r="E498" s="46"/>
      <c r="F498" s="48" t="str">
        <f t="shared" si="13"/>
        <v/>
      </c>
      <c r="H498" s="65">
        <f t="shared" si="14"/>
        <v>0</v>
      </c>
    </row>
    <row r="499" spans="1:8" x14ac:dyDescent="0.25">
      <c r="A499" s="63"/>
      <c r="B499" s="47"/>
      <c r="C499" s="48"/>
      <c r="D499" s="48"/>
      <c r="E499" s="46"/>
      <c r="F499" s="48" t="str">
        <f t="shared" si="13"/>
        <v/>
      </c>
      <c r="H499" s="65">
        <f t="shared" si="14"/>
        <v>0</v>
      </c>
    </row>
    <row r="500" spans="1:8" x14ac:dyDescent="0.25">
      <c r="A500" s="63"/>
      <c r="B500" s="47"/>
      <c r="C500" s="48"/>
      <c r="D500" s="48"/>
      <c r="E500" s="46"/>
      <c r="F500" s="48" t="str">
        <f t="shared" si="13"/>
        <v/>
      </c>
      <c r="H500" s="65">
        <f t="shared" si="14"/>
        <v>0</v>
      </c>
    </row>
    <row r="501" spans="1:8" x14ac:dyDescent="0.25">
      <c r="A501" s="63"/>
      <c r="B501" s="47"/>
      <c r="C501" s="48"/>
      <c r="D501" s="48"/>
      <c r="E501" s="46"/>
      <c r="F501" s="48" t="str">
        <f t="shared" si="13"/>
        <v/>
      </c>
      <c r="H501" s="65">
        <f t="shared" si="14"/>
        <v>0</v>
      </c>
    </row>
    <row r="502" spans="1:8" x14ac:dyDescent="0.25">
      <c r="A502" s="63"/>
      <c r="B502" s="47"/>
      <c r="C502" s="48"/>
      <c r="D502" s="48"/>
      <c r="E502" s="46"/>
      <c r="F502" s="48" t="str">
        <f t="shared" si="13"/>
        <v/>
      </c>
      <c r="H502" s="65">
        <f t="shared" si="14"/>
        <v>0</v>
      </c>
    </row>
    <row r="503" spans="1:8" x14ac:dyDescent="0.25">
      <c r="A503" s="63"/>
      <c r="B503" s="47"/>
      <c r="C503" s="48"/>
      <c r="D503" s="48"/>
      <c r="E503" s="46"/>
      <c r="F503" s="48" t="str">
        <f t="shared" si="13"/>
        <v/>
      </c>
      <c r="H503" s="65">
        <f t="shared" si="14"/>
        <v>0</v>
      </c>
    </row>
    <row r="504" spans="1:8" x14ac:dyDescent="0.25">
      <c r="A504" s="63"/>
      <c r="B504" s="47"/>
      <c r="C504" s="48"/>
      <c r="D504" s="48"/>
      <c r="E504" s="46"/>
      <c r="F504" s="48" t="str">
        <f t="shared" si="13"/>
        <v/>
      </c>
      <c r="H504" s="65">
        <f t="shared" si="14"/>
        <v>0</v>
      </c>
    </row>
    <row r="505" spans="1:8" x14ac:dyDescent="0.25">
      <c r="A505" s="63"/>
      <c r="B505" s="47"/>
      <c r="C505" s="48"/>
      <c r="D505" s="48"/>
      <c r="E505" s="46"/>
      <c r="F505" s="48" t="str">
        <f t="shared" si="13"/>
        <v/>
      </c>
      <c r="H505" s="65">
        <f t="shared" si="14"/>
        <v>0</v>
      </c>
    </row>
    <row r="506" spans="1:8" x14ac:dyDescent="0.25">
      <c r="A506" s="63"/>
      <c r="B506" s="47"/>
      <c r="C506" s="48"/>
      <c r="D506" s="48"/>
      <c r="E506" s="46"/>
      <c r="F506" s="48" t="str">
        <f t="shared" si="13"/>
        <v/>
      </c>
      <c r="H506" s="65">
        <f t="shared" si="14"/>
        <v>0</v>
      </c>
    </row>
    <row r="507" spans="1:8" x14ac:dyDescent="0.25">
      <c r="A507" s="63"/>
      <c r="B507" s="47"/>
      <c r="C507" s="48"/>
      <c r="D507" s="48"/>
      <c r="E507" s="46"/>
      <c r="F507" s="48" t="str">
        <f t="shared" si="13"/>
        <v/>
      </c>
      <c r="H507" s="65">
        <f t="shared" si="14"/>
        <v>0</v>
      </c>
    </row>
    <row r="508" spans="1:8" x14ac:dyDescent="0.25">
      <c r="A508" s="63"/>
      <c r="B508" s="47"/>
      <c r="C508" s="48"/>
      <c r="D508" s="48"/>
      <c r="E508" s="46"/>
      <c r="F508" s="48" t="str">
        <f t="shared" si="13"/>
        <v/>
      </c>
      <c r="H508" s="65">
        <f t="shared" si="14"/>
        <v>0</v>
      </c>
    </row>
    <row r="509" spans="1:8" x14ac:dyDescent="0.25">
      <c r="A509" s="63"/>
      <c r="B509" s="47"/>
      <c r="C509" s="48"/>
      <c r="D509" s="48"/>
      <c r="E509" s="46"/>
      <c r="F509" s="48" t="str">
        <f t="shared" si="13"/>
        <v/>
      </c>
      <c r="H509" s="65">
        <f t="shared" si="14"/>
        <v>0</v>
      </c>
    </row>
    <row r="510" spans="1:8" x14ac:dyDescent="0.25">
      <c r="A510" s="63"/>
      <c r="B510" s="47"/>
      <c r="C510" s="48"/>
      <c r="D510" s="48"/>
      <c r="E510" s="46"/>
      <c r="F510" s="48" t="str">
        <f t="shared" si="13"/>
        <v/>
      </c>
      <c r="H510" s="65">
        <f t="shared" si="14"/>
        <v>0</v>
      </c>
    </row>
    <row r="511" spans="1:8" x14ac:dyDescent="0.25">
      <c r="A511" s="63"/>
      <c r="B511" s="47"/>
      <c r="C511" s="48"/>
      <c r="D511" s="48"/>
      <c r="E511" s="46"/>
      <c r="F511" s="48" t="str">
        <f t="shared" si="13"/>
        <v/>
      </c>
      <c r="H511" s="65">
        <f t="shared" si="14"/>
        <v>0</v>
      </c>
    </row>
    <row r="512" spans="1:8" x14ac:dyDescent="0.25">
      <c r="A512" s="63"/>
      <c r="B512" s="47"/>
      <c r="C512" s="48"/>
      <c r="D512" s="48"/>
      <c r="E512" s="46"/>
      <c r="F512" s="48" t="str">
        <f t="shared" si="13"/>
        <v/>
      </c>
      <c r="H512" s="65">
        <f t="shared" si="14"/>
        <v>0</v>
      </c>
    </row>
    <row r="513" spans="1:8" x14ac:dyDescent="0.25">
      <c r="A513" s="63"/>
      <c r="B513" s="47"/>
      <c r="C513" s="48"/>
      <c r="D513" s="48"/>
      <c r="E513" s="46"/>
      <c r="F513" s="48" t="str">
        <f t="shared" si="13"/>
        <v/>
      </c>
      <c r="H513" s="65">
        <f t="shared" si="14"/>
        <v>0</v>
      </c>
    </row>
    <row r="514" spans="1:8" x14ac:dyDescent="0.25">
      <c r="A514" s="63"/>
      <c r="B514" s="47"/>
      <c r="C514" s="48"/>
      <c r="D514" s="48"/>
      <c r="E514" s="46"/>
      <c r="F514" s="48" t="str">
        <f t="shared" si="13"/>
        <v/>
      </c>
      <c r="H514" s="65">
        <f t="shared" si="14"/>
        <v>0</v>
      </c>
    </row>
    <row r="515" spans="1:8" x14ac:dyDescent="0.25">
      <c r="A515" s="63"/>
      <c r="B515" s="47"/>
      <c r="C515" s="48"/>
      <c r="D515" s="48"/>
      <c r="E515" s="46"/>
      <c r="F515" s="48" t="str">
        <f t="shared" si="13"/>
        <v/>
      </c>
      <c r="H515" s="65">
        <f t="shared" si="14"/>
        <v>0</v>
      </c>
    </row>
    <row r="516" spans="1:8" x14ac:dyDescent="0.25">
      <c r="A516" s="63"/>
      <c r="B516" s="47"/>
      <c r="C516" s="48"/>
      <c r="D516" s="48"/>
      <c r="E516" s="46"/>
      <c r="F516" s="48" t="str">
        <f t="shared" si="13"/>
        <v/>
      </c>
      <c r="H516" s="65">
        <f t="shared" si="14"/>
        <v>0</v>
      </c>
    </row>
    <row r="517" spans="1:8" x14ac:dyDescent="0.25">
      <c r="A517" s="63"/>
      <c r="B517" s="47"/>
      <c r="C517" s="48"/>
      <c r="D517" s="48"/>
      <c r="E517" s="46"/>
      <c r="F517" s="48" t="str">
        <f t="shared" si="13"/>
        <v/>
      </c>
      <c r="H517" s="65">
        <f t="shared" si="14"/>
        <v>0</v>
      </c>
    </row>
    <row r="518" spans="1:8" x14ac:dyDescent="0.25">
      <c r="A518" s="63"/>
      <c r="B518" s="47"/>
      <c r="C518" s="48"/>
      <c r="D518" s="48"/>
      <c r="E518" s="46"/>
      <c r="F518" s="48" t="str">
        <f t="shared" si="13"/>
        <v/>
      </c>
      <c r="H518" s="65">
        <f t="shared" si="14"/>
        <v>0</v>
      </c>
    </row>
    <row r="519" spans="1:8" x14ac:dyDescent="0.25">
      <c r="A519" s="63"/>
      <c r="B519" s="47"/>
      <c r="C519" s="48"/>
      <c r="D519" s="48"/>
      <c r="E519" s="46"/>
      <c r="F519" s="48" t="str">
        <f t="shared" si="13"/>
        <v/>
      </c>
      <c r="H519" s="65">
        <f t="shared" si="14"/>
        <v>0</v>
      </c>
    </row>
    <row r="520" spans="1:8" x14ac:dyDescent="0.25">
      <c r="A520" s="63"/>
      <c r="B520" s="47"/>
      <c r="C520" s="48"/>
      <c r="D520" s="48"/>
      <c r="E520" s="46"/>
      <c r="F520" s="48" t="str">
        <f t="shared" si="13"/>
        <v/>
      </c>
      <c r="H520" s="65">
        <f t="shared" si="14"/>
        <v>0</v>
      </c>
    </row>
    <row r="521" spans="1:8" x14ac:dyDescent="0.25">
      <c r="A521" s="63"/>
      <c r="B521" s="47"/>
      <c r="C521" s="48"/>
      <c r="D521" s="48"/>
      <c r="E521" s="46"/>
      <c r="F521" s="48" t="str">
        <f t="shared" si="13"/>
        <v/>
      </c>
      <c r="H521" s="65">
        <f t="shared" si="14"/>
        <v>0</v>
      </c>
    </row>
    <row r="522" spans="1:8" x14ac:dyDescent="0.25">
      <c r="A522" s="63"/>
      <c r="B522" s="47"/>
      <c r="C522" s="48"/>
      <c r="D522" s="48"/>
      <c r="E522" s="46"/>
      <c r="F522" s="48" t="str">
        <f t="shared" si="13"/>
        <v/>
      </c>
      <c r="H522" s="65">
        <f t="shared" si="14"/>
        <v>0</v>
      </c>
    </row>
    <row r="523" spans="1:8" x14ac:dyDescent="0.25">
      <c r="A523" s="63"/>
      <c r="B523" s="47"/>
      <c r="C523" s="48"/>
      <c r="D523" s="48"/>
      <c r="E523" s="46"/>
      <c r="F523" s="48" t="str">
        <f t="shared" ref="F523:F586" si="15">IF(C523="","",OR(C523=$AQ$7,C523=$AQ$8))</f>
        <v/>
      </c>
      <c r="H523" s="65">
        <f t="shared" si="14"/>
        <v>0</v>
      </c>
    </row>
    <row r="524" spans="1:8" x14ac:dyDescent="0.25">
      <c r="A524" s="63"/>
      <c r="B524" s="47"/>
      <c r="C524" s="48"/>
      <c r="D524" s="48"/>
      <c r="E524" s="46"/>
      <c r="F524" s="48" t="str">
        <f t="shared" si="15"/>
        <v/>
      </c>
      <c r="H524" s="65">
        <f t="shared" ref="H524:H587" si="16">IF(G524&gt;0,1,)</f>
        <v>0</v>
      </c>
    </row>
    <row r="525" spans="1:8" x14ac:dyDescent="0.25">
      <c r="A525" s="63"/>
      <c r="B525" s="47"/>
      <c r="C525" s="48"/>
      <c r="D525" s="48"/>
      <c r="E525" s="46"/>
      <c r="F525" s="48" t="str">
        <f t="shared" si="15"/>
        <v/>
      </c>
      <c r="H525" s="65">
        <f t="shared" si="16"/>
        <v>0</v>
      </c>
    </row>
    <row r="526" spans="1:8" x14ac:dyDescent="0.25">
      <c r="A526" s="63"/>
      <c r="B526" s="47"/>
      <c r="C526" s="48"/>
      <c r="D526" s="48"/>
      <c r="E526" s="46"/>
      <c r="F526" s="48" t="str">
        <f t="shared" si="15"/>
        <v/>
      </c>
      <c r="H526" s="65">
        <f t="shared" si="16"/>
        <v>0</v>
      </c>
    </row>
    <row r="527" spans="1:8" x14ac:dyDescent="0.25">
      <c r="A527" s="63"/>
      <c r="B527" s="47"/>
      <c r="C527" s="48"/>
      <c r="D527" s="48"/>
      <c r="E527" s="46"/>
      <c r="F527" s="48" t="str">
        <f t="shared" si="15"/>
        <v/>
      </c>
      <c r="H527" s="65">
        <f t="shared" si="16"/>
        <v>0</v>
      </c>
    </row>
    <row r="528" spans="1:8" x14ac:dyDescent="0.25">
      <c r="A528" s="63"/>
      <c r="B528" s="47"/>
      <c r="C528" s="48"/>
      <c r="D528" s="48"/>
      <c r="E528" s="46"/>
      <c r="F528" s="48" t="str">
        <f t="shared" si="15"/>
        <v/>
      </c>
      <c r="H528" s="65">
        <f t="shared" si="16"/>
        <v>0</v>
      </c>
    </row>
    <row r="529" spans="1:8" x14ac:dyDescent="0.25">
      <c r="A529" s="63"/>
      <c r="B529" s="47"/>
      <c r="C529" s="48"/>
      <c r="D529" s="48"/>
      <c r="E529" s="46"/>
      <c r="F529" s="48" t="str">
        <f t="shared" si="15"/>
        <v/>
      </c>
      <c r="H529" s="65">
        <f t="shared" si="16"/>
        <v>0</v>
      </c>
    </row>
    <row r="530" spans="1:8" x14ac:dyDescent="0.25">
      <c r="A530" s="63"/>
      <c r="B530" s="47"/>
      <c r="C530" s="48"/>
      <c r="D530" s="48"/>
      <c r="E530" s="46"/>
      <c r="F530" s="48" t="str">
        <f t="shared" si="15"/>
        <v/>
      </c>
      <c r="H530" s="65">
        <f t="shared" si="16"/>
        <v>0</v>
      </c>
    </row>
    <row r="531" spans="1:8" x14ac:dyDescent="0.25">
      <c r="A531" s="63"/>
      <c r="B531" s="47"/>
      <c r="C531" s="48"/>
      <c r="D531" s="48"/>
      <c r="E531" s="46"/>
      <c r="F531" s="48" t="str">
        <f t="shared" si="15"/>
        <v/>
      </c>
      <c r="H531" s="65">
        <f t="shared" si="16"/>
        <v>0</v>
      </c>
    </row>
    <row r="532" spans="1:8" x14ac:dyDescent="0.25">
      <c r="A532" s="63"/>
      <c r="B532" s="47"/>
      <c r="C532" s="48"/>
      <c r="D532" s="48"/>
      <c r="E532" s="46"/>
      <c r="F532" s="48" t="str">
        <f t="shared" si="15"/>
        <v/>
      </c>
      <c r="H532" s="65">
        <f t="shared" si="16"/>
        <v>0</v>
      </c>
    </row>
    <row r="533" spans="1:8" x14ac:dyDescent="0.25">
      <c r="A533" s="63"/>
      <c r="B533" s="47"/>
      <c r="C533" s="48"/>
      <c r="D533" s="48"/>
      <c r="E533" s="46"/>
      <c r="F533" s="48" t="str">
        <f t="shared" si="15"/>
        <v/>
      </c>
      <c r="H533" s="65">
        <f t="shared" si="16"/>
        <v>0</v>
      </c>
    </row>
    <row r="534" spans="1:8" x14ac:dyDescent="0.25">
      <c r="A534" s="63"/>
      <c r="B534" s="47"/>
      <c r="C534" s="48"/>
      <c r="D534" s="48"/>
      <c r="E534" s="46"/>
      <c r="F534" s="48" t="str">
        <f t="shared" si="15"/>
        <v/>
      </c>
      <c r="H534" s="65">
        <f t="shared" si="16"/>
        <v>0</v>
      </c>
    </row>
    <row r="535" spans="1:8" x14ac:dyDescent="0.25">
      <c r="A535" s="63"/>
      <c r="B535" s="47"/>
      <c r="C535" s="48"/>
      <c r="D535" s="48"/>
      <c r="E535" s="46"/>
      <c r="F535" s="48" t="str">
        <f t="shared" si="15"/>
        <v/>
      </c>
      <c r="H535" s="65">
        <f t="shared" si="16"/>
        <v>0</v>
      </c>
    </row>
    <row r="536" spans="1:8" x14ac:dyDescent="0.25">
      <c r="A536" s="63"/>
      <c r="B536" s="47"/>
      <c r="C536" s="48"/>
      <c r="D536" s="48"/>
      <c r="E536" s="46"/>
      <c r="F536" s="48" t="str">
        <f t="shared" si="15"/>
        <v/>
      </c>
      <c r="H536" s="65">
        <f t="shared" si="16"/>
        <v>0</v>
      </c>
    </row>
    <row r="537" spans="1:8" x14ac:dyDescent="0.25">
      <c r="A537" s="63"/>
      <c r="B537" s="47"/>
      <c r="C537" s="48"/>
      <c r="D537" s="48"/>
      <c r="E537" s="46"/>
      <c r="F537" s="48" t="str">
        <f t="shared" si="15"/>
        <v/>
      </c>
      <c r="H537" s="65">
        <f t="shared" si="16"/>
        <v>0</v>
      </c>
    </row>
    <row r="538" spans="1:8" x14ac:dyDescent="0.25">
      <c r="A538" s="63"/>
      <c r="B538" s="47"/>
      <c r="C538" s="48"/>
      <c r="D538" s="48"/>
      <c r="E538" s="46"/>
      <c r="F538" s="48" t="str">
        <f t="shared" si="15"/>
        <v/>
      </c>
      <c r="H538" s="65">
        <f t="shared" si="16"/>
        <v>0</v>
      </c>
    </row>
    <row r="539" spans="1:8" x14ac:dyDescent="0.25">
      <c r="A539" s="63"/>
      <c r="B539" s="47"/>
      <c r="C539" s="48"/>
      <c r="D539" s="48"/>
      <c r="E539" s="46"/>
      <c r="F539" s="48" t="str">
        <f t="shared" si="15"/>
        <v/>
      </c>
      <c r="H539" s="65">
        <f t="shared" si="16"/>
        <v>0</v>
      </c>
    </row>
    <row r="540" spans="1:8" x14ac:dyDescent="0.25">
      <c r="A540" s="63"/>
      <c r="B540" s="47"/>
      <c r="C540" s="48"/>
      <c r="D540" s="48"/>
      <c r="E540" s="46"/>
      <c r="F540" s="48" t="str">
        <f t="shared" si="15"/>
        <v/>
      </c>
      <c r="H540" s="65">
        <f t="shared" si="16"/>
        <v>0</v>
      </c>
    </row>
    <row r="541" spans="1:8" x14ac:dyDescent="0.25">
      <c r="A541" s="63"/>
      <c r="B541" s="47"/>
      <c r="C541" s="48"/>
      <c r="D541" s="48"/>
      <c r="E541" s="46"/>
      <c r="F541" s="48" t="str">
        <f t="shared" si="15"/>
        <v/>
      </c>
      <c r="H541" s="65">
        <f t="shared" si="16"/>
        <v>0</v>
      </c>
    </row>
    <row r="542" spans="1:8" x14ac:dyDescent="0.25">
      <c r="A542" s="63"/>
      <c r="B542" s="47"/>
      <c r="C542" s="48"/>
      <c r="D542" s="48"/>
      <c r="E542" s="46"/>
      <c r="F542" s="48" t="str">
        <f t="shared" si="15"/>
        <v/>
      </c>
      <c r="H542" s="65">
        <f t="shared" si="16"/>
        <v>0</v>
      </c>
    </row>
    <row r="543" spans="1:8" x14ac:dyDescent="0.25">
      <c r="A543" s="63"/>
      <c r="B543" s="47"/>
      <c r="C543" s="48"/>
      <c r="D543" s="48"/>
      <c r="E543" s="46"/>
      <c r="F543" s="48" t="str">
        <f t="shared" si="15"/>
        <v/>
      </c>
      <c r="H543" s="65">
        <f t="shared" si="16"/>
        <v>0</v>
      </c>
    </row>
    <row r="544" spans="1:8" x14ac:dyDescent="0.25">
      <c r="A544" s="63"/>
      <c r="B544" s="47"/>
      <c r="C544" s="48"/>
      <c r="D544" s="48"/>
      <c r="E544" s="46"/>
      <c r="F544" s="48" t="str">
        <f t="shared" si="15"/>
        <v/>
      </c>
      <c r="H544" s="65">
        <f t="shared" si="16"/>
        <v>0</v>
      </c>
    </row>
    <row r="545" spans="1:8" x14ac:dyDescent="0.25">
      <c r="A545" s="63"/>
      <c r="B545" s="47"/>
      <c r="C545" s="48"/>
      <c r="D545" s="48"/>
      <c r="E545" s="46"/>
      <c r="F545" s="48" t="str">
        <f t="shared" si="15"/>
        <v/>
      </c>
      <c r="H545" s="65">
        <f t="shared" si="16"/>
        <v>0</v>
      </c>
    </row>
    <row r="546" spans="1:8" x14ac:dyDescent="0.25">
      <c r="A546" s="63"/>
      <c r="B546" s="47"/>
      <c r="C546" s="48"/>
      <c r="D546" s="48"/>
      <c r="E546" s="46"/>
      <c r="F546" s="48" t="str">
        <f t="shared" si="15"/>
        <v/>
      </c>
      <c r="H546" s="65">
        <f t="shared" si="16"/>
        <v>0</v>
      </c>
    </row>
    <row r="547" spans="1:8" x14ac:dyDescent="0.25">
      <c r="A547" s="63"/>
      <c r="B547" s="47"/>
      <c r="C547" s="48"/>
      <c r="D547" s="48"/>
      <c r="E547" s="46"/>
      <c r="F547" s="48" t="str">
        <f t="shared" si="15"/>
        <v/>
      </c>
      <c r="H547" s="65">
        <f t="shared" si="16"/>
        <v>0</v>
      </c>
    </row>
    <row r="548" spans="1:8" x14ac:dyDescent="0.25">
      <c r="A548" s="63"/>
      <c r="B548" s="47"/>
      <c r="C548" s="48"/>
      <c r="D548" s="48"/>
      <c r="E548" s="46"/>
      <c r="F548" s="48" t="str">
        <f t="shared" si="15"/>
        <v/>
      </c>
      <c r="H548" s="65">
        <f t="shared" si="16"/>
        <v>0</v>
      </c>
    </row>
    <row r="549" spans="1:8" x14ac:dyDescent="0.25">
      <c r="A549" s="63"/>
      <c r="B549" s="47"/>
      <c r="C549" s="48"/>
      <c r="D549" s="48"/>
      <c r="E549" s="46"/>
      <c r="F549" s="48" t="str">
        <f t="shared" si="15"/>
        <v/>
      </c>
      <c r="H549" s="65">
        <f t="shared" si="16"/>
        <v>0</v>
      </c>
    </row>
    <row r="550" spans="1:8" x14ac:dyDescent="0.25">
      <c r="A550" s="63"/>
      <c r="B550" s="47"/>
      <c r="C550" s="48"/>
      <c r="D550" s="48"/>
      <c r="E550" s="46"/>
      <c r="F550" s="48" t="str">
        <f t="shared" si="15"/>
        <v/>
      </c>
      <c r="H550" s="65">
        <f t="shared" si="16"/>
        <v>0</v>
      </c>
    </row>
    <row r="551" spans="1:8" x14ac:dyDescent="0.25">
      <c r="A551" s="63"/>
      <c r="B551" s="47"/>
      <c r="C551" s="48"/>
      <c r="D551" s="48"/>
      <c r="E551" s="46"/>
      <c r="F551" s="48" t="str">
        <f t="shared" si="15"/>
        <v/>
      </c>
      <c r="H551" s="65">
        <f t="shared" si="16"/>
        <v>0</v>
      </c>
    </row>
    <row r="552" spans="1:8" x14ac:dyDescent="0.25">
      <c r="A552" s="63"/>
      <c r="B552" s="47"/>
      <c r="C552" s="48"/>
      <c r="D552" s="48"/>
      <c r="E552" s="46"/>
      <c r="F552" s="48" t="str">
        <f t="shared" si="15"/>
        <v/>
      </c>
      <c r="H552" s="65">
        <f t="shared" si="16"/>
        <v>0</v>
      </c>
    </row>
    <row r="553" spans="1:8" x14ac:dyDescent="0.25">
      <c r="A553" s="63"/>
      <c r="B553" s="47"/>
      <c r="C553" s="48"/>
      <c r="D553" s="48"/>
      <c r="E553" s="46"/>
      <c r="F553" s="48" t="str">
        <f t="shared" si="15"/>
        <v/>
      </c>
      <c r="H553" s="65">
        <f t="shared" si="16"/>
        <v>0</v>
      </c>
    </row>
    <row r="554" spans="1:8" x14ac:dyDescent="0.25">
      <c r="A554" s="63"/>
      <c r="B554" s="47"/>
      <c r="C554" s="48"/>
      <c r="D554" s="48"/>
      <c r="E554" s="46"/>
      <c r="F554" s="48" t="str">
        <f t="shared" si="15"/>
        <v/>
      </c>
      <c r="H554" s="65">
        <f t="shared" si="16"/>
        <v>0</v>
      </c>
    </row>
    <row r="555" spans="1:8" x14ac:dyDescent="0.25">
      <c r="A555" s="63"/>
      <c r="B555" s="47"/>
      <c r="C555" s="48"/>
      <c r="D555" s="48"/>
      <c r="E555" s="46"/>
      <c r="F555" s="48" t="str">
        <f t="shared" si="15"/>
        <v/>
      </c>
      <c r="H555" s="65">
        <f t="shared" si="16"/>
        <v>0</v>
      </c>
    </row>
    <row r="556" spans="1:8" x14ac:dyDescent="0.25">
      <c r="A556" s="63"/>
      <c r="B556" s="47"/>
      <c r="C556" s="48"/>
      <c r="D556" s="48"/>
      <c r="E556" s="46"/>
      <c r="F556" s="48" t="str">
        <f t="shared" si="15"/>
        <v/>
      </c>
      <c r="H556" s="65">
        <f t="shared" si="16"/>
        <v>0</v>
      </c>
    </row>
    <row r="557" spans="1:8" x14ac:dyDescent="0.25">
      <c r="A557" s="63"/>
      <c r="B557" s="47"/>
      <c r="C557" s="48"/>
      <c r="D557" s="48"/>
      <c r="E557" s="46"/>
      <c r="F557" s="48" t="str">
        <f t="shared" si="15"/>
        <v/>
      </c>
      <c r="H557" s="65">
        <f t="shared" si="16"/>
        <v>0</v>
      </c>
    </row>
    <row r="558" spans="1:8" x14ac:dyDescent="0.25">
      <c r="A558" s="63"/>
      <c r="B558" s="47"/>
      <c r="C558" s="48"/>
      <c r="D558" s="48"/>
      <c r="E558" s="46"/>
      <c r="F558" s="48" t="str">
        <f t="shared" si="15"/>
        <v/>
      </c>
      <c r="H558" s="65">
        <f t="shared" si="16"/>
        <v>0</v>
      </c>
    </row>
    <row r="559" spans="1:8" x14ac:dyDescent="0.25">
      <c r="A559" s="63"/>
      <c r="B559" s="47"/>
      <c r="C559" s="48"/>
      <c r="D559" s="48"/>
      <c r="E559" s="46"/>
      <c r="F559" s="48" t="str">
        <f t="shared" si="15"/>
        <v/>
      </c>
      <c r="H559" s="65">
        <f t="shared" si="16"/>
        <v>0</v>
      </c>
    </row>
    <row r="560" spans="1:8" x14ac:dyDescent="0.25">
      <c r="A560" s="63"/>
      <c r="B560" s="47"/>
      <c r="C560" s="48"/>
      <c r="D560" s="48"/>
      <c r="E560" s="46"/>
      <c r="F560" s="48" t="str">
        <f t="shared" si="15"/>
        <v/>
      </c>
      <c r="H560" s="65">
        <f t="shared" si="16"/>
        <v>0</v>
      </c>
    </row>
    <row r="561" spans="1:8" x14ac:dyDescent="0.25">
      <c r="A561" s="63"/>
      <c r="B561" s="47"/>
      <c r="C561" s="48"/>
      <c r="D561" s="48"/>
      <c r="E561" s="46"/>
      <c r="F561" s="48" t="str">
        <f t="shared" si="15"/>
        <v/>
      </c>
      <c r="H561" s="65">
        <f t="shared" si="16"/>
        <v>0</v>
      </c>
    </row>
    <row r="562" spans="1:8" x14ac:dyDescent="0.25">
      <c r="A562" s="63"/>
      <c r="B562" s="47"/>
      <c r="C562" s="48"/>
      <c r="D562" s="48"/>
      <c r="E562" s="46"/>
      <c r="F562" s="48" t="str">
        <f t="shared" si="15"/>
        <v/>
      </c>
      <c r="H562" s="65">
        <f t="shared" si="16"/>
        <v>0</v>
      </c>
    </row>
    <row r="563" spans="1:8" x14ac:dyDescent="0.25">
      <c r="A563" s="63"/>
      <c r="B563" s="47"/>
      <c r="C563" s="48"/>
      <c r="D563" s="48"/>
      <c r="E563" s="46"/>
      <c r="F563" s="48" t="str">
        <f t="shared" si="15"/>
        <v/>
      </c>
      <c r="H563" s="65">
        <f t="shared" si="16"/>
        <v>0</v>
      </c>
    </row>
    <row r="564" spans="1:8" x14ac:dyDescent="0.25">
      <c r="A564" s="63"/>
      <c r="B564" s="47"/>
      <c r="C564" s="48"/>
      <c r="D564" s="48"/>
      <c r="E564" s="46"/>
      <c r="F564" s="48" t="str">
        <f t="shared" si="15"/>
        <v/>
      </c>
      <c r="H564" s="65">
        <f t="shared" si="16"/>
        <v>0</v>
      </c>
    </row>
    <row r="565" spans="1:8" x14ac:dyDescent="0.25">
      <c r="A565" s="63"/>
      <c r="B565" s="47"/>
      <c r="C565" s="48"/>
      <c r="D565" s="48"/>
      <c r="E565" s="46"/>
      <c r="F565" s="48" t="str">
        <f t="shared" si="15"/>
        <v/>
      </c>
      <c r="H565" s="65">
        <f t="shared" si="16"/>
        <v>0</v>
      </c>
    </row>
    <row r="566" spans="1:8" x14ac:dyDescent="0.25">
      <c r="A566" s="63"/>
      <c r="B566" s="47"/>
      <c r="C566" s="48"/>
      <c r="D566" s="48"/>
      <c r="E566" s="46"/>
      <c r="F566" s="48" t="str">
        <f t="shared" si="15"/>
        <v/>
      </c>
      <c r="H566" s="65">
        <f t="shared" si="16"/>
        <v>0</v>
      </c>
    </row>
    <row r="567" spans="1:8" x14ac:dyDescent="0.25">
      <c r="A567" s="63"/>
      <c r="B567" s="47"/>
      <c r="C567" s="48"/>
      <c r="D567" s="48"/>
      <c r="E567" s="46"/>
      <c r="F567" s="48" t="str">
        <f t="shared" si="15"/>
        <v/>
      </c>
      <c r="H567" s="65">
        <f t="shared" si="16"/>
        <v>0</v>
      </c>
    </row>
    <row r="568" spans="1:8" x14ac:dyDescent="0.25">
      <c r="A568" s="63"/>
      <c r="B568" s="47"/>
      <c r="C568" s="48"/>
      <c r="D568" s="48"/>
      <c r="E568" s="46"/>
      <c r="F568" s="48" t="str">
        <f t="shared" si="15"/>
        <v/>
      </c>
      <c r="H568" s="65">
        <f t="shared" si="16"/>
        <v>0</v>
      </c>
    </row>
    <row r="569" spans="1:8" x14ac:dyDescent="0.25">
      <c r="A569" s="63"/>
      <c r="B569" s="47"/>
      <c r="C569" s="48"/>
      <c r="D569" s="48"/>
      <c r="E569" s="46"/>
      <c r="F569" s="48" t="str">
        <f t="shared" si="15"/>
        <v/>
      </c>
      <c r="H569" s="65">
        <f t="shared" si="16"/>
        <v>0</v>
      </c>
    </row>
    <row r="570" spans="1:8" x14ac:dyDescent="0.25">
      <c r="A570" s="63"/>
      <c r="B570" s="47"/>
      <c r="C570" s="48"/>
      <c r="D570" s="48"/>
      <c r="E570" s="46"/>
      <c r="F570" s="48" t="str">
        <f t="shared" si="15"/>
        <v/>
      </c>
      <c r="H570" s="65">
        <f t="shared" si="16"/>
        <v>0</v>
      </c>
    </row>
    <row r="571" spans="1:8" x14ac:dyDescent="0.25">
      <c r="A571" s="63"/>
      <c r="B571" s="47"/>
      <c r="C571" s="48"/>
      <c r="D571" s="48"/>
      <c r="E571" s="46"/>
      <c r="F571" s="48" t="str">
        <f t="shared" si="15"/>
        <v/>
      </c>
      <c r="H571" s="65">
        <f t="shared" si="16"/>
        <v>0</v>
      </c>
    </row>
    <row r="572" spans="1:8" x14ac:dyDescent="0.25">
      <c r="A572" s="63"/>
      <c r="B572" s="47"/>
      <c r="C572" s="48"/>
      <c r="D572" s="48"/>
      <c r="E572" s="46"/>
      <c r="F572" s="48" t="str">
        <f t="shared" si="15"/>
        <v/>
      </c>
      <c r="H572" s="65">
        <f t="shared" si="16"/>
        <v>0</v>
      </c>
    </row>
    <row r="573" spans="1:8" x14ac:dyDescent="0.25">
      <c r="A573" s="63"/>
      <c r="B573" s="47"/>
      <c r="C573" s="48"/>
      <c r="D573" s="48"/>
      <c r="E573" s="46"/>
      <c r="F573" s="48" t="str">
        <f t="shared" si="15"/>
        <v/>
      </c>
      <c r="H573" s="65">
        <f t="shared" si="16"/>
        <v>0</v>
      </c>
    </row>
    <row r="574" spans="1:8" x14ac:dyDescent="0.25">
      <c r="A574" s="63"/>
      <c r="B574" s="47"/>
      <c r="C574" s="48"/>
      <c r="D574" s="48"/>
      <c r="E574" s="46"/>
      <c r="F574" s="48" t="str">
        <f t="shared" si="15"/>
        <v/>
      </c>
      <c r="H574" s="65">
        <f t="shared" si="16"/>
        <v>0</v>
      </c>
    </row>
    <row r="575" spans="1:8" x14ac:dyDescent="0.25">
      <c r="A575" s="63"/>
      <c r="B575" s="47"/>
      <c r="C575" s="48"/>
      <c r="D575" s="48"/>
      <c r="E575" s="46"/>
      <c r="F575" s="48" t="str">
        <f t="shared" si="15"/>
        <v/>
      </c>
      <c r="H575" s="65">
        <f t="shared" si="16"/>
        <v>0</v>
      </c>
    </row>
    <row r="576" spans="1:8" x14ac:dyDescent="0.25">
      <c r="A576" s="63"/>
      <c r="B576" s="47"/>
      <c r="C576" s="48"/>
      <c r="D576" s="48"/>
      <c r="E576" s="46"/>
      <c r="F576" s="48" t="str">
        <f t="shared" si="15"/>
        <v/>
      </c>
      <c r="H576" s="65">
        <f t="shared" si="16"/>
        <v>0</v>
      </c>
    </row>
    <row r="577" spans="1:8" x14ac:dyDescent="0.25">
      <c r="A577" s="63"/>
      <c r="B577" s="47"/>
      <c r="C577" s="48"/>
      <c r="D577" s="48"/>
      <c r="E577" s="46"/>
      <c r="F577" s="48" t="str">
        <f t="shared" si="15"/>
        <v/>
      </c>
      <c r="H577" s="65">
        <f t="shared" si="16"/>
        <v>0</v>
      </c>
    </row>
    <row r="578" spans="1:8" x14ac:dyDescent="0.25">
      <c r="A578" s="63"/>
      <c r="B578" s="47"/>
      <c r="C578" s="48"/>
      <c r="D578" s="48"/>
      <c r="E578" s="46"/>
      <c r="F578" s="48" t="str">
        <f t="shared" si="15"/>
        <v/>
      </c>
      <c r="H578" s="65">
        <f t="shared" si="16"/>
        <v>0</v>
      </c>
    </row>
    <row r="579" spans="1:8" x14ac:dyDescent="0.25">
      <c r="A579" s="63"/>
      <c r="B579" s="47"/>
      <c r="C579" s="48"/>
      <c r="D579" s="48"/>
      <c r="E579" s="46"/>
      <c r="F579" s="48" t="str">
        <f t="shared" si="15"/>
        <v/>
      </c>
      <c r="H579" s="65">
        <f t="shared" si="16"/>
        <v>0</v>
      </c>
    </row>
    <row r="580" spans="1:8" x14ac:dyDescent="0.25">
      <c r="A580" s="63"/>
      <c r="B580" s="47"/>
      <c r="C580" s="48"/>
      <c r="D580" s="48"/>
      <c r="E580" s="46"/>
      <c r="F580" s="48" t="str">
        <f t="shared" si="15"/>
        <v/>
      </c>
      <c r="H580" s="65">
        <f t="shared" si="16"/>
        <v>0</v>
      </c>
    </row>
    <row r="581" spans="1:8" x14ac:dyDescent="0.25">
      <c r="A581" s="63"/>
      <c r="B581" s="47"/>
      <c r="C581" s="48"/>
      <c r="D581" s="48"/>
      <c r="E581" s="46"/>
      <c r="F581" s="48" t="str">
        <f t="shared" si="15"/>
        <v/>
      </c>
      <c r="H581" s="65">
        <f t="shared" si="16"/>
        <v>0</v>
      </c>
    </row>
    <row r="582" spans="1:8" x14ac:dyDescent="0.25">
      <c r="A582" s="63"/>
      <c r="B582" s="47"/>
      <c r="C582" s="48"/>
      <c r="D582" s="48"/>
      <c r="E582" s="46"/>
      <c r="F582" s="48" t="str">
        <f t="shared" si="15"/>
        <v/>
      </c>
      <c r="H582" s="65">
        <f t="shared" si="16"/>
        <v>0</v>
      </c>
    </row>
    <row r="583" spans="1:8" x14ac:dyDescent="0.25">
      <c r="A583" s="63"/>
      <c r="B583" s="47"/>
      <c r="C583" s="48"/>
      <c r="D583" s="48"/>
      <c r="E583" s="46"/>
      <c r="F583" s="48" t="str">
        <f t="shared" si="15"/>
        <v/>
      </c>
      <c r="H583" s="65">
        <f t="shared" si="16"/>
        <v>0</v>
      </c>
    </row>
    <row r="584" spans="1:8" x14ac:dyDescent="0.25">
      <c r="A584" s="63"/>
      <c r="B584" s="47"/>
      <c r="C584" s="48"/>
      <c r="D584" s="48"/>
      <c r="E584" s="46"/>
      <c r="F584" s="48" t="str">
        <f t="shared" si="15"/>
        <v/>
      </c>
      <c r="H584" s="65">
        <f t="shared" si="16"/>
        <v>0</v>
      </c>
    </row>
    <row r="585" spans="1:8" x14ac:dyDescent="0.25">
      <c r="A585" s="63"/>
      <c r="B585" s="47"/>
      <c r="C585" s="48"/>
      <c r="D585" s="48"/>
      <c r="E585" s="46"/>
      <c r="F585" s="48" t="str">
        <f t="shared" si="15"/>
        <v/>
      </c>
      <c r="H585" s="65">
        <f t="shared" si="16"/>
        <v>0</v>
      </c>
    </row>
    <row r="586" spans="1:8" x14ac:dyDescent="0.25">
      <c r="A586" s="63"/>
      <c r="B586" s="47"/>
      <c r="C586" s="48"/>
      <c r="D586" s="48"/>
      <c r="E586" s="46"/>
      <c r="F586" s="48" t="str">
        <f t="shared" si="15"/>
        <v/>
      </c>
      <c r="H586" s="65">
        <f t="shared" si="16"/>
        <v>0</v>
      </c>
    </row>
    <row r="587" spans="1:8" x14ac:dyDescent="0.25">
      <c r="A587" s="63"/>
      <c r="B587" s="47"/>
      <c r="C587" s="48"/>
      <c r="D587" s="48"/>
      <c r="E587" s="46"/>
      <c r="F587" s="48" t="str">
        <f t="shared" ref="F587:F650" si="17">IF(C587="","",OR(C587=$AQ$7,C587=$AQ$8))</f>
        <v/>
      </c>
      <c r="H587" s="65">
        <f t="shared" si="16"/>
        <v>0</v>
      </c>
    </row>
    <row r="588" spans="1:8" x14ac:dyDescent="0.25">
      <c r="A588" s="63"/>
      <c r="B588" s="47"/>
      <c r="C588" s="48"/>
      <c r="D588" s="48"/>
      <c r="E588" s="46"/>
      <c r="F588" s="48" t="str">
        <f t="shared" si="17"/>
        <v/>
      </c>
      <c r="H588" s="65">
        <f t="shared" ref="H588:H651" si="18">IF(G588&gt;0,1,)</f>
        <v>0</v>
      </c>
    </row>
    <row r="589" spans="1:8" x14ac:dyDescent="0.25">
      <c r="A589" s="63"/>
      <c r="B589" s="47"/>
      <c r="C589" s="48"/>
      <c r="D589" s="48"/>
      <c r="E589" s="46"/>
      <c r="F589" s="48" t="str">
        <f t="shared" si="17"/>
        <v/>
      </c>
      <c r="H589" s="65">
        <f t="shared" si="18"/>
        <v>0</v>
      </c>
    </row>
    <row r="590" spans="1:8" x14ac:dyDescent="0.25">
      <c r="A590" s="63"/>
      <c r="B590" s="47"/>
      <c r="C590" s="48"/>
      <c r="D590" s="48"/>
      <c r="E590" s="46"/>
      <c r="F590" s="48" t="str">
        <f t="shared" si="17"/>
        <v/>
      </c>
      <c r="H590" s="65">
        <f t="shared" si="18"/>
        <v>0</v>
      </c>
    </row>
    <row r="591" spans="1:8" x14ac:dyDescent="0.25">
      <c r="A591" s="63"/>
      <c r="B591" s="47"/>
      <c r="C591" s="48"/>
      <c r="D591" s="48"/>
      <c r="E591" s="46"/>
      <c r="F591" s="48" t="str">
        <f t="shared" si="17"/>
        <v/>
      </c>
      <c r="H591" s="65">
        <f t="shared" si="18"/>
        <v>0</v>
      </c>
    </row>
    <row r="592" spans="1:8" x14ac:dyDescent="0.25">
      <c r="A592" s="63"/>
      <c r="B592" s="47"/>
      <c r="C592" s="48"/>
      <c r="D592" s="48"/>
      <c r="E592" s="46"/>
      <c r="F592" s="48" t="str">
        <f t="shared" si="17"/>
        <v/>
      </c>
      <c r="H592" s="65">
        <f t="shared" si="18"/>
        <v>0</v>
      </c>
    </row>
    <row r="593" spans="1:8" x14ac:dyDescent="0.25">
      <c r="A593" s="63"/>
      <c r="B593" s="47"/>
      <c r="C593" s="48"/>
      <c r="D593" s="48"/>
      <c r="E593" s="46"/>
      <c r="F593" s="48" t="str">
        <f t="shared" si="17"/>
        <v/>
      </c>
      <c r="H593" s="65">
        <f t="shared" si="18"/>
        <v>0</v>
      </c>
    </row>
    <row r="594" spans="1:8" x14ac:dyDescent="0.25">
      <c r="A594" s="63"/>
      <c r="B594" s="47"/>
      <c r="C594" s="48"/>
      <c r="D594" s="48"/>
      <c r="E594" s="46"/>
      <c r="F594" s="48" t="str">
        <f t="shared" si="17"/>
        <v/>
      </c>
      <c r="H594" s="65">
        <f t="shared" si="18"/>
        <v>0</v>
      </c>
    </row>
    <row r="595" spans="1:8" x14ac:dyDescent="0.25">
      <c r="A595" s="63"/>
      <c r="B595" s="47"/>
      <c r="C595" s="48"/>
      <c r="D595" s="48"/>
      <c r="E595" s="46"/>
      <c r="F595" s="48" t="str">
        <f t="shared" si="17"/>
        <v/>
      </c>
      <c r="H595" s="65">
        <f t="shared" si="18"/>
        <v>0</v>
      </c>
    </row>
    <row r="596" spans="1:8" x14ac:dyDescent="0.25">
      <c r="A596" s="63"/>
      <c r="B596" s="47"/>
      <c r="C596" s="48"/>
      <c r="D596" s="48"/>
      <c r="E596" s="46"/>
      <c r="F596" s="48" t="str">
        <f t="shared" si="17"/>
        <v/>
      </c>
      <c r="H596" s="65">
        <f t="shared" si="18"/>
        <v>0</v>
      </c>
    </row>
    <row r="597" spans="1:8" x14ac:dyDescent="0.25">
      <c r="A597" s="63"/>
      <c r="B597" s="47"/>
      <c r="C597" s="48"/>
      <c r="D597" s="48"/>
      <c r="E597" s="46"/>
      <c r="F597" s="48" t="str">
        <f t="shared" si="17"/>
        <v/>
      </c>
      <c r="H597" s="65">
        <f t="shared" si="18"/>
        <v>0</v>
      </c>
    </row>
    <row r="598" spans="1:8" x14ac:dyDescent="0.25">
      <c r="A598" s="63"/>
      <c r="B598" s="47"/>
      <c r="C598" s="48"/>
      <c r="D598" s="48"/>
      <c r="E598" s="46"/>
      <c r="F598" s="48" t="str">
        <f t="shared" si="17"/>
        <v/>
      </c>
      <c r="H598" s="65">
        <f t="shared" si="18"/>
        <v>0</v>
      </c>
    </row>
    <row r="599" spans="1:8" x14ac:dyDescent="0.25">
      <c r="A599" s="63"/>
      <c r="B599" s="47"/>
      <c r="C599" s="48"/>
      <c r="D599" s="48"/>
      <c r="E599" s="46"/>
      <c r="F599" s="48" t="str">
        <f t="shared" si="17"/>
        <v/>
      </c>
      <c r="H599" s="65">
        <f t="shared" si="18"/>
        <v>0</v>
      </c>
    </row>
    <row r="600" spans="1:8" x14ac:dyDescent="0.25">
      <c r="A600" s="63"/>
      <c r="B600" s="47"/>
      <c r="C600" s="48"/>
      <c r="D600" s="48"/>
      <c r="E600" s="46"/>
      <c r="F600" s="48" t="str">
        <f t="shared" si="17"/>
        <v/>
      </c>
      <c r="H600" s="65">
        <f t="shared" si="18"/>
        <v>0</v>
      </c>
    </row>
    <row r="601" spans="1:8" x14ac:dyDescent="0.25">
      <c r="A601" s="63"/>
      <c r="B601" s="47"/>
      <c r="C601" s="48"/>
      <c r="D601" s="48"/>
      <c r="E601" s="46"/>
      <c r="F601" s="48" t="str">
        <f t="shared" si="17"/>
        <v/>
      </c>
      <c r="H601" s="65">
        <f t="shared" si="18"/>
        <v>0</v>
      </c>
    </row>
    <row r="602" spans="1:8" x14ac:dyDescent="0.25">
      <c r="A602" s="63"/>
      <c r="B602" s="47"/>
      <c r="C602" s="48"/>
      <c r="D602" s="48"/>
      <c r="E602" s="46"/>
      <c r="F602" s="48" t="str">
        <f t="shared" si="17"/>
        <v/>
      </c>
      <c r="H602" s="65">
        <f t="shared" si="18"/>
        <v>0</v>
      </c>
    </row>
    <row r="603" spans="1:8" x14ac:dyDescent="0.25">
      <c r="A603" s="63"/>
      <c r="B603" s="47"/>
      <c r="C603" s="48"/>
      <c r="D603" s="48"/>
      <c r="E603" s="46"/>
      <c r="F603" s="48" t="str">
        <f t="shared" si="17"/>
        <v/>
      </c>
      <c r="H603" s="65">
        <f t="shared" si="18"/>
        <v>0</v>
      </c>
    </row>
    <row r="604" spans="1:8" x14ac:dyDescent="0.25">
      <c r="A604" s="63"/>
      <c r="B604" s="47"/>
      <c r="C604" s="48"/>
      <c r="D604" s="48"/>
      <c r="E604" s="46"/>
      <c r="F604" s="48" t="str">
        <f t="shared" si="17"/>
        <v/>
      </c>
      <c r="H604" s="65">
        <f t="shared" si="18"/>
        <v>0</v>
      </c>
    </row>
    <row r="605" spans="1:8" x14ac:dyDescent="0.25">
      <c r="A605" s="63"/>
      <c r="B605" s="47"/>
      <c r="C605" s="48"/>
      <c r="D605" s="48"/>
      <c r="E605" s="46"/>
      <c r="F605" s="48" t="str">
        <f t="shared" si="17"/>
        <v/>
      </c>
      <c r="H605" s="65">
        <f t="shared" si="18"/>
        <v>0</v>
      </c>
    </row>
    <row r="606" spans="1:8" x14ac:dyDescent="0.25">
      <c r="A606" s="63"/>
      <c r="B606" s="47"/>
      <c r="C606" s="48"/>
      <c r="D606" s="48"/>
      <c r="E606" s="46"/>
      <c r="F606" s="48" t="str">
        <f t="shared" si="17"/>
        <v/>
      </c>
      <c r="H606" s="65">
        <f t="shared" si="18"/>
        <v>0</v>
      </c>
    </row>
    <row r="607" spans="1:8" x14ac:dyDescent="0.25">
      <c r="A607" s="63"/>
      <c r="B607" s="47"/>
      <c r="C607" s="48"/>
      <c r="D607" s="48"/>
      <c r="E607" s="46"/>
      <c r="F607" s="48" t="str">
        <f t="shared" si="17"/>
        <v/>
      </c>
      <c r="H607" s="65">
        <f t="shared" si="18"/>
        <v>0</v>
      </c>
    </row>
    <row r="608" spans="1:8" x14ac:dyDescent="0.25">
      <c r="A608" s="63"/>
      <c r="B608" s="47"/>
      <c r="C608" s="48"/>
      <c r="D608" s="48"/>
      <c r="E608" s="46"/>
      <c r="F608" s="48" t="str">
        <f t="shared" si="17"/>
        <v/>
      </c>
      <c r="H608" s="65">
        <f t="shared" si="18"/>
        <v>0</v>
      </c>
    </row>
    <row r="609" spans="1:8" x14ac:dyDescent="0.25">
      <c r="A609" s="63"/>
      <c r="B609" s="47"/>
      <c r="C609" s="48"/>
      <c r="D609" s="48"/>
      <c r="E609" s="46"/>
      <c r="F609" s="48" t="str">
        <f t="shared" si="17"/>
        <v/>
      </c>
      <c r="H609" s="65">
        <f t="shared" si="18"/>
        <v>0</v>
      </c>
    </row>
    <row r="610" spans="1:8" x14ac:dyDescent="0.25">
      <c r="A610" s="63"/>
      <c r="B610" s="47"/>
      <c r="C610" s="48"/>
      <c r="D610" s="48"/>
      <c r="E610" s="46"/>
      <c r="F610" s="48" t="str">
        <f t="shared" si="17"/>
        <v/>
      </c>
      <c r="H610" s="65">
        <f t="shared" si="18"/>
        <v>0</v>
      </c>
    </row>
    <row r="611" spans="1:8" x14ac:dyDescent="0.25">
      <c r="A611" s="63"/>
      <c r="B611" s="47"/>
      <c r="C611" s="48"/>
      <c r="D611" s="48"/>
      <c r="E611" s="46"/>
      <c r="F611" s="48" t="str">
        <f t="shared" si="17"/>
        <v/>
      </c>
      <c r="H611" s="65">
        <f t="shared" si="18"/>
        <v>0</v>
      </c>
    </row>
    <row r="612" spans="1:8" x14ac:dyDescent="0.25">
      <c r="A612" s="63"/>
      <c r="B612" s="47"/>
      <c r="C612" s="48"/>
      <c r="D612" s="48"/>
      <c r="E612" s="46"/>
      <c r="F612" s="48" t="str">
        <f t="shared" si="17"/>
        <v/>
      </c>
      <c r="H612" s="65">
        <f t="shared" si="18"/>
        <v>0</v>
      </c>
    </row>
    <row r="613" spans="1:8" x14ac:dyDescent="0.25">
      <c r="A613" s="63"/>
      <c r="B613" s="47"/>
      <c r="C613" s="48"/>
      <c r="D613" s="48"/>
      <c r="E613" s="46"/>
      <c r="F613" s="48" t="str">
        <f t="shared" si="17"/>
        <v/>
      </c>
      <c r="H613" s="65">
        <f t="shared" si="18"/>
        <v>0</v>
      </c>
    </row>
    <row r="614" spans="1:8" x14ac:dyDescent="0.25">
      <c r="A614" s="63"/>
      <c r="B614" s="47"/>
      <c r="C614" s="48"/>
      <c r="D614" s="48"/>
      <c r="E614" s="46"/>
      <c r="F614" s="48" t="str">
        <f t="shared" si="17"/>
        <v/>
      </c>
      <c r="H614" s="65">
        <f t="shared" si="18"/>
        <v>0</v>
      </c>
    </row>
    <row r="615" spans="1:8" x14ac:dyDescent="0.25">
      <c r="A615" s="63"/>
      <c r="B615" s="47"/>
      <c r="C615" s="48"/>
      <c r="D615" s="48"/>
      <c r="E615" s="46"/>
      <c r="F615" s="48" t="str">
        <f t="shared" si="17"/>
        <v/>
      </c>
      <c r="H615" s="65">
        <f t="shared" si="18"/>
        <v>0</v>
      </c>
    </row>
    <row r="616" spans="1:8" x14ac:dyDescent="0.25">
      <c r="A616" s="63"/>
      <c r="B616" s="47"/>
      <c r="C616" s="48"/>
      <c r="D616" s="48"/>
      <c r="E616" s="46"/>
      <c r="F616" s="48" t="str">
        <f t="shared" si="17"/>
        <v/>
      </c>
      <c r="H616" s="65">
        <f t="shared" si="18"/>
        <v>0</v>
      </c>
    </row>
    <row r="617" spans="1:8" x14ac:dyDescent="0.25">
      <c r="A617" s="63"/>
      <c r="B617" s="47"/>
      <c r="C617" s="48"/>
      <c r="D617" s="48"/>
      <c r="E617" s="46"/>
      <c r="F617" s="48" t="str">
        <f t="shared" si="17"/>
        <v/>
      </c>
      <c r="H617" s="65">
        <f t="shared" si="18"/>
        <v>0</v>
      </c>
    </row>
    <row r="618" spans="1:8" x14ac:dyDescent="0.25">
      <c r="A618" s="63"/>
      <c r="B618" s="47"/>
      <c r="C618" s="48"/>
      <c r="D618" s="48"/>
      <c r="E618" s="46"/>
      <c r="F618" s="48" t="str">
        <f t="shared" si="17"/>
        <v/>
      </c>
      <c r="H618" s="65">
        <f t="shared" si="18"/>
        <v>0</v>
      </c>
    </row>
    <row r="619" spans="1:8" x14ac:dyDescent="0.25">
      <c r="A619" s="63"/>
      <c r="B619" s="47"/>
      <c r="C619" s="48"/>
      <c r="D619" s="48"/>
      <c r="E619" s="46"/>
      <c r="F619" s="48" t="str">
        <f t="shared" si="17"/>
        <v/>
      </c>
      <c r="H619" s="65">
        <f t="shared" si="18"/>
        <v>0</v>
      </c>
    </row>
    <row r="620" spans="1:8" x14ac:dyDescent="0.25">
      <c r="A620" s="63"/>
      <c r="B620" s="47"/>
      <c r="C620" s="48"/>
      <c r="D620" s="48"/>
      <c r="E620" s="46"/>
      <c r="F620" s="48" t="str">
        <f t="shared" si="17"/>
        <v/>
      </c>
      <c r="H620" s="65">
        <f t="shared" si="18"/>
        <v>0</v>
      </c>
    </row>
    <row r="621" spans="1:8" x14ac:dyDescent="0.25">
      <c r="A621" s="63"/>
      <c r="B621" s="47"/>
      <c r="C621" s="48"/>
      <c r="D621" s="48"/>
      <c r="E621" s="46"/>
      <c r="F621" s="48" t="str">
        <f t="shared" si="17"/>
        <v/>
      </c>
      <c r="H621" s="65">
        <f t="shared" si="18"/>
        <v>0</v>
      </c>
    </row>
    <row r="622" spans="1:8" x14ac:dyDescent="0.25">
      <c r="A622" s="63"/>
      <c r="B622" s="47"/>
      <c r="C622" s="48"/>
      <c r="D622" s="48"/>
      <c r="E622" s="46"/>
      <c r="F622" s="48" t="str">
        <f t="shared" si="17"/>
        <v/>
      </c>
      <c r="H622" s="65">
        <f t="shared" si="18"/>
        <v>0</v>
      </c>
    </row>
    <row r="623" spans="1:8" x14ac:dyDescent="0.25">
      <c r="A623" s="63"/>
      <c r="B623" s="47"/>
      <c r="C623" s="48"/>
      <c r="D623" s="48"/>
      <c r="E623" s="46"/>
      <c r="F623" s="48" t="str">
        <f t="shared" si="17"/>
        <v/>
      </c>
      <c r="H623" s="65">
        <f t="shared" si="18"/>
        <v>0</v>
      </c>
    </row>
    <row r="624" spans="1:8" x14ac:dyDescent="0.25">
      <c r="A624" s="63"/>
      <c r="B624" s="47"/>
      <c r="C624" s="48"/>
      <c r="D624" s="48"/>
      <c r="E624" s="46"/>
      <c r="F624" s="48" t="str">
        <f t="shared" si="17"/>
        <v/>
      </c>
      <c r="H624" s="65">
        <f t="shared" si="18"/>
        <v>0</v>
      </c>
    </row>
    <row r="625" spans="1:8" x14ac:dyDescent="0.25">
      <c r="A625" s="63"/>
      <c r="B625" s="47"/>
      <c r="C625" s="48"/>
      <c r="D625" s="48"/>
      <c r="E625" s="46"/>
      <c r="F625" s="48" t="str">
        <f t="shared" si="17"/>
        <v/>
      </c>
      <c r="H625" s="65">
        <f t="shared" si="18"/>
        <v>0</v>
      </c>
    </row>
    <row r="626" spans="1:8" x14ac:dyDescent="0.25">
      <c r="A626" s="63"/>
      <c r="B626" s="47"/>
      <c r="C626" s="48"/>
      <c r="D626" s="48"/>
      <c r="E626" s="46"/>
      <c r="F626" s="48" t="str">
        <f t="shared" si="17"/>
        <v/>
      </c>
      <c r="H626" s="65">
        <f t="shared" si="18"/>
        <v>0</v>
      </c>
    </row>
    <row r="627" spans="1:8" x14ac:dyDescent="0.25">
      <c r="A627" s="63"/>
      <c r="B627" s="47"/>
      <c r="C627" s="48"/>
      <c r="D627" s="48"/>
      <c r="E627" s="46"/>
      <c r="F627" s="48" t="str">
        <f t="shared" si="17"/>
        <v/>
      </c>
      <c r="H627" s="65">
        <f t="shared" si="18"/>
        <v>0</v>
      </c>
    </row>
    <row r="628" spans="1:8" x14ac:dyDescent="0.25">
      <c r="A628" s="63"/>
      <c r="B628" s="47"/>
      <c r="C628" s="48"/>
      <c r="D628" s="48"/>
      <c r="E628" s="46"/>
      <c r="F628" s="48" t="str">
        <f t="shared" si="17"/>
        <v/>
      </c>
      <c r="H628" s="65">
        <f t="shared" si="18"/>
        <v>0</v>
      </c>
    </row>
    <row r="629" spans="1:8" x14ac:dyDescent="0.25">
      <c r="A629" s="63"/>
      <c r="B629" s="47"/>
      <c r="C629" s="48"/>
      <c r="D629" s="48"/>
      <c r="E629" s="46"/>
      <c r="F629" s="48" t="str">
        <f t="shared" si="17"/>
        <v/>
      </c>
      <c r="H629" s="65">
        <f t="shared" si="18"/>
        <v>0</v>
      </c>
    </row>
    <row r="630" spans="1:8" x14ac:dyDescent="0.25">
      <c r="A630" s="63"/>
      <c r="B630" s="47"/>
      <c r="C630" s="48"/>
      <c r="D630" s="48"/>
      <c r="E630" s="46"/>
      <c r="F630" s="48" t="str">
        <f t="shared" si="17"/>
        <v/>
      </c>
      <c r="H630" s="65">
        <f t="shared" si="18"/>
        <v>0</v>
      </c>
    </row>
    <row r="631" spans="1:8" x14ac:dyDescent="0.25">
      <c r="A631" s="63"/>
      <c r="B631" s="47"/>
      <c r="C631" s="48"/>
      <c r="D631" s="48"/>
      <c r="E631" s="46"/>
      <c r="F631" s="48" t="str">
        <f t="shared" si="17"/>
        <v/>
      </c>
      <c r="H631" s="65">
        <f t="shared" si="18"/>
        <v>0</v>
      </c>
    </row>
    <row r="632" spans="1:8" x14ac:dyDescent="0.25">
      <c r="A632" s="63"/>
      <c r="B632" s="47"/>
      <c r="C632" s="48"/>
      <c r="D632" s="48"/>
      <c r="E632" s="46"/>
      <c r="F632" s="48" t="str">
        <f t="shared" si="17"/>
        <v/>
      </c>
      <c r="H632" s="65">
        <f t="shared" si="18"/>
        <v>0</v>
      </c>
    </row>
    <row r="633" spans="1:8" x14ac:dyDescent="0.25">
      <c r="A633" s="63"/>
      <c r="B633" s="47"/>
      <c r="C633" s="48"/>
      <c r="D633" s="48"/>
      <c r="E633" s="46"/>
      <c r="F633" s="48" t="str">
        <f t="shared" si="17"/>
        <v/>
      </c>
      <c r="H633" s="65">
        <f t="shared" si="18"/>
        <v>0</v>
      </c>
    </row>
    <row r="634" spans="1:8" x14ac:dyDescent="0.25">
      <c r="A634" s="63"/>
      <c r="B634" s="47"/>
      <c r="C634" s="48"/>
      <c r="D634" s="48"/>
      <c r="E634" s="46"/>
      <c r="F634" s="48" t="str">
        <f t="shared" si="17"/>
        <v/>
      </c>
      <c r="H634" s="65">
        <f t="shared" si="18"/>
        <v>0</v>
      </c>
    </row>
    <row r="635" spans="1:8" x14ac:dyDescent="0.25">
      <c r="A635" s="63"/>
      <c r="B635" s="47"/>
      <c r="C635" s="48"/>
      <c r="D635" s="48"/>
      <c r="E635" s="46"/>
      <c r="F635" s="48" t="str">
        <f t="shared" si="17"/>
        <v/>
      </c>
      <c r="H635" s="65">
        <f t="shared" si="18"/>
        <v>0</v>
      </c>
    </row>
    <row r="636" spans="1:8" x14ac:dyDescent="0.25">
      <c r="A636" s="63"/>
      <c r="B636" s="47"/>
      <c r="C636" s="48"/>
      <c r="D636" s="48"/>
      <c r="E636" s="46"/>
      <c r="F636" s="48" t="str">
        <f t="shared" si="17"/>
        <v/>
      </c>
      <c r="H636" s="65">
        <f t="shared" si="18"/>
        <v>0</v>
      </c>
    </row>
    <row r="637" spans="1:8" x14ac:dyDescent="0.25">
      <c r="A637" s="63"/>
      <c r="B637" s="47"/>
      <c r="C637" s="48"/>
      <c r="D637" s="48"/>
      <c r="E637" s="46"/>
      <c r="F637" s="48" t="str">
        <f t="shared" si="17"/>
        <v/>
      </c>
      <c r="H637" s="65">
        <f t="shared" si="18"/>
        <v>0</v>
      </c>
    </row>
    <row r="638" spans="1:8" x14ac:dyDescent="0.25">
      <c r="A638" s="63"/>
      <c r="B638" s="47"/>
      <c r="C638" s="48"/>
      <c r="D638" s="48"/>
      <c r="E638" s="46"/>
      <c r="F638" s="48" t="str">
        <f t="shared" si="17"/>
        <v/>
      </c>
      <c r="H638" s="65">
        <f t="shared" si="18"/>
        <v>0</v>
      </c>
    </row>
    <row r="639" spans="1:8" x14ac:dyDescent="0.25">
      <c r="A639" s="63"/>
      <c r="B639" s="47"/>
      <c r="C639" s="48"/>
      <c r="D639" s="48"/>
      <c r="E639" s="46"/>
      <c r="F639" s="48" t="str">
        <f t="shared" si="17"/>
        <v/>
      </c>
      <c r="H639" s="65">
        <f t="shared" si="18"/>
        <v>0</v>
      </c>
    </row>
    <row r="640" spans="1:8" x14ac:dyDescent="0.25">
      <c r="A640" s="63"/>
      <c r="B640" s="47"/>
      <c r="C640" s="48"/>
      <c r="D640" s="48"/>
      <c r="E640" s="46"/>
      <c r="F640" s="48" t="str">
        <f t="shared" si="17"/>
        <v/>
      </c>
      <c r="H640" s="65">
        <f t="shared" si="18"/>
        <v>0</v>
      </c>
    </row>
    <row r="641" spans="1:8" x14ac:dyDescent="0.25">
      <c r="A641" s="63"/>
      <c r="B641" s="47"/>
      <c r="C641" s="48"/>
      <c r="D641" s="48"/>
      <c r="E641" s="46"/>
      <c r="F641" s="48" t="str">
        <f t="shared" si="17"/>
        <v/>
      </c>
      <c r="H641" s="65">
        <f t="shared" si="18"/>
        <v>0</v>
      </c>
    </row>
    <row r="642" spans="1:8" x14ac:dyDescent="0.25">
      <c r="A642" s="63"/>
      <c r="B642" s="47"/>
      <c r="C642" s="48"/>
      <c r="D642" s="48"/>
      <c r="E642" s="46"/>
      <c r="F642" s="48" t="str">
        <f t="shared" si="17"/>
        <v/>
      </c>
      <c r="H642" s="65">
        <f t="shared" si="18"/>
        <v>0</v>
      </c>
    </row>
    <row r="643" spans="1:8" x14ac:dyDescent="0.25">
      <c r="A643" s="63"/>
      <c r="B643" s="47"/>
      <c r="C643" s="48"/>
      <c r="D643" s="48"/>
      <c r="E643" s="46"/>
      <c r="F643" s="48" t="str">
        <f t="shared" si="17"/>
        <v/>
      </c>
      <c r="H643" s="65">
        <f t="shared" si="18"/>
        <v>0</v>
      </c>
    </row>
    <row r="644" spans="1:8" x14ac:dyDescent="0.25">
      <c r="A644" s="63"/>
      <c r="B644" s="47"/>
      <c r="C644" s="48"/>
      <c r="D644" s="48"/>
      <c r="E644" s="46"/>
      <c r="F644" s="48" t="str">
        <f t="shared" si="17"/>
        <v/>
      </c>
      <c r="H644" s="65">
        <f t="shared" si="18"/>
        <v>0</v>
      </c>
    </row>
    <row r="645" spans="1:8" x14ac:dyDescent="0.25">
      <c r="A645" s="63"/>
      <c r="B645" s="47"/>
      <c r="C645" s="48"/>
      <c r="D645" s="48"/>
      <c r="E645" s="46"/>
      <c r="F645" s="48" t="str">
        <f t="shared" si="17"/>
        <v/>
      </c>
      <c r="H645" s="65">
        <f t="shared" si="18"/>
        <v>0</v>
      </c>
    </row>
    <row r="646" spans="1:8" x14ac:dyDescent="0.25">
      <c r="A646" s="63"/>
      <c r="B646" s="47"/>
      <c r="C646" s="48"/>
      <c r="D646" s="48"/>
      <c r="E646" s="46"/>
      <c r="F646" s="48" t="str">
        <f t="shared" si="17"/>
        <v/>
      </c>
      <c r="H646" s="65">
        <f t="shared" si="18"/>
        <v>0</v>
      </c>
    </row>
    <row r="647" spans="1:8" x14ac:dyDescent="0.25">
      <c r="A647" s="63"/>
      <c r="B647" s="47"/>
      <c r="C647" s="48"/>
      <c r="D647" s="48"/>
      <c r="E647" s="46"/>
      <c r="F647" s="48" t="str">
        <f t="shared" si="17"/>
        <v/>
      </c>
      <c r="H647" s="65">
        <f t="shared" si="18"/>
        <v>0</v>
      </c>
    </row>
    <row r="648" spans="1:8" x14ac:dyDescent="0.25">
      <c r="A648" s="63"/>
      <c r="B648" s="47"/>
      <c r="C648" s="48"/>
      <c r="D648" s="48"/>
      <c r="E648" s="46"/>
      <c r="F648" s="48" t="str">
        <f t="shared" si="17"/>
        <v/>
      </c>
      <c r="H648" s="65">
        <f t="shared" si="18"/>
        <v>0</v>
      </c>
    </row>
    <row r="649" spans="1:8" x14ac:dyDescent="0.25">
      <c r="A649" s="63"/>
      <c r="B649" s="47"/>
      <c r="C649" s="48"/>
      <c r="D649" s="48"/>
      <c r="E649" s="46"/>
      <c r="F649" s="48" t="str">
        <f t="shared" si="17"/>
        <v/>
      </c>
      <c r="H649" s="65">
        <f t="shared" si="18"/>
        <v>0</v>
      </c>
    </row>
    <row r="650" spans="1:8" x14ac:dyDescent="0.25">
      <c r="A650" s="63"/>
      <c r="B650" s="47"/>
      <c r="C650" s="48"/>
      <c r="D650" s="48"/>
      <c r="E650" s="46"/>
      <c r="F650" s="48" t="str">
        <f t="shared" si="17"/>
        <v/>
      </c>
      <c r="H650" s="65">
        <f t="shared" si="18"/>
        <v>0</v>
      </c>
    </row>
    <row r="651" spans="1:8" x14ac:dyDescent="0.25">
      <c r="A651" s="63"/>
      <c r="B651" s="47"/>
      <c r="C651" s="48"/>
      <c r="D651" s="48"/>
      <c r="E651" s="46"/>
      <c r="F651" s="48" t="str">
        <f t="shared" ref="F651:F714" si="19">IF(C651="","",OR(C651=$AQ$7,C651=$AQ$8))</f>
        <v/>
      </c>
      <c r="H651" s="65">
        <f t="shared" si="18"/>
        <v>0</v>
      </c>
    </row>
    <row r="652" spans="1:8" x14ac:dyDescent="0.25">
      <c r="A652" s="63"/>
      <c r="B652" s="47"/>
      <c r="C652" s="48"/>
      <c r="D652" s="48"/>
      <c r="E652" s="46"/>
      <c r="F652" s="48" t="str">
        <f t="shared" si="19"/>
        <v/>
      </c>
      <c r="H652" s="65">
        <f t="shared" ref="H652:H715" si="20">IF(G652&gt;0,1,)</f>
        <v>0</v>
      </c>
    </row>
    <row r="653" spans="1:8" x14ac:dyDescent="0.25">
      <c r="A653" s="63"/>
      <c r="B653" s="47"/>
      <c r="C653" s="48"/>
      <c r="D653" s="48"/>
      <c r="E653" s="46"/>
      <c r="F653" s="48" t="str">
        <f t="shared" si="19"/>
        <v/>
      </c>
      <c r="H653" s="65">
        <f t="shared" si="20"/>
        <v>0</v>
      </c>
    </row>
    <row r="654" spans="1:8" x14ac:dyDescent="0.25">
      <c r="A654" s="63"/>
      <c r="B654" s="47"/>
      <c r="C654" s="48"/>
      <c r="D654" s="48"/>
      <c r="E654" s="46"/>
      <c r="F654" s="48" t="str">
        <f t="shared" si="19"/>
        <v/>
      </c>
      <c r="H654" s="65">
        <f t="shared" si="20"/>
        <v>0</v>
      </c>
    </row>
    <row r="655" spans="1:8" x14ac:dyDescent="0.25">
      <c r="A655" s="63"/>
      <c r="B655" s="47"/>
      <c r="C655" s="48"/>
      <c r="D655" s="48"/>
      <c r="E655" s="46"/>
      <c r="F655" s="48" t="str">
        <f t="shared" si="19"/>
        <v/>
      </c>
      <c r="H655" s="65">
        <f t="shared" si="20"/>
        <v>0</v>
      </c>
    </row>
    <row r="656" spans="1:8" x14ac:dyDescent="0.25">
      <c r="A656" s="63"/>
      <c r="B656" s="47"/>
      <c r="C656" s="48"/>
      <c r="D656" s="48"/>
      <c r="E656" s="46"/>
      <c r="F656" s="48" t="str">
        <f t="shared" si="19"/>
        <v/>
      </c>
      <c r="H656" s="65">
        <f t="shared" si="20"/>
        <v>0</v>
      </c>
    </row>
    <row r="657" spans="1:8" x14ac:dyDescent="0.25">
      <c r="A657" s="63"/>
      <c r="B657" s="47"/>
      <c r="C657" s="48"/>
      <c r="D657" s="48"/>
      <c r="E657" s="46"/>
      <c r="F657" s="48" t="str">
        <f t="shared" si="19"/>
        <v/>
      </c>
      <c r="H657" s="65">
        <f t="shared" si="20"/>
        <v>0</v>
      </c>
    </row>
    <row r="658" spans="1:8" x14ac:dyDescent="0.25">
      <c r="A658" s="63"/>
      <c r="B658" s="47"/>
      <c r="C658" s="48"/>
      <c r="D658" s="48"/>
      <c r="E658" s="46"/>
      <c r="F658" s="48" t="str">
        <f t="shared" si="19"/>
        <v/>
      </c>
      <c r="H658" s="65">
        <f t="shared" si="20"/>
        <v>0</v>
      </c>
    </row>
    <row r="659" spans="1:8" x14ac:dyDescent="0.25">
      <c r="A659" s="63"/>
      <c r="B659" s="47"/>
      <c r="C659" s="48"/>
      <c r="D659" s="48"/>
      <c r="E659" s="46"/>
      <c r="F659" s="48" t="str">
        <f t="shared" si="19"/>
        <v/>
      </c>
      <c r="H659" s="65">
        <f t="shared" si="20"/>
        <v>0</v>
      </c>
    </row>
    <row r="660" spans="1:8" x14ac:dyDescent="0.25">
      <c r="A660" s="63"/>
      <c r="B660" s="47"/>
      <c r="C660" s="48"/>
      <c r="D660" s="48"/>
      <c r="E660" s="46"/>
      <c r="F660" s="48" t="str">
        <f t="shared" si="19"/>
        <v/>
      </c>
      <c r="H660" s="65">
        <f t="shared" si="20"/>
        <v>0</v>
      </c>
    </row>
    <row r="661" spans="1:8" x14ac:dyDescent="0.25">
      <c r="A661" s="63"/>
      <c r="B661" s="47"/>
      <c r="C661" s="48"/>
      <c r="D661" s="48"/>
      <c r="E661" s="46"/>
      <c r="F661" s="48" t="str">
        <f t="shared" si="19"/>
        <v/>
      </c>
      <c r="H661" s="65">
        <f t="shared" si="20"/>
        <v>0</v>
      </c>
    </row>
    <row r="662" spans="1:8" x14ac:dyDescent="0.25">
      <c r="A662" s="63"/>
      <c r="B662" s="47"/>
      <c r="C662" s="48"/>
      <c r="D662" s="48"/>
      <c r="E662" s="46"/>
      <c r="F662" s="48" t="str">
        <f t="shared" si="19"/>
        <v/>
      </c>
      <c r="H662" s="65">
        <f t="shared" si="20"/>
        <v>0</v>
      </c>
    </row>
    <row r="663" spans="1:8" x14ac:dyDescent="0.25">
      <c r="A663" s="63"/>
      <c r="B663" s="47"/>
      <c r="C663" s="48"/>
      <c r="D663" s="48"/>
      <c r="E663" s="46"/>
      <c r="F663" s="48" t="str">
        <f t="shared" si="19"/>
        <v/>
      </c>
      <c r="H663" s="65">
        <f t="shared" si="20"/>
        <v>0</v>
      </c>
    </row>
    <row r="664" spans="1:8" x14ac:dyDescent="0.25">
      <c r="A664" s="63"/>
      <c r="B664" s="47"/>
      <c r="C664" s="48"/>
      <c r="D664" s="48"/>
      <c r="E664" s="46"/>
      <c r="F664" s="48" t="str">
        <f t="shared" si="19"/>
        <v/>
      </c>
      <c r="H664" s="65">
        <f t="shared" si="20"/>
        <v>0</v>
      </c>
    </row>
    <row r="665" spans="1:8" x14ac:dyDescent="0.25">
      <c r="A665" s="63"/>
      <c r="B665" s="47"/>
      <c r="C665" s="48"/>
      <c r="D665" s="48"/>
      <c r="E665" s="46"/>
      <c r="F665" s="48" t="str">
        <f t="shared" si="19"/>
        <v/>
      </c>
      <c r="H665" s="65">
        <f t="shared" si="20"/>
        <v>0</v>
      </c>
    </row>
    <row r="666" spans="1:8" x14ac:dyDescent="0.25">
      <c r="A666" s="63"/>
      <c r="B666" s="47"/>
      <c r="C666" s="48"/>
      <c r="D666" s="48"/>
      <c r="E666" s="46"/>
      <c r="F666" s="48" t="str">
        <f t="shared" si="19"/>
        <v/>
      </c>
      <c r="H666" s="65">
        <f t="shared" si="20"/>
        <v>0</v>
      </c>
    </row>
    <row r="667" spans="1:8" x14ac:dyDescent="0.25">
      <c r="A667" s="63"/>
      <c r="B667" s="47"/>
      <c r="C667" s="48"/>
      <c r="D667" s="48"/>
      <c r="E667" s="46"/>
      <c r="F667" s="48" t="str">
        <f t="shared" si="19"/>
        <v/>
      </c>
      <c r="H667" s="65">
        <f t="shared" si="20"/>
        <v>0</v>
      </c>
    </row>
    <row r="668" spans="1:8" x14ac:dyDescent="0.25">
      <c r="A668" s="63"/>
      <c r="B668" s="47"/>
      <c r="C668" s="48"/>
      <c r="D668" s="48"/>
      <c r="E668" s="46"/>
      <c r="F668" s="48" t="str">
        <f t="shared" si="19"/>
        <v/>
      </c>
      <c r="H668" s="65">
        <f t="shared" si="20"/>
        <v>0</v>
      </c>
    </row>
    <row r="669" spans="1:8" x14ac:dyDescent="0.25">
      <c r="A669" s="63"/>
      <c r="B669" s="47"/>
      <c r="C669" s="48"/>
      <c r="D669" s="48"/>
      <c r="E669" s="46"/>
      <c r="F669" s="48" t="str">
        <f t="shared" si="19"/>
        <v/>
      </c>
      <c r="H669" s="65">
        <f t="shared" si="20"/>
        <v>0</v>
      </c>
    </row>
    <row r="670" spans="1:8" x14ac:dyDescent="0.25">
      <c r="A670" s="63"/>
      <c r="B670" s="47"/>
      <c r="C670" s="48"/>
      <c r="D670" s="48"/>
      <c r="E670" s="46"/>
      <c r="F670" s="48" t="str">
        <f t="shared" si="19"/>
        <v/>
      </c>
      <c r="H670" s="65">
        <f t="shared" si="20"/>
        <v>0</v>
      </c>
    </row>
    <row r="671" spans="1:8" x14ac:dyDescent="0.25">
      <c r="A671" s="63"/>
      <c r="B671" s="47"/>
      <c r="C671" s="48"/>
      <c r="D671" s="48"/>
      <c r="E671" s="46"/>
      <c r="F671" s="48" t="str">
        <f t="shared" si="19"/>
        <v/>
      </c>
      <c r="H671" s="65">
        <f t="shared" si="20"/>
        <v>0</v>
      </c>
    </row>
    <row r="672" spans="1:8" x14ac:dyDescent="0.25">
      <c r="A672" s="63"/>
      <c r="B672" s="47"/>
      <c r="C672" s="48"/>
      <c r="D672" s="48"/>
      <c r="E672" s="46"/>
      <c r="F672" s="48" t="str">
        <f t="shared" si="19"/>
        <v/>
      </c>
      <c r="H672" s="65">
        <f t="shared" si="20"/>
        <v>0</v>
      </c>
    </row>
    <row r="673" spans="1:8" x14ac:dyDescent="0.25">
      <c r="A673" s="63"/>
      <c r="B673" s="47"/>
      <c r="C673" s="48"/>
      <c r="D673" s="48"/>
      <c r="E673" s="46"/>
      <c r="F673" s="48" t="str">
        <f t="shared" si="19"/>
        <v/>
      </c>
      <c r="H673" s="65">
        <f t="shared" si="20"/>
        <v>0</v>
      </c>
    </row>
    <row r="674" spans="1:8" x14ac:dyDescent="0.25">
      <c r="A674" s="63"/>
      <c r="B674" s="47"/>
      <c r="C674" s="48"/>
      <c r="D674" s="48"/>
      <c r="E674" s="46"/>
      <c r="F674" s="48" t="str">
        <f t="shared" si="19"/>
        <v/>
      </c>
      <c r="H674" s="65">
        <f t="shared" si="20"/>
        <v>0</v>
      </c>
    </row>
    <row r="675" spans="1:8" x14ac:dyDescent="0.25">
      <c r="A675" s="63"/>
      <c r="B675" s="47"/>
      <c r="C675" s="48"/>
      <c r="D675" s="48"/>
      <c r="E675" s="46"/>
      <c r="F675" s="48" t="str">
        <f t="shared" si="19"/>
        <v/>
      </c>
      <c r="H675" s="65">
        <f t="shared" si="20"/>
        <v>0</v>
      </c>
    </row>
    <row r="676" spans="1:8" x14ac:dyDescent="0.25">
      <c r="A676" s="63"/>
      <c r="B676" s="47"/>
      <c r="C676" s="48"/>
      <c r="D676" s="48"/>
      <c r="E676" s="46"/>
      <c r="F676" s="48" t="str">
        <f t="shared" si="19"/>
        <v/>
      </c>
      <c r="H676" s="65">
        <f t="shared" si="20"/>
        <v>0</v>
      </c>
    </row>
    <row r="677" spans="1:8" x14ac:dyDescent="0.25">
      <c r="A677" s="63"/>
      <c r="B677" s="47"/>
      <c r="C677" s="48"/>
      <c r="D677" s="48"/>
      <c r="E677" s="46"/>
      <c r="F677" s="48" t="str">
        <f t="shared" si="19"/>
        <v/>
      </c>
      <c r="H677" s="65">
        <f t="shared" si="20"/>
        <v>0</v>
      </c>
    </row>
    <row r="678" spans="1:8" x14ac:dyDescent="0.25">
      <c r="A678" s="63"/>
      <c r="B678" s="47"/>
      <c r="C678" s="48"/>
      <c r="D678" s="48"/>
      <c r="E678" s="46"/>
      <c r="F678" s="48" t="str">
        <f t="shared" si="19"/>
        <v/>
      </c>
      <c r="H678" s="65">
        <f t="shared" si="20"/>
        <v>0</v>
      </c>
    </row>
    <row r="679" spans="1:8" x14ac:dyDescent="0.25">
      <c r="A679" s="63"/>
      <c r="B679" s="47"/>
      <c r="C679" s="48"/>
      <c r="D679" s="48"/>
      <c r="E679" s="46"/>
      <c r="F679" s="48" t="str">
        <f t="shared" si="19"/>
        <v/>
      </c>
      <c r="H679" s="65">
        <f t="shared" si="20"/>
        <v>0</v>
      </c>
    </row>
    <row r="680" spans="1:8" x14ac:dyDescent="0.25">
      <c r="A680" s="63"/>
      <c r="B680" s="47"/>
      <c r="C680" s="48"/>
      <c r="D680" s="48"/>
      <c r="E680" s="46"/>
      <c r="F680" s="48" t="str">
        <f t="shared" si="19"/>
        <v/>
      </c>
      <c r="H680" s="65">
        <f t="shared" si="20"/>
        <v>0</v>
      </c>
    </row>
    <row r="681" spans="1:8" x14ac:dyDescent="0.25">
      <c r="A681" s="63"/>
      <c r="B681" s="47"/>
      <c r="C681" s="48"/>
      <c r="D681" s="48"/>
      <c r="E681" s="46"/>
      <c r="F681" s="48" t="str">
        <f t="shared" si="19"/>
        <v/>
      </c>
      <c r="H681" s="65">
        <f t="shared" si="20"/>
        <v>0</v>
      </c>
    </row>
    <row r="682" spans="1:8" x14ac:dyDescent="0.25">
      <c r="A682" s="63"/>
      <c r="B682" s="47"/>
      <c r="C682" s="48"/>
      <c r="D682" s="48"/>
      <c r="E682" s="46"/>
      <c r="F682" s="48" t="str">
        <f t="shared" si="19"/>
        <v/>
      </c>
      <c r="H682" s="65">
        <f t="shared" si="20"/>
        <v>0</v>
      </c>
    </row>
    <row r="683" spans="1:8" x14ac:dyDescent="0.25">
      <c r="A683" s="63"/>
      <c r="B683" s="47"/>
      <c r="C683" s="48"/>
      <c r="D683" s="48"/>
      <c r="E683" s="46"/>
      <c r="F683" s="48" t="str">
        <f t="shared" si="19"/>
        <v/>
      </c>
      <c r="H683" s="65">
        <f t="shared" si="20"/>
        <v>0</v>
      </c>
    </row>
    <row r="684" spans="1:8" x14ac:dyDescent="0.25">
      <c r="A684" s="63"/>
      <c r="B684" s="47"/>
      <c r="C684" s="48"/>
      <c r="D684" s="48"/>
      <c r="E684" s="46"/>
      <c r="F684" s="48" t="str">
        <f t="shared" si="19"/>
        <v/>
      </c>
      <c r="H684" s="65">
        <f t="shared" si="20"/>
        <v>0</v>
      </c>
    </row>
    <row r="685" spans="1:8" x14ac:dyDescent="0.25">
      <c r="A685" s="63"/>
      <c r="B685" s="47"/>
      <c r="C685" s="48"/>
      <c r="D685" s="48"/>
      <c r="E685" s="46"/>
      <c r="F685" s="48" t="str">
        <f t="shared" si="19"/>
        <v/>
      </c>
      <c r="H685" s="65">
        <f t="shared" si="20"/>
        <v>0</v>
      </c>
    </row>
    <row r="686" spans="1:8" x14ac:dyDescent="0.25">
      <c r="A686" s="63"/>
      <c r="B686" s="47"/>
      <c r="C686" s="48"/>
      <c r="D686" s="48"/>
      <c r="E686" s="46"/>
      <c r="F686" s="48" t="str">
        <f t="shared" si="19"/>
        <v/>
      </c>
      <c r="H686" s="65">
        <f t="shared" si="20"/>
        <v>0</v>
      </c>
    </row>
    <row r="687" spans="1:8" x14ac:dyDescent="0.25">
      <c r="A687" s="63"/>
      <c r="B687" s="47"/>
      <c r="C687" s="48"/>
      <c r="D687" s="48"/>
      <c r="E687" s="46"/>
      <c r="F687" s="48" t="str">
        <f t="shared" si="19"/>
        <v/>
      </c>
      <c r="H687" s="65">
        <f t="shared" si="20"/>
        <v>0</v>
      </c>
    </row>
    <row r="688" spans="1:8" x14ac:dyDescent="0.25">
      <c r="A688" s="63"/>
      <c r="B688" s="47"/>
      <c r="C688" s="48"/>
      <c r="D688" s="48"/>
      <c r="E688" s="46"/>
      <c r="F688" s="48" t="str">
        <f t="shared" si="19"/>
        <v/>
      </c>
      <c r="H688" s="65">
        <f t="shared" si="20"/>
        <v>0</v>
      </c>
    </row>
    <row r="689" spans="1:8" x14ac:dyDescent="0.25">
      <c r="A689" s="63"/>
      <c r="B689" s="47"/>
      <c r="C689" s="48"/>
      <c r="D689" s="48"/>
      <c r="E689" s="46"/>
      <c r="F689" s="48" t="str">
        <f t="shared" si="19"/>
        <v/>
      </c>
      <c r="H689" s="65">
        <f t="shared" si="20"/>
        <v>0</v>
      </c>
    </row>
    <row r="690" spans="1:8" x14ac:dyDescent="0.25">
      <c r="A690" s="63"/>
      <c r="B690" s="47"/>
      <c r="C690" s="48"/>
      <c r="D690" s="48"/>
      <c r="E690" s="46"/>
      <c r="F690" s="48" t="str">
        <f t="shared" si="19"/>
        <v/>
      </c>
      <c r="H690" s="65">
        <f t="shared" si="20"/>
        <v>0</v>
      </c>
    </row>
    <row r="691" spans="1:8" x14ac:dyDescent="0.25">
      <c r="A691" s="63"/>
      <c r="B691" s="47"/>
      <c r="C691" s="48"/>
      <c r="D691" s="48"/>
      <c r="E691" s="46"/>
      <c r="F691" s="48" t="str">
        <f t="shared" si="19"/>
        <v/>
      </c>
      <c r="H691" s="65">
        <f t="shared" si="20"/>
        <v>0</v>
      </c>
    </row>
    <row r="692" spans="1:8" x14ac:dyDescent="0.25">
      <c r="A692" s="63"/>
      <c r="B692" s="47"/>
      <c r="C692" s="48"/>
      <c r="D692" s="48"/>
      <c r="E692" s="46"/>
      <c r="F692" s="48" t="str">
        <f t="shared" si="19"/>
        <v/>
      </c>
      <c r="H692" s="65">
        <f t="shared" si="20"/>
        <v>0</v>
      </c>
    </row>
    <row r="693" spans="1:8" x14ac:dyDescent="0.25">
      <c r="A693" s="63"/>
      <c r="B693" s="47"/>
      <c r="C693" s="48"/>
      <c r="D693" s="48"/>
      <c r="E693" s="46"/>
      <c r="F693" s="48" t="str">
        <f t="shared" si="19"/>
        <v/>
      </c>
      <c r="H693" s="65">
        <f t="shared" si="20"/>
        <v>0</v>
      </c>
    </row>
    <row r="694" spans="1:8" x14ac:dyDescent="0.25">
      <c r="A694" s="63"/>
      <c r="B694" s="47"/>
      <c r="C694" s="48"/>
      <c r="D694" s="48"/>
      <c r="E694" s="46"/>
      <c r="F694" s="48" t="str">
        <f t="shared" si="19"/>
        <v/>
      </c>
      <c r="H694" s="65">
        <f t="shared" si="20"/>
        <v>0</v>
      </c>
    </row>
    <row r="695" spans="1:8" x14ac:dyDescent="0.25">
      <c r="A695" s="63"/>
      <c r="B695" s="47"/>
      <c r="C695" s="48"/>
      <c r="D695" s="48"/>
      <c r="E695" s="46"/>
      <c r="F695" s="48" t="str">
        <f t="shared" si="19"/>
        <v/>
      </c>
      <c r="H695" s="65">
        <f t="shared" si="20"/>
        <v>0</v>
      </c>
    </row>
    <row r="696" spans="1:8" x14ac:dyDescent="0.25">
      <c r="A696" s="63"/>
      <c r="B696" s="47"/>
      <c r="C696" s="48"/>
      <c r="D696" s="48"/>
      <c r="E696" s="46"/>
      <c r="F696" s="48" t="str">
        <f t="shared" si="19"/>
        <v/>
      </c>
      <c r="H696" s="65">
        <f t="shared" si="20"/>
        <v>0</v>
      </c>
    </row>
    <row r="697" spans="1:8" x14ac:dyDescent="0.25">
      <c r="A697" s="63"/>
      <c r="B697" s="47"/>
      <c r="C697" s="48"/>
      <c r="D697" s="48"/>
      <c r="E697" s="46"/>
      <c r="F697" s="48" t="str">
        <f t="shared" si="19"/>
        <v/>
      </c>
      <c r="H697" s="65">
        <f t="shared" si="20"/>
        <v>0</v>
      </c>
    </row>
    <row r="698" spans="1:8" x14ac:dyDescent="0.25">
      <c r="A698" s="63"/>
      <c r="B698" s="47"/>
      <c r="C698" s="48"/>
      <c r="D698" s="48"/>
      <c r="E698" s="46"/>
      <c r="F698" s="48" t="str">
        <f t="shared" si="19"/>
        <v/>
      </c>
      <c r="H698" s="65">
        <f t="shared" si="20"/>
        <v>0</v>
      </c>
    </row>
    <row r="699" spans="1:8" x14ac:dyDescent="0.25">
      <c r="A699" s="63"/>
      <c r="B699" s="47"/>
      <c r="C699" s="48"/>
      <c r="D699" s="48"/>
      <c r="E699" s="46"/>
      <c r="F699" s="48" t="str">
        <f t="shared" si="19"/>
        <v/>
      </c>
      <c r="H699" s="65">
        <f t="shared" si="20"/>
        <v>0</v>
      </c>
    </row>
    <row r="700" spans="1:8" x14ac:dyDescent="0.25">
      <c r="A700" s="63"/>
      <c r="B700" s="47"/>
      <c r="C700" s="48"/>
      <c r="D700" s="48"/>
      <c r="E700" s="46"/>
      <c r="F700" s="48" t="str">
        <f t="shared" si="19"/>
        <v/>
      </c>
      <c r="H700" s="65">
        <f t="shared" si="20"/>
        <v>0</v>
      </c>
    </row>
    <row r="701" spans="1:8" x14ac:dyDescent="0.25">
      <c r="A701" s="63"/>
      <c r="B701" s="47"/>
      <c r="C701" s="48"/>
      <c r="D701" s="48"/>
      <c r="E701" s="46"/>
      <c r="F701" s="48" t="str">
        <f t="shared" si="19"/>
        <v/>
      </c>
      <c r="H701" s="65">
        <f t="shared" si="20"/>
        <v>0</v>
      </c>
    </row>
    <row r="702" spans="1:8" x14ac:dyDescent="0.25">
      <c r="A702" s="63"/>
      <c r="B702" s="47"/>
      <c r="C702" s="48"/>
      <c r="D702" s="48"/>
      <c r="E702" s="46"/>
      <c r="F702" s="48" t="str">
        <f t="shared" si="19"/>
        <v/>
      </c>
      <c r="H702" s="65">
        <f t="shared" si="20"/>
        <v>0</v>
      </c>
    </row>
    <row r="703" spans="1:8" x14ac:dyDescent="0.25">
      <c r="A703" s="63"/>
      <c r="B703" s="47"/>
      <c r="C703" s="48"/>
      <c r="D703" s="48"/>
      <c r="E703" s="46"/>
      <c r="F703" s="48" t="str">
        <f t="shared" si="19"/>
        <v/>
      </c>
      <c r="H703" s="65">
        <f t="shared" si="20"/>
        <v>0</v>
      </c>
    </row>
    <row r="704" spans="1:8" x14ac:dyDescent="0.25">
      <c r="A704" s="63"/>
      <c r="B704" s="47"/>
      <c r="C704" s="48"/>
      <c r="D704" s="48"/>
      <c r="E704" s="46"/>
      <c r="F704" s="48" t="str">
        <f t="shared" si="19"/>
        <v/>
      </c>
      <c r="H704" s="65">
        <f t="shared" si="20"/>
        <v>0</v>
      </c>
    </row>
    <row r="705" spans="1:8" x14ac:dyDescent="0.25">
      <c r="A705" s="63"/>
      <c r="B705" s="47"/>
      <c r="C705" s="48"/>
      <c r="D705" s="48"/>
      <c r="E705" s="46"/>
      <c r="F705" s="48" t="str">
        <f t="shared" si="19"/>
        <v/>
      </c>
      <c r="H705" s="65">
        <f t="shared" si="20"/>
        <v>0</v>
      </c>
    </row>
    <row r="706" spans="1:8" x14ac:dyDescent="0.25">
      <c r="A706" s="63"/>
      <c r="B706" s="47"/>
      <c r="C706" s="48"/>
      <c r="D706" s="48"/>
      <c r="E706" s="46"/>
      <c r="F706" s="48" t="str">
        <f t="shared" si="19"/>
        <v/>
      </c>
      <c r="H706" s="65">
        <f t="shared" si="20"/>
        <v>0</v>
      </c>
    </row>
    <row r="707" spans="1:8" x14ac:dyDescent="0.25">
      <c r="A707" s="63"/>
      <c r="B707" s="47"/>
      <c r="C707" s="48"/>
      <c r="D707" s="48"/>
      <c r="E707" s="46"/>
      <c r="F707" s="48" t="str">
        <f t="shared" si="19"/>
        <v/>
      </c>
      <c r="H707" s="65">
        <f t="shared" si="20"/>
        <v>0</v>
      </c>
    </row>
    <row r="708" spans="1:8" x14ac:dyDescent="0.25">
      <c r="A708" s="63"/>
      <c r="B708" s="47"/>
      <c r="C708" s="48"/>
      <c r="D708" s="48"/>
      <c r="E708" s="46"/>
      <c r="F708" s="48" t="str">
        <f t="shared" si="19"/>
        <v/>
      </c>
      <c r="H708" s="65">
        <f t="shared" si="20"/>
        <v>0</v>
      </c>
    </row>
    <row r="709" spans="1:8" x14ac:dyDescent="0.25">
      <c r="A709" s="63"/>
      <c r="B709" s="47"/>
      <c r="C709" s="48"/>
      <c r="D709" s="48"/>
      <c r="E709" s="46"/>
      <c r="F709" s="48" t="str">
        <f t="shared" si="19"/>
        <v/>
      </c>
      <c r="H709" s="65">
        <f t="shared" si="20"/>
        <v>0</v>
      </c>
    </row>
    <row r="710" spans="1:8" x14ac:dyDescent="0.25">
      <c r="A710" s="63"/>
      <c r="B710" s="47"/>
      <c r="C710" s="48"/>
      <c r="D710" s="48"/>
      <c r="E710" s="46"/>
      <c r="F710" s="48" t="str">
        <f t="shared" si="19"/>
        <v/>
      </c>
      <c r="H710" s="65">
        <f t="shared" si="20"/>
        <v>0</v>
      </c>
    </row>
    <row r="711" spans="1:8" x14ac:dyDescent="0.25">
      <c r="A711" s="63"/>
      <c r="B711" s="47"/>
      <c r="C711" s="48"/>
      <c r="D711" s="48"/>
      <c r="E711" s="46"/>
      <c r="F711" s="48" t="str">
        <f t="shared" si="19"/>
        <v/>
      </c>
      <c r="H711" s="65">
        <f t="shared" si="20"/>
        <v>0</v>
      </c>
    </row>
    <row r="712" spans="1:8" x14ac:dyDescent="0.25">
      <c r="A712" s="63"/>
      <c r="B712" s="47"/>
      <c r="C712" s="48"/>
      <c r="D712" s="48"/>
      <c r="E712" s="46"/>
      <c r="F712" s="48" t="str">
        <f t="shared" si="19"/>
        <v/>
      </c>
      <c r="H712" s="65">
        <f t="shared" si="20"/>
        <v>0</v>
      </c>
    </row>
    <row r="713" spans="1:8" x14ac:dyDescent="0.25">
      <c r="A713" s="63"/>
      <c r="B713" s="47"/>
      <c r="C713" s="48"/>
      <c r="D713" s="48"/>
      <c r="E713" s="46"/>
      <c r="F713" s="48" t="str">
        <f t="shared" si="19"/>
        <v/>
      </c>
      <c r="H713" s="65">
        <f t="shared" si="20"/>
        <v>0</v>
      </c>
    </row>
    <row r="714" spans="1:8" x14ac:dyDescent="0.25">
      <c r="A714" s="63"/>
      <c r="B714" s="47"/>
      <c r="C714" s="48"/>
      <c r="D714" s="48"/>
      <c r="E714" s="46"/>
      <c r="F714" s="48" t="str">
        <f t="shared" si="19"/>
        <v/>
      </c>
      <c r="H714" s="65">
        <f t="shared" si="20"/>
        <v>0</v>
      </c>
    </row>
    <row r="715" spans="1:8" x14ac:dyDescent="0.25">
      <c r="A715" s="63"/>
      <c r="B715" s="47"/>
      <c r="C715" s="48"/>
      <c r="D715" s="48"/>
      <c r="E715" s="46"/>
      <c r="F715" s="48" t="str">
        <f t="shared" ref="F715:F778" si="21">IF(C715="","",OR(C715=$AQ$7,C715=$AQ$8))</f>
        <v/>
      </c>
      <c r="H715" s="65">
        <f t="shared" si="20"/>
        <v>0</v>
      </c>
    </row>
    <row r="716" spans="1:8" x14ac:dyDescent="0.25">
      <c r="A716" s="63"/>
      <c r="B716" s="47"/>
      <c r="C716" s="48"/>
      <c r="D716" s="48"/>
      <c r="E716" s="46"/>
      <c r="F716" s="48" t="str">
        <f t="shared" si="21"/>
        <v/>
      </c>
      <c r="H716" s="65">
        <f t="shared" ref="H716:H779" si="22">IF(G716&gt;0,1,)</f>
        <v>0</v>
      </c>
    </row>
    <row r="717" spans="1:8" x14ac:dyDescent="0.25">
      <c r="A717" s="63"/>
      <c r="B717" s="47"/>
      <c r="C717" s="48"/>
      <c r="D717" s="48"/>
      <c r="E717" s="46"/>
      <c r="F717" s="48" t="str">
        <f t="shared" si="21"/>
        <v/>
      </c>
      <c r="H717" s="65">
        <f t="shared" si="22"/>
        <v>0</v>
      </c>
    </row>
    <row r="718" spans="1:8" x14ac:dyDescent="0.25">
      <c r="A718" s="63"/>
      <c r="B718" s="47"/>
      <c r="C718" s="48"/>
      <c r="D718" s="48"/>
      <c r="E718" s="46"/>
      <c r="F718" s="48" t="str">
        <f t="shared" si="21"/>
        <v/>
      </c>
      <c r="H718" s="65">
        <f t="shared" si="22"/>
        <v>0</v>
      </c>
    </row>
    <row r="719" spans="1:8" x14ac:dyDescent="0.25">
      <c r="A719" s="63"/>
      <c r="B719" s="47"/>
      <c r="C719" s="48"/>
      <c r="D719" s="48"/>
      <c r="E719" s="46"/>
      <c r="F719" s="48" t="str">
        <f t="shared" si="21"/>
        <v/>
      </c>
      <c r="H719" s="65">
        <f t="shared" si="22"/>
        <v>0</v>
      </c>
    </row>
    <row r="720" spans="1:8" x14ac:dyDescent="0.25">
      <c r="A720" s="63"/>
      <c r="B720" s="47"/>
      <c r="C720" s="48"/>
      <c r="D720" s="48"/>
      <c r="E720" s="46"/>
      <c r="F720" s="48" t="str">
        <f t="shared" si="21"/>
        <v/>
      </c>
      <c r="H720" s="65">
        <f t="shared" si="22"/>
        <v>0</v>
      </c>
    </row>
    <row r="721" spans="1:8" x14ac:dyDescent="0.25">
      <c r="A721" s="63"/>
      <c r="B721" s="47"/>
      <c r="C721" s="48"/>
      <c r="D721" s="48"/>
      <c r="E721" s="46"/>
      <c r="F721" s="48" t="str">
        <f t="shared" si="21"/>
        <v/>
      </c>
      <c r="H721" s="65">
        <f t="shared" si="22"/>
        <v>0</v>
      </c>
    </row>
    <row r="722" spans="1:8" x14ac:dyDescent="0.25">
      <c r="A722" s="63"/>
      <c r="B722" s="47"/>
      <c r="C722" s="48"/>
      <c r="D722" s="48"/>
      <c r="E722" s="46"/>
      <c r="F722" s="48" t="str">
        <f t="shared" si="21"/>
        <v/>
      </c>
      <c r="H722" s="65">
        <f t="shared" si="22"/>
        <v>0</v>
      </c>
    </row>
    <row r="723" spans="1:8" x14ac:dyDescent="0.25">
      <c r="A723" s="63"/>
      <c r="B723" s="47"/>
      <c r="C723" s="48"/>
      <c r="D723" s="48"/>
      <c r="E723" s="46"/>
      <c r="F723" s="48" t="str">
        <f t="shared" si="21"/>
        <v/>
      </c>
      <c r="H723" s="65">
        <f t="shared" si="22"/>
        <v>0</v>
      </c>
    </row>
    <row r="724" spans="1:8" x14ac:dyDescent="0.25">
      <c r="A724" s="63"/>
      <c r="B724" s="47"/>
      <c r="C724" s="48"/>
      <c r="D724" s="48"/>
      <c r="E724" s="46"/>
      <c r="F724" s="48" t="str">
        <f t="shared" si="21"/>
        <v/>
      </c>
      <c r="H724" s="65">
        <f t="shared" si="22"/>
        <v>0</v>
      </c>
    </row>
    <row r="725" spans="1:8" x14ac:dyDescent="0.25">
      <c r="A725" s="63"/>
      <c r="B725" s="47"/>
      <c r="C725" s="48"/>
      <c r="D725" s="48"/>
      <c r="E725" s="46"/>
      <c r="F725" s="48" t="str">
        <f t="shared" si="21"/>
        <v/>
      </c>
      <c r="H725" s="65">
        <f t="shared" si="22"/>
        <v>0</v>
      </c>
    </row>
    <row r="726" spans="1:8" x14ac:dyDescent="0.25">
      <c r="A726" s="63"/>
      <c r="B726" s="47"/>
      <c r="C726" s="48"/>
      <c r="D726" s="48"/>
      <c r="E726" s="46"/>
      <c r="F726" s="48" t="str">
        <f t="shared" si="21"/>
        <v/>
      </c>
      <c r="H726" s="65">
        <f t="shared" si="22"/>
        <v>0</v>
      </c>
    </row>
    <row r="727" spans="1:8" x14ac:dyDescent="0.25">
      <c r="A727" s="63"/>
      <c r="B727" s="47"/>
      <c r="C727" s="48"/>
      <c r="D727" s="48"/>
      <c r="E727" s="46"/>
      <c r="F727" s="48" t="str">
        <f t="shared" si="21"/>
        <v/>
      </c>
      <c r="H727" s="65">
        <f t="shared" si="22"/>
        <v>0</v>
      </c>
    </row>
    <row r="728" spans="1:8" x14ac:dyDescent="0.25">
      <c r="A728" s="63"/>
      <c r="B728" s="47"/>
      <c r="C728" s="48"/>
      <c r="D728" s="48"/>
      <c r="E728" s="46"/>
      <c r="F728" s="48" t="str">
        <f t="shared" si="21"/>
        <v/>
      </c>
      <c r="H728" s="65">
        <f t="shared" si="22"/>
        <v>0</v>
      </c>
    </row>
    <row r="729" spans="1:8" x14ac:dyDescent="0.25">
      <c r="A729" s="63"/>
      <c r="B729" s="47"/>
      <c r="C729" s="48"/>
      <c r="D729" s="48"/>
      <c r="E729" s="46"/>
      <c r="F729" s="48" t="str">
        <f t="shared" si="21"/>
        <v/>
      </c>
      <c r="H729" s="65">
        <f t="shared" si="22"/>
        <v>0</v>
      </c>
    </row>
    <row r="730" spans="1:8" x14ac:dyDescent="0.25">
      <c r="A730" s="63"/>
      <c r="B730" s="47"/>
      <c r="C730" s="48"/>
      <c r="D730" s="48"/>
      <c r="E730" s="46"/>
      <c r="F730" s="48" t="str">
        <f t="shared" si="21"/>
        <v/>
      </c>
      <c r="H730" s="65">
        <f t="shared" si="22"/>
        <v>0</v>
      </c>
    </row>
    <row r="731" spans="1:8" x14ac:dyDescent="0.25">
      <c r="A731" s="63"/>
      <c r="B731" s="47"/>
      <c r="C731" s="48"/>
      <c r="D731" s="48"/>
      <c r="E731" s="46"/>
      <c r="F731" s="48" t="str">
        <f t="shared" si="21"/>
        <v/>
      </c>
      <c r="H731" s="65">
        <f t="shared" si="22"/>
        <v>0</v>
      </c>
    </row>
    <row r="732" spans="1:8" x14ac:dyDescent="0.25">
      <c r="A732" s="63"/>
      <c r="B732" s="47"/>
      <c r="C732" s="48"/>
      <c r="D732" s="48"/>
      <c r="E732" s="46"/>
      <c r="F732" s="48" t="str">
        <f t="shared" si="21"/>
        <v/>
      </c>
      <c r="H732" s="65">
        <f t="shared" si="22"/>
        <v>0</v>
      </c>
    </row>
    <row r="733" spans="1:8" x14ac:dyDescent="0.25">
      <c r="A733" s="63"/>
      <c r="B733" s="47"/>
      <c r="C733" s="48"/>
      <c r="D733" s="48"/>
      <c r="E733" s="46"/>
      <c r="F733" s="48" t="str">
        <f t="shared" si="21"/>
        <v/>
      </c>
      <c r="H733" s="65">
        <f t="shared" si="22"/>
        <v>0</v>
      </c>
    </row>
    <row r="734" spans="1:8" x14ac:dyDescent="0.25">
      <c r="A734" s="63"/>
      <c r="B734" s="47"/>
      <c r="C734" s="48"/>
      <c r="D734" s="48"/>
      <c r="E734" s="46"/>
      <c r="F734" s="48" t="str">
        <f t="shared" si="21"/>
        <v/>
      </c>
      <c r="H734" s="65">
        <f t="shared" si="22"/>
        <v>0</v>
      </c>
    </row>
    <row r="735" spans="1:8" x14ac:dyDescent="0.25">
      <c r="A735" s="63"/>
      <c r="B735" s="47"/>
      <c r="C735" s="48"/>
      <c r="D735" s="48"/>
      <c r="E735" s="46"/>
      <c r="F735" s="48" t="str">
        <f t="shared" si="21"/>
        <v/>
      </c>
      <c r="H735" s="65">
        <f t="shared" si="22"/>
        <v>0</v>
      </c>
    </row>
    <row r="736" spans="1:8" x14ac:dyDescent="0.25">
      <c r="A736" s="63"/>
      <c r="B736" s="47"/>
      <c r="C736" s="48"/>
      <c r="D736" s="48"/>
      <c r="E736" s="46"/>
      <c r="F736" s="48" t="str">
        <f t="shared" si="21"/>
        <v/>
      </c>
      <c r="H736" s="65">
        <f t="shared" si="22"/>
        <v>0</v>
      </c>
    </row>
    <row r="737" spans="1:8" x14ac:dyDescent="0.25">
      <c r="A737" s="63"/>
      <c r="B737" s="47"/>
      <c r="C737" s="48"/>
      <c r="D737" s="48"/>
      <c r="E737" s="46"/>
      <c r="F737" s="48" t="str">
        <f t="shared" si="21"/>
        <v/>
      </c>
      <c r="H737" s="65">
        <f t="shared" si="22"/>
        <v>0</v>
      </c>
    </row>
    <row r="738" spans="1:8" x14ac:dyDescent="0.25">
      <c r="A738" s="63"/>
      <c r="B738" s="47"/>
      <c r="C738" s="48"/>
      <c r="D738" s="48"/>
      <c r="E738" s="46"/>
      <c r="F738" s="48" t="str">
        <f t="shared" si="21"/>
        <v/>
      </c>
      <c r="H738" s="65">
        <f t="shared" si="22"/>
        <v>0</v>
      </c>
    </row>
    <row r="739" spans="1:8" x14ac:dyDescent="0.25">
      <c r="A739" s="63"/>
      <c r="B739" s="47"/>
      <c r="C739" s="48"/>
      <c r="D739" s="48"/>
      <c r="E739" s="46"/>
      <c r="F739" s="48" t="str">
        <f t="shared" si="21"/>
        <v/>
      </c>
      <c r="H739" s="65">
        <f t="shared" si="22"/>
        <v>0</v>
      </c>
    </row>
    <row r="740" spans="1:8" x14ac:dyDescent="0.25">
      <c r="A740" s="63"/>
      <c r="B740" s="47"/>
      <c r="C740" s="48"/>
      <c r="D740" s="48"/>
      <c r="E740" s="46"/>
      <c r="F740" s="48" t="str">
        <f t="shared" si="21"/>
        <v/>
      </c>
      <c r="H740" s="65">
        <f t="shared" si="22"/>
        <v>0</v>
      </c>
    </row>
    <row r="741" spans="1:8" x14ac:dyDescent="0.25">
      <c r="A741" s="63"/>
      <c r="B741" s="47"/>
      <c r="C741" s="48"/>
      <c r="D741" s="48"/>
      <c r="E741" s="46"/>
      <c r="F741" s="48" t="str">
        <f t="shared" si="21"/>
        <v/>
      </c>
      <c r="H741" s="65">
        <f t="shared" si="22"/>
        <v>0</v>
      </c>
    </row>
    <row r="742" spans="1:8" x14ac:dyDescent="0.25">
      <c r="A742" s="63"/>
      <c r="B742" s="47"/>
      <c r="C742" s="48"/>
      <c r="D742" s="48"/>
      <c r="E742" s="46"/>
      <c r="F742" s="48" t="str">
        <f t="shared" si="21"/>
        <v/>
      </c>
      <c r="H742" s="65">
        <f t="shared" si="22"/>
        <v>0</v>
      </c>
    </row>
    <row r="743" spans="1:8" x14ac:dyDescent="0.25">
      <c r="A743" s="63"/>
      <c r="B743" s="47"/>
      <c r="C743" s="48"/>
      <c r="D743" s="48"/>
      <c r="E743" s="46"/>
      <c r="F743" s="48" t="str">
        <f t="shared" si="21"/>
        <v/>
      </c>
      <c r="H743" s="65">
        <f t="shared" si="22"/>
        <v>0</v>
      </c>
    </row>
    <row r="744" spans="1:8" x14ac:dyDescent="0.25">
      <c r="A744" s="63"/>
      <c r="B744" s="47"/>
      <c r="C744" s="48"/>
      <c r="D744" s="48"/>
      <c r="E744" s="46"/>
      <c r="F744" s="48" t="str">
        <f t="shared" si="21"/>
        <v/>
      </c>
      <c r="H744" s="65">
        <f t="shared" si="22"/>
        <v>0</v>
      </c>
    </row>
    <row r="745" spans="1:8" x14ac:dyDescent="0.25">
      <c r="A745" s="63"/>
      <c r="B745" s="47"/>
      <c r="C745" s="48"/>
      <c r="D745" s="48"/>
      <c r="E745" s="46"/>
      <c r="F745" s="48" t="str">
        <f t="shared" si="21"/>
        <v/>
      </c>
      <c r="H745" s="65">
        <f t="shared" si="22"/>
        <v>0</v>
      </c>
    </row>
    <row r="746" spans="1:8" x14ac:dyDescent="0.25">
      <c r="A746" s="63"/>
      <c r="B746" s="47"/>
      <c r="C746" s="48"/>
      <c r="D746" s="48"/>
      <c r="E746" s="46"/>
      <c r="F746" s="48" t="str">
        <f t="shared" si="21"/>
        <v/>
      </c>
      <c r="H746" s="65">
        <f t="shared" si="22"/>
        <v>0</v>
      </c>
    </row>
    <row r="747" spans="1:8" x14ac:dyDescent="0.25">
      <c r="A747" s="63"/>
      <c r="B747" s="47"/>
      <c r="C747" s="48"/>
      <c r="D747" s="48"/>
      <c r="E747" s="46"/>
      <c r="F747" s="48" t="str">
        <f t="shared" si="21"/>
        <v/>
      </c>
      <c r="H747" s="65">
        <f t="shared" si="22"/>
        <v>0</v>
      </c>
    </row>
    <row r="748" spans="1:8" x14ac:dyDescent="0.25">
      <c r="A748" s="63"/>
      <c r="B748" s="47"/>
      <c r="C748" s="48"/>
      <c r="D748" s="48"/>
      <c r="E748" s="46"/>
      <c r="F748" s="48" t="str">
        <f t="shared" si="21"/>
        <v/>
      </c>
      <c r="H748" s="65">
        <f t="shared" si="22"/>
        <v>0</v>
      </c>
    </row>
    <row r="749" spans="1:8" x14ac:dyDescent="0.25">
      <c r="A749" s="63"/>
      <c r="B749" s="47"/>
      <c r="C749" s="48"/>
      <c r="D749" s="48"/>
      <c r="E749" s="46"/>
      <c r="F749" s="48" t="str">
        <f t="shared" si="21"/>
        <v/>
      </c>
      <c r="H749" s="65">
        <f t="shared" si="22"/>
        <v>0</v>
      </c>
    </row>
    <row r="750" spans="1:8" x14ac:dyDescent="0.25">
      <c r="A750" s="63"/>
      <c r="B750" s="47"/>
      <c r="C750" s="48"/>
      <c r="D750" s="48"/>
      <c r="E750" s="46"/>
      <c r="F750" s="48" t="str">
        <f t="shared" si="21"/>
        <v/>
      </c>
      <c r="H750" s="65">
        <f t="shared" si="22"/>
        <v>0</v>
      </c>
    </row>
    <row r="751" spans="1:8" x14ac:dyDescent="0.25">
      <c r="A751" s="63"/>
      <c r="B751" s="47"/>
      <c r="C751" s="48"/>
      <c r="D751" s="48"/>
      <c r="E751" s="46"/>
      <c r="F751" s="48" t="str">
        <f t="shared" si="21"/>
        <v/>
      </c>
      <c r="H751" s="65">
        <f t="shared" si="22"/>
        <v>0</v>
      </c>
    </row>
    <row r="752" spans="1:8" x14ac:dyDescent="0.25">
      <c r="A752" s="63"/>
      <c r="B752" s="47"/>
      <c r="C752" s="48"/>
      <c r="D752" s="48"/>
      <c r="E752" s="46"/>
      <c r="F752" s="48" t="str">
        <f t="shared" si="21"/>
        <v/>
      </c>
      <c r="H752" s="65">
        <f t="shared" si="22"/>
        <v>0</v>
      </c>
    </row>
    <row r="753" spans="1:8" x14ac:dyDescent="0.25">
      <c r="A753" s="63"/>
      <c r="B753" s="47"/>
      <c r="C753" s="48"/>
      <c r="D753" s="48"/>
      <c r="E753" s="46"/>
      <c r="F753" s="48" t="str">
        <f t="shared" si="21"/>
        <v/>
      </c>
      <c r="H753" s="65">
        <f t="shared" si="22"/>
        <v>0</v>
      </c>
    </row>
    <row r="754" spans="1:8" x14ac:dyDescent="0.25">
      <c r="A754" s="63"/>
      <c r="B754" s="47"/>
      <c r="C754" s="48"/>
      <c r="D754" s="48"/>
      <c r="E754" s="46"/>
      <c r="F754" s="48" t="str">
        <f t="shared" si="21"/>
        <v/>
      </c>
      <c r="H754" s="65">
        <f t="shared" si="22"/>
        <v>0</v>
      </c>
    </row>
    <row r="755" spans="1:8" x14ac:dyDescent="0.25">
      <c r="A755" s="63"/>
      <c r="B755" s="47"/>
      <c r="C755" s="48"/>
      <c r="D755" s="48"/>
      <c r="E755" s="46"/>
      <c r="F755" s="48" t="str">
        <f t="shared" si="21"/>
        <v/>
      </c>
      <c r="H755" s="65">
        <f t="shared" si="22"/>
        <v>0</v>
      </c>
    </row>
    <row r="756" spans="1:8" x14ac:dyDescent="0.25">
      <c r="A756" s="63"/>
      <c r="B756" s="47"/>
      <c r="C756" s="48"/>
      <c r="D756" s="48"/>
      <c r="E756" s="46"/>
      <c r="F756" s="48" t="str">
        <f t="shared" si="21"/>
        <v/>
      </c>
      <c r="H756" s="65">
        <f t="shared" si="22"/>
        <v>0</v>
      </c>
    </row>
    <row r="757" spans="1:8" x14ac:dyDescent="0.25">
      <c r="A757" s="63"/>
      <c r="B757" s="47"/>
      <c r="C757" s="48"/>
      <c r="D757" s="48"/>
      <c r="E757" s="46"/>
      <c r="F757" s="48" t="str">
        <f t="shared" si="21"/>
        <v/>
      </c>
      <c r="H757" s="65">
        <f t="shared" si="22"/>
        <v>0</v>
      </c>
    </row>
    <row r="758" spans="1:8" x14ac:dyDescent="0.25">
      <c r="A758" s="63"/>
      <c r="B758" s="47"/>
      <c r="C758" s="48"/>
      <c r="D758" s="48"/>
      <c r="E758" s="46"/>
      <c r="F758" s="48" t="str">
        <f t="shared" si="21"/>
        <v/>
      </c>
      <c r="H758" s="65">
        <f t="shared" si="22"/>
        <v>0</v>
      </c>
    </row>
    <row r="759" spans="1:8" x14ac:dyDescent="0.25">
      <c r="A759" s="63"/>
      <c r="B759" s="47"/>
      <c r="C759" s="48"/>
      <c r="D759" s="48"/>
      <c r="E759" s="46"/>
      <c r="F759" s="48" t="str">
        <f t="shared" si="21"/>
        <v/>
      </c>
      <c r="H759" s="65">
        <f t="shared" si="22"/>
        <v>0</v>
      </c>
    </row>
    <row r="760" spans="1:8" x14ac:dyDescent="0.25">
      <c r="A760" s="63"/>
      <c r="B760" s="47"/>
      <c r="C760" s="48"/>
      <c r="D760" s="48"/>
      <c r="E760" s="46"/>
      <c r="F760" s="48" t="str">
        <f t="shared" si="21"/>
        <v/>
      </c>
      <c r="H760" s="65">
        <f t="shared" si="22"/>
        <v>0</v>
      </c>
    </row>
    <row r="761" spans="1:8" x14ac:dyDescent="0.25">
      <c r="A761" s="63"/>
      <c r="B761" s="47"/>
      <c r="C761" s="48"/>
      <c r="D761" s="48"/>
      <c r="E761" s="46"/>
      <c r="F761" s="48" t="str">
        <f t="shared" si="21"/>
        <v/>
      </c>
      <c r="H761" s="65">
        <f t="shared" si="22"/>
        <v>0</v>
      </c>
    </row>
    <row r="762" spans="1:8" x14ac:dyDescent="0.25">
      <c r="A762" s="63"/>
      <c r="B762" s="47"/>
      <c r="C762" s="48"/>
      <c r="D762" s="48"/>
      <c r="E762" s="46"/>
      <c r="F762" s="48" t="str">
        <f t="shared" si="21"/>
        <v/>
      </c>
      <c r="H762" s="65">
        <f t="shared" si="22"/>
        <v>0</v>
      </c>
    </row>
    <row r="763" spans="1:8" x14ac:dyDescent="0.25">
      <c r="A763" s="63"/>
      <c r="B763" s="47"/>
      <c r="C763" s="48"/>
      <c r="D763" s="48"/>
      <c r="E763" s="46"/>
      <c r="F763" s="48" t="str">
        <f t="shared" si="21"/>
        <v/>
      </c>
      <c r="H763" s="65">
        <f t="shared" si="22"/>
        <v>0</v>
      </c>
    </row>
    <row r="764" spans="1:8" x14ac:dyDescent="0.25">
      <c r="A764" s="63"/>
      <c r="B764" s="47"/>
      <c r="C764" s="48"/>
      <c r="D764" s="48"/>
      <c r="E764" s="46"/>
      <c r="F764" s="48" t="str">
        <f t="shared" si="21"/>
        <v/>
      </c>
      <c r="H764" s="65">
        <f t="shared" si="22"/>
        <v>0</v>
      </c>
    </row>
    <row r="765" spans="1:8" x14ac:dyDescent="0.25">
      <c r="A765" s="63"/>
      <c r="B765" s="47"/>
      <c r="C765" s="48"/>
      <c r="D765" s="48"/>
      <c r="E765" s="46"/>
      <c r="F765" s="48" t="str">
        <f t="shared" si="21"/>
        <v/>
      </c>
      <c r="H765" s="65">
        <f t="shared" si="22"/>
        <v>0</v>
      </c>
    </row>
    <row r="766" spans="1:8" x14ac:dyDescent="0.25">
      <c r="A766" s="63"/>
      <c r="B766" s="47"/>
      <c r="C766" s="48"/>
      <c r="D766" s="48"/>
      <c r="E766" s="46"/>
      <c r="F766" s="48" t="str">
        <f t="shared" si="21"/>
        <v/>
      </c>
      <c r="H766" s="65">
        <f t="shared" si="22"/>
        <v>0</v>
      </c>
    </row>
    <row r="767" spans="1:8" x14ac:dyDescent="0.25">
      <c r="A767" s="63"/>
      <c r="B767" s="47"/>
      <c r="C767" s="48"/>
      <c r="D767" s="48"/>
      <c r="E767" s="46"/>
      <c r="F767" s="48" t="str">
        <f t="shared" si="21"/>
        <v/>
      </c>
      <c r="H767" s="65">
        <f t="shared" si="22"/>
        <v>0</v>
      </c>
    </row>
    <row r="768" spans="1:8" x14ac:dyDescent="0.25">
      <c r="A768" s="63"/>
      <c r="B768" s="47"/>
      <c r="C768" s="48"/>
      <c r="D768" s="48"/>
      <c r="E768" s="46"/>
      <c r="F768" s="48" t="str">
        <f t="shared" si="21"/>
        <v/>
      </c>
      <c r="H768" s="65">
        <f t="shared" si="22"/>
        <v>0</v>
      </c>
    </row>
    <row r="769" spans="1:8" x14ac:dyDescent="0.25">
      <c r="A769" s="63"/>
      <c r="B769" s="47"/>
      <c r="C769" s="48"/>
      <c r="D769" s="48"/>
      <c r="E769" s="46"/>
      <c r="F769" s="48" t="str">
        <f t="shared" si="21"/>
        <v/>
      </c>
      <c r="H769" s="65">
        <f t="shared" si="22"/>
        <v>0</v>
      </c>
    </row>
    <row r="770" spans="1:8" x14ac:dyDescent="0.25">
      <c r="A770" s="63"/>
      <c r="B770" s="47"/>
      <c r="C770" s="48"/>
      <c r="D770" s="48"/>
      <c r="E770" s="46"/>
      <c r="F770" s="48" t="str">
        <f t="shared" si="21"/>
        <v/>
      </c>
      <c r="H770" s="65">
        <f t="shared" si="22"/>
        <v>0</v>
      </c>
    </row>
    <row r="771" spans="1:8" x14ac:dyDescent="0.25">
      <c r="A771" s="63"/>
      <c r="B771" s="47"/>
      <c r="C771" s="48"/>
      <c r="D771" s="48"/>
      <c r="E771" s="46"/>
      <c r="F771" s="48" t="str">
        <f t="shared" si="21"/>
        <v/>
      </c>
      <c r="H771" s="65">
        <f t="shared" si="22"/>
        <v>0</v>
      </c>
    </row>
    <row r="772" spans="1:8" x14ac:dyDescent="0.25">
      <c r="A772" s="63"/>
      <c r="B772" s="47"/>
      <c r="C772" s="48"/>
      <c r="D772" s="48"/>
      <c r="E772" s="46"/>
      <c r="F772" s="48" t="str">
        <f t="shared" si="21"/>
        <v/>
      </c>
      <c r="H772" s="65">
        <f t="shared" si="22"/>
        <v>0</v>
      </c>
    </row>
    <row r="773" spans="1:8" x14ac:dyDescent="0.25">
      <c r="A773" s="63"/>
      <c r="B773" s="47"/>
      <c r="C773" s="48"/>
      <c r="D773" s="48"/>
      <c r="E773" s="46"/>
      <c r="F773" s="48" t="str">
        <f t="shared" si="21"/>
        <v/>
      </c>
      <c r="H773" s="65">
        <f t="shared" si="22"/>
        <v>0</v>
      </c>
    </row>
    <row r="774" spans="1:8" x14ac:dyDescent="0.25">
      <c r="A774" s="63"/>
      <c r="B774" s="47"/>
      <c r="C774" s="48"/>
      <c r="D774" s="48"/>
      <c r="E774" s="46"/>
      <c r="F774" s="48" t="str">
        <f t="shared" si="21"/>
        <v/>
      </c>
      <c r="H774" s="65">
        <f t="shared" si="22"/>
        <v>0</v>
      </c>
    </row>
    <row r="775" spans="1:8" x14ac:dyDescent="0.25">
      <c r="A775" s="63"/>
      <c r="B775" s="47"/>
      <c r="C775" s="48"/>
      <c r="D775" s="48"/>
      <c r="E775" s="46"/>
      <c r="F775" s="48" t="str">
        <f t="shared" si="21"/>
        <v/>
      </c>
      <c r="H775" s="65">
        <f t="shared" si="22"/>
        <v>0</v>
      </c>
    </row>
    <row r="776" spans="1:8" x14ac:dyDescent="0.25">
      <c r="A776" s="63"/>
      <c r="B776" s="47"/>
      <c r="C776" s="48"/>
      <c r="D776" s="48"/>
      <c r="E776" s="46"/>
      <c r="F776" s="48" t="str">
        <f t="shared" si="21"/>
        <v/>
      </c>
      <c r="H776" s="65">
        <f t="shared" si="22"/>
        <v>0</v>
      </c>
    </row>
    <row r="777" spans="1:8" x14ac:dyDescent="0.25">
      <c r="A777" s="63"/>
      <c r="B777" s="47"/>
      <c r="C777" s="48"/>
      <c r="D777" s="48"/>
      <c r="E777" s="46"/>
      <c r="F777" s="48" t="str">
        <f t="shared" si="21"/>
        <v/>
      </c>
      <c r="H777" s="65">
        <f t="shared" si="22"/>
        <v>0</v>
      </c>
    </row>
    <row r="778" spans="1:8" x14ac:dyDescent="0.25">
      <c r="A778" s="63"/>
      <c r="B778" s="47"/>
      <c r="C778" s="48"/>
      <c r="D778" s="48"/>
      <c r="E778" s="46"/>
      <c r="F778" s="48" t="str">
        <f t="shared" si="21"/>
        <v/>
      </c>
      <c r="H778" s="65">
        <f t="shared" si="22"/>
        <v>0</v>
      </c>
    </row>
    <row r="779" spans="1:8" x14ac:dyDescent="0.25">
      <c r="A779" s="63"/>
      <c r="B779" s="47"/>
      <c r="C779" s="48"/>
      <c r="D779" s="48"/>
      <c r="E779" s="46"/>
      <c r="F779" s="48" t="str">
        <f t="shared" ref="F779:F842" si="23">IF(C779="","",OR(C779=$AQ$7,C779=$AQ$8))</f>
        <v/>
      </c>
      <c r="H779" s="65">
        <f t="shared" si="22"/>
        <v>0</v>
      </c>
    </row>
    <row r="780" spans="1:8" x14ac:dyDescent="0.25">
      <c r="A780" s="63"/>
      <c r="B780" s="47"/>
      <c r="C780" s="48"/>
      <c r="D780" s="48"/>
      <c r="E780" s="46"/>
      <c r="F780" s="48" t="str">
        <f t="shared" si="23"/>
        <v/>
      </c>
      <c r="H780" s="65">
        <f t="shared" ref="H780:H843" si="24">IF(G780&gt;0,1,)</f>
        <v>0</v>
      </c>
    </row>
    <row r="781" spans="1:8" x14ac:dyDescent="0.25">
      <c r="A781" s="63"/>
      <c r="B781" s="47"/>
      <c r="C781" s="48"/>
      <c r="D781" s="48"/>
      <c r="E781" s="46"/>
      <c r="F781" s="48" t="str">
        <f t="shared" si="23"/>
        <v/>
      </c>
      <c r="H781" s="65">
        <f t="shared" si="24"/>
        <v>0</v>
      </c>
    </row>
    <row r="782" spans="1:8" x14ac:dyDescent="0.25">
      <c r="A782" s="63"/>
      <c r="B782" s="47"/>
      <c r="C782" s="48"/>
      <c r="D782" s="48"/>
      <c r="E782" s="46"/>
      <c r="F782" s="48" t="str">
        <f t="shared" si="23"/>
        <v/>
      </c>
      <c r="H782" s="65">
        <f t="shared" si="24"/>
        <v>0</v>
      </c>
    </row>
    <row r="783" spans="1:8" x14ac:dyDescent="0.25">
      <c r="A783" s="63"/>
      <c r="B783" s="47"/>
      <c r="C783" s="48"/>
      <c r="D783" s="48"/>
      <c r="E783" s="46"/>
      <c r="F783" s="48" t="str">
        <f t="shared" si="23"/>
        <v/>
      </c>
      <c r="H783" s="65">
        <f t="shared" si="24"/>
        <v>0</v>
      </c>
    </row>
    <row r="784" spans="1:8" x14ac:dyDescent="0.25">
      <c r="A784" s="63"/>
      <c r="B784" s="47"/>
      <c r="C784" s="48"/>
      <c r="D784" s="48"/>
      <c r="E784" s="46"/>
      <c r="F784" s="48" t="str">
        <f t="shared" si="23"/>
        <v/>
      </c>
      <c r="H784" s="65">
        <f t="shared" si="24"/>
        <v>0</v>
      </c>
    </row>
    <row r="785" spans="1:8" x14ac:dyDescent="0.25">
      <c r="A785" s="63"/>
      <c r="B785" s="47"/>
      <c r="C785" s="48"/>
      <c r="D785" s="48"/>
      <c r="E785" s="46"/>
      <c r="F785" s="48" t="str">
        <f t="shared" si="23"/>
        <v/>
      </c>
      <c r="H785" s="65">
        <f t="shared" si="24"/>
        <v>0</v>
      </c>
    </row>
    <row r="786" spans="1:8" x14ac:dyDescent="0.25">
      <c r="A786" s="63"/>
      <c r="B786" s="47"/>
      <c r="C786" s="48"/>
      <c r="D786" s="48"/>
      <c r="E786" s="46"/>
      <c r="F786" s="48" t="str">
        <f t="shared" si="23"/>
        <v/>
      </c>
      <c r="H786" s="65">
        <f t="shared" si="24"/>
        <v>0</v>
      </c>
    </row>
    <row r="787" spans="1:8" x14ac:dyDescent="0.25">
      <c r="A787" s="63"/>
      <c r="B787" s="47"/>
      <c r="C787" s="48"/>
      <c r="D787" s="48"/>
      <c r="E787" s="46"/>
      <c r="F787" s="48" t="str">
        <f t="shared" si="23"/>
        <v/>
      </c>
      <c r="H787" s="65">
        <f t="shared" si="24"/>
        <v>0</v>
      </c>
    </row>
    <row r="788" spans="1:8" x14ac:dyDescent="0.25">
      <c r="A788" s="63"/>
      <c r="B788" s="47"/>
      <c r="C788" s="48"/>
      <c r="D788" s="48"/>
      <c r="E788" s="46"/>
      <c r="F788" s="48" t="str">
        <f t="shared" si="23"/>
        <v/>
      </c>
      <c r="H788" s="65">
        <f t="shared" si="24"/>
        <v>0</v>
      </c>
    </row>
    <row r="789" spans="1:8" x14ac:dyDescent="0.25">
      <c r="A789" s="63"/>
      <c r="B789" s="47"/>
      <c r="C789" s="48"/>
      <c r="D789" s="48"/>
      <c r="E789" s="46"/>
      <c r="F789" s="48" t="str">
        <f t="shared" si="23"/>
        <v/>
      </c>
      <c r="H789" s="65">
        <f t="shared" si="24"/>
        <v>0</v>
      </c>
    </row>
    <row r="790" spans="1:8" x14ac:dyDescent="0.25">
      <c r="A790" s="63"/>
      <c r="B790" s="47"/>
      <c r="C790" s="48"/>
      <c r="D790" s="48"/>
      <c r="E790" s="46"/>
      <c r="F790" s="48" t="str">
        <f t="shared" si="23"/>
        <v/>
      </c>
      <c r="H790" s="65">
        <f t="shared" si="24"/>
        <v>0</v>
      </c>
    </row>
    <row r="791" spans="1:8" x14ac:dyDescent="0.25">
      <c r="A791" s="63"/>
      <c r="B791" s="47"/>
      <c r="C791" s="48"/>
      <c r="D791" s="48"/>
      <c r="E791" s="46"/>
      <c r="F791" s="48" t="str">
        <f t="shared" si="23"/>
        <v/>
      </c>
      <c r="H791" s="65">
        <f t="shared" si="24"/>
        <v>0</v>
      </c>
    </row>
    <row r="792" spans="1:8" x14ac:dyDescent="0.25">
      <c r="A792" s="63"/>
      <c r="B792" s="47"/>
      <c r="C792" s="48"/>
      <c r="D792" s="48"/>
      <c r="E792" s="46"/>
      <c r="F792" s="48" t="str">
        <f t="shared" si="23"/>
        <v/>
      </c>
      <c r="H792" s="65">
        <f t="shared" si="24"/>
        <v>0</v>
      </c>
    </row>
    <row r="793" spans="1:8" x14ac:dyDescent="0.25">
      <c r="A793" s="63"/>
      <c r="B793" s="47"/>
      <c r="C793" s="48"/>
      <c r="D793" s="48"/>
      <c r="E793" s="46"/>
      <c r="F793" s="48" t="str">
        <f t="shared" si="23"/>
        <v/>
      </c>
      <c r="H793" s="65">
        <f t="shared" si="24"/>
        <v>0</v>
      </c>
    </row>
    <row r="794" spans="1:8" x14ac:dyDescent="0.25">
      <c r="A794" s="63"/>
      <c r="B794" s="47"/>
      <c r="C794" s="48"/>
      <c r="D794" s="48"/>
      <c r="E794" s="46"/>
      <c r="F794" s="48" t="str">
        <f t="shared" si="23"/>
        <v/>
      </c>
      <c r="H794" s="65">
        <f t="shared" si="24"/>
        <v>0</v>
      </c>
    </row>
    <row r="795" spans="1:8" x14ac:dyDescent="0.25">
      <c r="A795" s="63"/>
      <c r="B795" s="47"/>
      <c r="C795" s="48"/>
      <c r="D795" s="48"/>
      <c r="E795" s="46"/>
      <c r="F795" s="48" t="str">
        <f t="shared" si="23"/>
        <v/>
      </c>
      <c r="H795" s="65">
        <f t="shared" si="24"/>
        <v>0</v>
      </c>
    </row>
    <row r="796" spans="1:8" x14ac:dyDescent="0.25">
      <c r="A796" s="63"/>
      <c r="B796" s="47"/>
      <c r="C796" s="48"/>
      <c r="D796" s="48"/>
      <c r="E796" s="46"/>
      <c r="F796" s="48" t="str">
        <f t="shared" si="23"/>
        <v/>
      </c>
      <c r="H796" s="65">
        <f t="shared" si="24"/>
        <v>0</v>
      </c>
    </row>
    <row r="797" spans="1:8" x14ac:dyDescent="0.25">
      <c r="A797" s="63"/>
      <c r="B797" s="47"/>
      <c r="C797" s="48"/>
      <c r="D797" s="48"/>
      <c r="E797" s="46"/>
      <c r="F797" s="48" t="str">
        <f t="shared" si="23"/>
        <v/>
      </c>
      <c r="H797" s="65">
        <f t="shared" si="24"/>
        <v>0</v>
      </c>
    </row>
    <row r="798" spans="1:8" x14ac:dyDescent="0.25">
      <c r="A798" s="63"/>
      <c r="B798" s="47"/>
      <c r="C798" s="48"/>
      <c r="D798" s="48"/>
      <c r="E798" s="46"/>
      <c r="F798" s="48" t="str">
        <f t="shared" si="23"/>
        <v/>
      </c>
      <c r="H798" s="65">
        <f t="shared" si="24"/>
        <v>0</v>
      </c>
    </row>
    <row r="799" spans="1:8" x14ac:dyDescent="0.25">
      <c r="A799" s="63"/>
      <c r="B799" s="47"/>
      <c r="C799" s="48"/>
      <c r="D799" s="48"/>
      <c r="E799" s="46"/>
      <c r="F799" s="48" t="str">
        <f t="shared" si="23"/>
        <v/>
      </c>
      <c r="H799" s="65">
        <f t="shared" si="24"/>
        <v>0</v>
      </c>
    </row>
    <row r="800" spans="1:8" x14ac:dyDescent="0.25">
      <c r="A800" s="63"/>
      <c r="B800" s="47"/>
      <c r="C800" s="48"/>
      <c r="D800" s="48"/>
      <c r="E800" s="46"/>
      <c r="F800" s="48" t="str">
        <f t="shared" si="23"/>
        <v/>
      </c>
      <c r="H800" s="65">
        <f t="shared" si="24"/>
        <v>0</v>
      </c>
    </row>
    <row r="801" spans="1:8" x14ac:dyDescent="0.25">
      <c r="A801" s="63"/>
      <c r="B801" s="47"/>
      <c r="C801" s="48"/>
      <c r="D801" s="48"/>
      <c r="E801" s="46"/>
      <c r="F801" s="48" t="str">
        <f t="shared" si="23"/>
        <v/>
      </c>
      <c r="H801" s="65">
        <f t="shared" si="24"/>
        <v>0</v>
      </c>
    </row>
    <row r="802" spans="1:8" x14ac:dyDescent="0.25">
      <c r="A802" s="63"/>
      <c r="B802" s="47"/>
      <c r="C802" s="48"/>
      <c r="D802" s="48"/>
      <c r="E802" s="46"/>
      <c r="F802" s="48" t="str">
        <f t="shared" si="23"/>
        <v/>
      </c>
      <c r="H802" s="65">
        <f t="shared" si="24"/>
        <v>0</v>
      </c>
    </row>
    <row r="803" spans="1:8" x14ac:dyDescent="0.25">
      <c r="A803" s="63"/>
      <c r="B803" s="47"/>
      <c r="C803" s="48"/>
      <c r="D803" s="48"/>
      <c r="E803" s="46"/>
      <c r="F803" s="48" t="str">
        <f t="shared" si="23"/>
        <v/>
      </c>
      <c r="H803" s="65">
        <f t="shared" si="24"/>
        <v>0</v>
      </c>
    </row>
    <row r="804" spans="1:8" x14ac:dyDescent="0.25">
      <c r="A804" s="63"/>
      <c r="B804" s="47"/>
      <c r="C804" s="48"/>
      <c r="D804" s="48"/>
      <c r="E804" s="46"/>
      <c r="F804" s="48" t="str">
        <f t="shared" si="23"/>
        <v/>
      </c>
      <c r="H804" s="65">
        <f t="shared" si="24"/>
        <v>0</v>
      </c>
    </row>
    <row r="805" spans="1:8" x14ac:dyDescent="0.25">
      <c r="A805" s="63"/>
      <c r="B805" s="47"/>
      <c r="C805" s="48"/>
      <c r="D805" s="48"/>
      <c r="E805" s="46"/>
      <c r="F805" s="48" t="str">
        <f t="shared" si="23"/>
        <v/>
      </c>
      <c r="H805" s="65">
        <f t="shared" si="24"/>
        <v>0</v>
      </c>
    </row>
    <row r="806" spans="1:8" x14ac:dyDescent="0.25">
      <c r="A806" s="63"/>
      <c r="B806" s="47"/>
      <c r="C806" s="48"/>
      <c r="D806" s="48"/>
      <c r="E806" s="46"/>
      <c r="F806" s="48" t="str">
        <f t="shared" si="23"/>
        <v/>
      </c>
      <c r="H806" s="65">
        <f t="shared" si="24"/>
        <v>0</v>
      </c>
    </row>
    <row r="807" spans="1:8" x14ac:dyDescent="0.25">
      <c r="A807" s="63"/>
      <c r="B807" s="47"/>
      <c r="C807" s="48"/>
      <c r="D807" s="48"/>
      <c r="E807" s="46"/>
      <c r="F807" s="48" t="str">
        <f t="shared" si="23"/>
        <v/>
      </c>
      <c r="H807" s="65">
        <f t="shared" si="24"/>
        <v>0</v>
      </c>
    </row>
    <row r="808" spans="1:8" x14ac:dyDescent="0.25">
      <c r="A808" s="63"/>
      <c r="B808" s="47"/>
      <c r="C808" s="48"/>
      <c r="D808" s="48"/>
      <c r="E808" s="46"/>
      <c r="F808" s="48" t="str">
        <f t="shared" si="23"/>
        <v/>
      </c>
      <c r="H808" s="65">
        <f t="shared" si="24"/>
        <v>0</v>
      </c>
    </row>
    <row r="809" spans="1:8" x14ac:dyDescent="0.25">
      <c r="A809" s="63"/>
      <c r="B809" s="47"/>
      <c r="C809" s="48"/>
      <c r="D809" s="48"/>
      <c r="E809" s="46"/>
      <c r="F809" s="48" t="str">
        <f t="shared" si="23"/>
        <v/>
      </c>
      <c r="H809" s="65">
        <f t="shared" si="24"/>
        <v>0</v>
      </c>
    </row>
    <row r="810" spans="1:8" x14ac:dyDescent="0.25">
      <c r="A810" s="63"/>
      <c r="B810" s="47"/>
      <c r="C810" s="48"/>
      <c r="D810" s="48"/>
      <c r="E810" s="46"/>
      <c r="F810" s="48" t="str">
        <f t="shared" si="23"/>
        <v/>
      </c>
      <c r="H810" s="65">
        <f t="shared" si="24"/>
        <v>0</v>
      </c>
    </row>
    <row r="811" spans="1:8" x14ac:dyDescent="0.25">
      <c r="A811" s="63"/>
      <c r="B811" s="47"/>
      <c r="C811" s="48"/>
      <c r="D811" s="48"/>
      <c r="E811" s="46"/>
      <c r="F811" s="48" t="str">
        <f t="shared" si="23"/>
        <v/>
      </c>
      <c r="H811" s="65">
        <f t="shared" si="24"/>
        <v>0</v>
      </c>
    </row>
    <row r="812" spans="1:8" x14ac:dyDescent="0.25">
      <c r="A812" s="63"/>
      <c r="B812" s="47"/>
      <c r="C812" s="48"/>
      <c r="D812" s="48"/>
      <c r="E812" s="46"/>
      <c r="F812" s="48" t="str">
        <f t="shared" si="23"/>
        <v/>
      </c>
      <c r="H812" s="65">
        <f t="shared" si="24"/>
        <v>0</v>
      </c>
    </row>
    <row r="813" spans="1:8" x14ac:dyDescent="0.25">
      <c r="A813" s="63"/>
      <c r="B813" s="47"/>
      <c r="C813" s="48"/>
      <c r="D813" s="48"/>
      <c r="E813" s="46"/>
      <c r="F813" s="48" t="str">
        <f t="shared" si="23"/>
        <v/>
      </c>
      <c r="H813" s="65">
        <f t="shared" si="24"/>
        <v>0</v>
      </c>
    </row>
    <row r="814" spans="1:8" x14ac:dyDescent="0.25">
      <c r="A814" s="63"/>
      <c r="B814" s="47"/>
      <c r="C814" s="48"/>
      <c r="D814" s="48"/>
      <c r="E814" s="46"/>
      <c r="F814" s="48" t="str">
        <f t="shared" si="23"/>
        <v/>
      </c>
      <c r="H814" s="65">
        <f t="shared" si="24"/>
        <v>0</v>
      </c>
    </row>
    <row r="815" spans="1:8" x14ac:dyDescent="0.25">
      <c r="A815" s="63"/>
      <c r="B815" s="47"/>
      <c r="C815" s="48"/>
      <c r="D815" s="48"/>
      <c r="E815" s="46"/>
      <c r="F815" s="48" t="str">
        <f t="shared" si="23"/>
        <v/>
      </c>
      <c r="H815" s="65">
        <f t="shared" si="24"/>
        <v>0</v>
      </c>
    </row>
    <row r="816" spans="1:8" x14ac:dyDescent="0.25">
      <c r="A816" s="63"/>
      <c r="B816" s="47"/>
      <c r="C816" s="48"/>
      <c r="D816" s="48"/>
      <c r="E816" s="46"/>
      <c r="F816" s="48" t="str">
        <f t="shared" si="23"/>
        <v/>
      </c>
      <c r="H816" s="65">
        <f t="shared" si="24"/>
        <v>0</v>
      </c>
    </row>
    <row r="817" spans="1:8" x14ac:dyDescent="0.25">
      <c r="A817" s="63"/>
      <c r="B817" s="47"/>
      <c r="C817" s="48"/>
      <c r="D817" s="48"/>
      <c r="E817" s="46"/>
      <c r="F817" s="48" t="str">
        <f t="shared" si="23"/>
        <v/>
      </c>
      <c r="H817" s="65">
        <f t="shared" si="24"/>
        <v>0</v>
      </c>
    </row>
    <row r="818" spans="1:8" x14ac:dyDescent="0.25">
      <c r="A818" s="63"/>
      <c r="B818" s="47"/>
      <c r="C818" s="48"/>
      <c r="D818" s="48"/>
      <c r="E818" s="46"/>
      <c r="F818" s="48" t="str">
        <f t="shared" si="23"/>
        <v/>
      </c>
      <c r="H818" s="65">
        <f t="shared" si="24"/>
        <v>0</v>
      </c>
    </row>
    <row r="819" spans="1:8" x14ac:dyDescent="0.25">
      <c r="A819" s="63"/>
      <c r="B819" s="47"/>
      <c r="C819" s="48"/>
      <c r="D819" s="48"/>
      <c r="E819" s="46"/>
      <c r="F819" s="48" t="str">
        <f t="shared" si="23"/>
        <v/>
      </c>
      <c r="H819" s="65">
        <f t="shared" si="24"/>
        <v>0</v>
      </c>
    </row>
    <row r="820" spans="1:8" x14ac:dyDescent="0.25">
      <c r="A820" s="63"/>
      <c r="B820" s="47"/>
      <c r="C820" s="48"/>
      <c r="D820" s="48"/>
      <c r="E820" s="46"/>
      <c r="F820" s="48" t="str">
        <f t="shared" si="23"/>
        <v/>
      </c>
      <c r="H820" s="65">
        <f t="shared" si="24"/>
        <v>0</v>
      </c>
    </row>
    <row r="821" spans="1:8" x14ac:dyDescent="0.25">
      <c r="A821" s="63"/>
      <c r="B821" s="47"/>
      <c r="C821" s="48"/>
      <c r="D821" s="48"/>
      <c r="E821" s="46"/>
      <c r="F821" s="48" t="str">
        <f t="shared" si="23"/>
        <v/>
      </c>
      <c r="H821" s="65">
        <f t="shared" si="24"/>
        <v>0</v>
      </c>
    </row>
    <row r="822" spans="1:8" x14ac:dyDescent="0.25">
      <c r="A822" s="63"/>
      <c r="B822" s="47"/>
      <c r="C822" s="48"/>
      <c r="D822" s="48"/>
      <c r="E822" s="46"/>
      <c r="F822" s="48" t="str">
        <f t="shared" si="23"/>
        <v/>
      </c>
      <c r="H822" s="65">
        <f t="shared" si="24"/>
        <v>0</v>
      </c>
    </row>
    <row r="823" spans="1:8" x14ac:dyDescent="0.25">
      <c r="A823" s="63"/>
      <c r="B823" s="47"/>
      <c r="C823" s="48"/>
      <c r="D823" s="48"/>
      <c r="E823" s="46"/>
      <c r="F823" s="48" t="str">
        <f t="shared" si="23"/>
        <v/>
      </c>
      <c r="H823" s="65">
        <f t="shared" si="24"/>
        <v>0</v>
      </c>
    </row>
    <row r="824" spans="1:8" x14ac:dyDescent="0.25">
      <c r="A824" s="63"/>
      <c r="B824" s="47"/>
      <c r="C824" s="48"/>
      <c r="D824" s="48"/>
      <c r="E824" s="46"/>
      <c r="F824" s="48" t="str">
        <f t="shared" si="23"/>
        <v/>
      </c>
      <c r="H824" s="65">
        <f t="shared" si="24"/>
        <v>0</v>
      </c>
    </row>
    <row r="825" spans="1:8" x14ac:dyDescent="0.25">
      <c r="A825" s="63"/>
      <c r="B825" s="47"/>
      <c r="C825" s="48"/>
      <c r="D825" s="48"/>
      <c r="E825" s="46"/>
      <c r="F825" s="48" t="str">
        <f t="shared" si="23"/>
        <v/>
      </c>
      <c r="H825" s="65">
        <f t="shared" si="24"/>
        <v>0</v>
      </c>
    </row>
    <row r="826" spans="1:8" x14ac:dyDescent="0.25">
      <c r="A826" s="63"/>
      <c r="B826" s="47"/>
      <c r="C826" s="48"/>
      <c r="D826" s="48"/>
      <c r="E826" s="46"/>
      <c r="F826" s="48" t="str">
        <f t="shared" si="23"/>
        <v/>
      </c>
      <c r="H826" s="65">
        <f t="shared" si="24"/>
        <v>0</v>
      </c>
    </row>
    <row r="827" spans="1:8" x14ac:dyDescent="0.25">
      <c r="A827" s="63"/>
      <c r="B827" s="47"/>
      <c r="C827" s="48"/>
      <c r="D827" s="48"/>
      <c r="E827" s="46"/>
      <c r="F827" s="48" t="str">
        <f t="shared" si="23"/>
        <v/>
      </c>
      <c r="H827" s="65">
        <f t="shared" si="24"/>
        <v>0</v>
      </c>
    </row>
    <row r="828" spans="1:8" x14ac:dyDescent="0.25">
      <c r="A828" s="63"/>
      <c r="B828" s="47"/>
      <c r="C828" s="48"/>
      <c r="D828" s="48"/>
      <c r="E828" s="46"/>
      <c r="F828" s="48" t="str">
        <f t="shared" si="23"/>
        <v/>
      </c>
      <c r="H828" s="65">
        <f t="shared" si="24"/>
        <v>0</v>
      </c>
    </row>
    <row r="829" spans="1:8" x14ac:dyDescent="0.25">
      <c r="A829" s="63"/>
      <c r="B829" s="47"/>
      <c r="C829" s="48"/>
      <c r="D829" s="48"/>
      <c r="E829" s="46"/>
      <c r="F829" s="48" t="str">
        <f t="shared" si="23"/>
        <v/>
      </c>
      <c r="H829" s="65">
        <f t="shared" si="24"/>
        <v>0</v>
      </c>
    </row>
    <row r="830" spans="1:8" x14ac:dyDescent="0.25">
      <c r="A830" s="63"/>
      <c r="B830" s="47"/>
      <c r="C830" s="48"/>
      <c r="D830" s="48"/>
      <c r="E830" s="46"/>
      <c r="F830" s="48" t="str">
        <f t="shared" si="23"/>
        <v/>
      </c>
      <c r="H830" s="65">
        <f t="shared" si="24"/>
        <v>0</v>
      </c>
    </row>
    <row r="831" spans="1:8" x14ac:dyDescent="0.25">
      <c r="A831" s="63"/>
      <c r="B831" s="47"/>
      <c r="C831" s="48"/>
      <c r="D831" s="48"/>
      <c r="E831" s="46"/>
      <c r="F831" s="48" t="str">
        <f t="shared" si="23"/>
        <v/>
      </c>
      <c r="H831" s="65">
        <f t="shared" si="24"/>
        <v>0</v>
      </c>
    </row>
    <row r="832" spans="1:8" x14ac:dyDescent="0.25">
      <c r="A832" s="63"/>
      <c r="B832" s="47"/>
      <c r="C832" s="48"/>
      <c r="D832" s="48"/>
      <c r="E832" s="46"/>
      <c r="F832" s="48" t="str">
        <f t="shared" si="23"/>
        <v/>
      </c>
      <c r="H832" s="65">
        <f t="shared" si="24"/>
        <v>0</v>
      </c>
    </row>
    <row r="833" spans="1:8" x14ac:dyDescent="0.25">
      <c r="A833" s="63"/>
      <c r="B833" s="47"/>
      <c r="C833" s="48"/>
      <c r="D833" s="48"/>
      <c r="E833" s="46"/>
      <c r="F833" s="48" t="str">
        <f t="shared" si="23"/>
        <v/>
      </c>
      <c r="H833" s="65">
        <f t="shared" si="24"/>
        <v>0</v>
      </c>
    </row>
    <row r="834" spans="1:8" x14ac:dyDescent="0.25">
      <c r="A834" s="63"/>
      <c r="B834" s="47"/>
      <c r="C834" s="48"/>
      <c r="D834" s="48"/>
      <c r="E834" s="46"/>
      <c r="F834" s="48" t="str">
        <f t="shared" si="23"/>
        <v/>
      </c>
      <c r="H834" s="65">
        <f t="shared" si="24"/>
        <v>0</v>
      </c>
    </row>
    <row r="835" spans="1:8" x14ac:dyDescent="0.25">
      <c r="A835" s="63"/>
      <c r="B835" s="47"/>
      <c r="C835" s="48"/>
      <c r="D835" s="48"/>
      <c r="E835" s="46"/>
      <c r="F835" s="48" t="str">
        <f t="shared" si="23"/>
        <v/>
      </c>
      <c r="H835" s="65">
        <f t="shared" si="24"/>
        <v>0</v>
      </c>
    </row>
    <row r="836" spans="1:8" x14ac:dyDescent="0.25">
      <c r="A836" s="63"/>
      <c r="B836" s="47"/>
      <c r="C836" s="48"/>
      <c r="D836" s="48"/>
      <c r="E836" s="46"/>
      <c r="F836" s="48" t="str">
        <f t="shared" si="23"/>
        <v/>
      </c>
      <c r="H836" s="65">
        <f t="shared" si="24"/>
        <v>0</v>
      </c>
    </row>
    <row r="837" spans="1:8" x14ac:dyDescent="0.25">
      <c r="A837" s="63"/>
      <c r="B837" s="47"/>
      <c r="C837" s="48"/>
      <c r="D837" s="48"/>
      <c r="E837" s="46"/>
      <c r="F837" s="48" t="str">
        <f t="shared" si="23"/>
        <v/>
      </c>
      <c r="H837" s="65">
        <f t="shared" si="24"/>
        <v>0</v>
      </c>
    </row>
    <row r="838" spans="1:8" x14ac:dyDescent="0.25">
      <c r="A838" s="63"/>
      <c r="B838" s="47"/>
      <c r="C838" s="48"/>
      <c r="D838" s="48"/>
      <c r="E838" s="46"/>
      <c r="F838" s="48" t="str">
        <f t="shared" si="23"/>
        <v/>
      </c>
      <c r="H838" s="65">
        <f t="shared" si="24"/>
        <v>0</v>
      </c>
    </row>
    <row r="839" spans="1:8" x14ac:dyDescent="0.25">
      <c r="A839" s="63"/>
      <c r="B839" s="47"/>
      <c r="C839" s="48"/>
      <c r="D839" s="48"/>
      <c r="E839" s="46"/>
      <c r="F839" s="48" t="str">
        <f t="shared" si="23"/>
        <v/>
      </c>
      <c r="H839" s="65">
        <f t="shared" si="24"/>
        <v>0</v>
      </c>
    </row>
    <row r="840" spans="1:8" x14ac:dyDescent="0.25">
      <c r="A840" s="63"/>
      <c r="B840" s="47"/>
      <c r="C840" s="48"/>
      <c r="D840" s="48"/>
      <c r="E840" s="46"/>
      <c r="F840" s="48" t="str">
        <f t="shared" si="23"/>
        <v/>
      </c>
      <c r="H840" s="65">
        <f t="shared" si="24"/>
        <v>0</v>
      </c>
    </row>
    <row r="841" spans="1:8" x14ac:dyDescent="0.25">
      <c r="A841" s="63"/>
      <c r="B841" s="47"/>
      <c r="C841" s="48"/>
      <c r="D841" s="48"/>
      <c r="E841" s="46"/>
      <c r="F841" s="48" t="str">
        <f t="shared" si="23"/>
        <v/>
      </c>
      <c r="H841" s="65">
        <f t="shared" si="24"/>
        <v>0</v>
      </c>
    </row>
    <row r="842" spans="1:8" x14ac:dyDescent="0.25">
      <c r="A842" s="63"/>
      <c r="B842" s="47"/>
      <c r="C842" s="48"/>
      <c r="D842" s="48"/>
      <c r="E842" s="46"/>
      <c r="F842" s="48" t="str">
        <f t="shared" si="23"/>
        <v/>
      </c>
      <c r="H842" s="65">
        <f t="shared" si="24"/>
        <v>0</v>
      </c>
    </row>
    <row r="843" spans="1:8" x14ac:dyDescent="0.25">
      <c r="A843" s="63"/>
      <c r="B843" s="47"/>
      <c r="C843" s="48"/>
      <c r="D843" s="48"/>
      <c r="E843" s="46"/>
      <c r="F843" s="48" t="str">
        <f t="shared" ref="F843:F906" si="25">IF(C843="","",OR(C843=$AQ$7,C843=$AQ$8))</f>
        <v/>
      </c>
      <c r="H843" s="65">
        <f t="shared" si="24"/>
        <v>0</v>
      </c>
    </row>
    <row r="844" spans="1:8" x14ac:dyDescent="0.25">
      <c r="A844" s="63"/>
      <c r="B844" s="47"/>
      <c r="C844" s="48"/>
      <c r="D844" s="48"/>
      <c r="E844" s="46"/>
      <c r="F844" s="48" t="str">
        <f t="shared" si="25"/>
        <v/>
      </c>
      <c r="H844" s="65">
        <f t="shared" ref="H844:H907" si="26">IF(G844&gt;0,1,)</f>
        <v>0</v>
      </c>
    </row>
    <row r="845" spans="1:8" x14ac:dyDescent="0.25">
      <c r="A845" s="63"/>
      <c r="B845" s="47"/>
      <c r="C845" s="48"/>
      <c r="D845" s="48"/>
      <c r="E845" s="46"/>
      <c r="F845" s="48" t="str">
        <f t="shared" si="25"/>
        <v/>
      </c>
      <c r="H845" s="65">
        <f t="shared" si="26"/>
        <v>0</v>
      </c>
    </row>
    <row r="846" spans="1:8" x14ac:dyDescent="0.25">
      <c r="A846" s="63"/>
      <c r="B846" s="47"/>
      <c r="C846" s="48"/>
      <c r="D846" s="48"/>
      <c r="E846" s="46"/>
      <c r="F846" s="48" t="str">
        <f t="shared" si="25"/>
        <v/>
      </c>
      <c r="H846" s="65">
        <f t="shared" si="26"/>
        <v>0</v>
      </c>
    </row>
    <row r="847" spans="1:8" x14ac:dyDescent="0.25">
      <c r="A847" s="63"/>
      <c r="B847" s="47"/>
      <c r="C847" s="48"/>
      <c r="D847" s="48"/>
      <c r="E847" s="46"/>
      <c r="F847" s="48" t="str">
        <f t="shared" si="25"/>
        <v/>
      </c>
      <c r="H847" s="65">
        <f t="shared" si="26"/>
        <v>0</v>
      </c>
    </row>
    <row r="848" spans="1:8" x14ac:dyDescent="0.25">
      <c r="A848" s="63"/>
      <c r="B848" s="47"/>
      <c r="C848" s="48"/>
      <c r="D848" s="48"/>
      <c r="E848" s="46"/>
      <c r="F848" s="48" t="str">
        <f t="shared" si="25"/>
        <v/>
      </c>
      <c r="H848" s="65">
        <f t="shared" si="26"/>
        <v>0</v>
      </c>
    </row>
    <row r="849" spans="1:8" x14ac:dyDescent="0.25">
      <c r="A849" s="63"/>
      <c r="B849" s="47"/>
      <c r="C849" s="48"/>
      <c r="D849" s="48"/>
      <c r="E849" s="46"/>
      <c r="F849" s="48" t="str">
        <f t="shared" si="25"/>
        <v/>
      </c>
      <c r="H849" s="65">
        <f t="shared" si="26"/>
        <v>0</v>
      </c>
    </row>
    <row r="850" spans="1:8" x14ac:dyDescent="0.25">
      <c r="A850" s="63"/>
      <c r="B850" s="47"/>
      <c r="C850" s="48"/>
      <c r="D850" s="48"/>
      <c r="E850" s="46"/>
      <c r="F850" s="48" t="str">
        <f t="shared" si="25"/>
        <v/>
      </c>
      <c r="H850" s="65">
        <f t="shared" si="26"/>
        <v>0</v>
      </c>
    </row>
    <row r="851" spans="1:8" x14ac:dyDescent="0.25">
      <c r="A851" s="63"/>
      <c r="B851" s="47"/>
      <c r="C851" s="48"/>
      <c r="D851" s="48"/>
      <c r="E851" s="46"/>
      <c r="F851" s="48" t="str">
        <f t="shared" si="25"/>
        <v/>
      </c>
      <c r="H851" s="65">
        <f t="shared" si="26"/>
        <v>0</v>
      </c>
    </row>
    <row r="852" spans="1:8" x14ac:dyDescent="0.25">
      <c r="A852" s="63"/>
      <c r="B852" s="47"/>
      <c r="C852" s="48"/>
      <c r="D852" s="48"/>
      <c r="E852" s="46"/>
      <c r="F852" s="48" t="str">
        <f t="shared" si="25"/>
        <v/>
      </c>
      <c r="H852" s="65">
        <f t="shared" si="26"/>
        <v>0</v>
      </c>
    </row>
    <row r="853" spans="1:8" x14ac:dyDescent="0.25">
      <c r="A853" s="63"/>
      <c r="B853" s="47"/>
      <c r="C853" s="48"/>
      <c r="D853" s="48"/>
      <c r="E853" s="46"/>
      <c r="F853" s="48" t="str">
        <f t="shared" si="25"/>
        <v/>
      </c>
      <c r="H853" s="65">
        <f t="shared" si="26"/>
        <v>0</v>
      </c>
    </row>
    <row r="854" spans="1:8" x14ac:dyDescent="0.25">
      <c r="A854" s="63"/>
      <c r="B854" s="47"/>
      <c r="C854" s="48"/>
      <c r="D854" s="48"/>
      <c r="E854" s="46"/>
      <c r="F854" s="48" t="str">
        <f t="shared" si="25"/>
        <v/>
      </c>
      <c r="H854" s="65">
        <f t="shared" si="26"/>
        <v>0</v>
      </c>
    </row>
    <row r="855" spans="1:8" x14ac:dyDescent="0.25">
      <c r="A855" s="63"/>
      <c r="B855" s="47"/>
      <c r="C855" s="48"/>
      <c r="D855" s="48"/>
      <c r="E855" s="46"/>
      <c r="F855" s="48" t="str">
        <f t="shared" si="25"/>
        <v/>
      </c>
      <c r="H855" s="65">
        <f t="shared" si="26"/>
        <v>0</v>
      </c>
    </row>
    <row r="856" spans="1:8" x14ac:dyDescent="0.25">
      <c r="A856" s="63"/>
      <c r="B856" s="47"/>
      <c r="C856" s="48"/>
      <c r="D856" s="48"/>
      <c r="E856" s="46"/>
      <c r="F856" s="48" t="str">
        <f t="shared" si="25"/>
        <v/>
      </c>
      <c r="H856" s="65">
        <f t="shared" si="26"/>
        <v>0</v>
      </c>
    </row>
    <row r="857" spans="1:8" x14ac:dyDescent="0.25">
      <c r="A857" s="63"/>
      <c r="B857" s="47"/>
      <c r="C857" s="48"/>
      <c r="D857" s="48"/>
      <c r="E857" s="46"/>
      <c r="F857" s="48" t="str">
        <f t="shared" si="25"/>
        <v/>
      </c>
      <c r="H857" s="65">
        <f t="shared" si="26"/>
        <v>0</v>
      </c>
    </row>
    <row r="858" spans="1:8" x14ac:dyDescent="0.25">
      <c r="A858" s="63"/>
      <c r="B858" s="47"/>
      <c r="C858" s="48"/>
      <c r="D858" s="48"/>
      <c r="E858" s="46"/>
      <c r="F858" s="48" t="str">
        <f t="shared" si="25"/>
        <v/>
      </c>
      <c r="H858" s="65">
        <f t="shared" si="26"/>
        <v>0</v>
      </c>
    </row>
    <row r="859" spans="1:8" x14ac:dyDescent="0.25">
      <c r="A859" s="63"/>
      <c r="B859" s="47"/>
      <c r="C859" s="48"/>
      <c r="D859" s="48"/>
      <c r="E859" s="46"/>
      <c r="F859" s="48" t="str">
        <f t="shared" si="25"/>
        <v/>
      </c>
      <c r="H859" s="65">
        <f t="shared" si="26"/>
        <v>0</v>
      </c>
    </row>
    <row r="860" spans="1:8" x14ac:dyDescent="0.25">
      <c r="A860" s="63"/>
      <c r="B860" s="47"/>
      <c r="C860" s="48"/>
      <c r="D860" s="48"/>
      <c r="E860" s="46"/>
      <c r="F860" s="48" t="str">
        <f t="shared" si="25"/>
        <v/>
      </c>
      <c r="H860" s="65">
        <f t="shared" si="26"/>
        <v>0</v>
      </c>
    </row>
    <row r="861" spans="1:8" x14ac:dyDescent="0.25">
      <c r="A861" s="63"/>
      <c r="B861" s="47"/>
      <c r="C861" s="48"/>
      <c r="D861" s="48"/>
      <c r="E861" s="46"/>
      <c r="F861" s="48" t="str">
        <f t="shared" si="25"/>
        <v/>
      </c>
      <c r="H861" s="65">
        <f t="shared" si="26"/>
        <v>0</v>
      </c>
    </row>
    <row r="862" spans="1:8" x14ac:dyDescent="0.25">
      <c r="A862" s="63"/>
      <c r="B862" s="47"/>
      <c r="C862" s="48"/>
      <c r="D862" s="48"/>
      <c r="E862" s="46"/>
      <c r="F862" s="48" t="str">
        <f t="shared" si="25"/>
        <v/>
      </c>
      <c r="H862" s="65">
        <f t="shared" si="26"/>
        <v>0</v>
      </c>
    </row>
    <row r="863" spans="1:8" x14ac:dyDescent="0.25">
      <c r="A863" s="63"/>
      <c r="B863" s="47"/>
      <c r="C863" s="48"/>
      <c r="D863" s="48"/>
      <c r="E863" s="46"/>
      <c r="F863" s="48" t="str">
        <f t="shared" si="25"/>
        <v/>
      </c>
      <c r="H863" s="65">
        <f t="shared" si="26"/>
        <v>0</v>
      </c>
    </row>
    <row r="864" spans="1:8" x14ac:dyDescent="0.25">
      <c r="A864" s="63"/>
      <c r="B864" s="47"/>
      <c r="C864" s="48"/>
      <c r="D864" s="48"/>
      <c r="E864" s="46"/>
      <c r="F864" s="48" t="str">
        <f t="shared" si="25"/>
        <v/>
      </c>
      <c r="H864" s="65">
        <f t="shared" si="26"/>
        <v>0</v>
      </c>
    </row>
    <row r="865" spans="1:8" x14ac:dyDescent="0.25">
      <c r="A865" s="63"/>
      <c r="B865" s="47"/>
      <c r="C865" s="48"/>
      <c r="D865" s="48"/>
      <c r="E865" s="46"/>
      <c r="F865" s="48" t="str">
        <f t="shared" si="25"/>
        <v/>
      </c>
      <c r="H865" s="65">
        <f t="shared" si="26"/>
        <v>0</v>
      </c>
    </row>
    <row r="866" spans="1:8" x14ac:dyDescent="0.25">
      <c r="A866" s="63"/>
      <c r="B866" s="47"/>
      <c r="C866" s="48"/>
      <c r="D866" s="48"/>
      <c r="E866" s="46"/>
      <c r="F866" s="48" t="str">
        <f t="shared" si="25"/>
        <v/>
      </c>
      <c r="H866" s="65">
        <f t="shared" si="26"/>
        <v>0</v>
      </c>
    </row>
    <row r="867" spans="1:8" x14ac:dyDescent="0.25">
      <c r="A867" s="63"/>
      <c r="B867" s="47"/>
      <c r="C867" s="48"/>
      <c r="D867" s="48"/>
      <c r="E867" s="46"/>
      <c r="F867" s="48" t="str">
        <f t="shared" si="25"/>
        <v/>
      </c>
      <c r="H867" s="65">
        <f t="shared" si="26"/>
        <v>0</v>
      </c>
    </row>
    <row r="868" spans="1:8" x14ac:dyDescent="0.25">
      <c r="A868" s="63"/>
      <c r="B868" s="47"/>
      <c r="C868" s="48"/>
      <c r="D868" s="48"/>
      <c r="E868" s="46"/>
      <c r="F868" s="48" t="str">
        <f t="shared" si="25"/>
        <v/>
      </c>
      <c r="H868" s="65">
        <f t="shared" si="26"/>
        <v>0</v>
      </c>
    </row>
    <row r="869" spans="1:8" x14ac:dyDescent="0.25">
      <c r="A869" s="63"/>
      <c r="B869" s="47"/>
      <c r="C869" s="48"/>
      <c r="D869" s="48"/>
      <c r="E869" s="46"/>
      <c r="F869" s="48" t="str">
        <f t="shared" si="25"/>
        <v/>
      </c>
      <c r="H869" s="65">
        <f t="shared" si="26"/>
        <v>0</v>
      </c>
    </row>
    <row r="870" spans="1:8" x14ac:dyDescent="0.25">
      <c r="A870" s="63"/>
      <c r="B870" s="47"/>
      <c r="C870" s="48"/>
      <c r="D870" s="48"/>
      <c r="E870" s="46"/>
      <c r="F870" s="48" t="str">
        <f t="shared" si="25"/>
        <v/>
      </c>
      <c r="H870" s="65">
        <f t="shared" si="26"/>
        <v>0</v>
      </c>
    </row>
    <row r="871" spans="1:8" x14ac:dyDescent="0.25">
      <c r="A871" s="63"/>
      <c r="B871" s="47"/>
      <c r="C871" s="48"/>
      <c r="D871" s="48"/>
      <c r="E871" s="46"/>
      <c r="F871" s="48" t="str">
        <f t="shared" si="25"/>
        <v/>
      </c>
      <c r="H871" s="65">
        <f t="shared" si="26"/>
        <v>0</v>
      </c>
    </row>
    <row r="872" spans="1:8" x14ac:dyDescent="0.25">
      <c r="A872" s="63"/>
      <c r="B872" s="47"/>
      <c r="C872" s="48"/>
      <c r="D872" s="48"/>
      <c r="E872" s="46"/>
      <c r="F872" s="48" t="str">
        <f t="shared" si="25"/>
        <v/>
      </c>
      <c r="H872" s="65">
        <f t="shared" si="26"/>
        <v>0</v>
      </c>
    </row>
    <row r="873" spans="1:8" x14ac:dyDescent="0.25">
      <c r="A873" s="63"/>
      <c r="B873" s="47"/>
      <c r="C873" s="48"/>
      <c r="D873" s="48"/>
      <c r="E873" s="46"/>
      <c r="F873" s="48" t="str">
        <f t="shared" si="25"/>
        <v/>
      </c>
      <c r="H873" s="65">
        <f t="shared" si="26"/>
        <v>0</v>
      </c>
    </row>
    <row r="874" spans="1:8" x14ac:dyDescent="0.25">
      <c r="A874" s="63"/>
      <c r="B874" s="47"/>
      <c r="C874" s="48"/>
      <c r="D874" s="48"/>
      <c r="E874" s="46"/>
      <c r="F874" s="48" t="str">
        <f t="shared" si="25"/>
        <v/>
      </c>
      <c r="H874" s="65">
        <f t="shared" si="26"/>
        <v>0</v>
      </c>
    </row>
    <row r="875" spans="1:8" x14ac:dyDescent="0.25">
      <c r="A875" s="63"/>
      <c r="B875" s="47"/>
      <c r="C875" s="48"/>
      <c r="D875" s="48"/>
      <c r="E875" s="46"/>
      <c r="F875" s="48" t="str">
        <f t="shared" si="25"/>
        <v/>
      </c>
      <c r="H875" s="65">
        <f t="shared" si="26"/>
        <v>0</v>
      </c>
    </row>
    <row r="876" spans="1:8" x14ac:dyDescent="0.25">
      <c r="A876" s="63"/>
      <c r="B876" s="47"/>
      <c r="C876" s="48"/>
      <c r="D876" s="48"/>
      <c r="E876" s="46"/>
      <c r="F876" s="48" t="str">
        <f t="shared" si="25"/>
        <v/>
      </c>
      <c r="H876" s="65">
        <f t="shared" si="26"/>
        <v>0</v>
      </c>
    </row>
    <row r="877" spans="1:8" x14ac:dyDescent="0.25">
      <c r="A877" s="63"/>
      <c r="B877" s="47"/>
      <c r="C877" s="48"/>
      <c r="D877" s="48"/>
      <c r="E877" s="46"/>
      <c r="F877" s="48" t="str">
        <f t="shared" si="25"/>
        <v/>
      </c>
      <c r="H877" s="65">
        <f t="shared" si="26"/>
        <v>0</v>
      </c>
    </row>
    <row r="878" spans="1:8" x14ac:dyDescent="0.25">
      <c r="A878" s="63"/>
      <c r="B878" s="47"/>
      <c r="C878" s="48"/>
      <c r="D878" s="48"/>
      <c r="E878" s="46"/>
      <c r="F878" s="48" t="str">
        <f t="shared" si="25"/>
        <v/>
      </c>
      <c r="H878" s="65">
        <f t="shared" si="26"/>
        <v>0</v>
      </c>
    </row>
    <row r="879" spans="1:8" x14ac:dyDescent="0.25">
      <c r="A879" s="63"/>
      <c r="B879" s="47"/>
      <c r="C879" s="48"/>
      <c r="D879" s="48"/>
      <c r="E879" s="46"/>
      <c r="F879" s="48" t="str">
        <f t="shared" si="25"/>
        <v/>
      </c>
      <c r="H879" s="65">
        <f t="shared" si="26"/>
        <v>0</v>
      </c>
    </row>
    <row r="880" spans="1:8" x14ac:dyDescent="0.25">
      <c r="A880" s="63"/>
      <c r="B880" s="47"/>
      <c r="C880" s="48"/>
      <c r="D880" s="48"/>
      <c r="E880" s="46"/>
      <c r="F880" s="48" t="str">
        <f t="shared" si="25"/>
        <v/>
      </c>
      <c r="H880" s="65">
        <f t="shared" si="26"/>
        <v>0</v>
      </c>
    </row>
    <row r="881" spans="1:8" x14ac:dyDescent="0.25">
      <c r="A881" s="63"/>
      <c r="B881" s="47"/>
      <c r="C881" s="48"/>
      <c r="D881" s="48"/>
      <c r="E881" s="46"/>
      <c r="F881" s="48" t="str">
        <f t="shared" si="25"/>
        <v/>
      </c>
      <c r="H881" s="65">
        <f t="shared" si="26"/>
        <v>0</v>
      </c>
    </row>
    <row r="882" spans="1:8" x14ac:dyDescent="0.25">
      <c r="A882" s="63"/>
      <c r="B882" s="47"/>
      <c r="C882" s="48"/>
      <c r="D882" s="48"/>
      <c r="E882" s="46"/>
      <c r="F882" s="48" t="str">
        <f t="shared" si="25"/>
        <v/>
      </c>
      <c r="H882" s="65">
        <f t="shared" si="26"/>
        <v>0</v>
      </c>
    </row>
    <row r="883" spans="1:8" x14ac:dyDescent="0.25">
      <c r="A883" s="63"/>
      <c r="B883" s="47"/>
      <c r="C883" s="48"/>
      <c r="D883" s="48"/>
      <c r="E883" s="46"/>
      <c r="F883" s="48" t="str">
        <f t="shared" si="25"/>
        <v/>
      </c>
      <c r="H883" s="65">
        <f t="shared" si="26"/>
        <v>0</v>
      </c>
    </row>
    <row r="884" spans="1:8" x14ac:dyDescent="0.25">
      <c r="A884" s="63"/>
      <c r="B884" s="47"/>
      <c r="C884" s="48"/>
      <c r="D884" s="48"/>
      <c r="E884" s="46"/>
      <c r="F884" s="48" t="str">
        <f t="shared" si="25"/>
        <v/>
      </c>
      <c r="H884" s="65">
        <f t="shared" si="26"/>
        <v>0</v>
      </c>
    </row>
    <row r="885" spans="1:8" x14ac:dyDescent="0.25">
      <c r="A885" s="63"/>
      <c r="B885" s="47"/>
      <c r="C885" s="48"/>
      <c r="D885" s="48"/>
      <c r="E885" s="46"/>
      <c r="F885" s="48" t="str">
        <f t="shared" si="25"/>
        <v/>
      </c>
      <c r="H885" s="65">
        <f t="shared" si="26"/>
        <v>0</v>
      </c>
    </row>
    <row r="886" spans="1:8" x14ac:dyDescent="0.25">
      <c r="A886" s="63"/>
      <c r="B886" s="47"/>
      <c r="C886" s="48"/>
      <c r="D886" s="48"/>
      <c r="E886" s="46"/>
      <c r="F886" s="48" t="str">
        <f t="shared" si="25"/>
        <v/>
      </c>
      <c r="H886" s="65">
        <f t="shared" si="26"/>
        <v>0</v>
      </c>
    </row>
    <row r="887" spans="1:8" x14ac:dyDescent="0.25">
      <c r="A887" s="63"/>
      <c r="B887" s="47"/>
      <c r="C887" s="48"/>
      <c r="D887" s="48"/>
      <c r="E887" s="46"/>
      <c r="F887" s="48" t="str">
        <f t="shared" si="25"/>
        <v/>
      </c>
      <c r="H887" s="65">
        <f t="shared" si="26"/>
        <v>0</v>
      </c>
    </row>
    <row r="888" spans="1:8" x14ac:dyDescent="0.25">
      <c r="A888" s="63"/>
      <c r="B888" s="47"/>
      <c r="C888" s="48"/>
      <c r="D888" s="48"/>
      <c r="E888" s="46"/>
      <c r="F888" s="48" t="str">
        <f t="shared" si="25"/>
        <v/>
      </c>
      <c r="H888" s="65">
        <f t="shared" si="26"/>
        <v>0</v>
      </c>
    </row>
    <row r="889" spans="1:8" x14ac:dyDescent="0.25">
      <c r="A889" s="63"/>
      <c r="B889" s="47"/>
      <c r="C889" s="48"/>
      <c r="D889" s="48"/>
      <c r="E889" s="46"/>
      <c r="F889" s="48" t="str">
        <f t="shared" si="25"/>
        <v/>
      </c>
      <c r="H889" s="65">
        <f t="shared" si="26"/>
        <v>0</v>
      </c>
    </row>
    <row r="890" spans="1:8" x14ac:dyDescent="0.25">
      <c r="A890" s="63"/>
      <c r="B890" s="47"/>
      <c r="C890" s="48"/>
      <c r="D890" s="48"/>
      <c r="E890" s="46"/>
      <c r="F890" s="48" t="str">
        <f t="shared" si="25"/>
        <v/>
      </c>
      <c r="H890" s="65">
        <f t="shared" si="26"/>
        <v>0</v>
      </c>
    </row>
    <row r="891" spans="1:8" x14ac:dyDescent="0.25">
      <c r="A891" s="63"/>
      <c r="B891" s="47"/>
      <c r="C891" s="48"/>
      <c r="D891" s="48"/>
      <c r="E891" s="46"/>
      <c r="F891" s="48" t="str">
        <f t="shared" si="25"/>
        <v/>
      </c>
      <c r="H891" s="65">
        <f t="shared" si="26"/>
        <v>0</v>
      </c>
    </row>
    <row r="892" spans="1:8" x14ac:dyDescent="0.25">
      <c r="A892" s="63"/>
      <c r="B892" s="47"/>
      <c r="C892" s="48"/>
      <c r="D892" s="48"/>
      <c r="E892" s="46"/>
      <c r="F892" s="48" t="str">
        <f t="shared" si="25"/>
        <v/>
      </c>
      <c r="H892" s="65">
        <f t="shared" si="26"/>
        <v>0</v>
      </c>
    </row>
    <row r="893" spans="1:8" x14ac:dyDescent="0.25">
      <c r="A893" s="63"/>
      <c r="B893" s="47"/>
      <c r="C893" s="48"/>
      <c r="D893" s="48"/>
      <c r="E893" s="46"/>
      <c r="F893" s="48" t="str">
        <f t="shared" si="25"/>
        <v/>
      </c>
      <c r="H893" s="65">
        <f t="shared" si="26"/>
        <v>0</v>
      </c>
    </row>
    <row r="894" spans="1:8" x14ac:dyDescent="0.25">
      <c r="A894" s="63"/>
      <c r="B894" s="47"/>
      <c r="C894" s="48"/>
      <c r="D894" s="48"/>
      <c r="E894" s="46"/>
      <c r="F894" s="48" t="str">
        <f t="shared" si="25"/>
        <v/>
      </c>
      <c r="H894" s="65">
        <f t="shared" si="26"/>
        <v>0</v>
      </c>
    </row>
    <row r="895" spans="1:8" x14ac:dyDescent="0.25">
      <c r="A895" s="63"/>
      <c r="B895" s="47"/>
      <c r="C895" s="48"/>
      <c r="D895" s="48"/>
      <c r="E895" s="46"/>
      <c r="F895" s="48" t="str">
        <f t="shared" si="25"/>
        <v/>
      </c>
      <c r="H895" s="65">
        <f t="shared" si="26"/>
        <v>0</v>
      </c>
    </row>
    <row r="896" spans="1:8" x14ac:dyDescent="0.25">
      <c r="A896" s="63"/>
      <c r="B896" s="47"/>
      <c r="C896" s="48"/>
      <c r="D896" s="48"/>
      <c r="E896" s="46"/>
      <c r="F896" s="48" t="str">
        <f t="shared" si="25"/>
        <v/>
      </c>
      <c r="H896" s="65">
        <f t="shared" si="26"/>
        <v>0</v>
      </c>
    </row>
    <row r="897" spans="1:8" x14ac:dyDescent="0.25">
      <c r="A897" s="63"/>
      <c r="B897" s="47"/>
      <c r="C897" s="48"/>
      <c r="D897" s="48"/>
      <c r="E897" s="46"/>
      <c r="F897" s="48" t="str">
        <f t="shared" si="25"/>
        <v/>
      </c>
      <c r="H897" s="65">
        <f t="shared" si="26"/>
        <v>0</v>
      </c>
    </row>
    <row r="898" spans="1:8" x14ac:dyDescent="0.25">
      <c r="A898" s="63"/>
      <c r="B898" s="47"/>
      <c r="C898" s="48"/>
      <c r="D898" s="48"/>
      <c r="E898" s="46"/>
      <c r="F898" s="48" t="str">
        <f t="shared" si="25"/>
        <v/>
      </c>
      <c r="H898" s="65">
        <f t="shared" si="26"/>
        <v>0</v>
      </c>
    </row>
    <row r="899" spans="1:8" x14ac:dyDescent="0.25">
      <c r="A899" s="63"/>
      <c r="B899" s="47"/>
      <c r="C899" s="48"/>
      <c r="D899" s="48"/>
      <c r="E899" s="46"/>
      <c r="F899" s="48" t="str">
        <f t="shared" si="25"/>
        <v/>
      </c>
      <c r="H899" s="65">
        <f t="shared" si="26"/>
        <v>0</v>
      </c>
    </row>
    <row r="900" spans="1:8" x14ac:dyDescent="0.25">
      <c r="A900" s="63"/>
      <c r="B900" s="47"/>
      <c r="C900" s="48"/>
      <c r="D900" s="48"/>
      <c r="E900" s="46"/>
      <c r="F900" s="48" t="str">
        <f t="shared" si="25"/>
        <v/>
      </c>
      <c r="H900" s="65">
        <f t="shared" si="26"/>
        <v>0</v>
      </c>
    </row>
    <row r="901" spans="1:8" x14ac:dyDescent="0.25">
      <c r="A901" s="63"/>
      <c r="B901" s="47"/>
      <c r="C901" s="48"/>
      <c r="D901" s="48"/>
      <c r="E901" s="46"/>
      <c r="F901" s="48" t="str">
        <f t="shared" si="25"/>
        <v/>
      </c>
      <c r="H901" s="65">
        <f t="shared" si="26"/>
        <v>0</v>
      </c>
    </row>
    <row r="902" spans="1:8" x14ac:dyDescent="0.25">
      <c r="A902" s="63"/>
      <c r="B902" s="47"/>
      <c r="C902" s="48"/>
      <c r="D902" s="48"/>
      <c r="E902" s="46"/>
      <c r="F902" s="48" t="str">
        <f t="shared" si="25"/>
        <v/>
      </c>
      <c r="H902" s="65">
        <f t="shared" si="26"/>
        <v>0</v>
      </c>
    </row>
    <row r="903" spans="1:8" x14ac:dyDescent="0.25">
      <c r="A903" s="63"/>
      <c r="B903" s="47"/>
      <c r="C903" s="48"/>
      <c r="D903" s="48"/>
      <c r="E903" s="46"/>
      <c r="F903" s="48" t="str">
        <f t="shared" si="25"/>
        <v/>
      </c>
      <c r="H903" s="65">
        <f t="shared" si="26"/>
        <v>0</v>
      </c>
    </row>
    <row r="904" spans="1:8" x14ac:dyDescent="0.25">
      <c r="A904" s="63"/>
      <c r="B904" s="47"/>
      <c r="C904" s="48"/>
      <c r="D904" s="48"/>
      <c r="E904" s="46"/>
      <c r="F904" s="48" t="str">
        <f t="shared" si="25"/>
        <v/>
      </c>
      <c r="H904" s="65">
        <f t="shared" si="26"/>
        <v>0</v>
      </c>
    </row>
    <row r="905" spans="1:8" x14ac:dyDescent="0.25">
      <c r="A905" s="63"/>
      <c r="B905" s="47"/>
      <c r="C905" s="48"/>
      <c r="D905" s="48"/>
      <c r="E905" s="46"/>
      <c r="F905" s="48" t="str">
        <f t="shared" si="25"/>
        <v/>
      </c>
      <c r="H905" s="65">
        <f t="shared" si="26"/>
        <v>0</v>
      </c>
    </row>
    <row r="906" spans="1:8" x14ac:dyDescent="0.25">
      <c r="A906" s="63"/>
      <c r="B906" s="47"/>
      <c r="C906" s="48"/>
      <c r="D906" s="48"/>
      <c r="E906" s="46"/>
      <c r="F906" s="48" t="str">
        <f t="shared" si="25"/>
        <v/>
      </c>
      <c r="H906" s="65">
        <f t="shared" si="26"/>
        <v>0</v>
      </c>
    </row>
    <row r="907" spans="1:8" x14ac:dyDescent="0.25">
      <c r="A907" s="63"/>
      <c r="B907" s="47"/>
      <c r="C907" s="48"/>
      <c r="D907" s="48"/>
      <c r="E907" s="46"/>
      <c r="F907" s="48" t="str">
        <f t="shared" ref="F907:F970" si="27">IF(C907="","",OR(C907=$AQ$7,C907=$AQ$8))</f>
        <v/>
      </c>
      <c r="H907" s="65">
        <f t="shared" si="26"/>
        <v>0</v>
      </c>
    </row>
    <row r="908" spans="1:8" x14ac:dyDescent="0.25">
      <c r="A908" s="63"/>
      <c r="B908" s="47"/>
      <c r="C908" s="48"/>
      <c r="D908" s="48"/>
      <c r="E908" s="46"/>
      <c r="F908" s="48" t="str">
        <f t="shared" si="27"/>
        <v/>
      </c>
      <c r="H908" s="65">
        <f t="shared" ref="H908:H971" si="28">IF(G908&gt;0,1,)</f>
        <v>0</v>
      </c>
    </row>
    <row r="909" spans="1:8" x14ac:dyDescent="0.25">
      <c r="A909" s="63"/>
      <c r="B909" s="47"/>
      <c r="C909" s="48"/>
      <c r="D909" s="48"/>
      <c r="E909" s="46"/>
      <c r="F909" s="48" t="str">
        <f t="shared" si="27"/>
        <v/>
      </c>
      <c r="H909" s="65">
        <f t="shared" si="28"/>
        <v>0</v>
      </c>
    </row>
    <row r="910" spans="1:8" x14ac:dyDescent="0.25">
      <c r="A910" s="63"/>
      <c r="B910" s="47"/>
      <c r="C910" s="48"/>
      <c r="D910" s="48"/>
      <c r="E910" s="46"/>
      <c r="F910" s="48" t="str">
        <f t="shared" si="27"/>
        <v/>
      </c>
      <c r="H910" s="65">
        <f t="shared" si="28"/>
        <v>0</v>
      </c>
    </row>
    <row r="911" spans="1:8" x14ac:dyDescent="0.25">
      <c r="A911" s="63"/>
      <c r="B911" s="47"/>
      <c r="C911" s="48"/>
      <c r="D911" s="48"/>
      <c r="E911" s="46"/>
      <c r="F911" s="48" t="str">
        <f t="shared" si="27"/>
        <v/>
      </c>
      <c r="H911" s="65">
        <f t="shared" si="28"/>
        <v>0</v>
      </c>
    </row>
    <row r="912" spans="1:8" x14ac:dyDescent="0.25">
      <c r="A912" s="63"/>
      <c r="B912" s="47"/>
      <c r="C912" s="48"/>
      <c r="D912" s="48"/>
      <c r="E912" s="46"/>
      <c r="F912" s="48" t="str">
        <f t="shared" si="27"/>
        <v/>
      </c>
      <c r="H912" s="65">
        <f t="shared" si="28"/>
        <v>0</v>
      </c>
    </row>
    <row r="913" spans="1:8" x14ac:dyDescent="0.25">
      <c r="A913" s="63"/>
      <c r="B913" s="47"/>
      <c r="C913" s="48"/>
      <c r="D913" s="48"/>
      <c r="E913" s="46"/>
      <c r="F913" s="48" t="str">
        <f t="shared" si="27"/>
        <v/>
      </c>
      <c r="H913" s="65">
        <f t="shared" si="28"/>
        <v>0</v>
      </c>
    </row>
    <row r="914" spans="1:8" x14ac:dyDescent="0.25">
      <c r="A914" s="63"/>
      <c r="B914" s="47"/>
      <c r="C914" s="48"/>
      <c r="D914" s="48"/>
      <c r="E914" s="46"/>
      <c r="F914" s="48" t="str">
        <f t="shared" si="27"/>
        <v/>
      </c>
      <c r="H914" s="65">
        <f t="shared" si="28"/>
        <v>0</v>
      </c>
    </row>
    <row r="915" spans="1:8" x14ac:dyDescent="0.25">
      <c r="A915" s="63"/>
      <c r="B915" s="47"/>
      <c r="C915" s="48"/>
      <c r="D915" s="48"/>
      <c r="E915" s="46"/>
      <c r="F915" s="48" t="str">
        <f t="shared" si="27"/>
        <v/>
      </c>
      <c r="H915" s="65">
        <f t="shared" si="28"/>
        <v>0</v>
      </c>
    </row>
    <row r="916" spans="1:8" x14ac:dyDescent="0.25">
      <c r="A916" s="63"/>
      <c r="B916" s="47"/>
      <c r="C916" s="48"/>
      <c r="D916" s="48"/>
      <c r="E916" s="46"/>
      <c r="F916" s="48" t="str">
        <f t="shared" si="27"/>
        <v/>
      </c>
      <c r="H916" s="65">
        <f t="shared" si="28"/>
        <v>0</v>
      </c>
    </row>
    <row r="917" spans="1:8" x14ac:dyDescent="0.25">
      <c r="A917" s="63"/>
      <c r="B917" s="47"/>
      <c r="C917" s="48"/>
      <c r="D917" s="48"/>
      <c r="E917" s="46"/>
      <c r="F917" s="48" t="str">
        <f t="shared" si="27"/>
        <v/>
      </c>
      <c r="H917" s="65">
        <f t="shared" si="28"/>
        <v>0</v>
      </c>
    </row>
    <row r="918" spans="1:8" x14ac:dyDescent="0.25">
      <c r="A918" s="63"/>
      <c r="B918" s="47"/>
      <c r="C918" s="48"/>
      <c r="D918" s="48"/>
      <c r="E918" s="46"/>
      <c r="F918" s="48" t="str">
        <f t="shared" si="27"/>
        <v/>
      </c>
      <c r="H918" s="65">
        <f t="shared" si="28"/>
        <v>0</v>
      </c>
    </row>
    <row r="919" spans="1:8" x14ac:dyDescent="0.25">
      <c r="A919" s="63"/>
      <c r="B919" s="47"/>
      <c r="C919" s="48"/>
      <c r="D919" s="48"/>
      <c r="E919" s="46"/>
      <c r="F919" s="48" t="str">
        <f t="shared" si="27"/>
        <v/>
      </c>
      <c r="H919" s="65">
        <f t="shared" si="28"/>
        <v>0</v>
      </c>
    </row>
    <row r="920" spans="1:8" x14ac:dyDescent="0.25">
      <c r="A920" s="63"/>
      <c r="B920" s="47"/>
      <c r="C920" s="48"/>
      <c r="D920" s="48"/>
      <c r="E920" s="46"/>
      <c r="F920" s="48" t="str">
        <f t="shared" si="27"/>
        <v/>
      </c>
      <c r="H920" s="65">
        <f t="shared" si="28"/>
        <v>0</v>
      </c>
    </row>
    <row r="921" spans="1:8" x14ac:dyDescent="0.25">
      <c r="A921" s="63"/>
      <c r="B921" s="47"/>
      <c r="C921" s="48"/>
      <c r="D921" s="48"/>
      <c r="E921" s="46"/>
      <c r="F921" s="48" t="str">
        <f t="shared" si="27"/>
        <v/>
      </c>
      <c r="H921" s="65">
        <f t="shared" si="28"/>
        <v>0</v>
      </c>
    </row>
    <row r="922" spans="1:8" x14ac:dyDescent="0.25">
      <c r="A922" s="63"/>
      <c r="B922" s="47"/>
      <c r="C922" s="48"/>
      <c r="D922" s="48"/>
      <c r="E922" s="46"/>
      <c r="F922" s="48" t="str">
        <f t="shared" si="27"/>
        <v/>
      </c>
      <c r="H922" s="65">
        <f t="shared" si="28"/>
        <v>0</v>
      </c>
    </row>
    <row r="923" spans="1:8" x14ac:dyDescent="0.25">
      <c r="A923" s="63"/>
      <c r="B923" s="47"/>
      <c r="C923" s="48"/>
      <c r="D923" s="48"/>
      <c r="E923" s="46"/>
      <c r="F923" s="48" t="str">
        <f t="shared" si="27"/>
        <v/>
      </c>
      <c r="H923" s="65">
        <f t="shared" si="28"/>
        <v>0</v>
      </c>
    </row>
    <row r="924" spans="1:8" x14ac:dyDescent="0.25">
      <c r="A924" s="63"/>
      <c r="B924" s="47"/>
      <c r="C924" s="48"/>
      <c r="D924" s="48"/>
      <c r="E924" s="46"/>
      <c r="F924" s="48" t="str">
        <f t="shared" si="27"/>
        <v/>
      </c>
      <c r="H924" s="65">
        <f t="shared" si="28"/>
        <v>0</v>
      </c>
    </row>
    <row r="925" spans="1:8" x14ac:dyDescent="0.25">
      <c r="A925" s="63"/>
      <c r="B925" s="47"/>
      <c r="C925" s="48"/>
      <c r="D925" s="48"/>
      <c r="E925" s="46"/>
      <c r="F925" s="48" t="str">
        <f t="shared" si="27"/>
        <v/>
      </c>
      <c r="H925" s="65">
        <f t="shared" si="28"/>
        <v>0</v>
      </c>
    </row>
    <row r="926" spans="1:8" x14ac:dyDescent="0.25">
      <c r="A926" s="63"/>
      <c r="B926" s="47"/>
      <c r="C926" s="48"/>
      <c r="D926" s="48"/>
      <c r="E926" s="46"/>
      <c r="F926" s="48" t="str">
        <f t="shared" si="27"/>
        <v/>
      </c>
      <c r="H926" s="65">
        <f t="shared" si="28"/>
        <v>0</v>
      </c>
    </row>
    <row r="927" spans="1:8" x14ac:dyDescent="0.25">
      <c r="A927" s="63"/>
      <c r="B927" s="47"/>
      <c r="C927" s="48"/>
      <c r="D927" s="48"/>
      <c r="E927" s="46"/>
      <c r="F927" s="48" t="str">
        <f t="shared" si="27"/>
        <v/>
      </c>
      <c r="H927" s="65">
        <f t="shared" si="28"/>
        <v>0</v>
      </c>
    </row>
    <row r="928" spans="1:8" x14ac:dyDescent="0.25">
      <c r="A928" s="63"/>
      <c r="B928" s="47"/>
      <c r="C928" s="48"/>
      <c r="D928" s="48"/>
      <c r="E928" s="46"/>
      <c r="F928" s="48" t="str">
        <f t="shared" si="27"/>
        <v/>
      </c>
      <c r="H928" s="65">
        <f t="shared" si="28"/>
        <v>0</v>
      </c>
    </row>
    <row r="929" spans="1:8" x14ac:dyDescent="0.25">
      <c r="A929" s="63"/>
      <c r="B929" s="47"/>
      <c r="C929" s="48"/>
      <c r="D929" s="48"/>
      <c r="E929" s="46"/>
      <c r="F929" s="48" t="str">
        <f t="shared" si="27"/>
        <v/>
      </c>
      <c r="H929" s="65">
        <f t="shared" si="28"/>
        <v>0</v>
      </c>
    </row>
    <row r="930" spans="1:8" x14ac:dyDescent="0.25">
      <c r="A930" s="63"/>
      <c r="B930" s="47"/>
      <c r="C930" s="48"/>
      <c r="D930" s="48"/>
      <c r="E930" s="46"/>
      <c r="F930" s="48" t="str">
        <f t="shared" si="27"/>
        <v/>
      </c>
      <c r="H930" s="65">
        <f t="shared" si="28"/>
        <v>0</v>
      </c>
    </row>
    <row r="931" spans="1:8" x14ac:dyDescent="0.25">
      <c r="A931" s="63"/>
      <c r="B931" s="47"/>
      <c r="C931" s="48"/>
      <c r="D931" s="48"/>
      <c r="E931" s="46"/>
      <c r="F931" s="48" t="str">
        <f t="shared" si="27"/>
        <v/>
      </c>
      <c r="H931" s="65">
        <f t="shared" si="28"/>
        <v>0</v>
      </c>
    </row>
    <row r="932" spans="1:8" x14ac:dyDescent="0.25">
      <c r="A932" s="63"/>
      <c r="B932" s="47"/>
      <c r="C932" s="48"/>
      <c r="D932" s="48"/>
      <c r="E932" s="46"/>
      <c r="F932" s="48" t="str">
        <f t="shared" si="27"/>
        <v/>
      </c>
      <c r="H932" s="65">
        <f t="shared" si="28"/>
        <v>0</v>
      </c>
    </row>
    <row r="933" spans="1:8" x14ac:dyDescent="0.25">
      <c r="A933" s="63"/>
      <c r="B933" s="47"/>
      <c r="C933" s="48"/>
      <c r="D933" s="48"/>
      <c r="E933" s="46"/>
      <c r="F933" s="48" t="str">
        <f t="shared" si="27"/>
        <v/>
      </c>
      <c r="H933" s="65">
        <f t="shared" si="28"/>
        <v>0</v>
      </c>
    </row>
    <row r="934" spans="1:8" x14ac:dyDescent="0.25">
      <c r="A934" s="63"/>
      <c r="B934" s="47"/>
      <c r="C934" s="48"/>
      <c r="D934" s="48"/>
      <c r="E934" s="46"/>
      <c r="F934" s="48" t="str">
        <f t="shared" si="27"/>
        <v/>
      </c>
      <c r="H934" s="65">
        <f t="shared" si="28"/>
        <v>0</v>
      </c>
    </row>
    <row r="935" spans="1:8" x14ac:dyDescent="0.25">
      <c r="A935" s="63"/>
      <c r="B935" s="47"/>
      <c r="C935" s="48"/>
      <c r="D935" s="48"/>
      <c r="E935" s="46"/>
      <c r="F935" s="48" t="str">
        <f t="shared" si="27"/>
        <v/>
      </c>
      <c r="H935" s="65">
        <f t="shared" si="28"/>
        <v>0</v>
      </c>
    </row>
    <row r="936" spans="1:8" x14ac:dyDescent="0.25">
      <c r="A936" s="63"/>
      <c r="B936" s="47"/>
      <c r="C936" s="48"/>
      <c r="D936" s="48"/>
      <c r="E936" s="46"/>
      <c r="F936" s="48" t="str">
        <f t="shared" si="27"/>
        <v/>
      </c>
      <c r="H936" s="65">
        <f t="shared" si="28"/>
        <v>0</v>
      </c>
    </row>
    <row r="937" spans="1:8" x14ac:dyDescent="0.25">
      <c r="A937" s="63"/>
      <c r="B937" s="47"/>
      <c r="C937" s="48"/>
      <c r="D937" s="48"/>
      <c r="E937" s="46"/>
      <c r="F937" s="48" t="str">
        <f t="shared" si="27"/>
        <v/>
      </c>
      <c r="H937" s="65">
        <f t="shared" si="28"/>
        <v>0</v>
      </c>
    </row>
    <row r="938" spans="1:8" x14ac:dyDescent="0.25">
      <c r="A938" s="63"/>
      <c r="B938" s="47"/>
      <c r="C938" s="48"/>
      <c r="D938" s="48"/>
      <c r="E938" s="46"/>
      <c r="F938" s="48" t="str">
        <f t="shared" si="27"/>
        <v/>
      </c>
      <c r="H938" s="65">
        <f t="shared" si="28"/>
        <v>0</v>
      </c>
    </row>
    <row r="939" spans="1:8" x14ac:dyDescent="0.25">
      <c r="A939" s="63"/>
      <c r="B939" s="47"/>
      <c r="C939" s="48"/>
      <c r="D939" s="48"/>
      <c r="E939" s="46"/>
      <c r="F939" s="48" t="str">
        <f t="shared" si="27"/>
        <v/>
      </c>
      <c r="H939" s="65">
        <f t="shared" si="28"/>
        <v>0</v>
      </c>
    </row>
    <row r="940" spans="1:8" x14ac:dyDescent="0.25">
      <c r="A940" s="63"/>
      <c r="B940" s="47"/>
      <c r="C940" s="48"/>
      <c r="D940" s="48"/>
      <c r="E940" s="46"/>
      <c r="F940" s="48" t="str">
        <f t="shared" si="27"/>
        <v/>
      </c>
      <c r="H940" s="65">
        <f t="shared" si="28"/>
        <v>0</v>
      </c>
    </row>
    <row r="941" spans="1:8" x14ac:dyDescent="0.25">
      <c r="A941" s="63"/>
      <c r="B941" s="47"/>
      <c r="C941" s="48"/>
      <c r="D941" s="48"/>
      <c r="E941" s="46"/>
      <c r="F941" s="48" t="str">
        <f t="shared" si="27"/>
        <v/>
      </c>
      <c r="H941" s="65">
        <f t="shared" si="28"/>
        <v>0</v>
      </c>
    </row>
    <row r="942" spans="1:8" x14ac:dyDescent="0.25">
      <c r="A942" s="63"/>
      <c r="B942" s="47"/>
      <c r="C942" s="48"/>
      <c r="D942" s="48"/>
      <c r="E942" s="46"/>
      <c r="F942" s="48" t="str">
        <f t="shared" si="27"/>
        <v/>
      </c>
      <c r="H942" s="65">
        <f t="shared" si="28"/>
        <v>0</v>
      </c>
    </row>
    <row r="943" spans="1:8" x14ac:dyDescent="0.25">
      <c r="A943" s="63"/>
      <c r="B943" s="47"/>
      <c r="C943" s="48"/>
      <c r="D943" s="48"/>
      <c r="E943" s="46"/>
      <c r="F943" s="48" t="str">
        <f t="shared" si="27"/>
        <v/>
      </c>
      <c r="H943" s="65">
        <f t="shared" si="28"/>
        <v>0</v>
      </c>
    </row>
    <row r="944" spans="1:8" x14ac:dyDescent="0.25">
      <c r="A944" s="63"/>
      <c r="B944" s="47"/>
      <c r="C944" s="48"/>
      <c r="D944" s="48"/>
      <c r="E944" s="46"/>
      <c r="F944" s="48" t="str">
        <f t="shared" si="27"/>
        <v/>
      </c>
      <c r="H944" s="65">
        <f t="shared" si="28"/>
        <v>0</v>
      </c>
    </row>
    <row r="945" spans="1:8" x14ac:dyDescent="0.25">
      <c r="A945" s="63"/>
      <c r="B945" s="47"/>
      <c r="C945" s="48"/>
      <c r="D945" s="48"/>
      <c r="E945" s="46"/>
      <c r="F945" s="48" t="str">
        <f t="shared" si="27"/>
        <v/>
      </c>
      <c r="H945" s="65">
        <f t="shared" si="28"/>
        <v>0</v>
      </c>
    </row>
    <row r="946" spans="1:8" x14ac:dyDescent="0.25">
      <c r="A946" s="63"/>
      <c r="B946" s="47"/>
      <c r="C946" s="48"/>
      <c r="D946" s="48"/>
      <c r="E946" s="46"/>
      <c r="F946" s="48" t="str">
        <f t="shared" si="27"/>
        <v/>
      </c>
      <c r="H946" s="65">
        <f t="shared" si="28"/>
        <v>0</v>
      </c>
    </row>
    <row r="947" spans="1:8" x14ac:dyDescent="0.25">
      <c r="A947" s="63"/>
      <c r="B947" s="47"/>
      <c r="C947" s="48"/>
      <c r="D947" s="48"/>
      <c r="E947" s="46"/>
      <c r="F947" s="48" t="str">
        <f t="shared" si="27"/>
        <v/>
      </c>
      <c r="H947" s="65">
        <f t="shared" si="28"/>
        <v>0</v>
      </c>
    </row>
    <row r="948" spans="1:8" x14ac:dyDescent="0.25">
      <c r="A948" s="63"/>
      <c r="B948" s="47"/>
      <c r="C948" s="48"/>
      <c r="D948" s="48"/>
      <c r="E948" s="46"/>
      <c r="F948" s="48" t="str">
        <f t="shared" si="27"/>
        <v/>
      </c>
      <c r="H948" s="65">
        <f t="shared" si="28"/>
        <v>0</v>
      </c>
    </row>
    <row r="949" spans="1:8" x14ac:dyDescent="0.25">
      <c r="A949" s="63"/>
      <c r="B949" s="47"/>
      <c r="C949" s="48"/>
      <c r="D949" s="48"/>
      <c r="E949" s="46"/>
      <c r="F949" s="48" t="str">
        <f t="shared" si="27"/>
        <v/>
      </c>
      <c r="H949" s="65">
        <f t="shared" si="28"/>
        <v>0</v>
      </c>
    </row>
    <row r="950" spans="1:8" x14ac:dyDescent="0.25">
      <c r="A950" s="63"/>
      <c r="B950" s="47"/>
      <c r="C950" s="48"/>
      <c r="D950" s="48"/>
      <c r="E950" s="46"/>
      <c r="F950" s="48" t="str">
        <f t="shared" si="27"/>
        <v/>
      </c>
      <c r="H950" s="65">
        <f t="shared" si="28"/>
        <v>0</v>
      </c>
    </row>
    <row r="951" spans="1:8" x14ac:dyDescent="0.25">
      <c r="A951" s="63"/>
      <c r="B951" s="47"/>
      <c r="C951" s="48"/>
      <c r="D951" s="48"/>
      <c r="E951" s="46"/>
      <c r="F951" s="48" t="str">
        <f t="shared" si="27"/>
        <v/>
      </c>
      <c r="H951" s="65">
        <f t="shared" si="28"/>
        <v>0</v>
      </c>
    </row>
    <row r="952" spans="1:8" x14ac:dyDescent="0.25">
      <c r="A952" s="63"/>
      <c r="B952" s="47"/>
      <c r="C952" s="48"/>
      <c r="D952" s="48"/>
      <c r="E952" s="46"/>
      <c r="F952" s="48" t="str">
        <f t="shared" si="27"/>
        <v/>
      </c>
      <c r="H952" s="65">
        <f t="shared" si="28"/>
        <v>0</v>
      </c>
    </row>
    <row r="953" spans="1:8" x14ac:dyDescent="0.25">
      <c r="A953" s="63"/>
      <c r="B953" s="47"/>
      <c r="C953" s="48"/>
      <c r="D953" s="48"/>
      <c r="E953" s="46"/>
      <c r="F953" s="48" t="str">
        <f t="shared" si="27"/>
        <v/>
      </c>
      <c r="H953" s="65">
        <f t="shared" si="28"/>
        <v>0</v>
      </c>
    </row>
    <row r="954" spans="1:8" x14ac:dyDescent="0.25">
      <c r="A954" s="63"/>
      <c r="B954" s="47"/>
      <c r="C954" s="48"/>
      <c r="D954" s="48"/>
      <c r="E954" s="46"/>
      <c r="F954" s="48" t="str">
        <f t="shared" si="27"/>
        <v/>
      </c>
      <c r="H954" s="65">
        <f t="shared" si="28"/>
        <v>0</v>
      </c>
    </row>
    <row r="955" spans="1:8" x14ac:dyDescent="0.25">
      <c r="A955" s="63"/>
      <c r="B955" s="47"/>
      <c r="C955" s="48"/>
      <c r="D955" s="48"/>
      <c r="E955" s="46"/>
      <c r="F955" s="48" t="str">
        <f t="shared" si="27"/>
        <v/>
      </c>
      <c r="H955" s="65">
        <f t="shared" si="28"/>
        <v>0</v>
      </c>
    </row>
    <row r="956" spans="1:8" x14ac:dyDescent="0.25">
      <c r="A956" s="63"/>
      <c r="B956" s="47"/>
      <c r="C956" s="48"/>
      <c r="D956" s="48"/>
      <c r="E956" s="46"/>
      <c r="F956" s="48" t="str">
        <f t="shared" si="27"/>
        <v/>
      </c>
      <c r="H956" s="65">
        <f t="shared" si="28"/>
        <v>0</v>
      </c>
    </row>
    <row r="957" spans="1:8" x14ac:dyDescent="0.25">
      <c r="A957" s="63"/>
      <c r="B957" s="47"/>
      <c r="C957" s="48"/>
      <c r="D957" s="48"/>
      <c r="E957" s="46"/>
      <c r="F957" s="48" t="str">
        <f t="shared" si="27"/>
        <v/>
      </c>
      <c r="H957" s="65">
        <f t="shared" si="28"/>
        <v>0</v>
      </c>
    </row>
    <row r="958" spans="1:8" x14ac:dyDescent="0.25">
      <c r="A958" s="63"/>
      <c r="B958" s="47"/>
      <c r="C958" s="48"/>
      <c r="D958" s="48"/>
      <c r="E958" s="46"/>
      <c r="F958" s="48" t="str">
        <f t="shared" si="27"/>
        <v/>
      </c>
      <c r="H958" s="65">
        <f t="shared" si="28"/>
        <v>0</v>
      </c>
    </row>
    <row r="959" spans="1:8" x14ac:dyDescent="0.25">
      <c r="A959" s="63"/>
      <c r="B959" s="47"/>
      <c r="C959" s="48"/>
      <c r="D959" s="48"/>
      <c r="E959" s="46"/>
      <c r="F959" s="48" t="str">
        <f t="shared" si="27"/>
        <v/>
      </c>
      <c r="H959" s="65">
        <f t="shared" si="28"/>
        <v>0</v>
      </c>
    </row>
    <row r="960" spans="1:8" x14ac:dyDescent="0.25">
      <c r="A960" s="63"/>
      <c r="B960" s="47"/>
      <c r="C960" s="48"/>
      <c r="D960" s="48"/>
      <c r="E960" s="46"/>
      <c r="F960" s="48" t="str">
        <f t="shared" si="27"/>
        <v/>
      </c>
      <c r="H960" s="65">
        <f t="shared" si="28"/>
        <v>0</v>
      </c>
    </row>
    <row r="961" spans="1:8" x14ac:dyDescent="0.25">
      <c r="A961" s="63"/>
      <c r="B961" s="47"/>
      <c r="C961" s="48"/>
      <c r="D961" s="48"/>
      <c r="E961" s="46"/>
      <c r="F961" s="48" t="str">
        <f t="shared" si="27"/>
        <v/>
      </c>
      <c r="H961" s="65">
        <f t="shared" si="28"/>
        <v>0</v>
      </c>
    </row>
    <row r="962" spans="1:8" x14ac:dyDescent="0.25">
      <c r="A962" s="63"/>
      <c r="B962" s="47"/>
      <c r="C962" s="48"/>
      <c r="D962" s="48"/>
      <c r="E962" s="46"/>
      <c r="F962" s="48" t="str">
        <f t="shared" si="27"/>
        <v/>
      </c>
      <c r="H962" s="65">
        <f t="shared" si="28"/>
        <v>0</v>
      </c>
    </row>
    <row r="963" spans="1:8" x14ac:dyDescent="0.25">
      <c r="A963" s="63"/>
      <c r="B963" s="47"/>
      <c r="C963" s="48"/>
      <c r="D963" s="48"/>
      <c r="E963" s="46"/>
      <c r="F963" s="48" t="str">
        <f t="shared" si="27"/>
        <v/>
      </c>
      <c r="H963" s="65">
        <f t="shared" si="28"/>
        <v>0</v>
      </c>
    </row>
    <row r="964" spans="1:8" x14ac:dyDescent="0.25">
      <c r="A964" s="63"/>
      <c r="B964" s="47"/>
      <c r="C964" s="48"/>
      <c r="D964" s="48"/>
      <c r="E964" s="46"/>
      <c r="F964" s="48" t="str">
        <f t="shared" si="27"/>
        <v/>
      </c>
      <c r="H964" s="65">
        <f t="shared" si="28"/>
        <v>0</v>
      </c>
    </row>
    <row r="965" spans="1:8" x14ac:dyDescent="0.25">
      <c r="A965" s="63"/>
      <c r="B965" s="47"/>
      <c r="C965" s="48"/>
      <c r="D965" s="48"/>
      <c r="E965" s="46"/>
      <c r="F965" s="48" t="str">
        <f t="shared" si="27"/>
        <v/>
      </c>
      <c r="H965" s="65">
        <f t="shared" si="28"/>
        <v>0</v>
      </c>
    </row>
    <row r="966" spans="1:8" x14ac:dyDescent="0.25">
      <c r="A966" s="63"/>
      <c r="B966" s="47"/>
      <c r="C966" s="48"/>
      <c r="D966" s="48"/>
      <c r="E966" s="46"/>
      <c r="F966" s="48" t="str">
        <f t="shared" si="27"/>
        <v/>
      </c>
      <c r="H966" s="65">
        <f t="shared" si="28"/>
        <v>0</v>
      </c>
    </row>
    <row r="967" spans="1:8" x14ac:dyDescent="0.25">
      <c r="A967" s="63"/>
      <c r="B967" s="47"/>
      <c r="C967" s="48"/>
      <c r="D967" s="48"/>
      <c r="E967" s="46"/>
      <c r="F967" s="48" t="str">
        <f t="shared" si="27"/>
        <v/>
      </c>
      <c r="H967" s="65">
        <f t="shared" si="28"/>
        <v>0</v>
      </c>
    </row>
    <row r="968" spans="1:8" x14ac:dyDescent="0.25">
      <c r="A968" s="63"/>
      <c r="B968" s="47"/>
      <c r="C968" s="48"/>
      <c r="D968" s="48"/>
      <c r="E968" s="46"/>
      <c r="F968" s="48" t="str">
        <f t="shared" si="27"/>
        <v/>
      </c>
      <c r="H968" s="65">
        <f t="shared" si="28"/>
        <v>0</v>
      </c>
    </row>
    <row r="969" spans="1:8" x14ac:dyDescent="0.25">
      <c r="A969" s="63"/>
      <c r="B969" s="47"/>
      <c r="C969" s="48"/>
      <c r="D969" s="48"/>
      <c r="E969" s="46"/>
      <c r="F969" s="48" t="str">
        <f t="shared" si="27"/>
        <v/>
      </c>
      <c r="H969" s="65">
        <f t="shared" si="28"/>
        <v>0</v>
      </c>
    </row>
    <row r="970" spans="1:8" x14ac:dyDescent="0.25">
      <c r="A970" s="63"/>
      <c r="B970" s="47"/>
      <c r="C970" s="48"/>
      <c r="D970" s="48"/>
      <c r="E970" s="46"/>
      <c r="F970" s="48" t="str">
        <f t="shared" si="27"/>
        <v/>
      </c>
      <c r="H970" s="65">
        <f t="shared" si="28"/>
        <v>0</v>
      </c>
    </row>
    <row r="971" spans="1:8" x14ac:dyDescent="0.25">
      <c r="A971" s="63"/>
      <c r="B971" s="47"/>
      <c r="C971" s="48"/>
      <c r="D971" s="48"/>
      <c r="E971" s="46"/>
      <c r="F971" s="48" t="str">
        <f t="shared" ref="F971:F1034" si="29">IF(C971="","",OR(C971=$AQ$7,C971=$AQ$8))</f>
        <v/>
      </c>
      <c r="H971" s="65">
        <f t="shared" si="28"/>
        <v>0</v>
      </c>
    </row>
    <row r="972" spans="1:8" x14ac:dyDescent="0.25">
      <c r="A972" s="63"/>
      <c r="B972" s="47"/>
      <c r="C972" s="48"/>
      <c r="D972" s="48"/>
      <c r="E972" s="46"/>
      <c r="F972" s="48" t="str">
        <f t="shared" si="29"/>
        <v/>
      </c>
      <c r="H972" s="65">
        <f t="shared" ref="H972:H1035" si="30">IF(G972&gt;0,1,)</f>
        <v>0</v>
      </c>
    </row>
    <row r="973" spans="1:8" x14ac:dyDescent="0.25">
      <c r="A973" s="63"/>
      <c r="B973" s="47"/>
      <c r="C973" s="48"/>
      <c r="D973" s="48"/>
      <c r="E973" s="46"/>
      <c r="F973" s="48" t="str">
        <f t="shared" si="29"/>
        <v/>
      </c>
      <c r="H973" s="65">
        <f t="shared" si="30"/>
        <v>0</v>
      </c>
    </row>
    <row r="974" spans="1:8" x14ac:dyDescent="0.25">
      <c r="A974" s="63"/>
      <c r="B974" s="47"/>
      <c r="C974" s="48"/>
      <c r="D974" s="48"/>
      <c r="E974" s="46"/>
      <c r="F974" s="48" t="str">
        <f t="shared" si="29"/>
        <v/>
      </c>
      <c r="H974" s="65">
        <f t="shared" si="30"/>
        <v>0</v>
      </c>
    </row>
    <row r="975" spans="1:8" x14ac:dyDescent="0.25">
      <c r="A975" s="63"/>
      <c r="B975" s="47"/>
      <c r="C975" s="48"/>
      <c r="D975" s="48"/>
      <c r="E975" s="46"/>
      <c r="F975" s="48" t="str">
        <f t="shared" si="29"/>
        <v/>
      </c>
      <c r="H975" s="65">
        <f t="shared" si="30"/>
        <v>0</v>
      </c>
    </row>
    <row r="976" spans="1:8" x14ac:dyDescent="0.25">
      <c r="A976" s="63"/>
      <c r="B976" s="47"/>
      <c r="C976" s="48"/>
      <c r="D976" s="48"/>
      <c r="E976" s="46"/>
      <c r="F976" s="48" t="str">
        <f t="shared" si="29"/>
        <v/>
      </c>
      <c r="H976" s="65">
        <f t="shared" si="30"/>
        <v>0</v>
      </c>
    </row>
    <row r="977" spans="1:8" x14ac:dyDescent="0.25">
      <c r="A977" s="63"/>
      <c r="B977" s="47"/>
      <c r="C977" s="48"/>
      <c r="D977" s="48"/>
      <c r="E977" s="46"/>
      <c r="F977" s="48" t="str">
        <f t="shared" si="29"/>
        <v/>
      </c>
      <c r="H977" s="65">
        <f t="shared" si="30"/>
        <v>0</v>
      </c>
    </row>
    <row r="978" spans="1:8" x14ac:dyDescent="0.25">
      <c r="A978" s="63"/>
      <c r="B978" s="47"/>
      <c r="C978" s="48"/>
      <c r="D978" s="48"/>
      <c r="E978" s="46"/>
      <c r="F978" s="48" t="str">
        <f t="shared" si="29"/>
        <v/>
      </c>
      <c r="H978" s="65">
        <f t="shared" si="30"/>
        <v>0</v>
      </c>
    </row>
    <row r="979" spans="1:8" x14ac:dyDescent="0.25">
      <c r="A979" s="63"/>
      <c r="B979" s="47"/>
      <c r="C979" s="48"/>
      <c r="D979" s="48"/>
      <c r="E979" s="46"/>
      <c r="F979" s="48" t="str">
        <f t="shared" si="29"/>
        <v/>
      </c>
      <c r="H979" s="65">
        <f t="shared" si="30"/>
        <v>0</v>
      </c>
    </row>
    <row r="980" spans="1:8" x14ac:dyDescent="0.25">
      <c r="A980" s="63"/>
      <c r="B980" s="47"/>
      <c r="C980" s="48"/>
      <c r="D980" s="48"/>
      <c r="E980" s="46"/>
      <c r="F980" s="48" t="str">
        <f t="shared" si="29"/>
        <v/>
      </c>
      <c r="H980" s="65">
        <f t="shared" si="30"/>
        <v>0</v>
      </c>
    </row>
    <row r="981" spans="1:8" x14ac:dyDescent="0.25">
      <c r="A981" s="63"/>
      <c r="B981" s="47"/>
      <c r="C981" s="48"/>
      <c r="D981" s="48"/>
      <c r="E981" s="46"/>
      <c r="F981" s="48" t="str">
        <f t="shared" si="29"/>
        <v/>
      </c>
      <c r="H981" s="65">
        <f t="shared" si="30"/>
        <v>0</v>
      </c>
    </row>
    <row r="982" spans="1:8" x14ac:dyDescent="0.25">
      <c r="A982" s="63"/>
      <c r="B982" s="47"/>
      <c r="C982" s="48"/>
      <c r="D982" s="48"/>
      <c r="E982" s="46"/>
      <c r="F982" s="48" t="str">
        <f t="shared" si="29"/>
        <v/>
      </c>
      <c r="H982" s="65">
        <f t="shared" si="30"/>
        <v>0</v>
      </c>
    </row>
    <row r="983" spans="1:8" x14ac:dyDescent="0.25">
      <c r="A983" s="63"/>
      <c r="B983" s="47"/>
      <c r="C983" s="48"/>
      <c r="D983" s="48"/>
      <c r="E983" s="46"/>
      <c r="F983" s="48" t="str">
        <f t="shared" si="29"/>
        <v/>
      </c>
      <c r="H983" s="65">
        <f t="shared" si="30"/>
        <v>0</v>
      </c>
    </row>
    <row r="984" spans="1:8" x14ac:dyDescent="0.25">
      <c r="A984" s="63"/>
      <c r="B984" s="47"/>
      <c r="C984" s="48"/>
      <c r="D984" s="48"/>
      <c r="E984" s="46"/>
      <c r="F984" s="48" t="str">
        <f t="shared" si="29"/>
        <v/>
      </c>
      <c r="H984" s="65">
        <f t="shared" si="30"/>
        <v>0</v>
      </c>
    </row>
    <row r="985" spans="1:8" x14ac:dyDescent="0.25">
      <c r="A985" s="63"/>
      <c r="B985" s="47"/>
      <c r="C985" s="48"/>
      <c r="D985" s="48"/>
      <c r="E985" s="46"/>
      <c r="F985" s="48" t="str">
        <f t="shared" si="29"/>
        <v/>
      </c>
      <c r="H985" s="65">
        <f t="shared" si="30"/>
        <v>0</v>
      </c>
    </row>
    <row r="986" spans="1:8" x14ac:dyDescent="0.25">
      <c r="A986" s="63"/>
      <c r="B986" s="47"/>
      <c r="C986" s="48"/>
      <c r="D986" s="48"/>
      <c r="E986" s="46"/>
      <c r="F986" s="48" t="str">
        <f t="shared" si="29"/>
        <v/>
      </c>
      <c r="H986" s="65">
        <f t="shared" si="30"/>
        <v>0</v>
      </c>
    </row>
    <row r="987" spans="1:8" x14ac:dyDescent="0.25">
      <c r="A987" s="63"/>
      <c r="B987" s="47"/>
      <c r="C987" s="48"/>
      <c r="D987" s="48"/>
      <c r="E987" s="46"/>
      <c r="F987" s="48" t="str">
        <f t="shared" si="29"/>
        <v/>
      </c>
      <c r="H987" s="65">
        <f t="shared" si="30"/>
        <v>0</v>
      </c>
    </row>
    <row r="988" spans="1:8" x14ac:dyDescent="0.25">
      <c r="A988" s="63"/>
      <c r="B988" s="47"/>
      <c r="C988" s="48"/>
      <c r="D988" s="48"/>
      <c r="E988" s="46"/>
      <c r="F988" s="48" t="str">
        <f t="shared" si="29"/>
        <v/>
      </c>
      <c r="H988" s="65">
        <f t="shared" si="30"/>
        <v>0</v>
      </c>
    </row>
    <row r="989" spans="1:8" x14ac:dyDescent="0.25">
      <c r="A989" s="63"/>
      <c r="B989" s="47"/>
      <c r="C989" s="48"/>
      <c r="D989" s="48"/>
      <c r="E989" s="46"/>
      <c r="F989" s="48" t="str">
        <f t="shared" si="29"/>
        <v/>
      </c>
      <c r="H989" s="65">
        <f t="shared" si="30"/>
        <v>0</v>
      </c>
    </row>
    <row r="990" spans="1:8" x14ac:dyDescent="0.25">
      <c r="A990" s="63"/>
      <c r="B990" s="47"/>
      <c r="C990" s="48"/>
      <c r="D990" s="48"/>
      <c r="E990" s="46"/>
      <c r="F990" s="48" t="str">
        <f t="shared" si="29"/>
        <v/>
      </c>
      <c r="H990" s="65">
        <f t="shared" si="30"/>
        <v>0</v>
      </c>
    </row>
    <row r="991" spans="1:8" x14ac:dyDescent="0.25">
      <c r="A991" s="63"/>
      <c r="B991" s="47"/>
      <c r="C991" s="48"/>
      <c r="D991" s="48"/>
      <c r="E991" s="46"/>
      <c r="F991" s="48" t="str">
        <f t="shared" si="29"/>
        <v/>
      </c>
      <c r="H991" s="65">
        <f t="shared" si="30"/>
        <v>0</v>
      </c>
    </row>
    <row r="992" spans="1:8" x14ac:dyDescent="0.25">
      <c r="A992" s="63"/>
      <c r="B992" s="47"/>
      <c r="C992" s="48"/>
      <c r="D992" s="48"/>
      <c r="E992" s="46"/>
      <c r="F992" s="48" t="str">
        <f t="shared" si="29"/>
        <v/>
      </c>
      <c r="H992" s="65">
        <f t="shared" si="30"/>
        <v>0</v>
      </c>
    </row>
    <row r="993" spans="1:8" x14ac:dyDescent="0.25">
      <c r="A993" s="63"/>
      <c r="B993" s="47"/>
      <c r="C993" s="48"/>
      <c r="D993" s="48"/>
      <c r="E993" s="46"/>
      <c r="F993" s="48" t="str">
        <f t="shared" si="29"/>
        <v/>
      </c>
      <c r="H993" s="65">
        <f t="shared" si="30"/>
        <v>0</v>
      </c>
    </row>
    <row r="994" spans="1:8" x14ac:dyDescent="0.25">
      <c r="A994" s="63"/>
      <c r="B994" s="47"/>
      <c r="C994" s="48"/>
      <c r="D994" s="48"/>
      <c r="E994" s="46"/>
      <c r="F994" s="48" t="str">
        <f t="shared" si="29"/>
        <v/>
      </c>
      <c r="H994" s="65">
        <f t="shared" si="30"/>
        <v>0</v>
      </c>
    </row>
    <row r="995" spans="1:8" x14ac:dyDescent="0.25">
      <c r="A995" s="63"/>
      <c r="B995" s="47"/>
      <c r="C995" s="48"/>
      <c r="D995" s="48"/>
      <c r="E995" s="46"/>
      <c r="F995" s="48" t="str">
        <f t="shared" si="29"/>
        <v/>
      </c>
      <c r="H995" s="65">
        <f t="shared" si="30"/>
        <v>0</v>
      </c>
    </row>
    <row r="996" spans="1:8" x14ac:dyDescent="0.25">
      <c r="A996" s="63"/>
      <c r="B996" s="47"/>
      <c r="C996" s="48"/>
      <c r="D996" s="48"/>
      <c r="E996" s="46"/>
      <c r="F996" s="48" t="str">
        <f t="shared" si="29"/>
        <v/>
      </c>
      <c r="H996" s="65">
        <f t="shared" si="30"/>
        <v>0</v>
      </c>
    </row>
    <row r="997" spans="1:8" x14ac:dyDescent="0.25">
      <c r="A997" s="63"/>
      <c r="B997" s="47"/>
      <c r="C997" s="48"/>
      <c r="D997" s="48"/>
      <c r="E997" s="46"/>
      <c r="F997" s="48" t="str">
        <f t="shared" si="29"/>
        <v/>
      </c>
      <c r="H997" s="65">
        <f t="shared" si="30"/>
        <v>0</v>
      </c>
    </row>
    <row r="998" spans="1:8" x14ac:dyDescent="0.25">
      <c r="A998" s="63"/>
      <c r="B998" s="47"/>
      <c r="C998" s="48"/>
      <c r="D998" s="48"/>
      <c r="E998" s="46"/>
      <c r="F998" s="48" t="str">
        <f t="shared" si="29"/>
        <v/>
      </c>
      <c r="H998" s="65">
        <f t="shared" si="30"/>
        <v>0</v>
      </c>
    </row>
    <row r="999" spans="1:8" x14ac:dyDescent="0.25">
      <c r="A999" s="63"/>
      <c r="B999" s="47"/>
      <c r="C999" s="48"/>
      <c r="D999" s="48"/>
      <c r="E999" s="46"/>
      <c r="F999" s="48" t="str">
        <f t="shared" si="29"/>
        <v/>
      </c>
      <c r="H999" s="65">
        <f t="shared" si="30"/>
        <v>0</v>
      </c>
    </row>
    <row r="1000" spans="1:8" x14ac:dyDescent="0.25">
      <c r="A1000" s="63"/>
      <c r="B1000" s="47"/>
      <c r="C1000" s="48"/>
      <c r="D1000" s="48"/>
      <c r="E1000" s="46"/>
      <c r="F1000" s="48" t="str">
        <f t="shared" si="29"/>
        <v/>
      </c>
      <c r="H1000" s="65">
        <f t="shared" si="30"/>
        <v>0</v>
      </c>
    </row>
    <row r="1001" spans="1:8" x14ac:dyDescent="0.25">
      <c r="A1001" s="63"/>
      <c r="B1001" s="47"/>
      <c r="C1001" s="48"/>
      <c r="D1001" s="48"/>
      <c r="E1001" s="46"/>
      <c r="F1001" s="48" t="str">
        <f t="shared" si="29"/>
        <v/>
      </c>
      <c r="H1001" s="65">
        <f t="shared" si="30"/>
        <v>0</v>
      </c>
    </row>
    <row r="1002" spans="1:8" x14ac:dyDescent="0.25">
      <c r="A1002" s="63"/>
      <c r="B1002" s="47"/>
      <c r="C1002" s="48"/>
      <c r="D1002" s="48"/>
      <c r="E1002" s="46"/>
      <c r="F1002" s="48" t="str">
        <f t="shared" si="29"/>
        <v/>
      </c>
      <c r="H1002" s="65">
        <f t="shared" si="30"/>
        <v>0</v>
      </c>
    </row>
    <row r="1003" spans="1:8" x14ac:dyDescent="0.25">
      <c r="A1003" s="63"/>
      <c r="B1003" s="47"/>
      <c r="C1003" s="48"/>
      <c r="D1003" s="48"/>
      <c r="E1003" s="46"/>
      <c r="F1003" s="48" t="str">
        <f t="shared" si="29"/>
        <v/>
      </c>
      <c r="H1003" s="65">
        <f t="shared" si="30"/>
        <v>0</v>
      </c>
    </row>
    <row r="1004" spans="1:8" x14ac:dyDescent="0.25">
      <c r="A1004" s="63"/>
      <c r="B1004" s="47"/>
      <c r="C1004" s="48"/>
      <c r="D1004" s="48"/>
      <c r="E1004" s="46"/>
      <c r="F1004" s="48" t="str">
        <f t="shared" si="29"/>
        <v/>
      </c>
      <c r="H1004" s="65">
        <f t="shared" si="30"/>
        <v>0</v>
      </c>
    </row>
    <row r="1005" spans="1:8" x14ac:dyDescent="0.25">
      <c r="A1005" s="63"/>
      <c r="B1005" s="47"/>
      <c r="C1005" s="48"/>
      <c r="D1005" s="48"/>
      <c r="E1005" s="46"/>
      <c r="F1005" s="48" t="str">
        <f t="shared" si="29"/>
        <v/>
      </c>
      <c r="H1005" s="65">
        <f t="shared" si="30"/>
        <v>0</v>
      </c>
    </row>
    <row r="1006" spans="1:8" x14ac:dyDescent="0.25">
      <c r="A1006" s="63"/>
      <c r="B1006" s="47"/>
      <c r="C1006" s="48"/>
      <c r="D1006" s="48"/>
      <c r="E1006" s="46"/>
      <c r="F1006" s="48" t="str">
        <f t="shared" si="29"/>
        <v/>
      </c>
      <c r="H1006" s="65">
        <f t="shared" si="30"/>
        <v>0</v>
      </c>
    </row>
    <row r="1007" spans="1:8" x14ac:dyDescent="0.25">
      <c r="A1007" s="63"/>
      <c r="B1007" s="47"/>
      <c r="C1007" s="48"/>
      <c r="D1007" s="48"/>
      <c r="E1007" s="46"/>
      <c r="F1007" s="48" t="str">
        <f t="shared" si="29"/>
        <v/>
      </c>
      <c r="H1007" s="65">
        <f t="shared" si="30"/>
        <v>0</v>
      </c>
    </row>
    <row r="1008" spans="1:8" x14ac:dyDescent="0.25">
      <c r="A1008" s="63"/>
      <c r="B1008" s="47"/>
      <c r="C1008" s="48"/>
      <c r="D1008" s="48"/>
      <c r="E1008" s="46"/>
      <c r="F1008" s="48" t="str">
        <f t="shared" si="29"/>
        <v/>
      </c>
      <c r="H1008" s="65">
        <f t="shared" si="30"/>
        <v>0</v>
      </c>
    </row>
    <row r="1009" spans="1:8" x14ac:dyDescent="0.25">
      <c r="A1009" s="63"/>
      <c r="B1009" s="47"/>
      <c r="C1009" s="48"/>
      <c r="D1009" s="48"/>
      <c r="E1009" s="46"/>
      <c r="F1009" s="48" t="str">
        <f t="shared" si="29"/>
        <v/>
      </c>
      <c r="H1009" s="65">
        <f t="shared" si="30"/>
        <v>0</v>
      </c>
    </row>
    <row r="1010" spans="1:8" x14ac:dyDescent="0.25">
      <c r="A1010" s="63"/>
      <c r="B1010" s="47"/>
      <c r="C1010" s="48"/>
      <c r="D1010" s="48"/>
      <c r="E1010" s="46"/>
      <c r="F1010" s="48" t="str">
        <f t="shared" si="29"/>
        <v/>
      </c>
      <c r="H1010" s="65">
        <f t="shared" si="30"/>
        <v>0</v>
      </c>
    </row>
    <row r="1011" spans="1:8" x14ac:dyDescent="0.25">
      <c r="A1011" s="63"/>
      <c r="B1011" s="47"/>
      <c r="C1011" s="48"/>
      <c r="D1011" s="48"/>
      <c r="E1011" s="46"/>
      <c r="F1011" s="48" t="str">
        <f t="shared" si="29"/>
        <v/>
      </c>
      <c r="H1011" s="65">
        <f t="shared" si="30"/>
        <v>0</v>
      </c>
    </row>
    <row r="1012" spans="1:8" x14ac:dyDescent="0.25">
      <c r="A1012" s="63"/>
      <c r="B1012" s="47"/>
      <c r="C1012" s="48"/>
      <c r="D1012" s="48"/>
      <c r="E1012" s="46"/>
      <c r="F1012" s="48" t="str">
        <f t="shared" si="29"/>
        <v/>
      </c>
      <c r="H1012" s="65">
        <f t="shared" si="30"/>
        <v>0</v>
      </c>
    </row>
    <row r="1013" spans="1:8" x14ac:dyDescent="0.25">
      <c r="A1013" s="63"/>
      <c r="B1013" s="47"/>
      <c r="C1013" s="48"/>
      <c r="D1013" s="48"/>
      <c r="E1013" s="46"/>
      <c r="F1013" s="48" t="str">
        <f t="shared" si="29"/>
        <v/>
      </c>
      <c r="H1013" s="65">
        <f t="shared" si="30"/>
        <v>0</v>
      </c>
    </row>
    <row r="1014" spans="1:8" x14ac:dyDescent="0.25">
      <c r="A1014" s="63"/>
      <c r="B1014" s="47"/>
      <c r="C1014" s="48"/>
      <c r="D1014" s="48"/>
      <c r="E1014" s="46"/>
      <c r="F1014" s="48" t="str">
        <f t="shared" si="29"/>
        <v/>
      </c>
      <c r="H1014" s="65">
        <f t="shared" si="30"/>
        <v>0</v>
      </c>
    </row>
    <row r="1015" spans="1:8" x14ac:dyDescent="0.25">
      <c r="A1015" s="63"/>
      <c r="B1015" s="47"/>
      <c r="C1015" s="48"/>
      <c r="D1015" s="48"/>
      <c r="E1015" s="46"/>
      <c r="F1015" s="48" t="str">
        <f t="shared" si="29"/>
        <v/>
      </c>
      <c r="H1015" s="65">
        <f t="shared" si="30"/>
        <v>0</v>
      </c>
    </row>
    <row r="1016" spans="1:8" x14ac:dyDescent="0.25">
      <c r="A1016" s="63"/>
      <c r="B1016" s="47"/>
      <c r="C1016" s="48"/>
      <c r="D1016" s="48"/>
      <c r="E1016" s="46"/>
      <c r="F1016" s="48" t="str">
        <f t="shared" si="29"/>
        <v/>
      </c>
      <c r="H1016" s="65">
        <f t="shared" si="30"/>
        <v>0</v>
      </c>
    </row>
    <row r="1017" spans="1:8" x14ac:dyDescent="0.25">
      <c r="A1017" s="63"/>
      <c r="B1017" s="47"/>
      <c r="C1017" s="48"/>
      <c r="D1017" s="48"/>
      <c r="E1017" s="46"/>
      <c r="F1017" s="48" t="str">
        <f t="shared" si="29"/>
        <v/>
      </c>
      <c r="H1017" s="65">
        <f t="shared" si="30"/>
        <v>0</v>
      </c>
    </row>
    <row r="1018" spans="1:8" x14ac:dyDescent="0.25">
      <c r="A1018" s="63"/>
      <c r="B1018" s="47"/>
      <c r="C1018" s="48"/>
      <c r="D1018" s="48"/>
      <c r="E1018" s="46"/>
      <c r="F1018" s="48" t="str">
        <f t="shared" si="29"/>
        <v/>
      </c>
      <c r="H1018" s="65">
        <f t="shared" si="30"/>
        <v>0</v>
      </c>
    </row>
    <row r="1019" spans="1:8" x14ac:dyDescent="0.25">
      <c r="A1019" s="63"/>
      <c r="B1019" s="47"/>
      <c r="C1019" s="48"/>
      <c r="D1019" s="48"/>
      <c r="E1019" s="46"/>
      <c r="F1019" s="48" t="str">
        <f t="shared" si="29"/>
        <v/>
      </c>
      <c r="H1019" s="65">
        <f t="shared" si="30"/>
        <v>0</v>
      </c>
    </row>
    <row r="1020" spans="1:8" x14ac:dyDescent="0.25">
      <c r="A1020" s="63"/>
      <c r="B1020" s="47"/>
      <c r="C1020" s="48"/>
      <c r="D1020" s="48"/>
      <c r="E1020" s="46"/>
      <c r="F1020" s="48" t="str">
        <f t="shared" si="29"/>
        <v/>
      </c>
      <c r="H1020" s="65">
        <f t="shared" si="30"/>
        <v>0</v>
      </c>
    </row>
    <row r="1021" spans="1:8" x14ac:dyDescent="0.25">
      <c r="A1021" s="63"/>
      <c r="B1021" s="47"/>
      <c r="C1021" s="48"/>
      <c r="D1021" s="48"/>
      <c r="E1021" s="46"/>
      <c r="F1021" s="48" t="str">
        <f t="shared" si="29"/>
        <v/>
      </c>
      <c r="H1021" s="65">
        <f t="shared" si="30"/>
        <v>0</v>
      </c>
    </row>
    <row r="1022" spans="1:8" x14ac:dyDescent="0.25">
      <c r="A1022" s="63"/>
      <c r="B1022" s="47"/>
      <c r="C1022" s="48"/>
      <c r="D1022" s="48"/>
      <c r="E1022" s="46"/>
      <c r="F1022" s="48" t="str">
        <f t="shared" si="29"/>
        <v/>
      </c>
      <c r="H1022" s="65">
        <f t="shared" si="30"/>
        <v>0</v>
      </c>
    </row>
    <row r="1023" spans="1:8" x14ac:dyDescent="0.25">
      <c r="A1023" s="63"/>
      <c r="B1023" s="47"/>
      <c r="C1023" s="48"/>
      <c r="D1023" s="48"/>
      <c r="E1023" s="46"/>
      <c r="F1023" s="48" t="str">
        <f t="shared" si="29"/>
        <v/>
      </c>
      <c r="H1023" s="65">
        <f t="shared" si="30"/>
        <v>0</v>
      </c>
    </row>
    <row r="1024" spans="1:8" x14ac:dyDescent="0.25">
      <c r="A1024" s="63"/>
      <c r="B1024" s="47"/>
      <c r="C1024" s="48"/>
      <c r="D1024" s="48"/>
      <c r="E1024" s="46"/>
      <c r="F1024" s="48" t="str">
        <f t="shared" si="29"/>
        <v/>
      </c>
      <c r="H1024" s="65">
        <f t="shared" si="30"/>
        <v>0</v>
      </c>
    </row>
    <row r="1025" spans="1:8" x14ac:dyDescent="0.25">
      <c r="A1025" s="63"/>
      <c r="B1025" s="47"/>
      <c r="C1025" s="48"/>
      <c r="D1025" s="48"/>
      <c r="E1025" s="46"/>
      <c r="F1025" s="48" t="str">
        <f t="shared" si="29"/>
        <v/>
      </c>
      <c r="H1025" s="65">
        <f t="shared" si="30"/>
        <v>0</v>
      </c>
    </row>
    <row r="1026" spans="1:8" x14ac:dyDescent="0.25">
      <c r="A1026" s="63"/>
      <c r="B1026" s="47"/>
      <c r="C1026" s="48"/>
      <c r="D1026" s="48"/>
      <c r="E1026" s="46"/>
      <c r="F1026" s="48" t="str">
        <f t="shared" si="29"/>
        <v/>
      </c>
      <c r="H1026" s="65">
        <f t="shared" si="30"/>
        <v>0</v>
      </c>
    </row>
    <row r="1027" spans="1:8" x14ac:dyDescent="0.25">
      <c r="A1027" s="63"/>
      <c r="B1027" s="47"/>
      <c r="C1027" s="48"/>
      <c r="D1027" s="48"/>
      <c r="E1027" s="46"/>
      <c r="F1027" s="48" t="str">
        <f t="shared" si="29"/>
        <v/>
      </c>
      <c r="H1027" s="65">
        <f t="shared" si="30"/>
        <v>0</v>
      </c>
    </row>
    <row r="1028" spans="1:8" x14ac:dyDescent="0.25">
      <c r="A1028" s="63"/>
      <c r="B1028" s="47"/>
      <c r="C1028" s="48"/>
      <c r="D1028" s="48"/>
      <c r="E1028" s="46"/>
      <c r="F1028" s="48" t="str">
        <f t="shared" si="29"/>
        <v/>
      </c>
      <c r="H1028" s="65">
        <f t="shared" si="30"/>
        <v>0</v>
      </c>
    </row>
    <row r="1029" spans="1:8" x14ac:dyDescent="0.25">
      <c r="A1029" s="63"/>
      <c r="B1029" s="47"/>
      <c r="C1029" s="48"/>
      <c r="D1029" s="48"/>
      <c r="E1029" s="46"/>
      <c r="F1029" s="48" t="str">
        <f t="shared" si="29"/>
        <v/>
      </c>
      <c r="H1029" s="65">
        <f t="shared" si="30"/>
        <v>0</v>
      </c>
    </row>
    <row r="1030" spans="1:8" x14ac:dyDescent="0.25">
      <c r="A1030" s="63"/>
      <c r="B1030" s="47"/>
      <c r="C1030" s="48"/>
      <c r="D1030" s="48"/>
      <c r="E1030" s="46"/>
      <c r="F1030" s="48" t="str">
        <f t="shared" si="29"/>
        <v/>
      </c>
      <c r="H1030" s="65">
        <f t="shared" si="30"/>
        <v>0</v>
      </c>
    </row>
    <row r="1031" spans="1:8" x14ac:dyDescent="0.25">
      <c r="A1031" s="63"/>
      <c r="B1031" s="47"/>
      <c r="C1031" s="48"/>
      <c r="D1031" s="48"/>
      <c r="E1031" s="46"/>
      <c r="F1031" s="48" t="str">
        <f t="shared" si="29"/>
        <v/>
      </c>
      <c r="H1031" s="65">
        <f t="shared" si="30"/>
        <v>0</v>
      </c>
    </row>
    <row r="1032" spans="1:8" x14ac:dyDescent="0.25">
      <c r="A1032" s="63"/>
      <c r="B1032" s="47"/>
      <c r="C1032" s="48"/>
      <c r="D1032" s="48"/>
      <c r="E1032" s="46"/>
      <c r="F1032" s="48" t="str">
        <f t="shared" si="29"/>
        <v/>
      </c>
      <c r="H1032" s="65">
        <f t="shared" si="30"/>
        <v>0</v>
      </c>
    </row>
    <row r="1033" spans="1:8" x14ac:dyDescent="0.25">
      <c r="A1033" s="63"/>
      <c r="B1033" s="47"/>
      <c r="C1033" s="48"/>
      <c r="D1033" s="48"/>
      <c r="E1033" s="46"/>
      <c r="F1033" s="48" t="str">
        <f t="shared" si="29"/>
        <v/>
      </c>
      <c r="H1033" s="65">
        <f t="shared" si="30"/>
        <v>0</v>
      </c>
    </row>
    <row r="1034" spans="1:8" x14ac:dyDescent="0.25">
      <c r="A1034" s="63"/>
      <c r="B1034" s="47"/>
      <c r="C1034" s="48"/>
      <c r="D1034" s="48"/>
      <c r="E1034" s="46"/>
      <c r="F1034" s="48" t="str">
        <f t="shared" si="29"/>
        <v/>
      </c>
      <c r="H1034" s="65">
        <f t="shared" si="30"/>
        <v>0</v>
      </c>
    </row>
    <row r="1035" spans="1:8" x14ac:dyDescent="0.25">
      <c r="A1035" s="63"/>
      <c r="B1035" s="47"/>
      <c r="C1035" s="48"/>
      <c r="D1035" s="48"/>
      <c r="E1035" s="46"/>
      <c r="F1035" s="48" t="str">
        <f t="shared" ref="F1035:F1078" si="31">IF(C1035="","",OR(C1035=$AQ$7,C1035=$AQ$8))</f>
        <v/>
      </c>
      <c r="H1035" s="65">
        <f t="shared" si="30"/>
        <v>0</v>
      </c>
    </row>
    <row r="1036" spans="1:8" x14ac:dyDescent="0.25">
      <c r="A1036" s="63"/>
      <c r="B1036" s="47"/>
      <c r="C1036" s="48"/>
      <c r="D1036" s="48"/>
      <c r="E1036" s="46"/>
      <c r="F1036" s="48" t="str">
        <f t="shared" si="31"/>
        <v/>
      </c>
      <c r="H1036" s="65">
        <f t="shared" ref="H1036:H1078" si="32">IF(G1036&gt;0,1,)</f>
        <v>0</v>
      </c>
    </row>
    <row r="1037" spans="1:8" x14ac:dyDescent="0.25">
      <c r="A1037" s="63"/>
      <c r="B1037" s="47"/>
      <c r="C1037" s="48"/>
      <c r="D1037" s="48"/>
      <c r="E1037" s="46"/>
      <c r="F1037" s="48" t="str">
        <f t="shared" si="31"/>
        <v/>
      </c>
      <c r="H1037" s="65">
        <f t="shared" si="32"/>
        <v>0</v>
      </c>
    </row>
    <row r="1038" spans="1:8" x14ac:dyDescent="0.25">
      <c r="A1038" s="63"/>
      <c r="B1038" s="47"/>
      <c r="C1038" s="48"/>
      <c r="D1038" s="48"/>
      <c r="E1038" s="46"/>
      <c r="F1038" s="48" t="str">
        <f t="shared" si="31"/>
        <v/>
      </c>
      <c r="H1038" s="65">
        <f t="shared" si="32"/>
        <v>0</v>
      </c>
    </row>
    <row r="1039" spans="1:8" x14ac:dyDescent="0.25">
      <c r="A1039" s="63"/>
      <c r="B1039" s="47"/>
      <c r="C1039" s="48"/>
      <c r="D1039" s="48"/>
      <c r="E1039" s="46"/>
      <c r="F1039" s="48" t="str">
        <f t="shared" si="31"/>
        <v/>
      </c>
      <c r="H1039" s="65">
        <f t="shared" si="32"/>
        <v>0</v>
      </c>
    </row>
    <row r="1040" spans="1:8" x14ac:dyDescent="0.25">
      <c r="A1040" s="63"/>
      <c r="B1040" s="47"/>
      <c r="C1040" s="48"/>
      <c r="D1040" s="48"/>
      <c r="E1040" s="46"/>
      <c r="F1040" s="48" t="str">
        <f t="shared" si="31"/>
        <v/>
      </c>
      <c r="H1040" s="65">
        <f t="shared" si="32"/>
        <v>0</v>
      </c>
    </row>
    <row r="1041" spans="1:8" x14ac:dyDescent="0.25">
      <c r="A1041" s="63"/>
      <c r="B1041" s="47"/>
      <c r="C1041" s="48"/>
      <c r="D1041" s="48"/>
      <c r="E1041" s="46"/>
      <c r="F1041" s="48" t="str">
        <f t="shared" si="31"/>
        <v/>
      </c>
      <c r="H1041" s="65">
        <f t="shared" si="32"/>
        <v>0</v>
      </c>
    </row>
    <row r="1042" spans="1:8" x14ac:dyDescent="0.25">
      <c r="A1042" s="63"/>
      <c r="B1042" s="47"/>
      <c r="C1042" s="48"/>
      <c r="D1042" s="48"/>
      <c r="E1042" s="46"/>
      <c r="F1042" s="48" t="str">
        <f t="shared" si="31"/>
        <v/>
      </c>
      <c r="H1042" s="65">
        <f t="shared" si="32"/>
        <v>0</v>
      </c>
    </row>
    <row r="1043" spans="1:8" x14ac:dyDescent="0.25">
      <c r="A1043" s="63"/>
      <c r="B1043" s="47"/>
      <c r="C1043" s="48"/>
      <c r="D1043" s="48"/>
      <c r="E1043" s="46"/>
      <c r="F1043" s="48" t="str">
        <f t="shared" si="31"/>
        <v/>
      </c>
      <c r="H1043" s="65">
        <f t="shared" si="32"/>
        <v>0</v>
      </c>
    </row>
    <row r="1044" spans="1:8" x14ac:dyDescent="0.25">
      <c r="A1044" s="63"/>
      <c r="B1044" s="47"/>
      <c r="C1044" s="48"/>
      <c r="D1044" s="48"/>
      <c r="E1044" s="46"/>
      <c r="F1044" s="48" t="str">
        <f t="shared" si="31"/>
        <v/>
      </c>
      <c r="H1044" s="65">
        <f t="shared" si="32"/>
        <v>0</v>
      </c>
    </row>
    <row r="1045" spans="1:8" x14ac:dyDescent="0.25">
      <c r="A1045" s="63"/>
      <c r="B1045" s="47"/>
      <c r="C1045" s="48"/>
      <c r="D1045" s="48"/>
      <c r="E1045" s="46"/>
      <c r="F1045" s="48" t="str">
        <f t="shared" si="31"/>
        <v/>
      </c>
      <c r="H1045" s="65">
        <f t="shared" si="32"/>
        <v>0</v>
      </c>
    </row>
    <row r="1046" spans="1:8" x14ac:dyDescent="0.25">
      <c r="A1046" s="63"/>
      <c r="B1046" s="47"/>
      <c r="C1046" s="48"/>
      <c r="D1046" s="48"/>
      <c r="E1046" s="46"/>
      <c r="F1046" s="48" t="str">
        <f t="shared" si="31"/>
        <v/>
      </c>
      <c r="H1046" s="65">
        <f t="shared" si="32"/>
        <v>0</v>
      </c>
    </row>
    <row r="1047" spans="1:8" x14ac:dyDescent="0.25">
      <c r="A1047" s="63"/>
      <c r="B1047" s="47"/>
      <c r="C1047" s="48"/>
      <c r="D1047" s="48"/>
      <c r="E1047" s="46"/>
      <c r="F1047" s="48" t="str">
        <f t="shared" si="31"/>
        <v/>
      </c>
      <c r="H1047" s="65">
        <f t="shared" si="32"/>
        <v>0</v>
      </c>
    </row>
    <row r="1048" spans="1:8" x14ac:dyDescent="0.25">
      <c r="A1048" s="63"/>
      <c r="B1048" s="47"/>
      <c r="C1048" s="48"/>
      <c r="D1048" s="48"/>
      <c r="E1048" s="46"/>
      <c r="F1048" s="48" t="str">
        <f t="shared" si="31"/>
        <v/>
      </c>
      <c r="H1048" s="65">
        <f t="shared" si="32"/>
        <v>0</v>
      </c>
    </row>
    <row r="1049" spans="1:8" x14ac:dyDescent="0.25">
      <c r="A1049" s="63"/>
      <c r="B1049" s="47"/>
      <c r="C1049" s="48"/>
      <c r="D1049" s="48"/>
      <c r="E1049" s="46"/>
      <c r="F1049" s="48" t="str">
        <f t="shared" si="31"/>
        <v/>
      </c>
      <c r="H1049" s="65">
        <f t="shared" si="32"/>
        <v>0</v>
      </c>
    </row>
    <row r="1050" spans="1:8" x14ac:dyDescent="0.25">
      <c r="A1050" s="63"/>
      <c r="B1050" s="47"/>
      <c r="C1050" s="48"/>
      <c r="D1050" s="48"/>
      <c r="E1050" s="46"/>
      <c r="F1050" s="48" t="str">
        <f t="shared" si="31"/>
        <v/>
      </c>
      <c r="H1050" s="65">
        <f t="shared" si="32"/>
        <v>0</v>
      </c>
    </row>
    <row r="1051" spans="1:8" x14ac:dyDescent="0.25">
      <c r="A1051" s="63"/>
      <c r="B1051" s="47"/>
      <c r="C1051" s="48"/>
      <c r="D1051" s="48"/>
      <c r="E1051" s="46"/>
      <c r="F1051" s="48" t="str">
        <f t="shared" si="31"/>
        <v/>
      </c>
      <c r="H1051" s="65">
        <f t="shared" si="32"/>
        <v>0</v>
      </c>
    </row>
    <row r="1052" spans="1:8" x14ac:dyDescent="0.25">
      <c r="A1052" s="63"/>
      <c r="B1052" s="47"/>
      <c r="C1052" s="48"/>
      <c r="D1052" s="48"/>
      <c r="E1052" s="46"/>
      <c r="F1052" s="48" t="str">
        <f t="shared" si="31"/>
        <v/>
      </c>
      <c r="H1052" s="65">
        <f t="shared" si="32"/>
        <v>0</v>
      </c>
    </row>
    <row r="1053" spans="1:8" x14ac:dyDescent="0.25">
      <c r="A1053" s="63"/>
      <c r="B1053" s="47"/>
      <c r="C1053" s="48"/>
      <c r="D1053" s="48"/>
      <c r="E1053" s="46"/>
      <c r="F1053" s="48" t="str">
        <f t="shared" si="31"/>
        <v/>
      </c>
      <c r="H1053" s="65">
        <f t="shared" si="32"/>
        <v>0</v>
      </c>
    </row>
    <row r="1054" spans="1:8" x14ac:dyDescent="0.25">
      <c r="A1054" s="63"/>
      <c r="B1054" s="47"/>
      <c r="C1054" s="48"/>
      <c r="D1054" s="48"/>
      <c r="E1054" s="46"/>
      <c r="F1054" s="48" t="str">
        <f t="shared" si="31"/>
        <v/>
      </c>
      <c r="H1054" s="65">
        <f t="shared" si="32"/>
        <v>0</v>
      </c>
    </row>
    <row r="1055" spans="1:8" x14ac:dyDescent="0.25">
      <c r="A1055" s="63"/>
      <c r="B1055" s="47"/>
      <c r="C1055" s="48"/>
      <c r="D1055" s="48"/>
      <c r="E1055" s="46"/>
      <c r="F1055" s="48" t="str">
        <f t="shared" si="31"/>
        <v/>
      </c>
      <c r="H1055" s="65">
        <f t="shared" si="32"/>
        <v>0</v>
      </c>
    </row>
    <row r="1056" spans="1:8" x14ac:dyDescent="0.25">
      <c r="A1056" s="63"/>
      <c r="B1056" s="47"/>
      <c r="C1056" s="48"/>
      <c r="D1056" s="48"/>
      <c r="E1056" s="46"/>
      <c r="F1056" s="48" t="str">
        <f t="shared" si="31"/>
        <v/>
      </c>
      <c r="H1056" s="65">
        <f t="shared" si="32"/>
        <v>0</v>
      </c>
    </row>
    <row r="1057" spans="1:8" x14ac:dyDescent="0.25">
      <c r="A1057" s="63"/>
      <c r="B1057" s="47"/>
      <c r="C1057" s="48"/>
      <c r="D1057" s="48"/>
      <c r="E1057" s="46"/>
      <c r="F1057" s="48" t="str">
        <f t="shared" si="31"/>
        <v/>
      </c>
      <c r="H1057" s="65">
        <f t="shared" si="32"/>
        <v>0</v>
      </c>
    </row>
    <row r="1058" spans="1:8" x14ac:dyDescent="0.25">
      <c r="A1058" s="63"/>
      <c r="B1058" s="47"/>
      <c r="C1058" s="48"/>
      <c r="D1058" s="48"/>
      <c r="E1058" s="46"/>
      <c r="F1058" s="48" t="str">
        <f t="shared" si="31"/>
        <v/>
      </c>
      <c r="H1058" s="65">
        <f t="shared" si="32"/>
        <v>0</v>
      </c>
    </row>
    <row r="1059" spans="1:8" x14ac:dyDescent="0.25">
      <c r="A1059" s="63"/>
      <c r="B1059" s="47"/>
      <c r="C1059" s="48"/>
      <c r="D1059" s="48"/>
      <c r="E1059" s="46"/>
      <c r="F1059" s="48" t="str">
        <f t="shared" si="31"/>
        <v/>
      </c>
      <c r="H1059" s="65">
        <f t="shared" si="32"/>
        <v>0</v>
      </c>
    </row>
    <row r="1060" spans="1:8" x14ac:dyDescent="0.25">
      <c r="A1060" s="63"/>
      <c r="B1060" s="47"/>
      <c r="C1060" s="48"/>
      <c r="D1060" s="48"/>
      <c r="E1060" s="46"/>
      <c r="F1060" s="48" t="str">
        <f t="shared" si="31"/>
        <v/>
      </c>
      <c r="H1060" s="65">
        <f t="shared" si="32"/>
        <v>0</v>
      </c>
    </row>
    <row r="1061" spans="1:8" x14ac:dyDescent="0.25">
      <c r="A1061" s="63"/>
      <c r="B1061" s="47"/>
      <c r="C1061" s="48"/>
      <c r="D1061" s="48"/>
      <c r="E1061" s="46"/>
      <c r="F1061" s="48" t="str">
        <f t="shared" si="31"/>
        <v/>
      </c>
      <c r="H1061" s="65">
        <f t="shared" si="32"/>
        <v>0</v>
      </c>
    </row>
    <row r="1062" spans="1:8" x14ac:dyDescent="0.25">
      <c r="A1062" s="63"/>
      <c r="B1062" s="47"/>
      <c r="C1062" s="48"/>
      <c r="D1062" s="48"/>
      <c r="E1062" s="46"/>
      <c r="F1062" s="48" t="str">
        <f t="shared" si="31"/>
        <v/>
      </c>
      <c r="H1062" s="65">
        <f t="shared" si="32"/>
        <v>0</v>
      </c>
    </row>
    <row r="1063" spans="1:8" x14ac:dyDescent="0.25">
      <c r="A1063" s="63"/>
      <c r="B1063" s="47"/>
      <c r="C1063" s="48"/>
      <c r="D1063" s="48"/>
      <c r="E1063" s="46"/>
      <c r="F1063" s="48" t="str">
        <f t="shared" si="31"/>
        <v/>
      </c>
      <c r="H1063" s="65">
        <f t="shared" si="32"/>
        <v>0</v>
      </c>
    </row>
    <row r="1064" spans="1:8" x14ac:dyDescent="0.25">
      <c r="A1064" s="63"/>
      <c r="B1064" s="47"/>
      <c r="C1064" s="48"/>
      <c r="D1064" s="48"/>
      <c r="E1064" s="46"/>
      <c r="F1064" s="48" t="str">
        <f t="shared" si="31"/>
        <v/>
      </c>
      <c r="H1064" s="65">
        <f t="shared" si="32"/>
        <v>0</v>
      </c>
    </row>
    <row r="1065" spans="1:8" x14ac:dyDescent="0.25">
      <c r="A1065" s="63"/>
      <c r="B1065" s="47"/>
      <c r="C1065" s="48"/>
      <c r="D1065" s="48"/>
      <c r="E1065" s="46"/>
      <c r="F1065" s="48" t="str">
        <f t="shared" si="31"/>
        <v/>
      </c>
      <c r="H1065" s="65">
        <f t="shared" si="32"/>
        <v>0</v>
      </c>
    </row>
    <row r="1066" spans="1:8" x14ac:dyDescent="0.25">
      <c r="A1066" s="63"/>
      <c r="B1066" s="47"/>
      <c r="C1066" s="48"/>
      <c r="D1066" s="48"/>
      <c r="E1066" s="46"/>
      <c r="F1066" s="48" t="str">
        <f t="shared" si="31"/>
        <v/>
      </c>
      <c r="H1066" s="65">
        <f t="shared" si="32"/>
        <v>0</v>
      </c>
    </row>
    <row r="1067" spans="1:8" x14ac:dyDescent="0.25">
      <c r="A1067" s="63"/>
      <c r="B1067" s="47"/>
      <c r="C1067" s="48"/>
      <c r="D1067" s="48"/>
      <c r="E1067" s="46"/>
      <c r="F1067" s="48" t="str">
        <f t="shared" si="31"/>
        <v/>
      </c>
      <c r="H1067" s="65">
        <f t="shared" si="32"/>
        <v>0</v>
      </c>
    </row>
    <row r="1068" spans="1:8" x14ac:dyDescent="0.25">
      <c r="A1068" s="63"/>
      <c r="B1068" s="47"/>
      <c r="C1068" s="48"/>
      <c r="D1068" s="48"/>
      <c r="E1068" s="46"/>
      <c r="F1068" s="48" t="str">
        <f t="shared" si="31"/>
        <v/>
      </c>
      <c r="H1068" s="65">
        <f t="shared" si="32"/>
        <v>0</v>
      </c>
    </row>
    <row r="1069" spans="1:8" x14ac:dyDescent="0.25">
      <c r="A1069" s="63"/>
      <c r="B1069" s="47"/>
      <c r="C1069" s="48"/>
      <c r="D1069" s="48"/>
      <c r="E1069" s="46"/>
      <c r="F1069" s="48" t="str">
        <f t="shared" si="31"/>
        <v/>
      </c>
      <c r="H1069" s="65">
        <f t="shared" si="32"/>
        <v>0</v>
      </c>
    </row>
    <row r="1070" spans="1:8" x14ac:dyDescent="0.25">
      <c r="A1070" s="63"/>
      <c r="B1070" s="47"/>
      <c r="C1070" s="48"/>
      <c r="D1070" s="48"/>
      <c r="E1070" s="46"/>
      <c r="F1070" s="48" t="str">
        <f t="shared" si="31"/>
        <v/>
      </c>
      <c r="H1070" s="65">
        <f t="shared" si="32"/>
        <v>0</v>
      </c>
    </row>
    <row r="1071" spans="1:8" x14ac:dyDescent="0.25">
      <c r="A1071" s="63"/>
      <c r="B1071" s="47"/>
      <c r="C1071" s="48"/>
      <c r="D1071" s="48"/>
      <c r="E1071" s="46"/>
      <c r="F1071" s="48" t="str">
        <f t="shared" si="31"/>
        <v/>
      </c>
      <c r="H1071" s="65">
        <f t="shared" si="32"/>
        <v>0</v>
      </c>
    </row>
    <row r="1072" spans="1:8" x14ac:dyDescent="0.25">
      <c r="A1072" s="63"/>
      <c r="B1072" s="47"/>
      <c r="C1072" s="48"/>
      <c r="D1072" s="48"/>
      <c r="E1072" s="46"/>
      <c r="F1072" s="48" t="str">
        <f t="shared" si="31"/>
        <v/>
      </c>
      <c r="H1072" s="65">
        <f t="shared" si="32"/>
        <v>0</v>
      </c>
    </row>
    <row r="1073" spans="1:8" x14ac:dyDescent="0.25">
      <c r="A1073" s="63"/>
      <c r="B1073" s="47"/>
      <c r="C1073" s="48"/>
      <c r="D1073" s="48"/>
      <c r="E1073" s="46"/>
      <c r="F1073" s="48" t="str">
        <f t="shared" si="31"/>
        <v/>
      </c>
      <c r="H1073" s="65">
        <f t="shared" si="32"/>
        <v>0</v>
      </c>
    </row>
    <row r="1074" spans="1:8" x14ac:dyDescent="0.25">
      <c r="A1074" s="63"/>
      <c r="B1074" s="47"/>
      <c r="C1074" s="48"/>
      <c r="D1074" s="48"/>
      <c r="E1074" s="46"/>
      <c r="F1074" s="48" t="str">
        <f t="shared" si="31"/>
        <v/>
      </c>
      <c r="H1074" s="65">
        <f t="shared" si="32"/>
        <v>0</v>
      </c>
    </row>
    <row r="1075" spans="1:8" x14ac:dyDescent="0.25">
      <c r="A1075" s="63"/>
      <c r="B1075" s="47"/>
      <c r="C1075" s="48"/>
      <c r="D1075" s="48"/>
      <c r="E1075" s="46"/>
      <c r="F1075" s="48" t="str">
        <f t="shared" si="31"/>
        <v/>
      </c>
      <c r="H1075" s="65">
        <f t="shared" si="32"/>
        <v>0</v>
      </c>
    </row>
    <row r="1076" spans="1:8" x14ac:dyDescent="0.25">
      <c r="A1076" s="63"/>
      <c r="B1076" s="47"/>
      <c r="C1076" s="48"/>
      <c r="D1076" s="48"/>
      <c r="E1076" s="46"/>
      <c r="F1076" s="48" t="str">
        <f t="shared" si="31"/>
        <v/>
      </c>
      <c r="H1076" s="65">
        <f t="shared" si="32"/>
        <v>0</v>
      </c>
    </row>
    <row r="1077" spans="1:8" x14ac:dyDescent="0.25">
      <c r="A1077" s="63"/>
      <c r="B1077" s="47"/>
      <c r="C1077" s="48"/>
      <c r="D1077" s="48"/>
      <c r="E1077" s="46"/>
      <c r="F1077" s="48" t="str">
        <f t="shared" si="31"/>
        <v/>
      </c>
      <c r="H1077" s="65">
        <f t="shared" si="32"/>
        <v>0</v>
      </c>
    </row>
    <row r="1078" spans="1:8" x14ac:dyDescent="0.25">
      <c r="A1078" s="63"/>
      <c r="B1078" s="47"/>
      <c r="C1078" s="48"/>
      <c r="D1078" s="48"/>
      <c r="E1078" s="46"/>
      <c r="F1078" s="48" t="str">
        <f t="shared" si="31"/>
        <v/>
      </c>
      <c r="H1078" s="65">
        <f t="shared" si="32"/>
        <v>0</v>
      </c>
    </row>
  </sheetData>
  <mergeCells count="1">
    <mergeCell ref="B8:G8"/>
  </mergeCells>
  <phoneticPr fontId="15" type="noConversion"/>
  <conditionalFormatting sqref="G11:G10485">
    <cfRule type="expression" dxfId="13" priority="1" stopIfTrue="1">
      <formula>AND(F11=TRUE,H11=0)</formula>
    </cfRule>
  </conditionalFormatting>
  <pageMargins left="0.7" right="0.7" top="0.75" bottom="0.75" header="0.3" footer="0.3"/>
  <pageSetup orientation="portrait" r:id="rId3"/>
  <drawing r:id="rId4"/>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0000000}">
          <x14:formula1>
            <xm:f>OFFSET('Decou - Base de donnée articles'!$C$11,1,,COUNTA('Decou - Base de donnée articles'!$C:$C))</xm:f>
          </x14:formula1>
          <xm:sqref>C11:C1078</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pageSetUpPr fitToPage="1"/>
  </sheetPr>
  <dimension ref="A1:U40"/>
  <sheetViews>
    <sheetView tabSelected="1" zoomScale="60" zoomScaleNormal="60" zoomScalePageLayoutView="52" workbookViewId="0">
      <pane ySplit="10" topLeftCell="A11" activePane="bottomLeft" state="frozen"/>
      <selection pane="bottomLeft" activeCell="V31" sqref="V31"/>
    </sheetView>
  </sheetViews>
  <sheetFormatPr baseColWidth="10" defaultColWidth="11.42578125" defaultRowHeight="15" x14ac:dyDescent="0.25"/>
  <cols>
    <col min="1" max="1" width="19.28515625" style="1" bestFit="1" customWidth="1"/>
    <col min="2" max="2" width="13.85546875" style="1" customWidth="1"/>
    <col min="3" max="3" width="17.28515625" style="1" customWidth="1"/>
    <col min="4" max="5" width="19.140625" style="3" customWidth="1"/>
    <col min="6" max="6" width="40.7109375" style="1" customWidth="1"/>
    <col min="7" max="7" width="20.7109375" style="95" bestFit="1" customWidth="1"/>
    <col min="8" max="10" width="11.42578125" style="1" customWidth="1"/>
    <col min="11" max="11" width="20.7109375" style="1" bestFit="1" customWidth="1"/>
    <col min="12" max="12" width="9.42578125" style="1" customWidth="1"/>
    <col min="13" max="13" width="9" style="1" customWidth="1"/>
    <col min="14" max="14" width="9.140625" style="1" customWidth="1"/>
    <col min="15" max="15" width="14.28515625" style="1" customWidth="1"/>
    <col min="16" max="16" width="15.7109375" style="1" customWidth="1"/>
    <col min="17" max="17" width="14.85546875" style="1" customWidth="1"/>
    <col min="18" max="18" width="4" style="1" hidden="1" customWidth="1"/>
    <col min="19" max="19" width="11.42578125" style="1" hidden="1" customWidth="1"/>
    <col min="20" max="16384" width="11.42578125" style="1"/>
  </cols>
  <sheetData>
    <row r="1" spans="1:21" s="9" customFormat="1" ht="14.45" x14ac:dyDescent="0.35">
      <c r="G1" s="90"/>
    </row>
    <row r="2" spans="1:21" s="9" customFormat="1" ht="14.45" x14ac:dyDescent="0.35">
      <c r="G2" s="90"/>
    </row>
    <row r="3" spans="1:21" s="9" customFormat="1" ht="9.75" customHeight="1" x14ac:dyDescent="0.35">
      <c r="G3" s="90"/>
    </row>
    <row r="4" spans="1:21" s="31" customFormat="1" ht="14.45" x14ac:dyDescent="0.35">
      <c r="G4" s="91"/>
    </row>
    <row r="5" spans="1:21" s="31" customFormat="1" ht="6" customHeight="1" x14ac:dyDescent="0.35">
      <c r="G5" s="91"/>
    </row>
    <row r="6" spans="1:21" ht="14.45" x14ac:dyDescent="0.35">
      <c r="D6" s="1"/>
      <c r="E6" s="1"/>
      <c r="G6" s="92">
        <f ca="1">TODAY()</f>
        <v>44202</v>
      </c>
    </row>
    <row r="7" spans="1:21" ht="14.45" x14ac:dyDescent="0.35">
      <c r="D7" s="1"/>
      <c r="E7" s="1"/>
      <c r="G7" s="93"/>
    </row>
    <row r="8" spans="1:21" ht="21" x14ac:dyDescent="0.35">
      <c r="D8" s="1"/>
      <c r="E8" s="1"/>
      <c r="F8" s="128" t="s">
        <v>45</v>
      </c>
      <c r="G8" s="129"/>
      <c r="H8" s="129"/>
      <c r="I8" s="129"/>
      <c r="J8" s="129"/>
      <c r="K8" s="129"/>
      <c r="L8" s="129"/>
      <c r="M8" s="129"/>
      <c r="N8" s="129"/>
      <c r="O8" s="129"/>
      <c r="P8" s="129"/>
      <c r="Q8" s="130"/>
    </row>
    <row r="9" spans="1:21" thickBot="1" x14ac:dyDescent="0.4">
      <c r="D9" s="1"/>
      <c r="E9" s="1"/>
      <c r="G9" s="93"/>
    </row>
    <row r="10" spans="1:21" ht="30" x14ac:dyDescent="0.25">
      <c r="A10" s="32" t="s">
        <v>13</v>
      </c>
      <c r="B10" s="62" t="s">
        <v>75</v>
      </c>
      <c r="C10" s="97" t="s">
        <v>95</v>
      </c>
      <c r="D10" s="69" t="s">
        <v>74</v>
      </c>
      <c r="E10" s="98" t="s">
        <v>97</v>
      </c>
      <c r="F10" s="33" t="s">
        <v>43</v>
      </c>
      <c r="G10" s="67" t="s">
        <v>72</v>
      </c>
      <c r="H10" s="34" t="s">
        <v>6</v>
      </c>
      <c r="I10" s="33" t="s">
        <v>4</v>
      </c>
      <c r="J10" s="34" t="s">
        <v>5</v>
      </c>
      <c r="K10" s="33" t="s">
        <v>7</v>
      </c>
      <c r="L10" s="68" t="s">
        <v>52</v>
      </c>
      <c r="M10" s="32" t="s">
        <v>53</v>
      </c>
      <c r="N10" s="32" t="s">
        <v>119</v>
      </c>
      <c r="O10" s="32" t="s">
        <v>12</v>
      </c>
      <c r="P10" s="35" t="s">
        <v>11</v>
      </c>
      <c r="Q10" s="35" t="s">
        <v>10</v>
      </c>
    </row>
    <row r="11" spans="1:21" ht="14.45" x14ac:dyDescent="0.35">
      <c r="A11" s="36" t="str">
        <f>IF(K11&lt;Q11,"Commander","Non")</f>
        <v>Commander</v>
      </c>
      <c r="B11" s="40">
        <f>IF(A11="non","",Q11-K11+P11+P11)</f>
        <v>14</v>
      </c>
      <c r="C11" s="96" t="str">
        <f>IF(VLOOKUP('Decou - Etat des stocks'!F11,'Decou - Base de donnée articles'!$C$13:$G$57,5,FALSE)=0,"Non renseigné",VLOOKUP('Decou - Etat des stocks'!F11,'Decou - Base de donnée articles'!$C$13:$G$57,5,FALSE))</f>
        <v>RAJA</v>
      </c>
      <c r="D11" s="100" t="s">
        <v>143</v>
      </c>
      <c r="E11" s="101" t="str">
        <f>IFERROR(IF(VLOOKUP('Decou - Etat des stocks'!F11,'Decou - Base de donnée articles'!$C$13:$I$56,6,FALSE)=0,"",VLOOKUP('Decou - Etat des stocks'!F11,'Decou - Base de donnée articles'!$C$13:$I$56,6,FALSE)),"")</f>
        <v/>
      </c>
      <c r="F11" s="102" t="str">
        <f>'Decou - Base de donnée articles'!C20</f>
        <v>Boites de ciseaux neufs - Ref 100805</v>
      </c>
      <c r="G11" s="94" t="s">
        <v>94</v>
      </c>
      <c r="H11" s="36">
        <v>96</v>
      </c>
      <c r="I11" s="37">
        <f>IF(F11="","",SUMIFS('Décou - Entrées et sorties'!D$11:D$403,'Décou - Entrées et sorties'!C$11:C$403,F11))</f>
        <v>0</v>
      </c>
      <c r="J11" s="37">
        <f>IF(F11="","",SUMIFS('Décou - Entrées et sorties'!E$11:E$503,'Décou - Entrées et sorties'!C$11:C$503,F11))</f>
        <v>0</v>
      </c>
      <c r="K11" s="38">
        <f>IF(F11="","",H11+I11-J11)</f>
        <v>96</v>
      </c>
      <c r="L11" s="36">
        <f>IFERROR(VLOOKUP('Decou - Etat des stocks'!F11,#REF!,6,FALSE),0)</f>
        <v>0</v>
      </c>
      <c r="M11" s="36">
        <f>IFERROR(VLOOKUP('Decou - Etat des stocks'!F11,#REF!,6,FALSE),0)</f>
        <v>0</v>
      </c>
      <c r="N11" s="36">
        <f>IFERROR(VLOOKUP('Decou - Etat des stocks'!F11,#REF!,6,FALSE),0)</f>
        <v>0</v>
      </c>
      <c r="O11" s="39">
        <v>1</v>
      </c>
      <c r="P11" s="39">
        <v>5</v>
      </c>
      <c r="Q11" s="40">
        <v>100</v>
      </c>
      <c r="R11" s="42" t="e">
        <f ca="1">IF(AND($G$6-365&gt;G11,OR(F11=#REF!,#REF!)),"1","0")</f>
        <v>#REF!</v>
      </c>
      <c r="S11" s="89" t="str">
        <f t="shared" ref="S11:S13" si="0">IF(AND(K11&gt;(P11*6),C11="carvin"),"Surstock","Non")</f>
        <v>Non</v>
      </c>
      <c r="T11" s="89"/>
      <c r="U11" s="89"/>
    </row>
    <row r="12" spans="1:21" ht="14.45" x14ac:dyDescent="0.35">
      <c r="A12" s="36" t="str">
        <f t="shared" ref="A12:A13" si="1">IF(K12&lt;Q12,"Commander","Non")</f>
        <v>Commander</v>
      </c>
      <c r="B12" s="40">
        <f t="shared" ref="B12:B13" si="2">IF(A12="non","",Q12-K12+P12+P12)</f>
        <v>1</v>
      </c>
      <c r="C12" s="96" t="str">
        <f>IF(VLOOKUP('Decou - Etat des stocks'!F12,'Decou - Base de donnée articles'!$C$13:$G$57,5,FALSE)=0,"Non renseigné",VLOOKUP('Decou - Etat des stocks'!F12,'Decou - Base de donnée articles'!$C$13:$G$57,5,FALSE))</f>
        <v>SECU FD</v>
      </c>
      <c r="D12" s="100" t="s">
        <v>108</v>
      </c>
      <c r="E12" s="101" t="str">
        <f>IFERROR(IF(VLOOKUP('Decou - Etat des stocks'!F12,'Decou - Base de donnée articles'!$C$13:$I$56,6,FALSE)=0,"",VLOOKUP('Decou - Etat des stocks'!F12,'Decou - Base de donnée articles'!$C$13:$I$56,6,FALSE)),"")</f>
        <v/>
      </c>
      <c r="F12" s="102" t="str">
        <f>'Decou - Base de donnée articles'!C29</f>
        <v>Chaussures decoupe 45 - Ref 586001C</v>
      </c>
      <c r="G12" s="94" t="s">
        <v>94</v>
      </c>
      <c r="H12" s="36">
        <v>0</v>
      </c>
      <c r="I12" s="37">
        <f>IF(F12="","",SUMIFS('Décou - Entrées et sorties'!D$11:D$403,'Décou - Entrées et sorties'!C$11:C$403,F12))</f>
        <v>0</v>
      </c>
      <c r="J12" s="37">
        <f>IF(F12="","",SUMIFS('Décou - Entrées et sorties'!E$11:E$503,'Décou - Entrées et sorties'!C$11:C$503,F12))</f>
        <v>0</v>
      </c>
      <c r="K12" s="38">
        <f t="shared" ref="K12:K13" si="3">IF(F12="","",H12+I12-J12)</f>
        <v>0</v>
      </c>
      <c r="L12" s="36">
        <f>IFERROR(VLOOKUP('Decou - Etat des stocks'!F12,#REF!,6,FALSE),0)</f>
        <v>0</v>
      </c>
      <c r="M12" s="36">
        <f>IFERROR(VLOOKUP('Decou - Etat des stocks'!F12,#REF!,6,FALSE),0)</f>
        <v>0</v>
      </c>
      <c r="N12" s="36">
        <f>IFERROR(VLOOKUP('Decou - Etat des stocks'!F12,#REF!,6,FALSE),0)</f>
        <v>0</v>
      </c>
      <c r="O12" s="39">
        <v>1</v>
      </c>
      <c r="P12" s="39">
        <v>0</v>
      </c>
      <c r="Q12" s="40">
        <v>1</v>
      </c>
      <c r="R12" s="42" t="e">
        <f ca="1">IF(AND($G$6-365&gt;G12,OR(F12=#REF!,#REF!)),"1","0")</f>
        <v>#REF!</v>
      </c>
      <c r="S12" s="89" t="str">
        <f t="shared" si="0"/>
        <v>Non</v>
      </c>
      <c r="T12" s="89"/>
      <c r="U12" s="89"/>
    </row>
    <row r="13" spans="1:21" x14ac:dyDescent="0.25">
      <c r="A13" s="36" t="str">
        <f t="shared" si="1"/>
        <v>Commander</v>
      </c>
      <c r="B13" s="40">
        <f t="shared" si="2"/>
        <v>1</v>
      </c>
      <c r="C13" s="96" t="str">
        <f>IF(VLOOKUP('Decou - Etat des stocks'!F13,'Decou - Base de donnée articles'!$C$13:$G$57,5,FALSE)=0,"Non renseigné",VLOOKUP('Decou - Etat des stocks'!F13,'Decou - Base de donnée articles'!$C$13:$G$57,5,FALSE))</f>
        <v>SECU FD</v>
      </c>
      <c r="D13" s="100"/>
      <c r="E13" s="101" t="str">
        <f>IFERROR(IF(VLOOKUP('Decou - Etat des stocks'!F13,'Decou - Base de donnée articles'!$C$13:$I$56,6,FALSE)=0,"",VLOOKUP('Decou - Etat des stocks'!F13,'Decou - Base de donnée articles'!$C$13:$I$56,6,FALSE)),"")</f>
        <v/>
      </c>
      <c r="F13" s="102" t="str">
        <f>'Decou - Base de donnée articles'!C30</f>
        <v>Chaussures decoupe 46 - Ref 586001C</v>
      </c>
      <c r="G13" s="94" t="s">
        <v>94</v>
      </c>
      <c r="H13" s="36">
        <v>0</v>
      </c>
      <c r="I13" s="37">
        <f>IF(F13="","",SUMIFS('Décou - Entrées et sorties'!D$11:D$403,'Décou - Entrées et sorties'!C$11:C$403,F13))</f>
        <v>0</v>
      </c>
      <c r="J13" s="37">
        <f>IF(F13="","",SUMIFS('Décou - Entrées et sorties'!E$11:E$503,'Décou - Entrées et sorties'!C$11:C$503,F13))</f>
        <v>0</v>
      </c>
      <c r="K13" s="38">
        <f t="shared" si="3"/>
        <v>0</v>
      </c>
      <c r="L13" s="36">
        <f>IFERROR(VLOOKUP('Decou - Etat des stocks'!F13,#REF!,6,FALSE),0)</f>
        <v>0</v>
      </c>
      <c r="M13" s="36">
        <f>IFERROR(VLOOKUP('Decou - Etat des stocks'!F13,#REF!,6,FALSE),0)</f>
        <v>0</v>
      </c>
      <c r="N13" s="36">
        <f>IFERROR(VLOOKUP('Decou - Etat des stocks'!F13,#REF!,6,FALSE),0)</f>
        <v>0</v>
      </c>
      <c r="O13" s="39">
        <v>1</v>
      </c>
      <c r="P13" s="39">
        <v>0</v>
      </c>
      <c r="Q13" s="40">
        <v>1</v>
      </c>
      <c r="R13" s="42" t="e">
        <f ca="1">IF(AND($G$6-365&gt;G13,OR(F13=#REF!,#REF!)),"1","0")</f>
        <v>#REF!</v>
      </c>
      <c r="S13" s="89" t="str">
        <f t="shared" si="0"/>
        <v>Non</v>
      </c>
      <c r="T13" s="89"/>
      <c r="U13" s="89"/>
    </row>
    <row r="14" spans="1:21" x14ac:dyDescent="0.25">
      <c r="A14" s="36" t="str">
        <f t="shared" ref="A14:A36" si="4">IF(K14&lt;Q14,"Commander","Non")</f>
        <v>Commander</v>
      </c>
      <c r="B14" s="40">
        <f t="shared" ref="B14:B36" si="5">IF(A14="non","",Q14-K14+P14+P14)</f>
        <v>1</v>
      </c>
      <c r="C14" s="96" t="str">
        <f>IF(VLOOKUP('Decou - Etat des stocks'!F14,'Decou - Base de donnée articles'!$C$13:$G$57,5,FALSE)=0,"Non renseigné",VLOOKUP('Decou - Etat des stocks'!F14,'Decou - Base de donnée articles'!$C$13:$G$57,5,FALSE))</f>
        <v>carvin</v>
      </c>
      <c r="D14" s="100"/>
      <c r="E14" s="101" t="str">
        <f>IFERROR(IF(VLOOKUP('Decou - Etat des stocks'!F14,'Decou - Base de donnée articles'!$C$13:$I$56,6,FALSE)=0,"",VLOOKUP('Decou - Etat des stocks'!F14,'Decou - Base de donnée articles'!$C$13:$I$56,6,FALSE)),"")</f>
        <v/>
      </c>
      <c r="F14" s="102" t="str">
        <f>'Decou - Base de donnée articles'!C31</f>
        <v>Ecodiol (5 litres ) - Ref 75426</v>
      </c>
      <c r="G14" s="94" t="s">
        <v>94</v>
      </c>
      <c r="H14" s="36">
        <v>1</v>
      </c>
      <c r="I14" s="37">
        <f>IF(F14="","",SUMIFS('Décou - Entrées et sorties'!D$11:D$403,'Décou - Entrées et sorties'!C$11:C$403,F14))</f>
        <v>0</v>
      </c>
      <c r="J14" s="37">
        <f>IF(F14="","",SUMIFS('Décou - Entrées et sorties'!E$11:E$503,'Décou - Entrées et sorties'!C$11:C$503,F14))</f>
        <v>1</v>
      </c>
      <c r="K14" s="38">
        <f t="shared" ref="K14:K36" si="6">IF(F14="","",H14+I14-J14)</f>
        <v>0</v>
      </c>
      <c r="L14" s="36">
        <f>IFERROR(VLOOKUP('Decou - Etat des stocks'!F14,#REF!,6,FALSE),0)</f>
        <v>0</v>
      </c>
      <c r="M14" s="36">
        <f>IFERROR(VLOOKUP('Decou - Etat des stocks'!F14,#REF!,6,FALSE),0)</f>
        <v>0</v>
      </c>
      <c r="N14" s="36">
        <f>IFERROR(VLOOKUP('Decou - Etat des stocks'!F14,#REF!,6,FALSE),0)</f>
        <v>0</v>
      </c>
      <c r="O14" s="39">
        <v>1</v>
      </c>
      <c r="P14" s="39">
        <v>0</v>
      </c>
      <c r="Q14" s="40">
        <v>1</v>
      </c>
    </row>
    <row r="15" spans="1:21" x14ac:dyDescent="0.25">
      <c r="A15" s="36" t="str">
        <f t="shared" si="4"/>
        <v>Non</v>
      </c>
      <c r="B15" s="40" t="str">
        <f t="shared" si="5"/>
        <v/>
      </c>
      <c r="C15" s="96" t="str">
        <f>IF(VLOOKUP('Decou - Etat des stocks'!F15,'Decou - Base de donnée articles'!$C$13:$G$57,5,FALSE)=0,"Non renseigné",VLOOKUP('Decou - Etat des stocks'!F15,'Decou - Base de donnée articles'!$C$13:$G$57,5,FALSE))</f>
        <v>carvin</v>
      </c>
      <c r="D15" s="100"/>
      <c r="E15" s="101" t="str">
        <f>IFERROR(IF(VLOOKUP('Decou - Etat des stocks'!F15,'Decou - Base de donnée articles'!$C$13:$I$56,6,FALSE)=0,"",VLOOKUP('Decou - Etat des stocks'!F15,'Decou - Base de donnée articles'!$C$13:$I$56,6,FALSE)),"")</f>
        <v/>
      </c>
      <c r="F15" s="102" t="str">
        <f>'Decou - Base de donnée articles'!C32</f>
        <v>Futs seringues+ couvercles - Ref 69150</v>
      </c>
      <c r="G15" s="94" t="s">
        <v>94</v>
      </c>
      <c r="H15" s="36">
        <v>2</v>
      </c>
      <c r="I15" s="37">
        <f>IF(F15="","",SUMIFS('Décou - Entrées et sorties'!D$11:D$403,'Décou - Entrées et sorties'!C$11:C$403,F15))</f>
        <v>0</v>
      </c>
      <c r="J15" s="37">
        <f>IF(F15="","",SUMIFS('Décou - Entrées et sorties'!E$11:E$503,'Décou - Entrées et sorties'!C$11:C$503,F15))</f>
        <v>0</v>
      </c>
      <c r="K15" s="38">
        <f t="shared" si="6"/>
        <v>2</v>
      </c>
      <c r="L15" s="36">
        <f>IFERROR(VLOOKUP('Decou - Etat des stocks'!F15,#REF!,6,FALSE),0)</f>
        <v>0</v>
      </c>
      <c r="M15" s="36">
        <f>IFERROR(VLOOKUP('Decou - Etat des stocks'!F15,#REF!,6,FALSE),0)</f>
        <v>0</v>
      </c>
      <c r="N15" s="36">
        <f>IFERROR(VLOOKUP('Decou - Etat des stocks'!F15,#REF!,6,FALSE),0)</f>
        <v>0</v>
      </c>
      <c r="O15" s="39">
        <v>1</v>
      </c>
      <c r="P15" s="39">
        <v>0</v>
      </c>
      <c r="Q15" s="40">
        <v>1</v>
      </c>
    </row>
    <row r="16" spans="1:21" x14ac:dyDescent="0.25">
      <c r="A16" s="36" t="str">
        <f t="shared" si="4"/>
        <v>Non</v>
      </c>
      <c r="B16" s="40" t="str">
        <f t="shared" si="5"/>
        <v/>
      </c>
      <c r="C16" s="96" t="str">
        <f>IF(VLOOKUP('Decou - Etat des stocks'!F16,'Decou - Base de donnée articles'!$C$13:$G$57,5,FALSE)=0,"Non renseigné",VLOOKUP('Decou - Etat des stocks'!F16,'Decou - Base de donnée articles'!$C$13:$G$57,5,FALSE))</f>
        <v>SECU FD</v>
      </c>
      <c r="D16" s="100"/>
      <c r="E16" s="101" t="str">
        <f>IFERROR(IF(VLOOKUP('Decou - Etat des stocks'!F16,'Decou - Base de donnée articles'!$C$13:$I$56,6,FALSE)=0,"",VLOOKUP('Decou - Etat des stocks'!F16,'Decou - Base de donnée articles'!$C$13:$I$56,6,FALSE)),"")</f>
        <v/>
      </c>
      <c r="F16" s="102" t="str">
        <f>'Decou - Base de donnée articles'!C33</f>
        <v>Gants anti coupure T 7 - Ref S1206507</v>
      </c>
      <c r="G16" s="94" t="s">
        <v>94</v>
      </c>
      <c r="H16" s="36">
        <v>3</v>
      </c>
      <c r="I16" s="37">
        <f>IF(F16="","",SUMIFS('Décou - Entrées et sorties'!D$11:D$403,'Décou - Entrées et sorties'!C$11:C$403,F16))</f>
        <v>0</v>
      </c>
      <c r="J16" s="37">
        <f>IF(F16="","",SUMIFS('Décou - Entrées et sorties'!E$11:E$503,'Décou - Entrées et sorties'!C$11:C$503,F16))</f>
        <v>0</v>
      </c>
      <c r="K16" s="38">
        <f t="shared" si="6"/>
        <v>3</v>
      </c>
      <c r="L16" s="36">
        <f>IFERROR(VLOOKUP('Decou - Etat des stocks'!F16,#REF!,6,FALSE),0)</f>
        <v>0</v>
      </c>
      <c r="M16" s="36">
        <f>IFERROR(VLOOKUP('Decou - Etat des stocks'!F16,#REF!,6,FALSE),0)</f>
        <v>0</v>
      </c>
      <c r="N16" s="36">
        <f>IFERROR(VLOOKUP('Decou - Etat des stocks'!F16,#REF!,6,FALSE),0)</f>
        <v>0</v>
      </c>
      <c r="O16" s="39">
        <v>1</v>
      </c>
      <c r="P16" s="39">
        <v>0</v>
      </c>
      <c r="Q16" s="40">
        <v>1</v>
      </c>
    </row>
    <row r="17" spans="1:17" x14ac:dyDescent="0.25">
      <c r="A17" s="36" t="str">
        <f t="shared" si="4"/>
        <v>Non</v>
      </c>
      <c r="B17" s="40" t="str">
        <f t="shared" si="5"/>
        <v/>
      </c>
      <c r="C17" s="96" t="str">
        <f>IF(VLOOKUP('Decou - Etat des stocks'!F17,'Decou - Base de donnée articles'!$C$13:$G$57,5,FALSE)=0,"Non renseigné",VLOOKUP('Decou - Etat des stocks'!F17,'Decou - Base de donnée articles'!$C$13:$G$57,5,FALSE))</f>
        <v>SECU FD</v>
      </c>
      <c r="D17" s="100"/>
      <c r="E17" s="101" t="str">
        <f>IFERROR(IF(VLOOKUP('Decou - Etat des stocks'!F17,'Decou - Base de donnée articles'!$C$13:$I$56,6,FALSE)=0,"",VLOOKUP('Decou - Etat des stocks'!F17,'Decou - Base de donnée articles'!$C$13:$I$56,6,FALSE)),"")</f>
        <v/>
      </c>
      <c r="F17" s="102" t="str">
        <f>'Decou - Base de donnée articles'!C34</f>
        <v>Gants anti coupure T 8 - Ref S1206508</v>
      </c>
      <c r="G17" s="94" t="s">
        <v>94</v>
      </c>
      <c r="H17" s="36">
        <v>4</v>
      </c>
      <c r="I17" s="37">
        <f>IF(F17="","",SUMIFS('Décou - Entrées et sorties'!D$11:D$403,'Décou - Entrées et sorties'!C$11:C$403,F17))</f>
        <v>0</v>
      </c>
      <c r="J17" s="37">
        <f>IF(F17="","",SUMIFS('Décou - Entrées et sorties'!E$11:E$503,'Décou - Entrées et sorties'!C$11:C$503,F17))</f>
        <v>0</v>
      </c>
      <c r="K17" s="38">
        <f t="shared" si="6"/>
        <v>4</v>
      </c>
      <c r="L17" s="36">
        <f>IFERROR(VLOOKUP('Decou - Etat des stocks'!F17,#REF!,6,FALSE),0)</f>
        <v>0</v>
      </c>
      <c r="M17" s="36">
        <f>IFERROR(VLOOKUP('Decou - Etat des stocks'!F17,#REF!,6,FALSE),0)</f>
        <v>0</v>
      </c>
      <c r="N17" s="36">
        <f>IFERROR(VLOOKUP('Decou - Etat des stocks'!F17,#REF!,6,FALSE),0)</f>
        <v>0</v>
      </c>
      <c r="O17" s="39">
        <v>1</v>
      </c>
      <c r="P17" s="39">
        <v>0</v>
      </c>
      <c r="Q17" s="40">
        <v>1</v>
      </c>
    </row>
    <row r="18" spans="1:17" x14ac:dyDescent="0.25">
      <c r="A18" s="36" t="str">
        <f t="shared" si="4"/>
        <v>Non</v>
      </c>
      <c r="B18" s="40" t="str">
        <f t="shared" si="5"/>
        <v/>
      </c>
      <c r="C18" s="96" t="str">
        <f>IF(VLOOKUP('Decou - Etat des stocks'!F18,'Decou - Base de donnée articles'!$C$13:$G$57,5,FALSE)=0,"Non renseigné",VLOOKUP('Decou - Etat des stocks'!F18,'Decou - Base de donnée articles'!$C$13:$G$57,5,FALSE))</f>
        <v>carvin</v>
      </c>
      <c r="D18" s="100"/>
      <c r="E18" s="101" t="str">
        <f>IFERROR(IF(VLOOKUP('Decou - Etat des stocks'!F18,'Decou - Base de donnée articles'!$C$13:$I$56,6,FALSE)=0,"",VLOOKUP('Decou - Etat des stocks'!F18,'Decou - Base de donnée articles'!$C$13:$I$56,6,FALSE)),"")</f>
        <v/>
      </c>
      <c r="F18" s="102" t="str">
        <f>'Decou - Base de donnée articles'!C35</f>
        <v>Gants Nitrile Violet Taille L - Ref 42319</v>
      </c>
      <c r="G18" s="94" t="s">
        <v>94</v>
      </c>
      <c r="H18" s="36">
        <v>5</v>
      </c>
      <c r="I18" s="37">
        <f>IF(F18="","",SUMIFS('Décou - Entrées et sorties'!D$11:D$403,'Décou - Entrées et sorties'!C$11:C$403,F18))</f>
        <v>0</v>
      </c>
      <c r="J18" s="37">
        <f>IF(F18="","",SUMIFS('Décou - Entrées et sorties'!E$11:E$503,'Décou - Entrées et sorties'!C$11:C$503,F18))</f>
        <v>0</v>
      </c>
      <c r="K18" s="38">
        <f t="shared" si="6"/>
        <v>5</v>
      </c>
      <c r="L18" s="36">
        <f>IFERROR(VLOOKUP('Decou - Etat des stocks'!F18,#REF!,6,FALSE),0)</f>
        <v>0</v>
      </c>
      <c r="M18" s="36">
        <f>IFERROR(VLOOKUP('Decou - Etat des stocks'!F18,#REF!,6,FALSE),0)</f>
        <v>0</v>
      </c>
      <c r="N18" s="36">
        <f>IFERROR(VLOOKUP('Decou - Etat des stocks'!F18,#REF!,6,FALSE),0)</f>
        <v>0</v>
      </c>
      <c r="O18" s="39">
        <v>1</v>
      </c>
      <c r="P18" s="39">
        <v>0</v>
      </c>
      <c r="Q18" s="40">
        <v>1</v>
      </c>
    </row>
    <row r="19" spans="1:17" x14ac:dyDescent="0.25">
      <c r="A19" s="36" t="str">
        <f t="shared" si="4"/>
        <v>Non</v>
      </c>
      <c r="B19" s="40" t="str">
        <f t="shared" si="5"/>
        <v/>
      </c>
      <c r="C19" s="96" t="str">
        <f>IF(VLOOKUP('Decou - Etat des stocks'!F19,'Decou - Base de donnée articles'!$C$13:$G$57,5,FALSE)=0,"Non renseigné",VLOOKUP('Decou - Etat des stocks'!F19,'Decou - Base de donnée articles'!$C$13:$G$57,5,FALSE))</f>
        <v>carvin</v>
      </c>
      <c r="D19" s="100"/>
      <c r="E19" s="101" t="str">
        <f>IFERROR(IF(VLOOKUP('Decou - Etat des stocks'!F19,'Decou - Base de donnée articles'!$C$13:$I$56,6,FALSE)=0,"",VLOOKUP('Decou - Etat des stocks'!F19,'Decou - Base de donnée articles'!$C$13:$I$56,6,FALSE)),"")</f>
        <v/>
      </c>
      <c r="F19" s="102" t="str">
        <f>'Decou - Base de donnée articles'!C36</f>
        <v>Gants Nitrile Violet Taille M - Ref 42318</v>
      </c>
      <c r="G19" s="94" t="s">
        <v>94</v>
      </c>
      <c r="H19" s="36">
        <v>6</v>
      </c>
      <c r="I19" s="37">
        <f>IF(F19="","",SUMIFS('Décou - Entrées et sorties'!D$11:D$403,'Décou - Entrées et sorties'!C$11:C$403,F19))</f>
        <v>0</v>
      </c>
      <c r="J19" s="37">
        <f>IF(F19="","",SUMIFS('Décou - Entrées et sorties'!E$11:E$503,'Décou - Entrées et sorties'!C$11:C$503,F19))</f>
        <v>0</v>
      </c>
      <c r="K19" s="38">
        <f t="shared" si="6"/>
        <v>6</v>
      </c>
      <c r="L19" s="36">
        <f>IFERROR(VLOOKUP('Decou - Etat des stocks'!F19,#REF!,6,FALSE),0)</f>
        <v>0</v>
      </c>
      <c r="M19" s="36">
        <f>IFERROR(VLOOKUP('Decou - Etat des stocks'!F19,#REF!,6,FALSE),0)</f>
        <v>0</v>
      </c>
      <c r="N19" s="36">
        <f>IFERROR(VLOOKUP('Decou - Etat des stocks'!F19,#REF!,6,FALSE),0)</f>
        <v>0</v>
      </c>
      <c r="O19" s="39">
        <v>1</v>
      </c>
      <c r="P19" s="39">
        <v>0</v>
      </c>
      <c r="Q19" s="40">
        <v>1</v>
      </c>
    </row>
    <row r="20" spans="1:17" x14ac:dyDescent="0.25">
      <c r="A20" s="36" t="str">
        <f t="shared" si="4"/>
        <v>Non</v>
      </c>
      <c r="B20" s="40" t="str">
        <f t="shared" si="5"/>
        <v/>
      </c>
      <c r="C20" s="96" t="str">
        <f>IF(VLOOKUP('Decou - Etat des stocks'!F20,'Decou - Base de donnée articles'!$C$13:$G$57,5,FALSE)=0,"Non renseigné",VLOOKUP('Decou - Etat des stocks'!F20,'Decou - Base de donnée articles'!$C$13:$G$57,5,FALSE))</f>
        <v>carvin</v>
      </c>
      <c r="D20" s="100"/>
      <c r="E20" s="101" t="str">
        <f>IFERROR(IF(VLOOKUP('Decou - Etat des stocks'!F20,'Decou - Base de donnée articles'!$C$13:$I$56,6,FALSE)=0,"",VLOOKUP('Decou - Etat des stocks'!F20,'Decou - Base de donnée articles'!$C$13:$I$56,6,FALSE)),"")</f>
        <v/>
      </c>
      <c r="F20" s="102" t="str">
        <f>'Decou - Base de donnée articles'!C37</f>
        <v>Gants Nitrile Violet Taille XL - Ref 42320</v>
      </c>
      <c r="G20" s="94" t="s">
        <v>94</v>
      </c>
      <c r="H20" s="36">
        <v>7</v>
      </c>
      <c r="I20" s="37">
        <f>IF(F20="","",SUMIFS('Décou - Entrées et sorties'!D$11:D$403,'Décou - Entrées et sorties'!C$11:C$403,F20))</f>
        <v>0</v>
      </c>
      <c r="J20" s="37">
        <f>IF(F20="","",SUMIFS('Décou - Entrées et sorties'!E$11:E$503,'Décou - Entrées et sorties'!C$11:C$503,F20))</f>
        <v>0</v>
      </c>
      <c r="K20" s="38">
        <f t="shared" si="6"/>
        <v>7</v>
      </c>
      <c r="L20" s="36">
        <f>IFERROR(VLOOKUP('Decou - Etat des stocks'!F20,#REF!,6,FALSE),0)</f>
        <v>0</v>
      </c>
      <c r="M20" s="36">
        <f>IFERROR(VLOOKUP('Decou - Etat des stocks'!F20,#REF!,6,FALSE),0)</f>
        <v>0</v>
      </c>
      <c r="N20" s="36">
        <f>IFERROR(VLOOKUP('Decou - Etat des stocks'!F20,#REF!,6,FALSE),0)</f>
        <v>0</v>
      </c>
      <c r="O20" s="39">
        <v>1</v>
      </c>
      <c r="P20" s="39">
        <v>0</v>
      </c>
      <c r="Q20" s="40">
        <v>1</v>
      </c>
    </row>
    <row r="21" spans="1:17" x14ac:dyDescent="0.25">
      <c r="A21" s="36" t="str">
        <f t="shared" si="4"/>
        <v>Non</v>
      </c>
      <c r="B21" s="40" t="str">
        <f t="shared" si="5"/>
        <v/>
      </c>
      <c r="C21" s="96" t="str">
        <f>IF(VLOOKUP('Decou - Etat des stocks'!F21,'Decou - Base de donnée articles'!$C$13:$G$57,5,FALSE)=0,"Non renseigné",VLOOKUP('Decou - Etat des stocks'!F21,'Decou - Base de donnée articles'!$C$13:$G$57,5,FALSE))</f>
        <v>carvin</v>
      </c>
      <c r="D21" s="100"/>
      <c r="E21" s="101" t="str">
        <f>IFERROR(IF(VLOOKUP('Decou - Etat des stocks'!F21,'Decou - Base de donnée articles'!$C$13:$I$56,6,FALSE)=0,"",VLOOKUP('Decou - Etat des stocks'!F21,'Decou - Base de donnée articles'!$C$13:$I$56,6,FALSE)),"")</f>
        <v/>
      </c>
      <c r="F21" s="102" t="str">
        <f>'Decou - Base de donnée articles'!C38</f>
        <v>Gants stériles 7 - Ref 42351</v>
      </c>
      <c r="G21" s="94" t="s">
        <v>94</v>
      </c>
      <c r="H21" s="36">
        <v>8</v>
      </c>
      <c r="I21" s="37">
        <f>IF(F21="","",SUMIFS('Décou - Entrées et sorties'!D$11:D$403,'Décou - Entrées et sorties'!C$11:C$403,F21))</f>
        <v>0</v>
      </c>
      <c r="J21" s="37">
        <f>IF(F21="","",SUMIFS('Décou - Entrées et sorties'!E$11:E$503,'Décou - Entrées et sorties'!C$11:C$503,F21))</f>
        <v>0</v>
      </c>
      <c r="K21" s="38">
        <f t="shared" si="6"/>
        <v>8</v>
      </c>
      <c r="L21" s="36">
        <f>IFERROR(VLOOKUP('Decou - Etat des stocks'!F21,#REF!,6,FALSE),0)</f>
        <v>0</v>
      </c>
      <c r="M21" s="36">
        <f>IFERROR(VLOOKUP('Decou - Etat des stocks'!F21,#REF!,6,FALSE),0)</f>
        <v>0</v>
      </c>
      <c r="N21" s="36">
        <f>IFERROR(VLOOKUP('Decou - Etat des stocks'!F21,#REF!,6,FALSE),0)</f>
        <v>0</v>
      </c>
      <c r="O21" s="39">
        <v>1</v>
      </c>
      <c r="P21" s="39">
        <v>0</v>
      </c>
      <c r="Q21" s="40">
        <v>1</v>
      </c>
    </row>
    <row r="22" spans="1:17" x14ac:dyDescent="0.25">
      <c r="A22" s="36" t="str">
        <f t="shared" si="4"/>
        <v>Non</v>
      </c>
      <c r="B22" s="40" t="str">
        <f t="shared" si="5"/>
        <v/>
      </c>
      <c r="C22" s="96" t="str">
        <f>IF(VLOOKUP('Decou - Etat des stocks'!F22,'Decou - Base de donnée articles'!$C$13:$G$57,5,FALSE)=0,"Non renseigné",VLOOKUP('Decou - Etat des stocks'!F22,'Decou - Base de donnée articles'!$C$13:$G$57,5,FALSE))</f>
        <v>carvin</v>
      </c>
      <c r="D22" s="100"/>
      <c r="E22" s="101" t="str">
        <f>IFERROR(IF(VLOOKUP('Decou - Etat des stocks'!F22,'Decou - Base de donnée articles'!$C$13:$I$56,6,FALSE)=0,"",VLOOKUP('Decou - Etat des stocks'!F22,'Decou - Base de donnée articles'!$C$13:$I$56,6,FALSE)),"")</f>
        <v/>
      </c>
      <c r="F22" s="102" t="str">
        <f>'Decou - Base de donnée articles'!C39</f>
        <v>Gants stériles 8 - Ref 42352</v>
      </c>
      <c r="G22" s="94" t="s">
        <v>94</v>
      </c>
      <c r="H22" s="36">
        <v>9</v>
      </c>
      <c r="I22" s="37">
        <f>IF(F22="","",SUMIFS('Décou - Entrées et sorties'!D$11:D$403,'Décou - Entrées et sorties'!C$11:C$403,F22))</f>
        <v>0</v>
      </c>
      <c r="J22" s="37">
        <f>IF(F22="","",SUMIFS('Décou - Entrées et sorties'!E$11:E$503,'Décou - Entrées et sorties'!C$11:C$503,F22))</f>
        <v>2</v>
      </c>
      <c r="K22" s="38">
        <f t="shared" si="6"/>
        <v>7</v>
      </c>
      <c r="L22" s="36">
        <f>IFERROR(VLOOKUP('Decou - Etat des stocks'!F22,#REF!,6,FALSE),0)</f>
        <v>0</v>
      </c>
      <c r="M22" s="36">
        <f>IFERROR(VLOOKUP('Decou - Etat des stocks'!F22,#REF!,6,FALSE),0)</f>
        <v>0</v>
      </c>
      <c r="N22" s="36">
        <f>IFERROR(VLOOKUP('Decou - Etat des stocks'!F22,#REF!,6,FALSE),0)</f>
        <v>0</v>
      </c>
      <c r="O22" s="39">
        <v>1</v>
      </c>
      <c r="P22" s="39">
        <v>0</v>
      </c>
      <c r="Q22" s="40">
        <v>1</v>
      </c>
    </row>
    <row r="23" spans="1:17" x14ac:dyDescent="0.25">
      <c r="A23" s="36" t="str">
        <f t="shared" si="4"/>
        <v>Non</v>
      </c>
      <c r="B23" s="40" t="str">
        <f t="shared" si="5"/>
        <v/>
      </c>
      <c r="C23" s="96" t="str">
        <f>IF(VLOOKUP('Decou - Etat des stocks'!F23,'Decou - Base de donnée articles'!$C$13:$G$57,5,FALSE)=0,"Non renseigné",VLOOKUP('Decou - Etat des stocks'!F23,'Decou - Base de donnée articles'!$C$13:$G$57,5,FALSE))</f>
        <v>carvin</v>
      </c>
      <c r="D23" s="100"/>
      <c r="E23" s="101" t="str">
        <f>IFERROR(IF(VLOOKUP('Decou - Etat des stocks'!F23,'Decou - Base de donnée articles'!$C$13:$I$56,6,FALSE)=0,"",VLOOKUP('Decou - Etat des stocks'!F23,'Decou - Base de donnée articles'!$C$13:$I$56,6,FALSE)),"")</f>
        <v/>
      </c>
      <c r="F23" s="102" t="str">
        <f>'Decou - Base de donnée articles'!C40</f>
        <v>Gants stériles 9 - Ref 42353</v>
      </c>
      <c r="G23" s="94" t="s">
        <v>94</v>
      </c>
      <c r="H23" s="36">
        <v>10</v>
      </c>
      <c r="I23" s="37">
        <f>IF(F23="","",SUMIFS('Décou - Entrées et sorties'!D$11:D$403,'Décou - Entrées et sorties'!C$11:C$403,F23))</f>
        <v>0</v>
      </c>
      <c r="J23" s="37">
        <f>IF(F23="","",SUMIFS('Décou - Entrées et sorties'!E$11:E$503,'Décou - Entrées et sorties'!C$11:C$503,F23))</f>
        <v>0</v>
      </c>
      <c r="K23" s="38">
        <f t="shared" si="6"/>
        <v>10</v>
      </c>
      <c r="L23" s="36">
        <f>IFERROR(VLOOKUP('Decou - Etat des stocks'!F23,#REF!,6,FALSE),0)</f>
        <v>0</v>
      </c>
      <c r="M23" s="36">
        <f>IFERROR(VLOOKUP('Decou - Etat des stocks'!F23,#REF!,6,FALSE),0)</f>
        <v>0</v>
      </c>
      <c r="N23" s="36">
        <f>IFERROR(VLOOKUP('Decou - Etat des stocks'!F23,#REF!,6,FALSE),0)</f>
        <v>0</v>
      </c>
      <c r="O23" s="39">
        <v>1</v>
      </c>
      <c r="P23" s="39">
        <v>0</v>
      </c>
      <c r="Q23" s="40">
        <v>1</v>
      </c>
    </row>
    <row r="24" spans="1:17" x14ac:dyDescent="0.25">
      <c r="A24" s="36" t="str">
        <f t="shared" si="4"/>
        <v>Non</v>
      </c>
      <c r="B24" s="40" t="str">
        <f t="shared" si="5"/>
        <v/>
      </c>
      <c r="C24" s="96" t="str">
        <f>IF(VLOOKUP('Decou - Etat des stocks'!F24,'Decou - Base de donnée articles'!$C$13:$G$57,5,FALSE)=0,"Non renseigné",VLOOKUP('Decou - Etat des stocks'!F24,'Decou - Base de donnée articles'!$C$13:$G$57,5,FALSE))</f>
        <v>Non renseigné</v>
      </c>
      <c r="D24" s="100"/>
      <c r="E24" s="101" t="str">
        <f>IFERROR(IF(VLOOKUP('Decou - Etat des stocks'!F24,'Decou - Base de donnée articles'!$C$13:$I$56,6,FALSE)=0,"",VLOOKUP('Decou - Etat des stocks'!F24,'Decou - Base de donnée articles'!$C$13:$I$56,6,FALSE)),"")</f>
        <v/>
      </c>
      <c r="F24" s="102" t="str">
        <f>'Decou - Base de donnée articles'!C41</f>
        <v>Lingette nettoyante etiqueteuse - Ref 1-110501-00</v>
      </c>
      <c r="G24" s="94" t="s">
        <v>94</v>
      </c>
      <c r="H24" s="36">
        <v>11</v>
      </c>
      <c r="I24" s="37">
        <f>IF(F24="","",SUMIFS('Décou - Entrées et sorties'!D$11:D$403,'Décou - Entrées et sorties'!C$11:C$403,F24))</f>
        <v>0</v>
      </c>
      <c r="J24" s="37">
        <f>IF(F24="","",SUMIFS('Décou - Entrées et sorties'!E$11:E$503,'Décou - Entrées et sorties'!C$11:C$503,F24))</f>
        <v>0</v>
      </c>
      <c r="K24" s="38">
        <f t="shared" si="6"/>
        <v>11</v>
      </c>
      <c r="L24" s="36">
        <f>IFERROR(VLOOKUP('Decou - Etat des stocks'!F24,#REF!,6,FALSE),0)</f>
        <v>0</v>
      </c>
      <c r="M24" s="36">
        <f>IFERROR(VLOOKUP('Decou - Etat des stocks'!F24,#REF!,6,FALSE),0)</f>
        <v>0</v>
      </c>
      <c r="N24" s="36">
        <f>IFERROR(VLOOKUP('Decou - Etat des stocks'!F24,#REF!,6,FALSE),0)</f>
        <v>0</v>
      </c>
      <c r="O24" s="39">
        <v>1</v>
      </c>
      <c r="P24" s="39">
        <v>0</v>
      </c>
      <c r="Q24" s="40">
        <v>1</v>
      </c>
    </row>
    <row r="25" spans="1:17" x14ac:dyDescent="0.25">
      <c r="A25" s="36" t="str">
        <f t="shared" si="4"/>
        <v>Non</v>
      </c>
      <c r="B25" s="40" t="str">
        <f t="shared" si="5"/>
        <v/>
      </c>
      <c r="C25" s="96" t="str">
        <f>IF(VLOOKUP('Decou - Etat des stocks'!F25,'Decou - Base de donnée articles'!$C$13:$G$57,5,FALSE)=0,"Non renseigné",VLOOKUP('Decou - Etat des stocks'!F25,'Decou - Base de donnée articles'!$C$13:$G$57,5,FALSE))</f>
        <v>carvin</v>
      </c>
      <c r="D25" s="100"/>
      <c r="E25" s="101" t="str">
        <f>IFERROR(IF(VLOOKUP('Decou - Etat des stocks'!F25,'Decou - Base de donnée articles'!$C$13:$I$56,6,FALSE)=0,"",VLOOKUP('Decou - Etat des stocks'!F25,'Decou - Base de donnée articles'!$C$13:$I$56,6,FALSE)),"")</f>
        <v/>
      </c>
      <c r="F25" s="102" t="str">
        <f>'Decou - Base de donnée articles'!C42</f>
        <v>Manchettes( protection avant bras) - Ref 42280</v>
      </c>
      <c r="G25" s="94" t="s">
        <v>94</v>
      </c>
      <c r="H25" s="36">
        <v>12</v>
      </c>
      <c r="I25" s="37">
        <f>IF(F25="","",SUMIFS('Décou - Entrées et sorties'!D$11:D$403,'Décou - Entrées et sorties'!C$11:C$403,F25))</f>
        <v>0</v>
      </c>
      <c r="J25" s="37">
        <f>IF(F25="","",SUMIFS('Décou - Entrées et sorties'!E$11:E$503,'Décou - Entrées et sorties'!C$11:C$503,F25))</f>
        <v>0</v>
      </c>
      <c r="K25" s="38">
        <f t="shared" si="6"/>
        <v>12</v>
      </c>
      <c r="L25" s="36">
        <f>IFERROR(VLOOKUP('Decou - Etat des stocks'!F25,#REF!,6,FALSE),0)</f>
        <v>0</v>
      </c>
      <c r="M25" s="36">
        <f>IFERROR(VLOOKUP('Decou - Etat des stocks'!F25,#REF!,6,FALSE),0)</f>
        <v>0</v>
      </c>
      <c r="N25" s="36">
        <f>IFERROR(VLOOKUP('Decou - Etat des stocks'!F25,#REF!,6,FALSE),0)</f>
        <v>0</v>
      </c>
      <c r="O25" s="39">
        <v>1</v>
      </c>
      <c r="P25" s="39">
        <v>0</v>
      </c>
      <c r="Q25" s="40">
        <v>1</v>
      </c>
    </row>
    <row r="26" spans="1:17" x14ac:dyDescent="0.25">
      <c r="A26" s="36" t="str">
        <f t="shared" si="4"/>
        <v>Non</v>
      </c>
      <c r="B26" s="40" t="str">
        <f t="shared" si="5"/>
        <v/>
      </c>
      <c r="C26" s="96" t="str">
        <f>IF(VLOOKUP('Decou - Etat des stocks'!F26,'Decou - Base de donnée articles'!$C$13:$G$57,5,FALSE)=0,"Non renseigné",VLOOKUP('Decou - Etat des stocks'!F26,'Decou - Base de donnée articles'!$C$13:$G$57,5,FALSE))</f>
        <v>carvin</v>
      </c>
      <c r="D26" s="100"/>
      <c r="E26" s="101" t="str">
        <f>IFERROR(IF(VLOOKUP('Decou - Etat des stocks'!F26,'Decou - Base de donnée articles'!$C$13:$I$56,6,FALSE)=0,"",VLOOKUP('Decou - Etat des stocks'!F26,'Decou - Base de donnée articles'!$C$13:$I$56,6,FALSE)),"")</f>
        <v/>
      </c>
      <c r="F26" s="102" t="str">
        <f>'Decou - Base de donnée articles'!C43</f>
        <v>Mops - Ref 42317</v>
      </c>
      <c r="G26" s="94" t="s">
        <v>94</v>
      </c>
      <c r="H26" s="36">
        <v>13</v>
      </c>
      <c r="I26" s="37">
        <f>IF(F26="","",SUMIFS('Décou - Entrées et sorties'!D$11:D$403,'Décou - Entrées et sorties'!C$11:C$403,F26))</f>
        <v>8</v>
      </c>
      <c r="J26" s="37">
        <f>IF(F26="","",SUMIFS('Décou - Entrées et sorties'!E$11:E$503,'Décou - Entrées et sorties'!C$11:C$503,F26))</f>
        <v>0</v>
      </c>
      <c r="K26" s="38">
        <f t="shared" si="6"/>
        <v>21</v>
      </c>
      <c r="L26" s="36">
        <f>IFERROR(VLOOKUP('Decou - Etat des stocks'!F26,#REF!,6,FALSE),0)</f>
        <v>0</v>
      </c>
      <c r="M26" s="36">
        <f>IFERROR(VLOOKUP('Decou - Etat des stocks'!F26,#REF!,6,FALSE),0)</f>
        <v>0</v>
      </c>
      <c r="N26" s="36">
        <f>IFERROR(VLOOKUP('Decou - Etat des stocks'!F26,#REF!,6,FALSE),0)</f>
        <v>0</v>
      </c>
      <c r="O26" s="39">
        <v>1</v>
      </c>
      <c r="P26" s="39">
        <v>0</v>
      </c>
      <c r="Q26" s="40">
        <v>1</v>
      </c>
    </row>
    <row r="27" spans="1:17" x14ac:dyDescent="0.25">
      <c r="A27" s="36" t="str">
        <f t="shared" si="4"/>
        <v>Non</v>
      </c>
      <c r="B27" s="40" t="str">
        <f t="shared" si="5"/>
        <v/>
      </c>
      <c r="C27" s="96" t="str">
        <f>IF(VLOOKUP('Decou - Etat des stocks'!F27,'Decou - Base de donnée articles'!$C$13:$G$57,5,FALSE)=0,"Non renseigné",VLOOKUP('Decou - Etat des stocks'!F27,'Decou - Base de donnée articles'!$C$13:$G$57,5,FALSE))</f>
        <v>carvin</v>
      </c>
      <c r="D27" s="100"/>
      <c r="E27" s="101" t="str">
        <f>IFERROR(IF(VLOOKUP('Decou - Etat des stocks'!F27,'Decou - Base de donnée articles'!$C$13:$I$56,6,FALSE)=0,"",VLOOKUP('Decou - Etat des stocks'!F27,'Decou - Base de donnée articles'!$C$13:$I$56,6,FALSE)),"")</f>
        <v/>
      </c>
      <c r="F27" s="102" t="str">
        <f>'Decou - Base de donnée articles'!C44</f>
        <v>Papier joseph 1 paquet (1sachet = 500 unités) - Ref 40001</v>
      </c>
      <c r="G27" s="94" t="s">
        <v>94</v>
      </c>
      <c r="H27" s="36">
        <v>14</v>
      </c>
      <c r="I27" s="37">
        <f>IF(F27="","",SUMIFS('Décou - Entrées et sorties'!D$11:D$403,'Décou - Entrées et sorties'!C$11:C$403,F27))</f>
        <v>0</v>
      </c>
      <c r="J27" s="37">
        <f>IF(F27="","",SUMIFS('Décou - Entrées et sorties'!E$11:E$503,'Décou - Entrées et sorties'!C$11:C$503,F27))</f>
        <v>1</v>
      </c>
      <c r="K27" s="38">
        <f t="shared" si="6"/>
        <v>13</v>
      </c>
      <c r="L27" s="36">
        <f>IFERROR(VLOOKUP('Decou - Etat des stocks'!F27,#REF!,6,FALSE),0)</f>
        <v>0</v>
      </c>
      <c r="M27" s="36">
        <f>IFERROR(VLOOKUP('Decou - Etat des stocks'!F27,#REF!,6,FALSE),0)</f>
        <v>0</v>
      </c>
      <c r="N27" s="36">
        <f>IFERROR(VLOOKUP('Decou - Etat des stocks'!F27,#REF!,6,FALSE),0)</f>
        <v>0</v>
      </c>
      <c r="O27" s="39">
        <v>1</v>
      </c>
      <c r="P27" s="39">
        <v>0</v>
      </c>
      <c r="Q27" s="40">
        <v>1</v>
      </c>
    </row>
    <row r="28" spans="1:17" x14ac:dyDescent="0.25">
      <c r="A28" s="36" t="str">
        <f t="shared" si="4"/>
        <v>Non</v>
      </c>
      <c r="B28" s="40" t="str">
        <f t="shared" si="5"/>
        <v/>
      </c>
      <c r="C28" s="96" t="str">
        <f>IF(VLOOKUP('Decou - Etat des stocks'!F28,'Decou - Base de donnée articles'!$C$13:$G$57,5,FALSE)=0,"Non renseigné",VLOOKUP('Decou - Etat des stocks'!F28,'Decou - Base de donnée articles'!$C$13:$G$57,5,FALSE))</f>
        <v>carvin</v>
      </c>
      <c r="D28" s="100"/>
      <c r="E28" s="101" t="str">
        <f>IFERROR(IF(VLOOKUP('Decou - Etat des stocks'!F28,'Decou - Base de donnée articles'!$C$13:$I$56,6,FALSE)=0,"",VLOOKUP('Decou - Etat des stocks'!F28,'Decou - Base de donnée articles'!$C$13:$I$56,6,FALSE)),"")</f>
        <v/>
      </c>
      <c r="F28" s="102" t="str">
        <f>'Decou - Base de donnée articles'!C45</f>
        <v>Parafilm - Ref 42021</v>
      </c>
      <c r="G28" s="94" t="s">
        <v>94</v>
      </c>
      <c r="H28" s="36">
        <v>15</v>
      </c>
      <c r="I28" s="37">
        <f>IF(F28="","",SUMIFS('Décou - Entrées et sorties'!D$11:D$403,'Décou - Entrées et sorties'!C$11:C$403,F28))</f>
        <v>0</v>
      </c>
      <c r="J28" s="37">
        <f>IF(F28="","",SUMIFS('Décou - Entrées et sorties'!E$11:E$503,'Décou - Entrées et sorties'!C$11:C$503,F28))</f>
        <v>0</v>
      </c>
      <c r="K28" s="38">
        <f t="shared" si="6"/>
        <v>15</v>
      </c>
      <c r="L28" s="36">
        <f>IFERROR(VLOOKUP('Decou - Etat des stocks'!F28,#REF!,6,FALSE),0)</f>
        <v>0</v>
      </c>
      <c r="M28" s="36">
        <f>IFERROR(VLOOKUP('Decou - Etat des stocks'!F28,#REF!,6,FALSE),0)</f>
        <v>0</v>
      </c>
      <c r="N28" s="36">
        <f>IFERROR(VLOOKUP('Decou - Etat des stocks'!F28,#REF!,6,FALSE),0)</f>
        <v>0</v>
      </c>
      <c r="O28" s="39">
        <v>1</v>
      </c>
      <c r="P28" s="39">
        <v>0</v>
      </c>
      <c r="Q28" s="40">
        <v>1</v>
      </c>
    </row>
    <row r="29" spans="1:17" x14ac:dyDescent="0.25">
      <c r="A29" s="36" t="str">
        <f t="shared" si="4"/>
        <v>Non</v>
      </c>
      <c r="B29" s="40" t="str">
        <f t="shared" si="5"/>
        <v/>
      </c>
      <c r="C29" s="96" t="str">
        <f>IF(VLOOKUP('Decou - Etat des stocks'!F29,'Decou - Base de donnée articles'!$C$13:$G$57,5,FALSE)=0,"Non renseigné",VLOOKUP('Decou - Etat des stocks'!F29,'Decou - Base de donnée articles'!$C$13:$G$57,5,FALSE))</f>
        <v>carvin</v>
      </c>
      <c r="D29" s="100"/>
      <c r="E29" s="101" t="str">
        <f>IFERROR(IF(VLOOKUP('Decou - Etat des stocks'!F29,'Decou - Base de donnée articles'!$C$13:$I$56,6,FALSE)=0,"",VLOOKUP('Decou - Etat des stocks'!F29,'Decou - Base de donnée articles'!$C$13:$I$56,6,FALSE)),"")</f>
        <v/>
      </c>
      <c r="F29" s="102" t="str">
        <f>'Decou - Base de donnée articles'!C46</f>
        <v>Pipettes Pasteur 5 ml - Ref 42415</v>
      </c>
      <c r="G29" s="94" t="s">
        <v>94</v>
      </c>
      <c r="H29" s="36">
        <v>16</v>
      </c>
      <c r="I29" s="37">
        <f>IF(F29="","",SUMIFS('Décou - Entrées et sorties'!D$11:D$403,'Décou - Entrées et sorties'!C$11:C$403,F29))</f>
        <v>0</v>
      </c>
      <c r="J29" s="37">
        <f>IF(F29="","",SUMIFS('Décou - Entrées et sorties'!E$11:E$503,'Décou - Entrées et sorties'!C$11:C$503,F29))</f>
        <v>10</v>
      </c>
      <c r="K29" s="38">
        <f t="shared" si="6"/>
        <v>6</v>
      </c>
      <c r="L29" s="36">
        <f>IFERROR(VLOOKUP('Decou - Etat des stocks'!F29,#REF!,6,FALSE),0)</f>
        <v>0</v>
      </c>
      <c r="M29" s="36">
        <f>IFERROR(VLOOKUP('Decou - Etat des stocks'!F29,#REF!,6,FALSE),0)</f>
        <v>0</v>
      </c>
      <c r="N29" s="36">
        <f>IFERROR(VLOOKUP('Decou - Etat des stocks'!F29,#REF!,6,FALSE),0)</f>
        <v>0</v>
      </c>
      <c r="O29" s="39">
        <v>1</v>
      </c>
      <c r="P29" s="39">
        <v>0</v>
      </c>
      <c r="Q29" s="40">
        <v>1</v>
      </c>
    </row>
    <row r="30" spans="1:17" x14ac:dyDescent="0.25">
      <c r="A30" s="36" t="str">
        <f t="shared" si="4"/>
        <v>Non</v>
      </c>
      <c r="B30" s="40" t="str">
        <f t="shared" si="5"/>
        <v/>
      </c>
      <c r="C30" s="96" t="str">
        <f>IF(VLOOKUP('Decou - Etat des stocks'!F30,'Decou - Base de donnée articles'!$C$13:$G$57,5,FALSE)=0,"Non renseigné",VLOOKUP('Decou - Etat des stocks'!F30,'Decou - Base de donnée articles'!$C$13:$G$57,5,FALSE))</f>
        <v>carvin</v>
      </c>
      <c r="D30" s="100"/>
      <c r="E30" s="101" t="str">
        <f>IFERROR(IF(VLOOKUP('Decou - Etat des stocks'!F30,'Decou - Base de donnée articles'!$C$13:$I$56,6,FALSE)=0,"",VLOOKUP('Decou - Etat des stocks'!F30,'Decou - Base de donnée articles'!$C$13:$I$56,6,FALSE)),"")</f>
        <v/>
      </c>
      <c r="F30" s="102" t="str">
        <f>'Decou - Base de donnée articles'!C47</f>
        <v>Pulverisateur (nettoyage hottes) - Ref 53163</v>
      </c>
      <c r="G30" s="94" t="s">
        <v>94</v>
      </c>
      <c r="H30" s="36">
        <v>17</v>
      </c>
      <c r="I30" s="37">
        <f>IF(F30="","",SUMIFS('Décou - Entrées et sorties'!D$11:D$403,'Décou - Entrées et sorties'!C$11:C$403,F30))</f>
        <v>0</v>
      </c>
      <c r="J30" s="37">
        <f>IF(F30="","",SUMIFS('Décou - Entrées et sorties'!E$11:E$503,'Décou - Entrées et sorties'!C$11:C$503,F30))</f>
        <v>0</v>
      </c>
      <c r="K30" s="38">
        <f t="shared" si="6"/>
        <v>17</v>
      </c>
      <c r="L30" s="36">
        <f>IFERROR(VLOOKUP('Decou - Etat des stocks'!F30,#REF!,6,FALSE),0)</f>
        <v>0</v>
      </c>
      <c r="M30" s="36">
        <f>IFERROR(VLOOKUP('Decou - Etat des stocks'!F30,#REF!,6,FALSE),0)</f>
        <v>0</v>
      </c>
      <c r="N30" s="36">
        <f>IFERROR(VLOOKUP('Decou - Etat des stocks'!F30,#REF!,6,FALSE),0)</f>
        <v>0</v>
      </c>
      <c r="O30" s="39">
        <v>1</v>
      </c>
      <c r="P30" s="39">
        <v>0</v>
      </c>
      <c r="Q30" s="40">
        <v>1</v>
      </c>
    </row>
    <row r="31" spans="1:17" x14ac:dyDescent="0.25">
      <c r="A31" s="36" t="str">
        <f t="shared" si="4"/>
        <v>Non</v>
      </c>
      <c r="B31" s="40" t="str">
        <f t="shared" si="5"/>
        <v/>
      </c>
      <c r="C31" s="96" t="str">
        <f>IF(VLOOKUP('Decou - Etat des stocks'!F31,'Decou - Base de donnée articles'!$C$13:$G$57,5,FALSE)=0,"Non renseigné",VLOOKUP('Decou - Etat des stocks'!F31,'Decou - Base de donnée articles'!$C$13:$G$57,5,FALSE))</f>
        <v>carvin</v>
      </c>
      <c r="D31" s="100"/>
      <c r="E31" s="101" t="str">
        <f>IFERROR(IF(VLOOKUP('Decou - Etat des stocks'!F31,'Decou - Base de donnée articles'!$C$13:$I$56,6,FALSE)=0,"",VLOOKUP('Decou - Etat des stocks'!F31,'Decou - Base de donnée articles'!$C$13:$I$56,6,FALSE)),"")</f>
        <v/>
      </c>
      <c r="F31" s="102" t="str">
        <f>'Decou - Base de donnée articles'!C48</f>
        <v>Rouleau etiquettes peremption - Ref 66</v>
      </c>
      <c r="G31" s="94" t="s">
        <v>94</v>
      </c>
      <c r="H31" s="36">
        <v>18</v>
      </c>
      <c r="I31" s="37">
        <f>IF(F31="","",SUMIFS('Décou - Entrées et sorties'!D$11:D$403,'Décou - Entrées et sorties'!C$11:C$403,F31))</f>
        <v>0</v>
      </c>
      <c r="J31" s="37">
        <f>IF(F31="","",SUMIFS('Décou - Entrées et sorties'!E$11:E$503,'Décou - Entrées et sorties'!C$11:C$503,F31))</f>
        <v>0</v>
      </c>
      <c r="K31" s="38">
        <f t="shared" si="6"/>
        <v>18</v>
      </c>
      <c r="L31" s="36">
        <f>IFERROR(VLOOKUP('Decou - Etat des stocks'!F31,#REF!,6,FALSE),0)</f>
        <v>0</v>
      </c>
      <c r="M31" s="36">
        <f>IFERROR(VLOOKUP('Decou - Etat des stocks'!F31,#REF!,6,FALSE),0)</f>
        <v>0</v>
      </c>
      <c r="N31" s="36">
        <f>IFERROR(VLOOKUP('Decou - Etat des stocks'!F31,#REF!,6,FALSE),0)</f>
        <v>0</v>
      </c>
      <c r="O31" s="39">
        <v>1</v>
      </c>
      <c r="P31" s="39">
        <v>0</v>
      </c>
      <c r="Q31" s="40">
        <v>1</v>
      </c>
    </row>
    <row r="32" spans="1:17" x14ac:dyDescent="0.25">
      <c r="A32" s="36" t="str">
        <f t="shared" si="4"/>
        <v>Non</v>
      </c>
      <c r="B32" s="40" t="str">
        <f t="shared" si="5"/>
        <v/>
      </c>
      <c r="C32" s="96" t="str">
        <f>IF(VLOOKUP('Decou - Etat des stocks'!F32,'Decou - Base de donnée articles'!$C$13:$G$57,5,FALSE)=0,"Non renseigné",VLOOKUP('Decou - Etat des stocks'!F32,'Decou - Base de donnée articles'!$C$13:$G$57,5,FALSE))</f>
        <v>carvin</v>
      </c>
      <c r="D32" s="100"/>
      <c r="E32" s="101" t="str">
        <f>IFERROR(IF(VLOOKUP('Decou - Etat des stocks'!F32,'Decou - Base de donnée articles'!$C$13:$I$56,6,FALSE)=0,"",VLOOKUP('Decou - Etat des stocks'!F32,'Decou - Base de donnée articles'!$C$13:$I$56,6,FALSE)),"")</f>
        <v/>
      </c>
      <c r="F32" s="102" t="str">
        <f>'Decou - Base de donnée articles'!C49</f>
        <v>Rouleau grand sacs poubelle - Ref 90017</v>
      </c>
      <c r="G32" s="94" t="s">
        <v>94</v>
      </c>
      <c r="H32" s="36">
        <v>19</v>
      </c>
      <c r="I32" s="37">
        <f>IF(F32="","",SUMIFS('Décou - Entrées et sorties'!D$11:D$403,'Décou - Entrées et sorties'!C$11:C$403,F32))</f>
        <v>0</v>
      </c>
      <c r="J32" s="37">
        <f>IF(F32="","",SUMIFS('Décou - Entrées et sorties'!E$11:E$503,'Décou - Entrées et sorties'!C$11:C$503,F32))</f>
        <v>0</v>
      </c>
      <c r="K32" s="38">
        <f t="shared" si="6"/>
        <v>19</v>
      </c>
      <c r="L32" s="36">
        <f>IFERROR(VLOOKUP('Decou - Etat des stocks'!F32,#REF!,6,FALSE),0)</f>
        <v>0</v>
      </c>
      <c r="M32" s="36">
        <f>IFERROR(VLOOKUP('Decou - Etat des stocks'!F32,#REF!,6,FALSE),0)</f>
        <v>0</v>
      </c>
      <c r="N32" s="36">
        <f>IFERROR(VLOOKUP('Decou - Etat des stocks'!F32,#REF!,6,FALSE),0)</f>
        <v>0</v>
      </c>
      <c r="O32" s="39">
        <v>1</v>
      </c>
      <c r="P32" s="39">
        <v>0</v>
      </c>
      <c r="Q32" s="40">
        <v>1</v>
      </c>
    </row>
    <row r="33" spans="1:17" x14ac:dyDescent="0.25">
      <c r="A33" s="36" t="str">
        <f t="shared" si="4"/>
        <v>Non</v>
      </c>
      <c r="B33" s="40" t="str">
        <f t="shared" si="5"/>
        <v/>
      </c>
      <c r="C33" s="96" t="str">
        <f>IF(VLOOKUP('Decou - Etat des stocks'!F33,'Decou - Base de donnée articles'!$C$13:$G$57,5,FALSE)=0,"Non renseigné",VLOOKUP('Decou - Etat des stocks'!F33,'Decou - Base de donnée articles'!$C$13:$G$57,5,FALSE))</f>
        <v>timcod</v>
      </c>
      <c r="D33" s="100"/>
      <c r="E33" s="101" t="str">
        <f>IFERROR(IF(VLOOKUP('Decou - Etat des stocks'!F33,'Decou - Base de donnée articles'!$C$13:$I$56,6,FALSE)=0,"",VLOOKUP('Decou - Etat des stocks'!F33,'Decou - Base de donnée articles'!$C$13:$I$56,6,FALSE)),"")</f>
        <v/>
      </c>
      <c r="F33" s="102" t="str">
        <f>'Decou - Base de donnée articles'!C50</f>
        <v>Ruban carbonne - Ref HSA-O-083074</v>
      </c>
      <c r="G33" s="94" t="s">
        <v>94</v>
      </c>
      <c r="H33" s="36">
        <v>20</v>
      </c>
      <c r="I33" s="37">
        <f>IF(F33="","",SUMIFS('Décou - Entrées et sorties'!D$11:D$403,'Décou - Entrées et sorties'!C$11:C$403,F33))</f>
        <v>0</v>
      </c>
      <c r="J33" s="37">
        <f>IF(F33="","",SUMIFS('Décou - Entrées et sorties'!E$11:E$503,'Décou - Entrées et sorties'!C$11:C$503,F33))</f>
        <v>0</v>
      </c>
      <c r="K33" s="38">
        <f t="shared" si="6"/>
        <v>20</v>
      </c>
      <c r="L33" s="36">
        <f>IFERROR(VLOOKUP('Decou - Etat des stocks'!F33,#REF!,6,FALSE),0)</f>
        <v>0</v>
      </c>
      <c r="M33" s="36">
        <f>IFERROR(VLOOKUP('Decou - Etat des stocks'!F33,#REF!,6,FALSE),0)</f>
        <v>0</v>
      </c>
      <c r="N33" s="36">
        <f>IFERROR(VLOOKUP('Decou - Etat des stocks'!F33,#REF!,6,FALSE),0)</f>
        <v>0</v>
      </c>
      <c r="O33" s="39">
        <v>1</v>
      </c>
      <c r="P33" s="39">
        <v>0</v>
      </c>
      <c r="Q33" s="40">
        <v>1</v>
      </c>
    </row>
    <row r="34" spans="1:17" x14ac:dyDescent="0.25">
      <c r="A34" s="36" t="str">
        <f t="shared" si="4"/>
        <v>Non</v>
      </c>
      <c r="B34" s="40" t="str">
        <f t="shared" si="5"/>
        <v/>
      </c>
      <c r="C34" s="96" t="str">
        <f>IF(VLOOKUP('Decou - Etat des stocks'!F34,'Decou - Base de donnée articles'!$C$13:$G$57,5,FALSE)=0,"Non renseigné",VLOOKUP('Decou - Etat des stocks'!F34,'Decou - Base de donnée articles'!$C$13:$G$57,5,FALSE))</f>
        <v>carvin</v>
      </c>
      <c r="D34" s="100"/>
      <c r="E34" s="101" t="str">
        <f>IFERROR(IF(VLOOKUP('Decou - Etat des stocks'!F34,'Decou - Base de donnée articles'!$C$13:$I$56,6,FALSE)=0,"",VLOOKUP('Decou - Etat des stocks'!F34,'Decou - Base de donnée articles'!$C$13:$I$56,6,FALSE)),"")</f>
        <v/>
      </c>
      <c r="F34" s="102" t="str">
        <f>'Decou - Base de donnée articles'!C51</f>
        <v>Sachet de destruction /CQ  - Ref 69100</v>
      </c>
      <c r="G34" s="94" t="s">
        <v>94</v>
      </c>
      <c r="H34" s="36">
        <v>21</v>
      </c>
      <c r="I34" s="37">
        <f>IF(F34="","",SUMIFS('Décou - Entrées et sorties'!D$11:D$403,'Décou - Entrées et sorties'!C$11:C$403,F34))</f>
        <v>0</v>
      </c>
      <c r="J34" s="37">
        <f>IF(F34="","",SUMIFS('Décou - Entrées et sorties'!E$11:E$503,'Décou - Entrées et sorties'!C$11:C$503,F34))</f>
        <v>1</v>
      </c>
      <c r="K34" s="38">
        <f t="shared" si="6"/>
        <v>20</v>
      </c>
      <c r="L34" s="36">
        <f>IFERROR(VLOOKUP('Decou - Etat des stocks'!F34,#REF!,6,FALSE),0)</f>
        <v>0</v>
      </c>
      <c r="M34" s="36">
        <f>IFERROR(VLOOKUP('Decou - Etat des stocks'!F34,#REF!,6,FALSE),0)</f>
        <v>0</v>
      </c>
      <c r="N34" s="36">
        <f>IFERROR(VLOOKUP('Decou - Etat des stocks'!F34,#REF!,6,FALSE),0)</f>
        <v>0</v>
      </c>
      <c r="O34" s="39">
        <v>1</v>
      </c>
      <c r="P34" s="39">
        <v>0</v>
      </c>
      <c r="Q34" s="40">
        <v>1</v>
      </c>
    </row>
    <row r="35" spans="1:17" x14ac:dyDescent="0.25">
      <c r="A35" s="36" t="str">
        <f t="shared" si="4"/>
        <v>Non</v>
      </c>
      <c r="B35" s="40" t="str">
        <f t="shared" si="5"/>
        <v/>
      </c>
      <c r="C35" s="96" t="str">
        <f>IF(VLOOKUP('Decou - Etat des stocks'!F35,'Decou - Base de donnée articles'!$C$13:$G$57,5,FALSE)=0,"Non renseigné",VLOOKUP('Decou - Etat des stocks'!F35,'Decou - Base de donnée articles'!$C$13:$G$57,5,FALSE))</f>
        <v>carvin</v>
      </c>
      <c r="D35" s="100"/>
      <c r="E35" s="101" t="str">
        <f>IFERROR(IF(VLOOKUP('Decou - Etat des stocks'!F35,'Decou - Base de donnée articles'!$C$13:$I$56,6,FALSE)=0,"",VLOOKUP('Decou - Etat des stocks'!F35,'Decou - Base de donnée articles'!$C$13:$I$56,6,FALSE)),"")</f>
        <v/>
      </c>
      <c r="F35" s="102" t="str">
        <f>'Decou - Base de donnée articles'!C52</f>
        <v>Seringue - Ref 42041</v>
      </c>
      <c r="G35" s="94" t="s">
        <v>94</v>
      </c>
      <c r="H35" s="36">
        <v>22</v>
      </c>
      <c r="I35" s="37">
        <f>IF(F35="","",SUMIFS('Décou - Entrées et sorties'!D$11:D$403,'Décou - Entrées et sorties'!C$11:C$403,F35))</f>
        <v>0</v>
      </c>
      <c r="J35" s="37">
        <f>IF(F35="","",SUMIFS('Décou - Entrées et sorties'!E$11:E$503,'Décou - Entrées et sorties'!C$11:C$503,F35))</f>
        <v>0</v>
      </c>
      <c r="K35" s="38">
        <f t="shared" si="6"/>
        <v>22</v>
      </c>
      <c r="L35" s="36">
        <f>IFERROR(VLOOKUP('Decou - Etat des stocks'!F35,#REF!,6,FALSE),0)</f>
        <v>0</v>
      </c>
      <c r="M35" s="36">
        <f>IFERROR(VLOOKUP('Decou - Etat des stocks'!F35,#REF!,6,FALSE),0)</f>
        <v>0</v>
      </c>
      <c r="N35" s="36">
        <f>IFERROR(VLOOKUP('Decou - Etat des stocks'!F35,#REF!,6,FALSE),0)</f>
        <v>0</v>
      </c>
      <c r="O35" s="39">
        <v>1</v>
      </c>
      <c r="P35" s="39">
        <v>0</v>
      </c>
      <c r="Q35" s="40">
        <v>1</v>
      </c>
    </row>
    <row r="36" spans="1:17" x14ac:dyDescent="0.25">
      <c r="A36" s="36" t="str">
        <f t="shared" si="4"/>
        <v>Non</v>
      </c>
      <c r="B36" s="40" t="str">
        <f t="shared" si="5"/>
        <v/>
      </c>
      <c r="C36" s="96" t="str">
        <f>IF(VLOOKUP('Decou - Etat des stocks'!F36,'Decou - Base de donnée articles'!$C$13:$G$57,5,FALSE)=0,"Non renseigné",VLOOKUP('Decou - Etat des stocks'!F36,'Decou - Base de donnée articles'!$C$13:$G$57,5,FALSE))</f>
        <v>carvin</v>
      </c>
      <c r="D36" s="100"/>
      <c r="E36" s="101" t="str">
        <f>IFERROR(IF(VLOOKUP('Decou - Etat des stocks'!F36,'Decou - Base de donnée articles'!$C$13:$I$56,6,FALSE)=0,"",VLOOKUP('Decou - Etat des stocks'!F36,'Decou - Base de donnée articles'!$C$13:$I$56,6,FALSE)),"")</f>
        <v/>
      </c>
      <c r="F36" s="102" t="str">
        <f>'Decou - Base de donnée articles'!C53</f>
        <v>Sterilsop grand - Ref 51525</v>
      </c>
      <c r="G36" s="94" t="s">
        <v>94</v>
      </c>
      <c r="H36" s="36">
        <v>23</v>
      </c>
      <c r="I36" s="37">
        <f>IF(F36="","",SUMIFS('Décou - Entrées et sorties'!D$11:D$403,'Décou - Entrées et sorties'!C$11:C$403,F36))</f>
        <v>0</v>
      </c>
      <c r="J36" s="37">
        <f>IF(F36="","",SUMIFS('Décou - Entrées et sorties'!E$11:E$503,'Décou - Entrées et sorties'!C$11:C$503,F36))</f>
        <v>0</v>
      </c>
      <c r="K36" s="38">
        <f t="shared" si="6"/>
        <v>23</v>
      </c>
      <c r="L36" s="36">
        <f>IFERROR(VLOOKUP('Decou - Etat des stocks'!F36,#REF!,6,FALSE),0)</f>
        <v>0</v>
      </c>
      <c r="M36" s="36">
        <f>IFERROR(VLOOKUP('Decou - Etat des stocks'!F36,#REF!,6,FALSE),0)</f>
        <v>0</v>
      </c>
      <c r="N36" s="36">
        <f>IFERROR(VLOOKUP('Decou - Etat des stocks'!F36,#REF!,6,FALSE),0)</f>
        <v>0</v>
      </c>
      <c r="O36" s="39">
        <v>1</v>
      </c>
      <c r="P36" s="39">
        <v>0</v>
      </c>
      <c r="Q36" s="40">
        <v>1</v>
      </c>
    </row>
    <row r="37" spans="1:17" x14ac:dyDescent="0.25">
      <c r="A37" s="36" t="str">
        <f t="shared" ref="A37:A40" si="7">IF(K37&lt;Q37,"Commander","Non")</f>
        <v>Non</v>
      </c>
      <c r="B37" s="40" t="str">
        <f t="shared" ref="B37:B40" si="8">IF(A37="non","",Q37-K37+P37+P37)</f>
        <v/>
      </c>
      <c r="C37" s="96" t="str">
        <f>IF(VLOOKUP('Decou - Etat des stocks'!F37,'Decou - Base de donnée articles'!$C$13:$G$57,5,FALSE)=0,"Non renseigné",VLOOKUP('Decou - Etat des stocks'!F37,'Decou - Base de donnée articles'!$C$13:$G$57,5,FALSE))</f>
        <v>carvin</v>
      </c>
      <c r="D37" s="100"/>
      <c r="E37" s="101" t="str">
        <f>IFERROR(IF(VLOOKUP('Decou - Etat des stocks'!F37,'Decou - Base de donnée articles'!$C$13:$I$56,6,FALSE)=0,"",VLOOKUP('Decou - Etat des stocks'!F37,'Decou - Base de donnée articles'!$C$13:$I$56,6,FALSE)),"")</f>
        <v/>
      </c>
      <c r="F37" s="102" t="str">
        <f>'Decou - Base de donnée articles'!C54</f>
        <v>Sterilsop petit - Ref 54410</v>
      </c>
      <c r="G37" s="94" t="s">
        <v>94</v>
      </c>
      <c r="H37" s="36">
        <v>24</v>
      </c>
      <c r="I37" s="37">
        <f>IF(F37="","",SUMIFS('Décou - Entrées et sorties'!D$11:D$403,'Décou - Entrées et sorties'!C$11:C$403,F37))</f>
        <v>0</v>
      </c>
      <c r="J37" s="37">
        <f>IF(F37="","",SUMIFS('Décou - Entrées et sorties'!E$11:E$503,'Décou - Entrées et sorties'!C$11:C$503,F37))</f>
        <v>1</v>
      </c>
      <c r="K37" s="38">
        <f t="shared" ref="K37:K40" si="9">IF(F37="","",H37+I37-J37)</f>
        <v>23</v>
      </c>
      <c r="L37" s="36">
        <f>IFERROR(VLOOKUP('Decou - Etat des stocks'!F37,#REF!,6,FALSE),0)</f>
        <v>0</v>
      </c>
      <c r="M37" s="36">
        <f>IFERROR(VLOOKUP('Decou - Etat des stocks'!F37,#REF!,6,FALSE),0)</f>
        <v>0</v>
      </c>
      <c r="N37" s="36">
        <f>IFERROR(VLOOKUP('Decou - Etat des stocks'!F37,#REF!,6,FALSE),0)</f>
        <v>0</v>
      </c>
      <c r="O37" s="39">
        <v>1</v>
      </c>
      <c r="P37" s="39">
        <v>0</v>
      </c>
      <c r="Q37" s="40">
        <v>1</v>
      </c>
    </row>
    <row r="38" spans="1:17" x14ac:dyDescent="0.25">
      <c r="A38" s="36" t="str">
        <f t="shared" si="7"/>
        <v>Non</v>
      </c>
      <c r="B38" s="40" t="str">
        <f t="shared" si="8"/>
        <v/>
      </c>
      <c r="C38" s="96" t="str">
        <f>IF(VLOOKUP('Decou - Etat des stocks'!F38,'Decou - Base de donnée articles'!$C$13:$G$57,5,FALSE)=0,"Non renseigné",VLOOKUP('Decou - Etat des stocks'!F38,'Decou - Base de donnée articles'!$C$13:$G$57,5,FALSE))</f>
        <v>carvin</v>
      </c>
      <c r="D38" s="100"/>
      <c r="E38" s="101" t="str">
        <f>IFERROR(IF(VLOOKUP('Decou - Etat des stocks'!F38,'Decou - Base de donnée articles'!$C$13:$I$56,6,FALSE)=0,"",VLOOKUP('Decou - Etat des stocks'!F38,'Decou - Base de donnée articles'!$C$13:$I$56,6,FALSE)),"")</f>
        <v/>
      </c>
      <c r="F38" s="102" t="str">
        <f>'Decou - Base de donnée articles'!C55</f>
        <v>Surchaussure - Ref 52238</v>
      </c>
      <c r="G38" s="94" t="s">
        <v>94</v>
      </c>
      <c r="H38" s="36">
        <v>25</v>
      </c>
      <c r="I38" s="37">
        <f>IF(F38="","",SUMIFS('Décou - Entrées et sorties'!D$11:D$403,'Décou - Entrées et sorties'!C$11:C$403,F38))</f>
        <v>0</v>
      </c>
      <c r="J38" s="37">
        <f>IF(F38="","",SUMIFS('Décou - Entrées et sorties'!E$11:E$503,'Décou - Entrées et sorties'!C$11:C$503,F38))</f>
        <v>1</v>
      </c>
      <c r="K38" s="38">
        <f t="shared" si="9"/>
        <v>24</v>
      </c>
      <c r="L38" s="36">
        <f>IFERROR(VLOOKUP('Decou - Etat des stocks'!F38,#REF!,6,FALSE),0)</f>
        <v>0</v>
      </c>
      <c r="M38" s="36">
        <f>IFERROR(VLOOKUP('Decou - Etat des stocks'!F38,#REF!,6,FALSE),0)</f>
        <v>0</v>
      </c>
      <c r="N38" s="36">
        <f>IFERROR(VLOOKUP('Decou - Etat des stocks'!F38,#REF!,6,FALSE),0)</f>
        <v>0</v>
      </c>
      <c r="O38" s="39">
        <v>1</v>
      </c>
      <c r="P38" s="39">
        <v>0</v>
      </c>
      <c r="Q38" s="40">
        <v>1</v>
      </c>
    </row>
    <row r="39" spans="1:17" x14ac:dyDescent="0.25">
      <c r="A39" s="36" t="str">
        <f t="shared" si="7"/>
        <v>Non</v>
      </c>
      <c r="B39" s="40" t="str">
        <f t="shared" si="8"/>
        <v/>
      </c>
      <c r="C39" s="96" t="str">
        <f>IF(VLOOKUP('Decou - Etat des stocks'!F39,'Decou - Base de donnée articles'!$C$13:$G$57,5,FALSE)=0,"Non renseigné",VLOOKUP('Decou - Etat des stocks'!F39,'Decou - Base de donnée articles'!$C$13:$G$57,5,FALSE))</f>
        <v>carvin</v>
      </c>
      <c r="D39" s="100"/>
      <c r="E39" s="101" t="str">
        <f>IFERROR(IF(VLOOKUP('Decou - Etat des stocks'!F39,'Decou - Base de donnée articles'!$C$13:$I$56,6,FALSE)=0,"",VLOOKUP('Decou - Etat des stocks'!F39,'Decou - Base de donnée articles'!$C$13:$I$56,6,FALSE)),"")</f>
        <v/>
      </c>
      <c r="F39" s="102" t="str">
        <f>'Decou - Base de donnée articles'!C56</f>
        <v>Tubes Nunc - Ref 42360</v>
      </c>
      <c r="G39" s="94" t="s">
        <v>94</v>
      </c>
      <c r="H39" s="36">
        <v>26</v>
      </c>
      <c r="I39" s="37">
        <f>IF(F39="","",SUMIFS('Décou - Entrées et sorties'!D$11:D$403,'Décou - Entrées et sorties'!C$11:C$403,F39))</f>
        <v>0</v>
      </c>
      <c r="J39" s="37">
        <f>IF(F39="","",SUMIFS('Décou - Entrées et sorties'!E$11:E$503,'Décou - Entrées et sorties'!C$11:C$503,F39))</f>
        <v>3</v>
      </c>
      <c r="K39" s="38">
        <f t="shared" si="9"/>
        <v>23</v>
      </c>
      <c r="L39" s="36">
        <f>IFERROR(VLOOKUP('Decou - Etat des stocks'!F39,#REF!,6,FALSE),0)</f>
        <v>0</v>
      </c>
      <c r="M39" s="36">
        <f>IFERROR(VLOOKUP('Decou - Etat des stocks'!F39,#REF!,6,FALSE),0)</f>
        <v>0</v>
      </c>
      <c r="N39" s="36">
        <f>IFERROR(VLOOKUP('Decou - Etat des stocks'!F39,#REF!,6,FALSE),0)</f>
        <v>0</v>
      </c>
      <c r="O39" s="39">
        <v>1</v>
      </c>
      <c r="P39" s="39">
        <v>0</v>
      </c>
      <c r="Q39" s="40">
        <v>1</v>
      </c>
    </row>
    <row r="40" spans="1:17" x14ac:dyDescent="0.25">
      <c r="A40" s="36" t="str">
        <f t="shared" si="7"/>
        <v>Non</v>
      </c>
      <c r="B40" s="40" t="str">
        <f t="shared" si="8"/>
        <v/>
      </c>
      <c r="C40" s="96" t="str">
        <f>IF(VLOOKUP('Decou - Etat des stocks'!F40,'Decou - Base de donnée articles'!$C$13:$G$57,5,FALSE)=0,"Non renseigné",VLOOKUP('Decou - Etat des stocks'!F40,'Decou - Base de donnée articles'!$C$13:$G$57,5,FALSE))</f>
        <v>carvin</v>
      </c>
      <c r="D40" s="100"/>
      <c r="E40" s="101" t="str">
        <f>IFERROR(IF(VLOOKUP('Decou - Etat des stocks'!F40,'Decou - Base de donnée articles'!$C$13:$I$56,6,FALSE)=0,"",VLOOKUP('Decou - Etat des stocks'!F40,'Decou - Base de donnée articles'!$C$13:$I$56,6,FALSE)),"")</f>
        <v/>
      </c>
      <c r="F40" s="102" t="str">
        <f>'Decou - Base de donnée articles'!C57</f>
        <v>Tubes stériles  - Ref 42361</v>
      </c>
      <c r="G40" s="94" t="s">
        <v>94</v>
      </c>
      <c r="H40" s="36">
        <v>27</v>
      </c>
      <c r="I40" s="37">
        <f>IF(F40="","",SUMIFS('Décou - Entrées et sorties'!D$11:D$403,'Décou - Entrées et sorties'!C$11:C$403,F40))</f>
        <v>0</v>
      </c>
      <c r="J40" s="37">
        <f>IF(F40="","",SUMIFS('Décou - Entrées et sorties'!E$11:E$503,'Décou - Entrées et sorties'!C$11:C$503,F40))</f>
        <v>5</v>
      </c>
      <c r="K40" s="38">
        <f t="shared" si="9"/>
        <v>22</v>
      </c>
      <c r="L40" s="36">
        <f>IFERROR(VLOOKUP('Decou - Etat des stocks'!F40,#REF!,6,FALSE),0)</f>
        <v>0</v>
      </c>
      <c r="M40" s="36">
        <f>IFERROR(VLOOKUP('Decou - Etat des stocks'!F40,#REF!,6,FALSE),0)</f>
        <v>0</v>
      </c>
      <c r="N40" s="36">
        <f>IFERROR(VLOOKUP('Decou - Etat des stocks'!F40,#REF!,6,FALSE),0)</f>
        <v>0</v>
      </c>
      <c r="O40" s="39">
        <v>1</v>
      </c>
      <c r="P40" s="39">
        <v>0</v>
      </c>
      <c r="Q40" s="40">
        <v>1</v>
      </c>
    </row>
  </sheetData>
  <sheetProtection autoFilter="0"/>
  <autoFilter ref="A10:Q13" xr:uid="{00000000-0009-0000-0000-000005000000}"/>
  <mergeCells count="1">
    <mergeCell ref="F8:Q8"/>
  </mergeCells>
  <conditionalFormatting sqref="A11:F40 H11:P40">
    <cfRule type="notContainsBlanks" dxfId="12" priority="9" stopIfTrue="1">
      <formula>LEN(TRIM(A11))&gt;0</formula>
    </cfRule>
  </conditionalFormatting>
  <conditionalFormatting sqref="G11">
    <cfRule type="notContainsBlanks" dxfId="11" priority="3" stopIfTrue="1">
      <formula>LEN(TRIM(G11))&gt;0</formula>
    </cfRule>
  </conditionalFormatting>
  <conditionalFormatting sqref="G11:G40">
    <cfRule type="expression" dxfId="10" priority="2">
      <formula>R11="1"</formula>
    </cfRule>
  </conditionalFormatting>
  <pageMargins left="0.7" right="0.7" top="0.75" bottom="0.75" header="0.3" footer="0.3"/>
  <pageSetup paperSize="9" scale="39" fitToHeight="0" orientation="landscape" horizontalDpi="4294967295" verticalDpi="4294967295"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3"/>
  <dimension ref="A1:AP117"/>
  <sheetViews>
    <sheetView zoomScale="60" zoomScaleNormal="60" workbookViewId="0">
      <pane ySplit="12" topLeftCell="A13" activePane="bottomLeft" state="frozen"/>
      <selection pane="bottomLeft" activeCell="A6" sqref="A6"/>
    </sheetView>
  </sheetViews>
  <sheetFormatPr baseColWidth="10" defaultColWidth="11.42578125" defaultRowHeight="15" x14ac:dyDescent="0.25"/>
  <cols>
    <col min="1" max="1" width="34.140625" style="1" customWidth="1"/>
    <col min="2" max="2" width="15.42578125" style="1" customWidth="1"/>
    <col min="3" max="3" width="38.28515625" style="1" bestFit="1" customWidth="1"/>
    <col min="4" max="4" width="23.7109375" style="3" bestFit="1" customWidth="1"/>
    <col min="5" max="5" width="16.140625" style="1" bestFit="1" customWidth="1"/>
    <col min="6" max="6" width="26.28515625" style="1" bestFit="1" customWidth="1"/>
    <col min="7" max="7" width="24.85546875" style="1" bestFit="1" customWidth="1"/>
    <col min="8" max="27" width="11.42578125" style="1"/>
    <col min="28" max="28" width="11.5703125" style="1" customWidth="1"/>
    <col min="29" max="29" width="54" style="1" bestFit="1" customWidth="1"/>
    <col min="30" max="35" width="22.7109375" style="1" customWidth="1"/>
    <col min="36" max="36" width="54" style="1" bestFit="1" customWidth="1"/>
    <col min="37" max="42" width="22.7109375" style="1" customWidth="1"/>
    <col min="43" max="16384" width="11.42578125" style="1"/>
  </cols>
  <sheetData>
    <row r="1" spans="1:42" s="41" customFormat="1" ht="14.45" x14ac:dyDescent="0.35"/>
    <row r="2" spans="1:42" s="41" customFormat="1" ht="14.45" x14ac:dyDescent="0.35"/>
    <row r="3" spans="1:42" s="41" customFormat="1" ht="9.75" customHeight="1" x14ac:dyDescent="0.35"/>
    <row r="4" spans="1:42" s="31" customFormat="1" ht="9.75" customHeight="1" x14ac:dyDescent="0.35"/>
    <row r="5" spans="1:42" s="31" customFormat="1" ht="12" customHeight="1" x14ac:dyDescent="0.35"/>
    <row r="6" spans="1:42" ht="14.45" x14ac:dyDescent="0.35">
      <c r="D6" s="1"/>
    </row>
    <row r="8" spans="1:42" ht="21" x14ac:dyDescent="0.35">
      <c r="A8" s="128" t="s">
        <v>8</v>
      </c>
      <c r="B8" s="129"/>
      <c r="C8" s="129"/>
      <c r="D8" s="129"/>
      <c r="E8" s="129"/>
      <c r="F8" s="129"/>
    </row>
    <row r="9" spans="1:42" ht="14.45" customHeight="1" thickBot="1" x14ac:dyDescent="0.4">
      <c r="D9" s="1"/>
    </row>
    <row r="10" spans="1:42" ht="32.1" customHeight="1" thickBot="1" x14ac:dyDescent="0.5">
      <c r="A10" s="131" t="s">
        <v>69</v>
      </c>
      <c r="B10" s="132"/>
      <c r="C10" s="132"/>
      <c r="D10" s="132"/>
      <c r="E10" s="132"/>
      <c r="F10" s="132"/>
      <c r="G10" s="132"/>
      <c r="H10" s="133"/>
      <c r="AC10" s="152" t="str">
        <f>"ENTREE "&amp;A10</f>
        <v>ENTREE Réserve Découpe</v>
      </c>
      <c r="AD10" s="153"/>
      <c r="AE10" s="153"/>
      <c r="AF10" s="153"/>
      <c r="AG10" s="153"/>
      <c r="AH10" s="153"/>
      <c r="AI10" s="153"/>
      <c r="AJ10" s="131" t="str">
        <f>"SORTIE "&amp;A10</f>
        <v>SORTIE Réserve Découpe</v>
      </c>
      <c r="AK10" s="132"/>
      <c r="AL10" s="132"/>
      <c r="AM10" s="132"/>
      <c r="AN10" s="132"/>
      <c r="AO10" s="132"/>
      <c r="AP10" s="133"/>
    </row>
    <row r="11" spans="1:42" ht="14.25" customHeight="1" x14ac:dyDescent="0.25">
      <c r="A11" s="148" t="s">
        <v>9</v>
      </c>
      <c r="B11" s="144" t="s">
        <v>0</v>
      </c>
      <c r="C11" s="146" t="s">
        <v>43</v>
      </c>
      <c r="D11" s="104"/>
      <c r="E11" s="144" t="s">
        <v>21</v>
      </c>
      <c r="F11" s="142" t="s">
        <v>121</v>
      </c>
      <c r="G11" s="140" t="s">
        <v>68</v>
      </c>
      <c r="H11" s="154" t="s">
        <v>98</v>
      </c>
      <c r="AC11" s="150" t="str">
        <f>C11</f>
        <v>Article + Ref</v>
      </c>
      <c r="AD11" s="138" t="s">
        <v>92</v>
      </c>
      <c r="AE11" s="138"/>
      <c r="AF11" s="138"/>
      <c r="AG11" s="138"/>
      <c r="AH11" s="138"/>
      <c r="AI11" s="139"/>
      <c r="AJ11" s="134" t="str">
        <f>AC11</f>
        <v>Article + Ref</v>
      </c>
      <c r="AK11" s="136" t="s">
        <v>93</v>
      </c>
      <c r="AL11" s="136"/>
      <c r="AM11" s="136"/>
      <c r="AN11" s="136"/>
      <c r="AO11" s="136"/>
      <c r="AP11" s="137"/>
    </row>
    <row r="12" spans="1:42" ht="27.75" customHeight="1" x14ac:dyDescent="0.25">
      <c r="A12" s="149"/>
      <c r="B12" s="145"/>
      <c r="C12" s="147"/>
      <c r="D12" s="105" t="s">
        <v>111</v>
      </c>
      <c r="E12" s="145"/>
      <c r="F12" s="143"/>
      <c r="G12" s="141"/>
      <c r="H12" s="155"/>
      <c r="AC12" s="151"/>
      <c r="AD12" s="85" t="s">
        <v>86</v>
      </c>
      <c r="AE12" s="85" t="s">
        <v>87</v>
      </c>
      <c r="AF12" s="85" t="s">
        <v>88</v>
      </c>
      <c r="AG12" s="85" t="s">
        <v>89</v>
      </c>
      <c r="AH12" s="85" t="s">
        <v>90</v>
      </c>
      <c r="AI12" s="86" t="s">
        <v>91</v>
      </c>
      <c r="AJ12" s="135"/>
      <c r="AK12" s="87" t="s">
        <v>86</v>
      </c>
      <c r="AL12" s="87" t="s">
        <v>87</v>
      </c>
      <c r="AM12" s="87" t="s">
        <v>88</v>
      </c>
      <c r="AN12" s="87" t="s">
        <v>89</v>
      </c>
      <c r="AO12" s="87" t="s">
        <v>90</v>
      </c>
      <c r="AP12" s="88" t="s">
        <v>91</v>
      </c>
    </row>
    <row r="13" spans="1:42" ht="21" customHeight="1" x14ac:dyDescent="0.25">
      <c r="A13" s="26" t="s">
        <v>22</v>
      </c>
      <c r="B13" s="13">
        <v>75422</v>
      </c>
      <c r="C13" s="21" t="str">
        <f t="shared" ref="C13:C57" si="0">A13&amp;" - Ref "&amp;B13</f>
        <v>Amphospray 41 - Ref 75422</v>
      </c>
      <c r="D13" s="57" t="s">
        <v>115</v>
      </c>
      <c r="E13" s="7">
        <v>1</v>
      </c>
      <c r="F13" s="16" t="str">
        <f t="shared" ref="F13:F57" si="1">"Par "&amp;D13</f>
        <v>Par Unité</v>
      </c>
      <c r="G13" s="99" t="s">
        <v>104</v>
      </c>
      <c r="H13" s="27"/>
      <c r="I13" s="1" t="str">
        <f>IF(VLOOKUP('Decou - Etat des stocks'!F11,'Decou - Base de donnée articles'!$C$13:$G$56,5,FALSE)=0,"Non renseigné",VLOOKUP('Decou - Etat des stocks'!F11,'Decou - Base de donnée articles'!$C$13:$G$56,5,FALSE))</f>
        <v>RAJA</v>
      </c>
      <c r="AC13" s="103" t="str">
        <f t="shared" ref="AC13:AC57" si="2">C13 &amp; " Condi : "&amp;F13</f>
        <v>Amphospray 41 - Ref 75422 Condi : Par Unité</v>
      </c>
      <c r="AD13" s="7"/>
      <c r="AE13" s="7"/>
      <c r="AF13" s="7"/>
      <c r="AG13" s="7"/>
      <c r="AH13" s="7"/>
      <c r="AI13" s="16"/>
      <c r="AJ13" s="103" t="str">
        <f t="shared" ref="AJ13:AJ41" si="3">AC13</f>
        <v>Amphospray 41 - Ref 75422 Condi : Par Unité</v>
      </c>
      <c r="AK13" s="7"/>
      <c r="AL13" s="7"/>
      <c r="AM13" s="7"/>
      <c r="AN13" s="7"/>
      <c r="AO13" s="7"/>
      <c r="AP13" s="27"/>
    </row>
    <row r="14" spans="1:42" ht="21" customHeight="1" x14ac:dyDescent="0.25">
      <c r="A14" s="26" t="s">
        <v>18</v>
      </c>
      <c r="B14" s="13">
        <v>75424</v>
      </c>
      <c r="C14" s="21" t="str">
        <f t="shared" si="0"/>
        <v>Aniosurf - Ref 75424</v>
      </c>
      <c r="D14" s="57" t="s">
        <v>115</v>
      </c>
      <c r="E14" s="7">
        <v>1</v>
      </c>
      <c r="F14" s="16" t="str">
        <f t="shared" si="1"/>
        <v>Par Unité</v>
      </c>
      <c r="G14" s="99" t="s">
        <v>104</v>
      </c>
      <c r="H14" s="27"/>
      <c r="AC14" s="103" t="str">
        <f t="shared" si="2"/>
        <v>Aniosurf - Ref 75424 Condi : Par Unité</v>
      </c>
      <c r="AD14" s="7"/>
      <c r="AE14" s="7"/>
      <c r="AF14" s="7"/>
      <c r="AG14" s="7"/>
      <c r="AH14" s="7"/>
      <c r="AI14" s="16"/>
      <c r="AJ14" s="103" t="str">
        <f t="shared" si="3"/>
        <v>Aniosurf - Ref 75424 Condi : Par Unité</v>
      </c>
      <c r="AK14" s="7"/>
      <c r="AL14" s="7"/>
      <c r="AM14" s="7"/>
      <c r="AN14" s="7"/>
      <c r="AO14" s="7"/>
      <c r="AP14" s="27"/>
    </row>
    <row r="15" spans="1:42" ht="21" customHeight="1" x14ac:dyDescent="0.25">
      <c r="A15" s="26" t="s">
        <v>66</v>
      </c>
      <c r="B15" s="13">
        <v>42621</v>
      </c>
      <c r="C15" s="21" t="str">
        <f t="shared" si="0"/>
        <v>Barquettes Découpe - Ref 42621</v>
      </c>
      <c r="D15" s="57" t="s">
        <v>113</v>
      </c>
      <c r="E15" s="7" t="s">
        <v>124</v>
      </c>
      <c r="F15" s="16" t="str">
        <f t="shared" si="1"/>
        <v>Par Carton</v>
      </c>
      <c r="G15" s="99" t="s">
        <v>104</v>
      </c>
      <c r="H15" s="27"/>
      <c r="AC15" s="103" t="str">
        <f t="shared" si="2"/>
        <v>Barquettes Découpe - Ref 42621 Condi : Par Carton</v>
      </c>
      <c r="AD15" s="7"/>
      <c r="AE15" s="7"/>
      <c r="AF15" s="7"/>
      <c r="AG15" s="8"/>
      <c r="AH15" s="18"/>
      <c r="AI15" s="25"/>
      <c r="AJ15" s="103" t="str">
        <f t="shared" si="3"/>
        <v>Barquettes Découpe - Ref 42621 Condi : Par Carton</v>
      </c>
      <c r="AK15" s="7"/>
      <c r="AL15" s="7"/>
      <c r="AM15" s="7"/>
      <c r="AN15" s="8"/>
      <c r="AO15" s="18"/>
      <c r="AP15" s="59"/>
    </row>
    <row r="16" spans="1:42" ht="21" customHeight="1" x14ac:dyDescent="0.25">
      <c r="A16" s="26" t="s">
        <v>67</v>
      </c>
      <c r="B16" s="13">
        <v>69140</v>
      </c>
      <c r="C16" s="21" t="str">
        <f t="shared" si="0"/>
        <v>BIDON BLEU - Ref 69140</v>
      </c>
      <c r="D16" s="57" t="s">
        <v>115</v>
      </c>
      <c r="E16" s="7">
        <v>1</v>
      </c>
      <c r="F16" s="16" t="str">
        <f t="shared" si="1"/>
        <v>Par Unité</v>
      </c>
      <c r="G16" s="99" t="s">
        <v>104</v>
      </c>
      <c r="H16" s="27"/>
      <c r="AC16" s="103" t="str">
        <f t="shared" si="2"/>
        <v>BIDON BLEU - Ref 69140 Condi : Par Unité</v>
      </c>
      <c r="AD16" s="12"/>
      <c r="AE16" s="12"/>
      <c r="AF16" s="12"/>
      <c r="AG16" s="19"/>
      <c r="AH16" s="20"/>
      <c r="AI16" s="84"/>
      <c r="AJ16" s="103" t="str">
        <f t="shared" si="3"/>
        <v>BIDON BLEU - Ref 69140 Condi : Par Unité</v>
      </c>
      <c r="AK16" s="12"/>
      <c r="AL16" s="12"/>
      <c r="AM16" s="12"/>
      <c r="AN16" s="19"/>
      <c r="AO16" s="20"/>
      <c r="AP16" s="60"/>
    </row>
    <row r="17" spans="1:42" ht="21" customHeight="1" x14ac:dyDescent="0.25">
      <c r="A17" s="26" t="s">
        <v>49</v>
      </c>
      <c r="B17" s="15" t="s">
        <v>42</v>
      </c>
      <c r="C17" s="21" t="str">
        <f t="shared" si="0"/>
        <v>Bidon vide 10L DIENES - Ref -</v>
      </c>
      <c r="D17" s="57" t="s">
        <v>115</v>
      </c>
      <c r="E17" s="7">
        <v>1</v>
      </c>
      <c r="F17" s="16" t="str">
        <f t="shared" si="1"/>
        <v>Par Unité</v>
      </c>
      <c r="G17" s="99"/>
      <c r="H17" s="27"/>
      <c r="AC17" s="103" t="str">
        <f t="shared" si="2"/>
        <v>Bidon vide 10L DIENES - Ref - Condi : Par Unité</v>
      </c>
      <c r="AD17" s="12"/>
      <c r="AE17" s="12"/>
      <c r="AF17" s="12"/>
      <c r="AG17" s="23"/>
      <c r="AH17" s="24"/>
      <c r="AI17" s="17"/>
      <c r="AJ17" s="103" t="str">
        <f t="shared" si="3"/>
        <v>Bidon vide 10L DIENES - Ref - Condi : Par Unité</v>
      </c>
      <c r="AK17" s="12"/>
      <c r="AL17" s="12"/>
      <c r="AM17" s="12"/>
      <c r="AN17" s="23"/>
      <c r="AO17" s="24"/>
      <c r="AP17" s="30"/>
    </row>
    <row r="18" spans="1:42" s="10" customFormat="1" ht="21" customHeight="1" x14ac:dyDescent="0.35">
      <c r="A18" s="26" t="s">
        <v>16</v>
      </c>
      <c r="B18" s="14">
        <v>60409</v>
      </c>
      <c r="C18" s="21" t="str">
        <f t="shared" si="0"/>
        <v>Blouses jetables - Ref 60409</v>
      </c>
      <c r="D18" s="57" t="s">
        <v>113</v>
      </c>
      <c r="E18" s="7" t="s">
        <v>123</v>
      </c>
      <c r="F18" s="16" t="str">
        <f t="shared" si="1"/>
        <v>Par Carton</v>
      </c>
      <c r="G18" s="107" t="s">
        <v>104</v>
      </c>
      <c r="H18" s="27"/>
      <c r="I18" s="1"/>
      <c r="J18" s="1"/>
      <c r="K18" s="1"/>
      <c r="L18" s="1"/>
      <c r="M18" s="1"/>
      <c r="N18" s="1"/>
      <c r="O18" s="1"/>
      <c r="P18" s="1"/>
      <c r="Q18" s="1"/>
      <c r="R18" s="1"/>
      <c r="S18" s="1"/>
      <c r="T18" s="1"/>
      <c r="U18" s="1"/>
      <c r="V18" s="1"/>
      <c r="W18" s="1"/>
      <c r="X18" s="1"/>
      <c r="Y18" s="1"/>
      <c r="Z18" s="1"/>
      <c r="AA18" s="1"/>
      <c r="AC18" s="103" t="str">
        <f t="shared" si="2"/>
        <v>Blouses jetables - Ref 60409 Condi : Par Carton</v>
      </c>
      <c r="AD18" s="7"/>
      <c r="AE18" s="7"/>
      <c r="AF18" s="7"/>
      <c r="AG18" s="22"/>
      <c r="AH18" s="18"/>
      <c r="AI18" s="25"/>
      <c r="AJ18" s="103" t="str">
        <f t="shared" si="3"/>
        <v>Blouses jetables - Ref 60409 Condi : Par Carton</v>
      </c>
      <c r="AK18" s="7"/>
      <c r="AL18" s="7"/>
      <c r="AM18" s="7"/>
      <c r="AN18" s="22"/>
      <c r="AO18" s="18"/>
      <c r="AP18" s="59"/>
    </row>
    <row r="19" spans="1:42" s="10" customFormat="1" ht="21" customHeight="1" x14ac:dyDescent="0.25">
      <c r="A19" s="122" t="s">
        <v>140</v>
      </c>
      <c r="B19" s="123">
        <v>207</v>
      </c>
      <c r="C19" s="21" t="str">
        <f t="shared" si="0"/>
        <v>rouleaux étiquettes - Ref 207</v>
      </c>
      <c r="D19" s="21" t="s">
        <v>116</v>
      </c>
      <c r="E19" s="7">
        <v>1</v>
      </c>
      <c r="F19" s="16" t="str">
        <f t="shared" si="1"/>
        <v>Par Rouleau</v>
      </c>
      <c r="G19" s="107" t="s">
        <v>104</v>
      </c>
      <c r="H19" s="27"/>
      <c r="I19" s="1"/>
      <c r="J19" s="1"/>
      <c r="K19" s="1"/>
      <c r="L19" s="1"/>
      <c r="M19" s="1"/>
      <c r="N19" s="1"/>
      <c r="O19" s="1"/>
      <c r="P19" s="1"/>
      <c r="Q19" s="1"/>
      <c r="R19" s="1"/>
      <c r="S19" s="1"/>
      <c r="T19" s="1"/>
      <c r="U19" s="1"/>
      <c r="V19" s="1"/>
      <c r="W19" s="1"/>
      <c r="X19" s="1"/>
      <c r="Y19" s="1"/>
      <c r="Z19" s="1"/>
      <c r="AA19" s="1"/>
      <c r="AC19" s="103" t="str">
        <f t="shared" si="2"/>
        <v>rouleaux étiquettes - Ref 207 Condi : Par Rouleau</v>
      </c>
      <c r="AD19" s="7"/>
      <c r="AE19" s="7"/>
      <c r="AF19" s="7"/>
      <c r="AG19" s="22"/>
      <c r="AH19" s="18"/>
      <c r="AI19" s="25"/>
      <c r="AJ19" s="103" t="str">
        <f t="shared" si="3"/>
        <v>rouleaux étiquettes - Ref 207 Condi : Par Rouleau</v>
      </c>
      <c r="AK19" s="7"/>
      <c r="AL19" s="7"/>
      <c r="AM19" s="7"/>
      <c r="AN19" s="22"/>
      <c r="AO19" s="18"/>
      <c r="AP19" s="59"/>
    </row>
    <row r="20" spans="1:42" ht="21" customHeight="1" x14ac:dyDescent="0.35">
      <c r="A20" s="26" t="s">
        <v>37</v>
      </c>
      <c r="B20" s="13">
        <v>100805</v>
      </c>
      <c r="C20" s="21" t="str">
        <f t="shared" si="0"/>
        <v>Boites de ciseaux neufs - Ref 100805</v>
      </c>
      <c r="D20" s="21" t="s">
        <v>112</v>
      </c>
      <c r="E20" s="7" t="s">
        <v>122</v>
      </c>
      <c r="F20" s="16" t="str">
        <f t="shared" si="1"/>
        <v>Par Boite</v>
      </c>
      <c r="G20" s="99" t="s">
        <v>106</v>
      </c>
      <c r="H20" s="27"/>
      <c r="AC20" s="103" t="str">
        <f t="shared" si="2"/>
        <v>Boites de ciseaux neufs - Ref 100805 Condi : Par Boite</v>
      </c>
      <c r="AD20" s="7"/>
      <c r="AE20" s="7"/>
      <c r="AF20" s="7"/>
      <c r="AG20" s="7"/>
      <c r="AH20" s="7"/>
      <c r="AI20" s="16"/>
      <c r="AJ20" s="103" t="str">
        <f t="shared" si="3"/>
        <v>Boites de ciseaux neufs - Ref 100805 Condi : Par Boite</v>
      </c>
      <c r="AK20" s="7"/>
      <c r="AL20" s="7"/>
      <c r="AM20" s="7"/>
      <c r="AN20" s="7"/>
      <c r="AO20" s="7"/>
      <c r="AP20" s="27"/>
    </row>
    <row r="21" spans="1:42" ht="21" customHeight="1" x14ac:dyDescent="0.25">
      <c r="A21" s="26" t="s">
        <v>17</v>
      </c>
      <c r="B21" s="14">
        <v>50168</v>
      </c>
      <c r="C21" s="21" t="str">
        <f t="shared" si="0"/>
        <v>Charlottes - Ref 50168</v>
      </c>
      <c r="D21" s="21" t="s">
        <v>113</v>
      </c>
      <c r="E21" s="7" t="s">
        <v>125</v>
      </c>
      <c r="F21" s="16" t="str">
        <f t="shared" si="1"/>
        <v>Par Carton</v>
      </c>
      <c r="G21" s="99" t="s">
        <v>104</v>
      </c>
      <c r="H21" s="27"/>
      <c r="AC21" s="103" t="str">
        <f t="shared" si="2"/>
        <v>Charlottes - Ref 50168 Condi : Par Carton</v>
      </c>
      <c r="AD21" s="7"/>
      <c r="AE21" s="7"/>
      <c r="AF21" s="7"/>
      <c r="AG21" s="7"/>
      <c r="AH21" s="7"/>
      <c r="AI21" s="16"/>
      <c r="AJ21" s="103" t="str">
        <f t="shared" si="3"/>
        <v>Charlottes - Ref 50168 Condi : Par Carton</v>
      </c>
      <c r="AK21" s="7"/>
      <c r="AL21" s="7"/>
      <c r="AM21" s="7"/>
      <c r="AN21" s="7"/>
      <c r="AO21" s="7"/>
      <c r="AP21" s="27"/>
    </row>
    <row r="22" spans="1:42" s="10" customFormat="1" ht="21" customHeight="1" x14ac:dyDescent="0.35">
      <c r="A22" s="26" t="s">
        <v>27</v>
      </c>
      <c r="B22" s="44" t="s">
        <v>50</v>
      </c>
      <c r="C22" s="21" t="str">
        <f t="shared" si="0"/>
        <v>Chaussures decoupe 38 - Ref 586001P</v>
      </c>
      <c r="D22" s="21" t="s">
        <v>126</v>
      </c>
      <c r="E22" s="7">
        <v>1</v>
      </c>
      <c r="F22" s="16" t="str">
        <f t="shared" si="1"/>
        <v>Par Paire</v>
      </c>
      <c r="G22" s="99" t="s">
        <v>107</v>
      </c>
      <c r="H22" s="27"/>
      <c r="I22" s="1"/>
      <c r="J22" s="1"/>
      <c r="K22" s="1"/>
      <c r="L22" s="1"/>
      <c r="M22" s="1"/>
      <c r="N22" s="1"/>
      <c r="O22" s="1"/>
      <c r="P22" s="1"/>
      <c r="Q22" s="1"/>
      <c r="R22" s="1"/>
      <c r="S22" s="1"/>
      <c r="T22" s="1"/>
      <c r="U22" s="1"/>
      <c r="V22" s="1"/>
      <c r="W22" s="1"/>
      <c r="X22" s="1"/>
      <c r="Y22" s="1"/>
      <c r="Z22" s="1"/>
      <c r="AA22" s="1"/>
      <c r="AC22" s="103" t="str">
        <f t="shared" si="2"/>
        <v>Chaussures decoupe 38 - Ref 586001P Condi : Par Paire</v>
      </c>
      <c r="AD22" s="7"/>
      <c r="AE22" s="7"/>
      <c r="AF22" s="7"/>
      <c r="AG22" s="7"/>
      <c r="AH22" s="18"/>
      <c r="AI22" s="25"/>
      <c r="AJ22" s="103" t="str">
        <f t="shared" si="3"/>
        <v>Chaussures decoupe 38 - Ref 586001P Condi : Par Paire</v>
      </c>
      <c r="AK22" s="7"/>
      <c r="AL22" s="7"/>
      <c r="AM22" s="7"/>
      <c r="AN22" s="7"/>
      <c r="AO22" s="18"/>
      <c r="AP22" s="59"/>
    </row>
    <row r="23" spans="1:42" s="10" customFormat="1" ht="21" customHeight="1" x14ac:dyDescent="0.35">
      <c r="A23" s="26" t="s">
        <v>28</v>
      </c>
      <c r="B23" s="44" t="s">
        <v>50</v>
      </c>
      <c r="C23" s="21" t="str">
        <f t="shared" si="0"/>
        <v>Chaussures decoupe 39 - Ref 586001P</v>
      </c>
      <c r="D23" s="21" t="s">
        <v>126</v>
      </c>
      <c r="E23" s="7">
        <v>1</v>
      </c>
      <c r="F23" s="16" t="str">
        <f t="shared" si="1"/>
        <v>Par Paire</v>
      </c>
      <c r="G23" s="99" t="s">
        <v>107</v>
      </c>
      <c r="H23" s="27"/>
      <c r="I23" s="1"/>
      <c r="J23" s="1"/>
      <c r="K23" s="1"/>
      <c r="L23" s="1"/>
      <c r="M23" s="1"/>
      <c r="N23" s="1"/>
      <c r="O23" s="1"/>
      <c r="P23" s="1"/>
      <c r="Q23" s="1"/>
      <c r="R23" s="1"/>
      <c r="S23" s="1"/>
      <c r="T23" s="1"/>
      <c r="U23" s="1"/>
      <c r="V23" s="1"/>
      <c r="W23" s="1"/>
      <c r="X23" s="1"/>
      <c r="Y23" s="1"/>
      <c r="Z23" s="1"/>
      <c r="AA23" s="1"/>
      <c r="AC23" s="103" t="str">
        <f t="shared" si="2"/>
        <v>Chaussures decoupe 39 - Ref 586001P Condi : Par Paire</v>
      </c>
      <c r="AD23" s="7"/>
      <c r="AE23" s="7"/>
      <c r="AF23" s="7"/>
      <c r="AG23" s="7"/>
      <c r="AH23" s="7"/>
      <c r="AI23" s="16"/>
      <c r="AJ23" s="103" t="str">
        <f t="shared" si="3"/>
        <v>Chaussures decoupe 39 - Ref 586001P Condi : Par Paire</v>
      </c>
      <c r="AK23" s="7"/>
      <c r="AL23" s="7"/>
      <c r="AM23" s="7"/>
      <c r="AN23" s="7"/>
      <c r="AO23" s="7"/>
      <c r="AP23" s="27"/>
    </row>
    <row r="24" spans="1:42" ht="21" customHeight="1" x14ac:dyDescent="0.35">
      <c r="A24" s="26" t="s">
        <v>29</v>
      </c>
      <c r="B24" s="44" t="s">
        <v>50</v>
      </c>
      <c r="C24" s="21" t="str">
        <f t="shared" si="0"/>
        <v>Chaussures decoupe 40 - Ref 586001P</v>
      </c>
      <c r="D24" s="21" t="s">
        <v>126</v>
      </c>
      <c r="E24" s="7">
        <v>1</v>
      </c>
      <c r="F24" s="16" t="str">
        <f t="shared" si="1"/>
        <v>Par Paire</v>
      </c>
      <c r="G24" s="99" t="s">
        <v>107</v>
      </c>
      <c r="H24" s="27"/>
      <c r="AC24" s="103" t="str">
        <f t="shared" si="2"/>
        <v>Chaussures decoupe 40 - Ref 586001P Condi : Par Paire</v>
      </c>
      <c r="AD24" s="12"/>
      <c r="AE24" s="12"/>
      <c r="AF24" s="12"/>
      <c r="AG24" s="12"/>
      <c r="AH24" s="12"/>
      <c r="AI24" s="17"/>
      <c r="AJ24" s="103" t="str">
        <f t="shared" si="3"/>
        <v>Chaussures decoupe 40 - Ref 586001P Condi : Par Paire</v>
      </c>
      <c r="AK24" s="12"/>
      <c r="AL24" s="12"/>
      <c r="AM24" s="12"/>
      <c r="AN24" s="12"/>
      <c r="AO24" s="12"/>
      <c r="AP24" s="30"/>
    </row>
    <row r="25" spans="1:42" ht="21" customHeight="1" x14ac:dyDescent="0.35">
      <c r="A25" s="26" t="s">
        <v>30</v>
      </c>
      <c r="B25" s="44" t="s">
        <v>50</v>
      </c>
      <c r="C25" s="21" t="str">
        <f t="shared" si="0"/>
        <v>Chaussures decoupe 41 - Ref 586001P</v>
      </c>
      <c r="D25" s="21" t="s">
        <v>126</v>
      </c>
      <c r="E25" s="7">
        <v>1</v>
      </c>
      <c r="F25" s="16" t="str">
        <f t="shared" si="1"/>
        <v>Par Paire</v>
      </c>
      <c r="G25" s="99" t="s">
        <v>107</v>
      </c>
      <c r="H25" s="27"/>
      <c r="AC25" s="103" t="str">
        <f t="shared" si="2"/>
        <v>Chaussures decoupe 41 - Ref 586001P Condi : Par Paire</v>
      </c>
      <c r="AD25" s="7"/>
      <c r="AE25" s="7"/>
      <c r="AF25" s="7"/>
      <c r="AG25" s="7"/>
      <c r="AH25" s="18"/>
      <c r="AI25" s="25"/>
      <c r="AJ25" s="103" t="str">
        <f t="shared" si="3"/>
        <v>Chaussures decoupe 41 - Ref 586001P Condi : Par Paire</v>
      </c>
      <c r="AK25" s="7"/>
      <c r="AL25" s="7"/>
      <c r="AM25" s="7"/>
      <c r="AN25" s="7"/>
      <c r="AO25" s="18"/>
      <c r="AP25" s="59"/>
    </row>
    <row r="26" spans="1:42" ht="21" customHeight="1" x14ac:dyDescent="0.35">
      <c r="A26" s="26" t="s">
        <v>31</v>
      </c>
      <c r="B26" s="44" t="s">
        <v>51</v>
      </c>
      <c r="C26" s="21" t="str">
        <f t="shared" si="0"/>
        <v>Chaussures decoupe 42 - Ref 586001C</v>
      </c>
      <c r="D26" s="21" t="s">
        <v>126</v>
      </c>
      <c r="E26" s="7">
        <v>1</v>
      </c>
      <c r="F26" s="16" t="str">
        <f t="shared" si="1"/>
        <v>Par Paire</v>
      </c>
      <c r="G26" s="99" t="s">
        <v>107</v>
      </c>
      <c r="H26" s="27"/>
      <c r="AC26" s="103" t="str">
        <f t="shared" si="2"/>
        <v>Chaussures decoupe 42 - Ref 586001C Condi : Par Paire</v>
      </c>
      <c r="AD26" s="7"/>
      <c r="AE26" s="7"/>
      <c r="AF26" s="7"/>
      <c r="AG26" s="7"/>
      <c r="AH26" s="18"/>
      <c r="AI26" s="25"/>
      <c r="AJ26" s="103" t="str">
        <f t="shared" si="3"/>
        <v>Chaussures decoupe 42 - Ref 586001C Condi : Par Paire</v>
      </c>
      <c r="AK26" s="7"/>
      <c r="AL26" s="7"/>
      <c r="AM26" s="7"/>
      <c r="AN26" s="7"/>
      <c r="AO26" s="18"/>
      <c r="AP26" s="59"/>
    </row>
    <row r="27" spans="1:42" ht="21" customHeight="1" x14ac:dyDescent="0.35">
      <c r="A27" s="26" t="s">
        <v>32</v>
      </c>
      <c r="B27" s="44" t="s">
        <v>51</v>
      </c>
      <c r="C27" s="21" t="str">
        <f t="shared" si="0"/>
        <v>Chaussures decoupe 43 - Ref 586001C</v>
      </c>
      <c r="D27" s="21" t="s">
        <v>126</v>
      </c>
      <c r="E27" s="7">
        <v>1</v>
      </c>
      <c r="F27" s="16" t="str">
        <f t="shared" si="1"/>
        <v>Par Paire</v>
      </c>
      <c r="G27" s="99" t="s">
        <v>107</v>
      </c>
      <c r="H27" s="27"/>
      <c r="AC27" s="103" t="str">
        <f t="shared" si="2"/>
        <v>Chaussures decoupe 43 - Ref 586001C Condi : Par Paire</v>
      </c>
      <c r="AD27" s="7"/>
      <c r="AE27" s="7"/>
      <c r="AF27" s="7"/>
      <c r="AG27" s="7"/>
      <c r="AH27" s="18"/>
      <c r="AI27" s="25"/>
      <c r="AJ27" s="103" t="str">
        <f t="shared" si="3"/>
        <v>Chaussures decoupe 43 - Ref 586001C Condi : Par Paire</v>
      </c>
      <c r="AK27" s="7"/>
      <c r="AL27" s="7"/>
      <c r="AM27" s="7"/>
      <c r="AN27" s="7"/>
      <c r="AO27" s="18"/>
      <c r="AP27" s="59"/>
    </row>
    <row r="28" spans="1:42" ht="21" customHeight="1" x14ac:dyDescent="0.35">
      <c r="A28" s="26" t="s">
        <v>33</v>
      </c>
      <c r="B28" s="44" t="s">
        <v>51</v>
      </c>
      <c r="C28" s="21" t="str">
        <f t="shared" si="0"/>
        <v>Chaussures decoupe 44 - Ref 586001C</v>
      </c>
      <c r="D28" s="21" t="s">
        <v>126</v>
      </c>
      <c r="E28" s="7">
        <v>1</v>
      </c>
      <c r="F28" s="16" t="str">
        <f t="shared" si="1"/>
        <v>Par Paire</v>
      </c>
      <c r="G28" s="99" t="s">
        <v>107</v>
      </c>
      <c r="H28" s="27"/>
      <c r="AC28" s="103" t="str">
        <f t="shared" si="2"/>
        <v>Chaussures decoupe 44 - Ref 586001C Condi : Par Paire</v>
      </c>
      <c r="AD28" s="7"/>
      <c r="AE28" s="7"/>
      <c r="AF28" s="7"/>
      <c r="AG28" s="7"/>
      <c r="AH28" s="7"/>
      <c r="AI28" s="16"/>
      <c r="AJ28" s="103" t="str">
        <f t="shared" si="3"/>
        <v>Chaussures decoupe 44 - Ref 586001C Condi : Par Paire</v>
      </c>
      <c r="AK28" s="7"/>
      <c r="AL28" s="7"/>
      <c r="AM28" s="7"/>
      <c r="AN28" s="7"/>
      <c r="AO28" s="7"/>
      <c r="AP28" s="27"/>
    </row>
    <row r="29" spans="1:42" ht="21" customHeight="1" x14ac:dyDescent="0.35">
      <c r="A29" s="26" t="s">
        <v>48</v>
      </c>
      <c r="B29" s="44" t="s">
        <v>51</v>
      </c>
      <c r="C29" s="21" t="str">
        <f t="shared" si="0"/>
        <v>Chaussures decoupe 45 - Ref 586001C</v>
      </c>
      <c r="D29" s="21" t="s">
        <v>126</v>
      </c>
      <c r="E29" s="7">
        <v>1</v>
      </c>
      <c r="F29" s="16" t="str">
        <f t="shared" si="1"/>
        <v>Par Paire</v>
      </c>
      <c r="G29" s="99" t="s">
        <v>107</v>
      </c>
      <c r="H29" s="27"/>
      <c r="AC29" s="103" t="str">
        <f t="shared" si="2"/>
        <v>Chaussures decoupe 45 - Ref 586001C Condi : Par Paire</v>
      </c>
      <c r="AD29" s="7"/>
      <c r="AE29" s="7"/>
      <c r="AF29" s="7"/>
      <c r="AG29" s="7"/>
      <c r="AH29" s="7"/>
      <c r="AI29" s="16"/>
      <c r="AJ29" s="103" t="str">
        <f t="shared" si="3"/>
        <v>Chaussures decoupe 45 - Ref 586001C Condi : Par Paire</v>
      </c>
      <c r="AK29" s="7"/>
      <c r="AL29" s="7"/>
      <c r="AM29" s="7"/>
      <c r="AN29" s="7"/>
      <c r="AO29" s="7"/>
      <c r="AP29" s="27"/>
    </row>
    <row r="30" spans="1:42" s="10" customFormat="1" ht="21" customHeight="1" x14ac:dyDescent="0.35">
      <c r="A30" s="26" t="s">
        <v>34</v>
      </c>
      <c r="B30" s="44" t="s">
        <v>51</v>
      </c>
      <c r="C30" s="21" t="str">
        <f t="shared" si="0"/>
        <v>Chaussures decoupe 46 - Ref 586001C</v>
      </c>
      <c r="D30" s="21" t="s">
        <v>126</v>
      </c>
      <c r="E30" s="7">
        <v>1</v>
      </c>
      <c r="F30" s="16" t="str">
        <f t="shared" si="1"/>
        <v>Par Paire</v>
      </c>
      <c r="G30" s="99" t="s">
        <v>107</v>
      </c>
      <c r="H30" s="27"/>
      <c r="I30" s="1"/>
      <c r="J30" s="1"/>
      <c r="K30" s="1"/>
      <c r="L30" s="1"/>
      <c r="M30" s="1"/>
      <c r="N30" s="1"/>
      <c r="O30" s="1"/>
      <c r="P30" s="1"/>
      <c r="Q30" s="1"/>
      <c r="R30" s="1"/>
      <c r="S30" s="1"/>
      <c r="T30" s="1"/>
      <c r="U30" s="1"/>
      <c r="V30" s="1"/>
      <c r="W30" s="1"/>
      <c r="X30" s="1"/>
      <c r="Y30" s="1"/>
      <c r="Z30" s="1"/>
      <c r="AA30" s="1"/>
      <c r="AC30" s="103" t="str">
        <f t="shared" si="2"/>
        <v>Chaussures decoupe 46 - Ref 586001C Condi : Par Paire</v>
      </c>
      <c r="AD30" s="7"/>
      <c r="AE30" s="7"/>
      <c r="AF30" s="7"/>
      <c r="AG30" s="7"/>
      <c r="AH30" s="7"/>
      <c r="AI30" s="16"/>
      <c r="AJ30" s="103" t="str">
        <f t="shared" si="3"/>
        <v>Chaussures decoupe 46 - Ref 586001C Condi : Par Paire</v>
      </c>
      <c r="AK30" s="7"/>
      <c r="AL30" s="7"/>
      <c r="AM30" s="7"/>
      <c r="AN30" s="7"/>
      <c r="AO30" s="7"/>
      <c r="AP30" s="27"/>
    </row>
    <row r="31" spans="1:42" ht="21" customHeight="1" x14ac:dyDescent="0.25">
      <c r="A31" s="26" t="s">
        <v>38</v>
      </c>
      <c r="B31" s="15">
        <v>75426</v>
      </c>
      <c r="C31" s="21" t="str">
        <f t="shared" si="0"/>
        <v>Ecodiol (5 litres ) - Ref 75426</v>
      </c>
      <c r="D31" s="21" t="s">
        <v>115</v>
      </c>
      <c r="E31" s="7">
        <v>1</v>
      </c>
      <c r="F31" s="16" t="str">
        <f t="shared" si="1"/>
        <v>Par Unité</v>
      </c>
      <c r="G31" s="99" t="s">
        <v>104</v>
      </c>
      <c r="H31" s="27"/>
      <c r="AC31" s="103" t="str">
        <f t="shared" si="2"/>
        <v>Ecodiol (5 litres ) - Ref 75426 Condi : Par Unité</v>
      </c>
      <c r="AD31" s="7"/>
      <c r="AE31" s="7"/>
      <c r="AF31" s="7"/>
      <c r="AG31" s="7"/>
      <c r="AH31" s="7"/>
      <c r="AI31" s="16"/>
      <c r="AJ31" s="103" t="str">
        <f t="shared" si="3"/>
        <v>Ecodiol (5 litres ) - Ref 75426 Condi : Par Unité</v>
      </c>
      <c r="AK31" s="7"/>
      <c r="AL31" s="7"/>
      <c r="AM31" s="7"/>
      <c r="AN31" s="7"/>
      <c r="AO31" s="7"/>
      <c r="AP31" s="27"/>
    </row>
    <row r="32" spans="1:42" ht="21" customHeight="1" x14ac:dyDescent="0.25">
      <c r="A32" s="26" t="s">
        <v>26</v>
      </c>
      <c r="B32" s="13">
        <v>69150</v>
      </c>
      <c r="C32" s="21" t="str">
        <f t="shared" si="0"/>
        <v>Futs seringues+ couvercles - Ref 69150</v>
      </c>
      <c r="D32" s="21" t="s">
        <v>115</v>
      </c>
      <c r="E32" s="7">
        <v>1</v>
      </c>
      <c r="F32" s="16" t="str">
        <f t="shared" si="1"/>
        <v>Par Unité</v>
      </c>
      <c r="G32" s="99" t="s">
        <v>104</v>
      </c>
      <c r="H32" s="27"/>
      <c r="AC32" s="103" t="str">
        <f t="shared" si="2"/>
        <v>Futs seringues+ couvercles - Ref 69150 Condi : Par Unité</v>
      </c>
      <c r="AD32" s="7"/>
      <c r="AE32" s="7"/>
      <c r="AF32" s="7"/>
      <c r="AG32" s="7"/>
      <c r="AH32" s="7"/>
      <c r="AI32" s="16"/>
      <c r="AJ32" s="103" t="str">
        <f t="shared" si="3"/>
        <v>Futs seringues+ couvercles - Ref 69150 Condi : Par Unité</v>
      </c>
      <c r="AK32" s="7"/>
      <c r="AL32" s="7"/>
      <c r="AM32" s="7"/>
      <c r="AN32" s="7"/>
      <c r="AO32" s="7"/>
      <c r="AP32" s="27"/>
    </row>
    <row r="33" spans="1:42" ht="21" customHeight="1" x14ac:dyDescent="0.35">
      <c r="A33" s="43" t="s">
        <v>102</v>
      </c>
      <c r="B33" s="15" t="s">
        <v>110</v>
      </c>
      <c r="C33" s="21" t="str">
        <f t="shared" si="0"/>
        <v>Gants anti coupure T 7 - Ref S1206507</v>
      </c>
      <c r="D33" s="21" t="s">
        <v>114</v>
      </c>
      <c r="E33" s="58" t="s">
        <v>127</v>
      </c>
      <c r="F33" s="16" t="str">
        <f t="shared" si="1"/>
        <v>Par Sachet</v>
      </c>
      <c r="G33" s="99" t="s">
        <v>107</v>
      </c>
      <c r="H33" s="27"/>
      <c r="AC33" s="103" t="str">
        <f t="shared" si="2"/>
        <v>Gants anti coupure T 7 - Ref S1206507 Condi : Par Sachet</v>
      </c>
      <c r="AD33" s="7"/>
      <c r="AE33" s="7"/>
      <c r="AF33" s="7"/>
      <c r="AG33" s="7"/>
      <c r="AH33" s="18"/>
      <c r="AI33" s="25"/>
      <c r="AJ33" s="103" t="str">
        <f t="shared" si="3"/>
        <v>Gants anti coupure T 7 - Ref S1206507 Condi : Par Sachet</v>
      </c>
      <c r="AK33" s="7"/>
      <c r="AL33" s="7"/>
      <c r="AM33" s="7"/>
      <c r="AN33" s="7"/>
      <c r="AO33" s="18"/>
      <c r="AP33" s="59"/>
    </row>
    <row r="34" spans="1:42" ht="21" customHeight="1" x14ac:dyDescent="0.35">
      <c r="A34" s="43" t="s">
        <v>120</v>
      </c>
      <c r="B34" s="13" t="s">
        <v>144</v>
      </c>
      <c r="C34" s="21" t="str">
        <f t="shared" si="0"/>
        <v>Gants anti coupure T 8 - Ref S1206508</v>
      </c>
      <c r="D34" s="21" t="s">
        <v>114</v>
      </c>
      <c r="E34" s="58">
        <v>12</v>
      </c>
      <c r="F34" s="16" t="str">
        <f t="shared" si="1"/>
        <v>Par Sachet</v>
      </c>
      <c r="G34" s="99" t="s">
        <v>107</v>
      </c>
      <c r="H34" s="27"/>
      <c r="AC34" s="103" t="str">
        <f t="shared" si="2"/>
        <v>Gants anti coupure T 8 - Ref S1206508 Condi : Par Sachet</v>
      </c>
      <c r="AD34" s="7"/>
      <c r="AE34" s="7"/>
      <c r="AF34" s="7"/>
      <c r="AG34" s="7"/>
      <c r="AH34" s="7"/>
      <c r="AI34" s="16"/>
      <c r="AJ34" s="103" t="str">
        <f t="shared" si="3"/>
        <v>Gants anti coupure T 8 - Ref S1206508 Condi : Par Sachet</v>
      </c>
      <c r="AK34" s="7"/>
      <c r="AL34" s="7"/>
      <c r="AM34" s="7"/>
      <c r="AN34" s="7"/>
      <c r="AO34" s="7"/>
      <c r="AP34" s="27"/>
    </row>
    <row r="35" spans="1:42" ht="21" customHeight="1" x14ac:dyDescent="0.35">
      <c r="A35" s="43" t="s">
        <v>65</v>
      </c>
      <c r="B35" s="15">
        <v>42319</v>
      </c>
      <c r="C35" s="57" t="str">
        <f t="shared" si="0"/>
        <v>Gants Nitrile Violet Taille L - Ref 42319</v>
      </c>
      <c r="D35" s="57" t="s">
        <v>112</v>
      </c>
      <c r="E35" s="58">
        <v>100</v>
      </c>
      <c r="F35" s="16" t="str">
        <f t="shared" si="1"/>
        <v>Par Boite</v>
      </c>
      <c r="G35" s="110" t="s">
        <v>104</v>
      </c>
      <c r="H35" s="111"/>
      <c r="AC35" s="103" t="str">
        <f t="shared" si="2"/>
        <v>Gants Nitrile Violet Taille L - Ref 42319 Condi : Par Boite</v>
      </c>
      <c r="AD35" s="7"/>
      <c r="AE35" s="7"/>
      <c r="AF35" s="7"/>
      <c r="AG35" s="7"/>
      <c r="AH35" s="7"/>
      <c r="AI35" s="16"/>
      <c r="AJ35" s="103" t="str">
        <f t="shared" si="3"/>
        <v>Gants Nitrile Violet Taille L - Ref 42319 Condi : Par Boite</v>
      </c>
      <c r="AK35" s="7"/>
      <c r="AL35" s="7"/>
      <c r="AM35" s="7"/>
      <c r="AN35" s="7"/>
      <c r="AO35" s="7"/>
      <c r="AP35" s="27"/>
    </row>
    <row r="36" spans="1:42" ht="21" customHeight="1" x14ac:dyDescent="0.35">
      <c r="A36" s="43" t="s">
        <v>63</v>
      </c>
      <c r="B36" s="15">
        <v>42318</v>
      </c>
      <c r="C36" s="57" t="str">
        <f t="shared" si="0"/>
        <v>Gants Nitrile Violet Taille M - Ref 42318</v>
      </c>
      <c r="D36" s="57" t="s">
        <v>112</v>
      </c>
      <c r="E36" s="58">
        <v>100</v>
      </c>
      <c r="F36" s="16" t="str">
        <f t="shared" si="1"/>
        <v>Par Boite</v>
      </c>
      <c r="G36" s="110" t="s">
        <v>104</v>
      </c>
      <c r="H36" s="111"/>
      <c r="AC36" s="103" t="str">
        <f t="shared" si="2"/>
        <v>Gants Nitrile Violet Taille M - Ref 42318 Condi : Par Boite</v>
      </c>
      <c r="AD36" s="7"/>
      <c r="AE36" s="7"/>
      <c r="AF36" s="7"/>
      <c r="AG36" s="7"/>
      <c r="AH36" s="18"/>
      <c r="AI36" s="25"/>
      <c r="AJ36" s="103" t="str">
        <f t="shared" si="3"/>
        <v>Gants Nitrile Violet Taille M - Ref 42318 Condi : Par Boite</v>
      </c>
      <c r="AK36" s="7"/>
      <c r="AL36" s="7"/>
      <c r="AM36" s="7"/>
      <c r="AN36" s="7"/>
      <c r="AO36" s="18"/>
      <c r="AP36" s="59"/>
    </row>
    <row r="37" spans="1:42" ht="21" customHeight="1" x14ac:dyDescent="0.35">
      <c r="A37" s="43" t="s">
        <v>64</v>
      </c>
      <c r="B37" s="15">
        <v>42320</v>
      </c>
      <c r="C37" s="57" t="str">
        <f t="shared" si="0"/>
        <v>Gants Nitrile Violet Taille XL - Ref 42320</v>
      </c>
      <c r="D37" s="57" t="s">
        <v>112</v>
      </c>
      <c r="E37" s="58">
        <v>90</v>
      </c>
      <c r="F37" s="16" t="str">
        <f t="shared" si="1"/>
        <v>Par Boite</v>
      </c>
      <c r="G37" s="110" t="s">
        <v>104</v>
      </c>
      <c r="H37" s="111"/>
      <c r="AC37" s="103" t="str">
        <f t="shared" si="2"/>
        <v>Gants Nitrile Violet Taille XL - Ref 42320 Condi : Par Boite</v>
      </c>
      <c r="AD37" s="7"/>
      <c r="AE37" s="7"/>
      <c r="AF37" s="7"/>
      <c r="AG37" s="7"/>
      <c r="AH37" s="18"/>
      <c r="AI37" s="25"/>
      <c r="AJ37" s="103" t="str">
        <f t="shared" si="3"/>
        <v>Gants Nitrile Violet Taille XL - Ref 42320 Condi : Par Boite</v>
      </c>
      <c r="AK37" s="7"/>
      <c r="AL37" s="7"/>
      <c r="AM37" s="7"/>
      <c r="AN37" s="7"/>
      <c r="AO37" s="18"/>
      <c r="AP37" s="59"/>
    </row>
    <row r="38" spans="1:42" x14ac:dyDescent="0.25">
      <c r="A38" s="43" t="s">
        <v>128</v>
      </c>
      <c r="B38" s="15">
        <v>42351</v>
      </c>
      <c r="C38" s="57" t="str">
        <f t="shared" si="0"/>
        <v>Gants stériles 7 - Ref 42351</v>
      </c>
      <c r="D38" s="57" t="s">
        <v>114</v>
      </c>
      <c r="E38" s="58" t="s">
        <v>118</v>
      </c>
      <c r="F38" s="16" t="str">
        <f t="shared" si="1"/>
        <v>Par Sachet</v>
      </c>
      <c r="G38" s="110" t="s">
        <v>104</v>
      </c>
      <c r="H38" s="111"/>
      <c r="AC38" s="103" t="str">
        <f t="shared" si="2"/>
        <v>Gants stériles 7 - Ref 42351 Condi : Par Sachet</v>
      </c>
      <c r="AD38" s="7"/>
      <c r="AE38" s="7"/>
      <c r="AF38" s="7"/>
      <c r="AG38" s="7"/>
      <c r="AH38" s="18"/>
      <c r="AI38" s="25"/>
      <c r="AJ38" s="103" t="str">
        <f t="shared" si="3"/>
        <v>Gants stériles 7 - Ref 42351 Condi : Par Sachet</v>
      </c>
      <c r="AK38" s="7"/>
      <c r="AL38" s="7"/>
      <c r="AM38" s="7"/>
      <c r="AN38" s="7"/>
      <c r="AO38" s="18"/>
      <c r="AP38" s="59"/>
    </row>
    <row r="39" spans="1:42" x14ac:dyDescent="0.25">
      <c r="A39" s="43" t="s">
        <v>129</v>
      </c>
      <c r="B39" s="112">
        <v>42352</v>
      </c>
      <c r="C39" s="57" t="str">
        <f t="shared" si="0"/>
        <v>Gants stériles 8 - Ref 42352</v>
      </c>
      <c r="D39" s="57" t="s">
        <v>114</v>
      </c>
      <c r="E39" s="58" t="s">
        <v>118</v>
      </c>
      <c r="F39" s="16" t="str">
        <f t="shared" si="1"/>
        <v>Par Sachet</v>
      </c>
      <c r="G39" s="110" t="s">
        <v>104</v>
      </c>
      <c r="H39" s="111"/>
      <c r="AC39" s="103" t="str">
        <f t="shared" si="2"/>
        <v>Gants stériles 8 - Ref 42352 Condi : Par Sachet</v>
      </c>
      <c r="AD39" s="7"/>
      <c r="AE39" s="7"/>
      <c r="AF39" s="7"/>
      <c r="AG39" s="7"/>
      <c r="AH39" s="18"/>
      <c r="AI39" s="25"/>
      <c r="AJ39" s="103" t="str">
        <f t="shared" si="3"/>
        <v>Gants stériles 8 - Ref 42352 Condi : Par Sachet</v>
      </c>
      <c r="AK39" s="7"/>
      <c r="AL39" s="7"/>
      <c r="AM39" s="7"/>
      <c r="AN39" s="7"/>
      <c r="AO39" s="18"/>
      <c r="AP39" s="59"/>
    </row>
    <row r="40" spans="1:42" x14ac:dyDescent="0.25">
      <c r="A40" s="43" t="s">
        <v>130</v>
      </c>
      <c r="B40" s="112">
        <v>42353</v>
      </c>
      <c r="C40" s="57" t="str">
        <f t="shared" si="0"/>
        <v>Gants stériles 9 - Ref 42353</v>
      </c>
      <c r="D40" s="57" t="s">
        <v>114</v>
      </c>
      <c r="E40" s="58" t="s">
        <v>118</v>
      </c>
      <c r="F40" s="16" t="str">
        <f t="shared" si="1"/>
        <v>Par Sachet</v>
      </c>
      <c r="G40" s="110" t="s">
        <v>104</v>
      </c>
      <c r="H40" s="111"/>
      <c r="AC40" s="103" t="str">
        <f t="shared" si="2"/>
        <v>Gants stériles 9 - Ref 42353 Condi : Par Sachet</v>
      </c>
      <c r="AD40" s="7"/>
      <c r="AE40" s="7"/>
      <c r="AF40" s="7"/>
      <c r="AG40" s="7"/>
      <c r="AH40" s="18"/>
      <c r="AI40" s="25"/>
      <c r="AJ40" s="103" t="str">
        <f t="shared" si="3"/>
        <v>Gants stériles 9 - Ref 42353 Condi : Par Sachet</v>
      </c>
      <c r="AK40" s="7"/>
      <c r="AL40" s="7"/>
      <c r="AM40" s="7"/>
      <c r="AN40" s="7"/>
      <c r="AO40" s="18"/>
      <c r="AP40" s="59"/>
    </row>
    <row r="41" spans="1:42" ht="21" customHeight="1" x14ac:dyDescent="0.35">
      <c r="A41" s="43" t="s">
        <v>44</v>
      </c>
      <c r="B41" s="15" t="s">
        <v>41</v>
      </c>
      <c r="C41" s="57" t="str">
        <f t="shared" si="0"/>
        <v>Lingette nettoyante etiqueteuse - Ref 1-110501-00</v>
      </c>
      <c r="D41" s="57" t="s">
        <v>112</v>
      </c>
      <c r="E41" s="58" t="s">
        <v>131</v>
      </c>
      <c r="F41" s="16" t="str">
        <f t="shared" si="1"/>
        <v>Par Boite</v>
      </c>
      <c r="G41" s="110"/>
      <c r="H41" s="111"/>
      <c r="AC41" s="103" t="str">
        <f t="shared" si="2"/>
        <v>Lingette nettoyante etiqueteuse - Ref 1-110501-00 Condi : Par Boite</v>
      </c>
      <c r="AD41" s="7"/>
      <c r="AE41" s="7"/>
      <c r="AF41" s="7"/>
      <c r="AG41" s="7"/>
      <c r="AH41" s="18"/>
      <c r="AI41" s="25"/>
      <c r="AJ41" s="103" t="str">
        <f t="shared" si="3"/>
        <v>Lingette nettoyante etiqueteuse - Ref 1-110501-00 Condi : Par Boite</v>
      </c>
      <c r="AK41" s="7"/>
      <c r="AL41" s="7"/>
      <c r="AM41" s="7"/>
      <c r="AN41" s="7"/>
      <c r="AO41" s="18"/>
      <c r="AP41" s="59"/>
    </row>
    <row r="42" spans="1:42" ht="21" customHeight="1" thickBot="1" x14ac:dyDescent="0.4">
      <c r="A42" s="113" t="s">
        <v>24</v>
      </c>
      <c r="B42" s="109">
        <v>42280</v>
      </c>
      <c r="C42" s="114" t="str">
        <f t="shared" si="0"/>
        <v>Manchettes( protection avant bras) - Ref 42280</v>
      </c>
      <c r="D42" s="57" t="s">
        <v>113</v>
      </c>
      <c r="E42" s="58">
        <v>100</v>
      </c>
      <c r="F42" s="16" t="str">
        <f t="shared" si="1"/>
        <v>Par Carton</v>
      </c>
      <c r="G42" s="110" t="s">
        <v>104</v>
      </c>
      <c r="H42" s="111"/>
      <c r="AC42" s="103" t="str">
        <f t="shared" si="2"/>
        <v>Manchettes( protection avant bras) - Ref 42280 Condi : Par Carton</v>
      </c>
      <c r="AD42" s="7"/>
      <c r="AE42" s="7"/>
      <c r="AF42" s="7"/>
      <c r="AG42" s="7"/>
      <c r="AH42" s="18"/>
      <c r="AI42" s="25"/>
      <c r="AJ42" s="103"/>
      <c r="AK42" s="7"/>
      <c r="AL42" s="7"/>
      <c r="AM42" s="7"/>
      <c r="AN42" s="7"/>
      <c r="AO42" s="18"/>
      <c r="AP42" s="59"/>
    </row>
    <row r="43" spans="1:42" ht="21" customHeight="1" x14ac:dyDescent="0.35">
      <c r="A43" s="43" t="s">
        <v>39</v>
      </c>
      <c r="B43" s="15">
        <v>42317</v>
      </c>
      <c r="C43" s="57" t="str">
        <f t="shared" si="0"/>
        <v>Mops - Ref 42317</v>
      </c>
      <c r="D43" s="57" t="s">
        <v>114</v>
      </c>
      <c r="E43" s="115">
        <v>100</v>
      </c>
      <c r="F43" s="16" t="str">
        <f t="shared" si="1"/>
        <v>Par Sachet</v>
      </c>
      <c r="G43" s="110" t="s">
        <v>104</v>
      </c>
      <c r="H43" s="116"/>
      <c r="AC43" s="103" t="str">
        <f t="shared" si="2"/>
        <v>Mops - Ref 42317 Condi : Par Sachet</v>
      </c>
      <c r="AD43" s="7"/>
      <c r="AE43" s="7"/>
      <c r="AF43" s="7"/>
      <c r="AG43" s="7"/>
      <c r="AH43" s="18"/>
      <c r="AI43" s="25"/>
      <c r="AJ43" s="103" t="str">
        <f t="shared" ref="AJ43:AJ56" si="4">AC43</f>
        <v>Mops - Ref 42317 Condi : Par Sachet</v>
      </c>
      <c r="AK43" s="7"/>
      <c r="AL43" s="7"/>
      <c r="AM43" s="7"/>
      <c r="AN43" s="7"/>
      <c r="AO43" s="18"/>
      <c r="AP43" s="59"/>
    </row>
    <row r="44" spans="1:42" ht="27" customHeight="1" x14ac:dyDescent="0.25">
      <c r="A44" s="43" t="s">
        <v>103</v>
      </c>
      <c r="B44" s="15">
        <v>40001</v>
      </c>
      <c r="C44" s="57" t="str">
        <f t="shared" si="0"/>
        <v>Papier joseph 1 paquet (1sachet = 500 unités) - Ref 40001</v>
      </c>
      <c r="D44" s="57" t="s">
        <v>114</v>
      </c>
      <c r="E44" s="58">
        <v>500</v>
      </c>
      <c r="F44" s="16" t="str">
        <f t="shared" si="1"/>
        <v>Par Sachet</v>
      </c>
      <c r="G44" s="110" t="s">
        <v>104</v>
      </c>
      <c r="H44" s="111"/>
      <c r="AC44" s="103" t="str">
        <f t="shared" si="2"/>
        <v>Papier joseph 1 paquet (1sachet = 500 unités) - Ref 40001 Condi : Par Sachet</v>
      </c>
      <c r="AD44" s="7"/>
      <c r="AE44" s="7"/>
      <c r="AF44" s="7"/>
      <c r="AG44" s="7"/>
      <c r="AH44" s="7"/>
      <c r="AI44" s="16"/>
      <c r="AJ44" s="103" t="str">
        <f t="shared" si="4"/>
        <v>Papier joseph 1 paquet (1sachet = 500 unités) - Ref 40001 Condi : Par Sachet</v>
      </c>
      <c r="AK44" s="7"/>
      <c r="AL44" s="7"/>
      <c r="AM44" s="7"/>
      <c r="AN44" s="7"/>
      <c r="AO44" s="7"/>
      <c r="AP44" s="27"/>
    </row>
    <row r="45" spans="1:42" ht="21" customHeight="1" x14ac:dyDescent="0.25">
      <c r="A45" s="43" t="s">
        <v>19</v>
      </c>
      <c r="B45" s="15">
        <v>42021</v>
      </c>
      <c r="C45" s="57" t="str">
        <f t="shared" si="0"/>
        <v>Parafilm - Ref 42021</v>
      </c>
      <c r="D45" s="57" t="s">
        <v>115</v>
      </c>
      <c r="E45" s="58">
        <v>1</v>
      </c>
      <c r="F45" s="16" t="str">
        <f t="shared" si="1"/>
        <v>Par Unité</v>
      </c>
      <c r="G45" s="110" t="s">
        <v>104</v>
      </c>
      <c r="H45" s="111"/>
      <c r="AC45" s="103" t="str">
        <f t="shared" si="2"/>
        <v>Parafilm - Ref 42021 Condi : Par Unité</v>
      </c>
      <c r="AD45" s="7"/>
      <c r="AE45" s="7"/>
      <c r="AF45" s="7"/>
      <c r="AG45" s="7"/>
      <c r="AH45" s="7"/>
      <c r="AI45" s="16"/>
      <c r="AJ45" s="103" t="str">
        <f t="shared" si="4"/>
        <v>Parafilm - Ref 42021 Condi : Par Unité</v>
      </c>
      <c r="AK45" s="7"/>
      <c r="AL45" s="7"/>
      <c r="AM45" s="7"/>
      <c r="AN45" s="7"/>
      <c r="AO45" s="7"/>
      <c r="AP45" s="27"/>
    </row>
    <row r="46" spans="1:42" ht="21" customHeight="1" x14ac:dyDescent="0.35">
      <c r="A46" s="43" t="s">
        <v>47</v>
      </c>
      <c r="B46" s="15">
        <v>42415</v>
      </c>
      <c r="C46" s="57" t="str">
        <f t="shared" si="0"/>
        <v>Pipettes Pasteur 5 ml - Ref 42415</v>
      </c>
      <c r="D46" s="57" t="s">
        <v>112</v>
      </c>
      <c r="E46" s="58" t="s">
        <v>133</v>
      </c>
      <c r="F46" s="16" t="str">
        <f t="shared" si="1"/>
        <v>Par Boite</v>
      </c>
      <c r="G46" s="110" t="s">
        <v>104</v>
      </c>
      <c r="H46" s="111"/>
      <c r="AC46" s="103" t="str">
        <f t="shared" si="2"/>
        <v>Pipettes Pasteur 5 ml - Ref 42415 Condi : Par Boite</v>
      </c>
      <c r="AD46" s="7"/>
      <c r="AE46" s="7"/>
      <c r="AF46" s="7"/>
      <c r="AG46" s="7"/>
      <c r="AH46" s="7"/>
      <c r="AI46" s="16"/>
      <c r="AJ46" s="103" t="str">
        <f t="shared" si="4"/>
        <v>Pipettes Pasteur 5 ml - Ref 42415 Condi : Par Boite</v>
      </c>
      <c r="AK46" s="7"/>
      <c r="AL46" s="7"/>
      <c r="AM46" s="7"/>
      <c r="AN46" s="7"/>
      <c r="AO46" s="7"/>
      <c r="AP46" s="27"/>
    </row>
    <row r="47" spans="1:42" ht="21" customHeight="1" x14ac:dyDescent="0.25">
      <c r="A47" s="43" t="s">
        <v>96</v>
      </c>
      <c r="B47" s="15">
        <v>53163</v>
      </c>
      <c r="C47" s="57" t="str">
        <f t="shared" si="0"/>
        <v>Pulverisateur (nettoyage hottes) - Ref 53163</v>
      </c>
      <c r="D47" s="57" t="s">
        <v>115</v>
      </c>
      <c r="E47" s="58">
        <v>1</v>
      </c>
      <c r="F47" s="16" t="str">
        <f t="shared" si="1"/>
        <v>Par Unité</v>
      </c>
      <c r="G47" s="110" t="s">
        <v>104</v>
      </c>
      <c r="H47" s="111"/>
      <c r="AC47" s="103" t="str">
        <f t="shared" si="2"/>
        <v>Pulverisateur (nettoyage hottes) - Ref 53163 Condi : Par Unité</v>
      </c>
      <c r="AD47" s="7"/>
      <c r="AE47" s="7"/>
      <c r="AF47" s="7"/>
      <c r="AG47" s="7"/>
      <c r="AH47" s="7"/>
      <c r="AI47" s="16"/>
      <c r="AJ47" s="103" t="str">
        <f t="shared" si="4"/>
        <v>Pulverisateur (nettoyage hottes) - Ref 53163 Condi : Par Unité</v>
      </c>
      <c r="AK47" s="7"/>
      <c r="AL47" s="7"/>
      <c r="AM47" s="7"/>
      <c r="AN47" s="7"/>
      <c r="AO47" s="7"/>
      <c r="AP47" s="27"/>
    </row>
    <row r="48" spans="1:42" ht="21" customHeight="1" x14ac:dyDescent="0.35">
      <c r="A48" s="43" t="s">
        <v>25</v>
      </c>
      <c r="B48" s="15">
        <v>66</v>
      </c>
      <c r="C48" s="57" t="str">
        <f t="shared" si="0"/>
        <v>Rouleau etiquettes peremption - Ref 66</v>
      </c>
      <c r="D48" s="117" t="s">
        <v>113</v>
      </c>
      <c r="E48" s="58">
        <v>1000</v>
      </c>
      <c r="F48" s="16" t="str">
        <f t="shared" si="1"/>
        <v>Par Carton</v>
      </c>
      <c r="G48" s="110" t="s">
        <v>104</v>
      </c>
      <c r="H48" s="111"/>
      <c r="AC48" s="103" t="str">
        <f t="shared" si="2"/>
        <v>Rouleau etiquettes peremption - Ref 66 Condi : Par Carton</v>
      </c>
      <c r="AD48" s="7"/>
      <c r="AE48" s="7"/>
      <c r="AF48" s="7"/>
      <c r="AG48" s="7"/>
      <c r="AH48" s="18"/>
      <c r="AI48" s="25"/>
      <c r="AJ48" s="103" t="str">
        <f t="shared" si="4"/>
        <v>Rouleau etiquettes peremption - Ref 66 Condi : Par Carton</v>
      </c>
      <c r="AK48" s="7"/>
      <c r="AL48" s="7"/>
      <c r="AM48" s="7"/>
      <c r="AN48" s="7"/>
      <c r="AO48" s="18"/>
      <c r="AP48" s="59"/>
    </row>
    <row r="49" spans="1:42" ht="21" customHeight="1" x14ac:dyDescent="0.25">
      <c r="A49" s="43" t="s">
        <v>36</v>
      </c>
      <c r="B49" s="15">
        <v>90017</v>
      </c>
      <c r="C49" s="57" t="str">
        <f t="shared" si="0"/>
        <v>Rouleau grand sacs poubelle - Ref 90017</v>
      </c>
      <c r="D49" s="117" t="s">
        <v>115</v>
      </c>
      <c r="E49" s="58">
        <v>20</v>
      </c>
      <c r="F49" s="16" t="str">
        <f t="shared" si="1"/>
        <v>Par Unité</v>
      </c>
      <c r="G49" s="110" t="s">
        <v>104</v>
      </c>
      <c r="H49" s="111"/>
      <c r="AC49" s="103" t="str">
        <f t="shared" si="2"/>
        <v>Rouleau grand sacs poubelle - Ref 90017 Condi : Par Unité</v>
      </c>
      <c r="AD49" s="7"/>
      <c r="AE49" s="7"/>
      <c r="AF49" s="7"/>
      <c r="AG49" s="7"/>
      <c r="AH49" s="18"/>
      <c r="AI49" s="25"/>
      <c r="AJ49" s="103" t="str">
        <f t="shared" si="4"/>
        <v>Rouleau grand sacs poubelle - Ref 90017 Condi : Par Unité</v>
      </c>
      <c r="AK49" s="7"/>
      <c r="AL49" s="7"/>
      <c r="AM49" s="7"/>
      <c r="AN49" s="7"/>
      <c r="AO49" s="18"/>
      <c r="AP49" s="59"/>
    </row>
    <row r="50" spans="1:42" ht="21" customHeight="1" x14ac:dyDescent="0.35">
      <c r="A50" s="43" t="s">
        <v>40</v>
      </c>
      <c r="B50" s="124" t="s">
        <v>141</v>
      </c>
      <c r="C50" s="57" t="str">
        <f t="shared" si="0"/>
        <v>Ruban carbonne - Ref HSA-O-083074</v>
      </c>
      <c r="D50" s="117" t="s">
        <v>112</v>
      </c>
      <c r="E50" s="58" t="s">
        <v>134</v>
      </c>
      <c r="F50" s="16" t="str">
        <f t="shared" si="1"/>
        <v>Par Boite</v>
      </c>
      <c r="G50" s="107" t="s">
        <v>142</v>
      </c>
      <c r="H50" s="111"/>
      <c r="AC50" s="103" t="str">
        <f t="shared" si="2"/>
        <v>Ruban carbonne - Ref HSA-O-083074 Condi : Par Boite</v>
      </c>
      <c r="AD50" s="12"/>
      <c r="AE50" s="12"/>
      <c r="AF50" s="12"/>
      <c r="AG50" s="12"/>
      <c r="AH50" s="18"/>
      <c r="AI50" s="25"/>
      <c r="AJ50" s="103" t="str">
        <f t="shared" si="4"/>
        <v>Ruban carbonne - Ref HSA-O-083074 Condi : Par Boite</v>
      </c>
      <c r="AK50" s="12"/>
      <c r="AL50" s="12"/>
      <c r="AM50" s="12"/>
      <c r="AN50" s="12"/>
      <c r="AO50" s="18"/>
      <c r="AP50" s="59"/>
    </row>
    <row r="51" spans="1:42" ht="21" customHeight="1" x14ac:dyDescent="0.35">
      <c r="A51" s="43" t="s">
        <v>117</v>
      </c>
      <c r="B51" s="118">
        <v>69100</v>
      </c>
      <c r="C51" s="57" t="str">
        <f t="shared" si="0"/>
        <v>Sachet de destruction /CQ  - Ref 69100</v>
      </c>
      <c r="D51" s="117" t="s">
        <v>113</v>
      </c>
      <c r="E51" s="58" t="s">
        <v>135</v>
      </c>
      <c r="F51" s="16" t="str">
        <f t="shared" si="1"/>
        <v>Par Carton</v>
      </c>
      <c r="G51" s="110" t="s">
        <v>104</v>
      </c>
      <c r="H51" s="111"/>
      <c r="AC51" s="103" t="str">
        <f t="shared" si="2"/>
        <v>Sachet de destruction /CQ  - Ref 69100 Condi : Par Carton</v>
      </c>
      <c r="AD51" s="12"/>
      <c r="AE51" s="12"/>
      <c r="AF51" s="12"/>
      <c r="AG51" s="12"/>
      <c r="AH51" s="12"/>
      <c r="AI51" s="17"/>
      <c r="AJ51" s="103" t="str">
        <f t="shared" si="4"/>
        <v>Sachet de destruction /CQ  - Ref 69100 Condi : Par Carton</v>
      </c>
      <c r="AK51" s="12"/>
      <c r="AL51" s="12"/>
      <c r="AM51" s="12"/>
      <c r="AN51" s="12"/>
      <c r="AO51" s="12"/>
      <c r="AP51" s="30"/>
    </row>
    <row r="52" spans="1:42" ht="21" customHeight="1" x14ac:dyDescent="0.35">
      <c r="A52" s="43" t="s">
        <v>20</v>
      </c>
      <c r="B52" s="15">
        <v>42041</v>
      </c>
      <c r="C52" s="57" t="str">
        <f t="shared" si="0"/>
        <v>Seringue - Ref 42041</v>
      </c>
      <c r="D52" s="117" t="s">
        <v>113</v>
      </c>
      <c r="E52" s="58">
        <v>100</v>
      </c>
      <c r="F52" s="16" t="str">
        <f t="shared" si="1"/>
        <v>Par Carton</v>
      </c>
      <c r="G52" s="110" t="s">
        <v>104</v>
      </c>
      <c r="H52" s="111"/>
      <c r="AC52" s="103" t="str">
        <f t="shared" si="2"/>
        <v>Seringue - Ref 42041 Condi : Par Carton</v>
      </c>
      <c r="AD52" s="12"/>
      <c r="AE52" s="12"/>
      <c r="AF52" s="12"/>
      <c r="AG52" s="12"/>
      <c r="AH52" s="18"/>
      <c r="AI52" s="25"/>
      <c r="AJ52" s="103" t="str">
        <f t="shared" si="4"/>
        <v>Seringue - Ref 42041 Condi : Par Carton</v>
      </c>
      <c r="AK52" s="12"/>
      <c r="AL52" s="12"/>
      <c r="AM52" s="12"/>
      <c r="AN52" s="12"/>
      <c r="AO52" s="18"/>
      <c r="AP52" s="59"/>
    </row>
    <row r="53" spans="1:42" ht="21" customHeight="1" x14ac:dyDescent="0.35">
      <c r="A53" s="43" t="s">
        <v>35</v>
      </c>
      <c r="B53" s="15">
        <v>51525</v>
      </c>
      <c r="C53" s="57" t="str">
        <f t="shared" si="0"/>
        <v>Sterilsop grand - Ref 51525</v>
      </c>
      <c r="D53" s="117" t="s">
        <v>114</v>
      </c>
      <c r="E53" s="58">
        <v>100</v>
      </c>
      <c r="F53" s="16" t="str">
        <f t="shared" si="1"/>
        <v>Par Sachet</v>
      </c>
      <c r="G53" s="110" t="s">
        <v>104</v>
      </c>
      <c r="H53" s="111"/>
      <c r="AC53" s="103" t="str">
        <f t="shared" si="2"/>
        <v>Sterilsop grand - Ref 51525 Condi : Par Sachet</v>
      </c>
      <c r="AD53" s="7"/>
      <c r="AE53" s="7"/>
      <c r="AF53" s="7"/>
      <c r="AG53" s="7"/>
      <c r="AH53" s="7"/>
      <c r="AI53" s="16"/>
      <c r="AJ53" s="103" t="str">
        <f t="shared" si="4"/>
        <v>Sterilsop grand - Ref 51525 Condi : Par Sachet</v>
      </c>
      <c r="AK53" s="7"/>
      <c r="AL53" s="7"/>
      <c r="AM53" s="7"/>
      <c r="AN53" s="7"/>
      <c r="AO53" s="7"/>
      <c r="AP53" s="27"/>
    </row>
    <row r="54" spans="1:42" s="10" customFormat="1" ht="21" customHeight="1" x14ac:dyDescent="0.35">
      <c r="A54" s="43" t="s">
        <v>139</v>
      </c>
      <c r="B54" s="15">
        <v>54410</v>
      </c>
      <c r="C54" s="57" t="str">
        <f t="shared" si="0"/>
        <v>Sterilsop petit - Ref 54410</v>
      </c>
      <c r="D54" s="117" t="s">
        <v>114</v>
      </c>
      <c r="E54" s="58">
        <v>500</v>
      </c>
      <c r="F54" s="16" t="str">
        <f t="shared" si="1"/>
        <v>Par Sachet</v>
      </c>
      <c r="G54" s="110" t="s">
        <v>104</v>
      </c>
      <c r="H54" s="111"/>
      <c r="I54" s="1"/>
      <c r="J54" s="1"/>
      <c r="K54" s="1"/>
      <c r="L54" s="1"/>
      <c r="M54" s="1"/>
      <c r="N54" s="1"/>
      <c r="O54" s="1"/>
      <c r="P54" s="1"/>
      <c r="Q54" s="1"/>
      <c r="R54" s="1"/>
      <c r="S54" s="1"/>
      <c r="T54" s="1"/>
      <c r="U54" s="1"/>
      <c r="V54" s="1"/>
      <c r="W54" s="1"/>
      <c r="X54" s="1"/>
      <c r="Y54" s="1"/>
      <c r="Z54" s="1"/>
      <c r="AA54" s="1"/>
      <c r="AC54" s="103" t="str">
        <f t="shared" si="2"/>
        <v>Sterilsop petit - Ref 54410 Condi : Par Sachet</v>
      </c>
      <c r="AD54" s="7"/>
      <c r="AE54" s="7"/>
      <c r="AF54" s="7"/>
      <c r="AG54" s="7"/>
      <c r="AH54" s="7"/>
      <c r="AI54" s="16"/>
      <c r="AJ54" s="103" t="str">
        <f t="shared" si="4"/>
        <v>Sterilsop petit - Ref 54410 Condi : Par Sachet</v>
      </c>
      <c r="AK54" s="7"/>
      <c r="AL54" s="7"/>
      <c r="AM54" s="7"/>
      <c r="AN54" s="7"/>
      <c r="AO54" s="7"/>
      <c r="AP54" s="27"/>
    </row>
    <row r="55" spans="1:42" s="10" customFormat="1" ht="21" customHeight="1" x14ac:dyDescent="0.35">
      <c r="A55" s="43" t="s">
        <v>23</v>
      </c>
      <c r="B55" s="118">
        <v>52238</v>
      </c>
      <c r="C55" s="57" t="str">
        <f t="shared" si="0"/>
        <v>Surchaussure - Ref 52238</v>
      </c>
      <c r="D55" s="117" t="s">
        <v>113</v>
      </c>
      <c r="E55" s="58" t="s">
        <v>136</v>
      </c>
      <c r="F55" s="16" t="str">
        <f t="shared" si="1"/>
        <v>Par Carton</v>
      </c>
      <c r="G55" s="110" t="s">
        <v>104</v>
      </c>
      <c r="H55" s="111"/>
      <c r="I55" s="1"/>
      <c r="J55" s="1"/>
      <c r="K55" s="1"/>
      <c r="L55" s="1"/>
      <c r="M55" s="1"/>
      <c r="N55" s="1"/>
      <c r="O55" s="1"/>
      <c r="P55" s="1"/>
      <c r="Q55" s="1"/>
      <c r="R55" s="1"/>
      <c r="S55" s="1"/>
      <c r="T55" s="1"/>
      <c r="U55" s="1"/>
      <c r="V55" s="1"/>
      <c r="W55" s="1"/>
      <c r="X55" s="1"/>
      <c r="Y55" s="1"/>
      <c r="Z55" s="1"/>
      <c r="AA55" s="1"/>
      <c r="AC55" s="103" t="str">
        <f t="shared" si="2"/>
        <v>Surchaussure - Ref 52238 Condi : Par Carton</v>
      </c>
      <c r="AD55" s="12"/>
      <c r="AE55" s="12"/>
      <c r="AF55" s="12"/>
      <c r="AG55" s="12"/>
      <c r="AH55" s="12"/>
      <c r="AI55" s="17"/>
      <c r="AJ55" s="103" t="str">
        <f t="shared" si="4"/>
        <v>Surchaussure - Ref 52238 Condi : Par Carton</v>
      </c>
      <c r="AK55" s="12"/>
      <c r="AL55" s="12"/>
      <c r="AM55" s="12"/>
      <c r="AN55" s="12"/>
      <c r="AO55" s="12"/>
      <c r="AP55" s="30"/>
    </row>
    <row r="56" spans="1:42" s="10" customFormat="1" ht="21" customHeight="1" thickBot="1" x14ac:dyDescent="0.4">
      <c r="A56" s="108" t="s">
        <v>15</v>
      </c>
      <c r="B56" s="109">
        <v>42360</v>
      </c>
      <c r="C56" s="114" t="str">
        <f t="shared" si="0"/>
        <v>Tubes Nunc - Ref 42360</v>
      </c>
      <c r="D56" s="117" t="s">
        <v>112</v>
      </c>
      <c r="E56" s="58" t="s">
        <v>132</v>
      </c>
      <c r="F56" s="16" t="str">
        <f t="shared" si="1"/>
        <v>Par Boite</v>
      </c>
      <c r="G56" s="110" t="s">
        <v>104</v>
      </c>
      <c r="H56" s="111"/>
      <c r="I56" s="1"/>
      <c r="J56" s="1"/>
      <c r="K56" s="1"/>
      <c r="L56" s="1"/>
      <c r="M56" s="1"/>
      <c r="N56" s="1"/>
      <c r="O56" s="1"/>
      <c r="P56" s="1"/>
      <c r="Q56" s="1"/>
      <c r="R56" s="1"/>
      <c r="S56" s="1"/>
      <c r="T56" s="1"/>
      <c r="U56" s="1"/>
      <c r="V56" s="1"/>
      <c r="W56" s="1"/>
      <c r="X56" s="1"/>
      <c r="Y56" s="1"/>
      <c r="Z56" s="1"/>
      <c r="AA56" s="1"/>
      <c r="AC56" s="103" t="str">
        <f t="shared" si="2"/>
        <v>Tubes Nunc - Ref 42360 Condi : Par Boite</v>
      </c>
      <c r="AD56" s="12"/>
      <c r="AE56" s="12"/>
      <c r="AF56" s="12"/>
      <c r="AG56" s="12"/>
      <c r="AH56" s="12"/>
      <c r="AI56" s="17"/>
      <c r="AJ56" s="106" t="str">
        <f t="shared" si="4"/>
        <v>Tubes Nunc - Ref 42360 Condi : Par Boite</v>
      </c>
      <c r="AK56" s="12"/>
      <c r="AL56" s="12"/>
      <c r="AM56" s="12"/>
      <c r="AN56" s="12"/>
      <c r="AO56" s="12"/>
      <c r="AP56" s="30"/>
    </row>
    <row r="57" spans="1:42" ht="21" customHeight="1" thickBot="1" x14ac:dyDescent="0.3">
      <c r="A57" s="119" t="s">
        <v>14</v>
      </c>
      <c r="B57" s="109">
        <v>42361</v>
      </c>
      <c r="C57" s="114" t="str">
        <f t="shared" si="0"/>
        <v>Tubes stériles  - Ref 42361</v>
      </c>
      <c r="D57" s="117" t="s">
        <v>137</v>
      </c>
      <c r="E57" s="120" t="s">
        <v>138</v>
      </c>
      <c r="F57" s="16" t="str">
        <f t="shared" si="1"/>
        <v xml:space="preserve">Par Carton </v>
      </c>
      <c r="G57" s="110" t="s">
        <v>104</v>
      </c>
      <c r="H57" s="121"/>
      <c r="AC57" s="103" t="str">
        <f t="shared" si="2"/>
        <v xml:space="preserve">Tubes stériles  - Ref 42361 Condi : Par Carton </v>
      </c>
      <c r="AD57" s="28"/>
      <c r="AE57" s="28"/>
      <c r="AF57" s="28"/>
      <c r="AG57" s="28"/>
      <c r="AH57" s="28"/>
      <c r="AI57" s="61"/>
      <c r="AJ57" s="106" t="str">
        <f t="shared" ref="AJ57" si="5">AC57</f>
        <v xml:space="preserve">Tubes stériles  - Ref 42361 Condi : Par Carton </v>
      </c>
      <c r="AK57" s="28"/>
      <c r="AL57" s="28"/>
      <c r="AM57" s="28"/>
      <c r="AN57" s="28"/>
      <c r="AO57" s="28"/>
      <c r="AP57" s="29"/>
    </row>
    <row r="58" spans="1:42" s="10" customFormat="1" ht="14.45" x14ac:dyDescent="0.35">
      <c r="D58" s="11"/>
    </row>
    <row r="59" spans="1:42" s="10" customFormat="1" ht="14.45" x14ac:dyDescent="0.35">
      <c r="D59" s="3"/>
    </row>
    <row r="60" spans="1:42" s="10" customFormat="1" ht="14.45" x14ac:dyDescent="0.35">
      <c r="D60" s="11"/>
    </row>
    <row r="65" spans="4:4" s="10" customFormat="1" ht="14.45" x14ac:dyDescent="0.35">
      <c r="D65" s="11"/>
    </row>
    <row r="66" spans="4:4" ht="14.45" x14ac:dyDescent="0.35">
      <c r="D66" s="11"/>
    </row>
    <row r="78" spans="4:4" ht="14.45" x14ac:dyDescent="0.35">
      <c r="D78" s="11"/>
    </row>
    <row r="79" spans="4:4" ht="14.45" x14ac:dyDescent="0.35">
      <c r="D79" s="11"/>
    </row>
    <row r="107" spans="4:4" x14ac:dyDescent="0.25">
      <c r="D107" s="11"/>
    </row>
    <row r="108" spans="4:4" x14ac:dyDescent="0.25">
      <c r="D108" s="11"/>
    </row>
    <row r="109" spans="4:4" x14ac:dyDescent="0.25">
      <c r="D109" s="11"/>
    </row>
    <row r="110" spans="4:4" x14ac:dyDescent="0.25">
      <c r="D110" s="11"/>
    </row>
    <row r="111" spans="4:4" x14ac:dyDescent="0.25">
      <c r="D111" s="11"/>
    </row>
    <row r="112" spans="4:4" x14ac:dyDescent="0.25">
      <c r="D112" s="11"/>
    </row>
    <row r="113" spans="4:4" x14ac:dyDescent="0.25">
      <c r="D113" s="11"/>
    </row>
    <row r="114" spans="4:4" x14ac:dyDescent="0.25">
      <c r="D114" s="11"/>
    </row>
    <row r="115" spans="4:4" x14ac:dyDescent="0.25">
      <c r="D115" s="11"/>
    </row>
    <row r="116" spans="4:4" x14ac:dyDescent="0.25">
      <c r="D116" s="11"/>
    </row>
    <row r="117" spans="4:4" x14ac:dyDescent="0.25">
      <c r="D117" s="11"/>
    </row>
  </sheetData>
  <sheetProtection autoFilter="0"/>
  <autoFilter ref="A11:H57" xr:uid="{00000000-0009-0000-0000-000009000000}">
    <sortState xmlns:xlrd2="http://schemas.microsoft.com/office/spreadsheetml/2017/richdata2" ref="A14:H57">
      <sortCondition ref="A11:A57"/>
    </sortState>
  </autoFilter>
  <mergeCells count="15">
    <mergeCell ref="AJ10:AP10"/>
    <mergeCell ref="AJ11:AJ12"/>
    <mergeCell ref="AK11:AP11"/>
    <mergeCell ref="A8:F8"/>
    <mergeCell ref="AD11:AI11"/>
    <mergeCell ref="G11:G12"/>
    <mergeCell ref="F11:F12"/>
    <mergeCell ref="E11:E12"/>
    <mergeCell ref="C11:C12"/>
    <mergeCell ref="B11:B12"/>
    <mergeCell ref="A11:A12"/>
    <mergeCell ref="AC11:AC12"/>
    <mergeCell ref="AC10:AI10"/>
    <mergeCell ref="H11:H12"/>
    <mergeCell ref="A10:H10"/>
  </mergeCells>
  <phoneticPr fontId="15" type="noConversion"/>
  <conditionalFormatting sqref="A17:B17 B18 A14:C14 B15:B16 B13:C13 A15:A18 C15:C18 B38:C38 A48:C56 B57:C57 B41:C41 C39:C40 A39:A41 A43:C43 A19:C37 D13:D57 AJ13:AJ57 B44:C47">
    <cfRule type="notContainsBlanks" dxfId="9" priority="13" stopIfTrue="1">
      <formula>LEN(TRIM(A13))&gt;0</formula>
    </cfRule>
  </conditionalFormatting>
  <conditionalFormatting sqref="A13">
    <cfRule type="notContainsBlanks" dxfId="8" priority="10" stopIfTrue="1">
      <formula>LEN(TRIM(A13))&gt;0</formula>
    </cfRule>
  </conditionalFormatting>
  <conditionalFormatting sqref="A57">
    <cfRule type="notContainsBlanks" dxfId="7" priority="7" stopIfTrue="1">
      <formula>LEN(TRIM(A57))&gt;0</formula>
    </cfRule>
  </conditionalFormatting>
  <conditionalFormatting sqref="A42">
    <cfRule type="notContainsBlanks" dxfId="6" priority="5" stopIfTrue="1">
      <formula>LEN(TRIM(A42))&gt;0</formula>
    </cfRule>
  </conditionalFormatting>
  <conditionalFormatting sqref="B42:C42">
    <cfRule type="notContainsBlanks" dxfId="5" priority="6" stopIfTrue="1">
      <formula>LEN(TRIM(B42))&gt;0</formula>
    </cfRule>
  </conditionalFormatting>
  <conditionalFormatting sqref="AC13:AC57">
    <cfRule type="notContainsBlanks" dxfId="4" priority="4" stopIfTrue="1">
      <formula>LEN(TRIM(AC13))&gt;0</formula>
    </cfRule>
  </conditionalFormatting>
  <conditionalFormatting sqref="B39:B40">
    <cfRule type="notContainsBlanks" dxfId="3" priority="3" stopIfTrue="1">
      <formula>LEN(TRIM(B39))&gt;0</formula>
    </cfRule>
  </conditionalFormatting>
  <conditionalFormatting sqref="D155:D491">
    <cfRule type="notContainsBlanks" dxfId="2" priority="2">
      <formula>LEN(TRIM(D155))&gt;0</formula>
    </cfRule>
  </conditionalFormatting>
  <conditionalFormatting sqref="D120:D154">
    <cfRule type="notContainsBlanks" dxfId="1" priority="1" stopIfTrue="1">
      <formula>LEN(TRIM(D120))&gt;0</formula>
    </cfRule>
  </conditionalFormatting>
  <pageMargins left="0.7" right="0.7" top="0.75" bottom="0.75" header="0.3" footer="0.3"/>
  <pageSetup paperSize="8" orientation="landscape"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5"/>
  <dimension ref="B1:M120"/>
  <sheetViews>
    <sheetView zoomScale="85" zoomScaleNormal="85" zoomScalePageLayoutView="51" workbookViewId="0">
      <pane ySplit="5" topLeftCell="A129" activePane="bottomLeft" state="frozen"/>
      <selection pane="bottomLeft" activeCell="A6" sqref="A6"/>
    </sheetView>
  </sheetViews>
  <sheetFormatPr baseColWidth="10" defaultColWidth="11.42578125" defaultRowHeight="15" x14ac:dyDescent="0.25"/>
  <cols>
    <col min="1" max="1" width="11.42578125" style="1"/>
    <col min="2" max="2" width="11.42578125" style="49"/>
    <col min="3" max="3" width="43.28515625" style="49" bestFit="1" customWidth="1"/>
    <col min="4" max="5" width="11.42578125" style="49"/>
    <col min="6" max="6" width="14.85546875" style="1" customWidth="1"/>
    <col min="7" max="8" width="11.42578125" style="1"/>
    <col min="9" max="9" width="4" style="1" bestFit="1" customWidth="1"/>
    <col min="10" max="16384" width="11.42578125" style="1"/>
  </cols>
  <sheetData>
    <row r="1" spans="2:13" s="9" customFormat="1" ht="14.45" x14ac:dyDescent="0.35"/>
    <row r="2" spans="2:13" s="9" customFormat="1" ht="14.45" x14ac:dyDescent="0.35"/>
    <row r="3" spans="2:13" s="9" customFormat="1" ht="9.75" customHeight="1" x14ac:dyDescent="0.35"/>
    <row r="4" spans="2:13" s="31" customFormat="1" ht="14.45" x14ac:dyDescent="0.35"/>
    <row r="5" spans="2:13" s="31" customFormat="1" ht="6.75" customHeight="1" x14ac:dyDescent="0.35"/>
    <row r="6" spans="2:13" ht="14.45" x14ac:dyDescent="0.35">
      <c r="B6" s="1"/>
      <c r="C6" s="1"/>
      <c r="D6" s="1"/>
      <c r="E6" s="1"/>
    </row>
    <row r="7" spans="2:13" ht="14.45" x14ac:dyDescent="0.35">
      <c r="B7" s="1"/>
      <c r="C7" s="1"/>
      <c r="D7" s="1"/>
      <c r="E7" s="1"/>
    </row>
    <row r="8" spans="2:13" ht="21" x14ac:dyDescent="0.5">
      <c r="B8" s="125" t="s">
        <v>55</v>
      </c>
      <c r="C8" s="126"/>
      <c r="D8" s="126"/>
      <c r="E8" s="126"/>
      <c r="F8" s="126"/>
      <c r="G8" s="126"/>
      <c r="H8" s="126"/>
      <c r="I8" s="127"/>
    </row>
    <row r="9" spans="2:13" ht="14.45" x14ac:dyDescent="0.35">
      <c r="B9" s="1"/>
      <c r="C9" s="1"/>
      <c r="D9" s="1"/>
      <c r="E9" s="1"/>
    </row>
    <row r="10" spans="2:13" s="2" customFormat="1" ht="14.45" x14ac:dyDescent="0.35">
      <c r="I10" s="1"/>
      <c r="J10" s="1"/>
      <c r="K10" s="1"/>
      <c r="L10" s="1"/>
      <c r="M10" s="1"/>
    </row>
    <row r="11" spans="2:13" ht="14.45" x14ac:dyDescent="0.35">
      <c r="B11" s="1"/>
      <c r="C11" s="1"/>
      <c r="D11" s="1"/>
      <c r="E11" s="1"/>
    </row>
    <row r="12" spans="2:13" ht="14.45" x14ac:dyDescent="0.35">
      <c r="B12" s="1"/>
      <c r="C12" s="1"/>
      <c r="D12" s="1"/>
      <c r="E12" s="1"/>
    </row>
    <row r="13" spans="2:13" ht="14.45" x14ac:dyDescent="0.35">
      <c r="B13" s="1"/>
      <c r="C13" s="1"/>
      <c r="D13" s="1"/>
      <c r="E13" s="1"/>
    </row>
    <row r="14" spans="2:13" ht="14.45" x14ac:dyDescent="0.35">
      <c r="B14" s="1"/>
      <c r="C14" s="1"/>
      <c r="D14" s="1"/>
      <c r="E14" s="1"/>
    </row>
    <row r="15" spans="2:13" ht="14.45" x14ac:dyDescent="0.35">
      <c r="B15" s="1"/>
      <c r="C15" s="1"/>
      <c r="D15" s="1"/>
      <c r="E15" s="1"/>
    </row>
    <row r="16" spans="2:13" ht="14.45" x14ac:dyDescent="0.35">
      <c r="B16" s="1"/>
      <c r="C16" s="1"/>
      <c r="D16" s="1"/>
      <c r="E16" s="1"/>
    </row>
    <row r="17" spans="2:6" ht="14.45" x14ac:dyDescent="0.35">
      <c r="B17" s="1"/>
      <c r="C17" s="1"/>
      <c r="D17" s="1"/>
      <c r="E17" s="1"/>
    </row>
    <row r="18" spans="2:6" ht="15.75" customHeight="1" x14ac:dyDescent="0.35">
      <c r="B18" s="1"/>
      <c r="C18" s="1"/>
      <c r="D18" s="1"/>
      <c r="E18" s="1"/>
    </row>
    <row r="19" spans="2:6" ht="14.45" x14ac:dyDescent="0.35">
      <c r="B19" s="1"/>
      <c r="C19" s="1"/>
      <c r="D19" s="1"/>
      <c r="E19" s="1"/>
    </row>
    <row r="20" spans="2:6" ht="14.45" x14ac:dyDescent="0.35">
      <c r="B20" s="1"/>
      <c r="C20" s="1"/>
      <c r="D20" s="1"/>
      <c r="E20" s="1"/>
    </row>
    <row r="21" spans="2:6" ht="14.45" x14ac:dyDescent="0.35">
      <c r="B21" s="1"/>
      <c r="C21" s="1"/>
      <c r="D21" s="1"/>
      <c r="E21" s="1"/>
    </row>
    <row r="22" spans="2:6" ht="14.45" x14ac:dyDescent="0.35">
      <c r="B22" s="1"/>
      <c r="C22" s="1"/>
      <c r="D22" s="1"/>
      <c r="E22" s="1"/>
    </row>
    <row r="23" spans="2:6" ht="14.45" x14ac:dyDescent="0.35">
      <c r="B23" s="1"/>
      <c r="C23" s="1"/>
      <c r="D23" s="1"/>
      <c r="E23" s="1"/>
    </row>
    <row r="24" spans="2:6" ht="14.45" x14ac:dyDescent="0.35">
      <c r="B24" s="1"/>
      <c r="C24" s="1"/>
      <c r="D24" s="1"/>
      <c r="E24" s="1"/>
    </row>
    <row r="25" spans="2:6" ht="14.45" x14ac:dyDescent="0.35">
      <c r="B25" s="1"/>
      <c r="C25" s="1"/>
      <c r="D25" s="1"/>
      <c r="E25" s="1"/>
    </row>
    <row r="26" spans="2:6" ht="14.45" x14ac:dyDescent="0.35">
      <c r="B26" s="1"/>
      <c r="C26" s="1"/>
      <c r="D26" s="1"/>
      <c r="E26" s="1"/>
    </row>
    <row r="27" spans="2:6" ht="14.45" x14ac:dyDescent="0.35">
      <c r="B27" s="1"/>
      <c r="C27" s="1"/>
      <c r="D27" s="1"/>
      <c r="E27" s="1"/>
    </row>
    <row r="28" spans="2:6" ht="14.45" x14ac:dyDescent="0.35">
      <c r="B28" s="1"/>
      <c r="C28" s="1"/>
      <c r="D28" s="1"/>
      <c r="E28" s="1"/>
    </row>
    <row r="29" spans="2:6" ht="14.45" x14ac:dyDescent="0.35">
      <c r="B29" s="1"/>
      <c r="C29" s="1"/>
      <c r="D29" s="1"/>
      <c r="E29" s="1"/>
    </row>
    <row r="30" spans="2:6" ht="14.45" x14ac:dyDescent="0.35">
      <c r="B30" s="1"/>
      <c r="C30" s="1"/>
      <c r="D30" s="1"/>
      <c r="E30" s="1"/>
    </row>
    <row r="31" spans="2:6" thickBot="1" x14ac:dyDescent="0.4">
      <c r="B31" s="1"/>
      <c r="C31" s="1"/>
      <c r="D31" s="1"/>
      <c r="E31" s="1"/>
    </row>
    <row r="32" spans="2:6" ht="30" customHeight="1" thickBot="1" x14ac:dyDescent="0.3">
      <c r="B32" s="71" t="s">
        <v>1</v>
      </c>
      <c r="C32" s="72" t="s">
        <v>0</v>
      </c>
      <c r="D32" s="72" t="s">
        <v>2</v>
      </c>
      <c r="E32" s="73" t="s">
        <v>3</v>
      </c>
      <c r="F32" s="75" t="s">
        <v>82</v>
      </c>
    </row>
    <row r="33" spans="2:6" ht="14.45" x14ac:dyDescent="0.35">
      <c r="B33" s="70">
        <v>44110</v>
      </c>
      <c r="C33" s="48" t="s">
        <v>71</v>
      </c>
      <c r="D33" s="48">
        <v>1</v>
      </c>
      <c r="E33" s="46"/>
      <c r="F33" s="56">
        <v>43831</v>
      </c>
    </row>
    <row r="34" spans="2:6" ht="14.45" x14ac:dyDescent="0.35">
      <c r="B34" s="47">
        <v>44110</v>
      </c>
      <c r="C34" s="48" t="s">
        <v>76</v>
      </c>
      <c r="D34" s="48">
        <v>10</v>
      </c>
      <c r="E34" s="46"/>
      <c r="F34" s="56">
        <v>44080</v>
      </c>
    </row>
    <row r="35" spans="2:6" ht="14.45" x14ac:dyDescent="0.35">
      <c r="B35" s="50"/>
      <c r="C35" s="51" t="s">
        <v>54</v>
      </c>
      <c r="D35" s="51"/>
      <c r="E35" s="52"/>
      <c r="F35" s="76"/>
    </row>
    <row r="36" spans="2:6" ht="14.45" x14ac:dyDescent="0.35">
      <c r="B36" s="1"/>
      <c r="C36" s="1"/>
      <c r="D36" s="1"/>
      <c r="E36" s="1"/>
    </row>
    <row r="37" spans="2:6" ht="14.45" x14ac:dyDescent="0.35">
      <c r="B37" s="1"/>
      <c r="C37" s="1"/>
      <c r="D37" s="1"/>
      <c r="E37" s="1"/>
    </row>
    <row r="38" spans="2:6" ht="14.45" x14ac:dyDescent="0.35">
      <c r="B38" s="1"/>
      <c r="C38" s="1"/>
      <c r="D38" s="1"/>
      <c r="E38" s="1"/>
    </row>
    <row r="39" spans="2:6" ht="14.45" x14ac:dyDescent="0.35">
      <c r="B39" s="1"/>
      <c r="C39" s="1"/>
      <c r="D39" s="1"/>
      <c r="E39" s="1"/>
    </row>
    <row r="40" spans="2:6" ht="14.45" x14ac:dyDescent="0.35">
      <c r="B40" s="1"/>
      <c r="C40" s="1"/>
      <c r="D40" s="1"/>
      <c r="E40" s="1"/>
    </row>
    <row r="41" spans="2:6" ht="14.45" x14ac:dyDescent="0.35">
      <c r="B41" s="1"/>
      <c r="C41" s="1"/>
      <c r="D41" s="1"/>
      <c r="E41" s="1"/>
    </row>
    <row r="42" spans="2:6" ht="14.45" x14ac:dyDescent="0.35">
      <c r="B42" s="1"/>
      <c r="C42" s="1"/>
      <c r="D42" s="1"/>
      <c r="E42" s="1"/>
    </row>
    <row r="43" spans="2:6" ht="14.45" x14ac:dyDescent="0.35">
      <c r="B43" s="1"/>
      <c r="C43" s="1"/>
      <c r="D43" s="1"/>
      <c r="E43" s="1"/>
    </row>
    <row r="44" spans="2:6" ht="14.45" x14ac:dyDescent="0.35">
      <c r="B44" s="1"/>
      <c r="C44" s="1"/>
      <c r="D44" s="1"/>
      <c r="E44" s="1"/>
    </row>
    <row r="45" spans="2:6" ht="14.45" x14ac:dyDescent="0.35">
      <c r="B45" s="1"/>
      <c r="C45" s="1"/>
      <c r="D45" s="1"/>
      <c r="E45" s="1"/>
    </row>
    <row r="46" spans="2:6" ht="14.45" x14ac:dyDescent="0.35">
      <c r="B46" s="1"/>
      <c r="C46" s="1"/>
      <c r="D46" s="1"/>
      <c r="E46" s="1"/>
    </row>
    <row r="47" spans="2:6" ht="14.45" x14ac:dyDescent="0.35">
      <c r="B47" s="1"/>
      <c r="C47" s="1"/>
      <c r="D47" s="1"/>
      <c r="E47" s="1"/>
    </row>
    <row r="48" spans="2:6" ht="14.45" x14ac:dyDescent="0.35">
      <c r="B48" s="1"/>
      <c r="C48" s="1"/>
      <c r="D48" s="1"/>
      <c r="E48" s="1"/>
    </row>
    <row r="49" s="1" customFormat="1" ht="14.45" x14ac:dyDescent="0.35"/>
    <row r="50" s="1" customFormat="1" ht="14.45" x14ac:dyDescent="0.35"/>
    <row r="51" s="1" customFormat="1" ht="14.45" x14ac:dyDescent="0.35"/>
    <row r="52" s="1" customFormat="1" ht="14.45" x14ac:dyDescent="0.35"/>
    <row r="53" s="1" customFormat="1" ht="14.45" x14ac:dyDescent="0.35"/>
    <row r="54" s="1" customFormat="1" ht="14.45" x14ac:dyDescent="0.35"/>
    <row r="55" s="1" customFormat="1" ht="14.45" x14ac:dyDescent="0.35"/>
    <row r="56" s="1" customFormat="1" ht="14.45" x14ac:dyDescent="0.35"/>
    <row r="57" s="1" customFormat="1" ht="14.45" x14ac:dyDescent="0.35"/>
    <row r="58" s="1" customFormat="1" ht="14.45" x14ac:dyDescent="0.35"/>
    <row r="59" s="1" customFormat="1" ht="14.45" x14ac:dyDescent="0.35"/>
    <row r="60" s="1" customFormat="1" ht="14.45" x14ac:dyDescent="0.35"/>
    <row r="61" s="1" customFormat="1" ht="14.45" x14ac:dyDescent="0.35"/>
    <row r="62" s="1" customFormat="1" ht="14.45" x14ac:dyDescent="0.35"/>
    <row r="63" s="1" customFormat="1" ht="14.45" x14ac:dyDescent="0.35"/>
    <row r="64" s="1" customFormat="1" ht="14.45" x14ac:dyDescent="0.35"/>
    <row r="65" s="1" customFormat="1" ht="14.45" x14ac:dyDescent="0.35"/>
    <row r="66" s="1" customFormat="1" ht="14.45" x14ac:dyDescent="0.35"/>
    <row r="67" s="1" customFormat="1" ht="14.45" x14ac:dyDescent="0.35"/>
    <row r="68" s="1" customFormat="1" ht="14.45" x14ac:dyDescent="0.35"/>
    <row r="69" s="1" customFormat="1" ht="14.45" x14ac:dyDescent="0.35"/>
    <row r="70" s="1" customFormat="1" ht="14.45" x14ac:dyDescent="0.35"/>
    <row r="71" s="1" customFormat="1" ht="14.45" x14ac:dyDescent="0.35"/>
    <row r="72" s="1" customFormat="1" ht="14.45" x14ac:dyDescent="0.35"/>
    <row r="73" s="1" customFormat="1" ht="14.45" x14ac:dyDescent="0.35"/>
    <row r="74" s="1" customFormat="1" ht="14.45" x14ac:dyDescent="0.35"/>
    <row r="75" s="1" customFormat="1" ht="14.45" x14ac:dyDescent="0.35"/>
    <row r="76" s="1" customFormat="1" ht="14.45" x14ac:dyDescent="0.35"/>
    <row r="77" s="1" customFormat="1" ht="14.45" x14ac:dyDescent="0.35"/>
    <row r="78" s="1" customFormat="1" ht="14.45" x14ac:dyDescent="0.35"/>
    <row r="79" s="1" customFormat="1" ht="14.45" x14ac:dyDescent="0.35"/>
    <row r="80" s="1" customFormat="1" ht="14.45" x14ac:dyDescent="0.35"/>
    <row r="81" s="1" customFormat="1" ht="14.45" x14ac:dyDescent="0.35"/>
    <row r="82" s="1" customFormat="1" ht="14.45" x14ac:dyDescent="0.35"/>
    <row r="83" s="1" customFormat="1" ht="14.45" x14ac:dyDescent="0.35"/>
    <row r="84" s="1" customFormat="1" ht="14.45" x14ac:dyDescent="0.35"/>
    <row r="85" s="1" customFormat="1" ht="14.45" x14ac:dyDescent="0.35"/>
    <row r="86" s="1" customFormat="1" ht="14.45" x14ac:dyDescent="0.35"/>
    <row r="87" s="1" customFormat="1" ht="14.45" x14ac:dyDescent="0.35"/>
    <row r="88" s="1" customFormat="1" ht="14.45" x14ac:dyDescent="0.35"/>
    <row r="89" s="1" customFormat="1" ht="14.45" x14ac:dyDescent="0.35"/>
    <row r="90" s="1" customFormat="1" ht="14.45" x14ac:dyDescent="0.35"/>
    <row r="91" s="1" customFormat="1" ht="14.45" x14ac:dyDescent="0.35"/>
    <row r="92" s="1" customFormat="1" ht="14.45" x14ac:dyDescent="0.35"/>
    <row r="93" s="1" customFormat="1" ht="14.45" x14ac:dyDescent="0.35"/>
    <row r="94" s="1" customFormat="1" ht="14.45" x14ac:dyDescent="0.35"/>
    <row r="95" s="1" customFormat="1" ht="14.45" x14ac:dyDescent="0.35"/>
    <row r="96" s="1" customFormat="1" ht="14.45" x14ac:dyDescent="0.35"/>
    <row r="97" s="1" customFormat="1" ht="14.45" x14ac:dyDescent="0.35"/>
    <row r="98" s="1" customFormat="1" ht="14.45" x14ac:dyDescent="0.35"/>
    <row r="99" s="1" customFormat="1" ht="14.45" x14ac:dyDescent="0.35"/>
    <row r="100" s="1" customFormat="1" ht="14.45" x14ac:dyDescent="0.35"/>
    <row r="101" s="1" customFormat="1" ht="14.45" x14ac:dyDescent="0.35"/>
    <row r="102" s="1" customFormat="1" ht="14.45" x14ac:dyDescent="0.35"/>
    <row r="103" s="1" customFormat="1" ht="14.45" x14ac:dyDescent="0.35"/>
    <row r="104" s="1" customFormat="1" ht="14.45" x14ac:dyDescent="0.35"/>
    <row r="105" s="1" customFormat="1" ht="14.45" x14ac:dyDescent="0.35"/>
    <row r="106" s="1" customFormat="1" ht="14.45" x14ac:dyDescent="0.35"/>
    <row r="107" s="1" customFormat="1" ht="14.45" x14ac:dyDescent="0.35"/>
    <row r="108" s="1" customFormat="1" ht="14.45" x14ac:dyDescent="0.35"/>
    <row r="109" s="1" customFormat="1" ht="14.45" x14ac:dyDescent="0.35"/>
    <row r="110" s="1" customFormat="1" ht="14.45" x14ac:dyDescent="0.35"/>
    <row r="111" s="1" customFormat="1" ht="14.45" x14ac:dyDescent="0.35"/>
    <row r="112" s="1" customFormat="1" ht="14.45" x14ac:dyDescent="0.35"/>
    <row r="113" s="1" customFormat="1" ht="14.45" x14ac:dyDescent="0.35"/>
    <row r="114" s="1" customFormat="1" ht="14.45" x14ac:dyDescent="0.35"/>
    <row r="115" s="1" customFormat="1" ht="14.45" x14ac:dyDescent="0.35"/>
    <row r="116" s="1" customFormat="1" ht="14.45" x14ac:dyDescent="0.35"/>
    <row r="117" s="1" customFormat="1" ht="14.45" x14ac:dyDescent="0.35"/>
    <row r="118" s="1" customFormat="1" ht="14.45" x14ac:dyDescent="0.35"/>
    <row r="119" s="1" customFormat="1" ht="14.45" x14ac:dyDescent="0.35"/>
    <row r="120" s="1" customFormat="1" ht="14.45" x14ac:dyDescent="0.35"/>
  </sheetData>
  <sheetProtection algorithmName="SHA-512" hashValue="mMLSQ5RvYyzK4F5zsJV7IToVv3EcAcnnlIMqawbL3d23mDL9NpSEU40ZTUEz2rcxEV8QqQMk953aZDUu2+ToVg==" saltValue="+eh7+RUhWi+c8j8Fv06YSw==" spinCount="100000" sheet="1" objects="1" scenarios="1"/>
  <mergeCells count="1">
    <mergeCell ref="B8:I8"/>
  </mergeCells>
  <conditionalFormatting sqref="F33:F34">
    <cfRule type="expression" dxfId="0" priority="14" stopIfTrue="1">
      <formula>AND(#REF!=TRUE,H33=0)</formula>
    </cfRule>
  </conditionalFormatting>
  <pageMargins left="0.7" right="0.7" top="0.75" bottom="0.75" header="0.3" footer="0.3"/>
  <pageSetup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3" r:id="rId4" name="Button 3">
              <controlPr defaultSize="0" print="0" autoFill="0" autoPict="0" macro="[0]!Ajout_bdd_formation">
                <anchor moveWithCells="1" sizeWithCells="1">
                  <from>
                    <xdr:col>2</xdr:col>
                    <xdr:colOff>1428750</xdr:colOff>
                    <xdr:row>148</xdr:row>
                    <xdr:rowOff>76200</xdr:rowOff>
                  </from>
                  <to>
                    <xdr:col>5</xdr:col>
                    <xdr:colOff>295275</xdr:colOff>
                    <xdr:row>150</xdr:row>
                    <xdr:rowOff>76200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D00-000000000000}">
          <x14:formula1>
            <xm:f>OFFSET('Decou - Base de donnée articles'!$C$11,1,,COUNTA('Decou - Base de donnée articles'!$C:$C)-1)</xm:f>
          </x14:formula1>
          <xm:sqref>C33:C34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BDD_Formation</vt:lpstr>
      <vt:lpstr>Décou - Entrées et sorties</vt:lpstr>
      <vt:lpstr>Decou - Etat des stocks</vt:lpstr>
      <vt:lpstr>Decou - Base de donnée articles</vt:lpstr>
      <vt:lpstr>Formation</vt:lpstr>
      <vt:lpstr>Liste_peremption</vt:lpstr>
      <vt:lpstr>'Decou - Base de donnée articles'!Zone_d_impression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BOULEAU Christophe</cp:lastModifiedBy>
  <cp:lastPrinted>2020-12-18T14:06:28Z</cp:lastPrinted>
  <dcterms:created xsi:type="dcterms:W3CDTF">2015-08-05T11:02:55Z</dcterms:created>
  <dcterms:modified xsi:type="dcterms:W3CDTF">2021-01-06T08:59:04Z</dcterms:modified>
</cp:coreProperties>
</file>