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baudoin\OneDrive - LESAFFRE\Bureau\stock\"/>
    </mc:Choice>
  </mc:AlternateContent>
  <bookViews>
    <workbookView xWindow="0" yWindow="0" windowWidth="25200" windowHeight="11160" activeTab="1"/>
  </bookViews>
  <sheets>
    <sheet name="Acceuil" sheetId="1" r:id="rId1"/>
    <sheet name="Articles" sheetId="2" r:id="rId2"/>
    <sheet name="Order" sheetId="3" r:id="rId3"/>
    <sheet name="Po" sheetId="4" r:id="rId4"/>
    <sheet name="Booking" sheetId="5" r:id="rId5"/>
    <sheet name="Fournisseur" sheetId="6" r:id="rId6"/>
    <sheet name="Client" sheetId="9" r:id="rId7"/>
    <sheet name="Config" sheetId="8" r:id="rId8"/>
  </sheets>
  <definedNames>
    <definedName name="Fournisseur">Tableau1[Nom]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I10" i="2"/>
  <c r="K10" i="2"/>
  <c r="K9" i="2" l="1"/>
  <c r="D9" i="2" l="1"/>
  <c r="I9" i="2"/>
  <c r="D8" i="2" l="1"/>
  <c r="D7" i="2"/>
  <c r="D6" i="2"/>
  <c r="I6" i="2" l="1"/>
  <c r="E19" i="8"/>
  <c r="I8" i="2"/>
  <c r="K8" i="2"/>
  <c r="I7" i="2"/>
  <c r="K7" i="2"/>
  <c r="K6" i="2"/>
  <c r="I7" i="6" l="1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6" i="6"/>
</calcChain>
</file>

<file path=xl/sharedStrings.xml><?xml version="1.0" encoding="utf-8"?>
<sst xmlns="http://schemas.openxmlformats.org/spreadsheetml/2006/main" count="151" uniqueCount="91">
  <si>
    <t>Nom</t>
  </si>
  <si>
    <t>Cp</t>
  </si>
  <si>
    <t>Ville</t>
  </si>
  <si>
    <t>Téléphone</t>
  </si>
  <si>
    <t>Mail</t>
  </si>
  <si>
    <t>Abréviation</t>
  </si>
  <si>
    <t>Adresse</t>
  </si>
  <si>
    <t>Fournisseur 1</t>
  </si>
  <si>
    <t>Adresse 1</t>
  </si>
  <si>
    <t>Sucy en Brie</t>
  </si>
  <si>
    <t>f.baudoin@lesaffre.com</t>
  </si>
  <si>
    <t>Pays</t>
  </si>
  <si>
    <t>France</t>
  </si>
  <si>
    <t>Fournisseur 2</t>
  </si>
  <si>
    <t>Adresse 2</t>
  </si>
  <si>
    <t>Fournisseur 3</t>
  </si>
  <si>
    <t>Adresse 3</t>
  </si>
  <si>
    <t>Fournisseur 4</t>
  </si>
  <si>
    <t>Adresse 4</t>
  </si>
  <si>
    <t>Fournisseur 5</t>
  </si>
  <si>
    <t>Adresse 5</t>
  </si>
  <si>
    <t>Fournisseur 6</t>
  </si>
  <si>
    <t>Adresse 6</t>
  </si>
  <si>
    <t>Fournisseur 7</t>
  </si>
  <si>
    <t>Adresse 7</t>
  </si>
  <si>
    <t>Fournisseur 8</t>
  </si>
  <si>
    <t>Adresse 8</t>
  </si>
  <si>
    <t>Fournisseur 9</t>
  </si>
  <si>
    <t>Adresse 9</t>
  </si>
  <si>
    <t>Fournisseur 10</t>
  </si>
  <si>
    <t>Adresse 10</t>
  </si>
  <si>
    <t>Fournisseur 11</t>
  </si>
  <si>
    <t>Adresse 11</t>
  </si>
  <si>
    <t>Fournisseur 12</t>
  </si>
  <si>
    <t>Adresse 12</t>
  </si>
  <si>
    <t>Fournisseur 13</t>
  </si>
  <si>
    <t>Adresse 13</t>
  </si>
  <si>
    <t>Fournisseur 14</t>
  </si>
  <si>
    <t>Adresse 14</t>
  </si>
  <si>
    <t>Fournisseur 15</t>
  </si>
  <si>
    <t>Adresse 15</t>
  </si>
  <si>
    <t>Fournisseur 16</t>
  </si>
  <si>
    <t>Adresse 16</t>
  </si>
  <si>
    <t>Fournisseur 17</t>
  </si>
  <si>
    <t>Adresse 17</t>
  </si>
  <si>
    <t>Fournisseur 18</t>
  </si>
  <si>
    <t>Adresse 18</t>
  </si>
  <si>
    <t>Fournisseur 19</t>
  </si>
  <si>
    <t>Adresse 19</t>
  </si>
  <si>
    <t>Num Article</t>
  </si>
  <si>
    <t>Description</t>
  </si>
  <si>
    <t>Prix Unité</t>
  </si>
  <si>
    <t>Stock</t>
  </si>
  <si>
    <t>Valeur stock</t>
  </si>
  <si>
    <t>Stock min</t>
  </si>
  <si>
    <t>Flag</t>
  </si>
  <si>
    <t>Vide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</si>
  <si>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</si>
  <si>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</si>
  <si>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</si>
  <si>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</si>
  <si>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</si>
  <si>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</si>
  <si>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</si>
  <si>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</si>
  <si>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</si>
  <si>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</si>
  <si>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</si>
  <si>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Suffixe</t>
  </si>
  <si>
    <t>Article</t>
  </si>
  <si>
    <t>ART-</t>
  </si>
  <si>
    <t>ART-00001</t>
  </si>
  <si>
    <t>Active</t>
  </si>
  <si>
    <t>Statuts</t>
  </si>
  <si>
    <t>ART-00002</t>
  </si>
  <si>
    <t>fioles</t>
  </si>
  <si>
    <t>fioles 100ml</t>
  </si>
  <si>
    <t>Cuves</t>
  </si>
  <si>
    <t>Spectro</t>
  </si>
  <si>
    <t>ART-00003</t>
  </si>
  <si>
    <t>pointes</t>
  </si>
  <si>
    <t>1mL</t>
  </si>
  <si>
    <t>Référence</t>
  </si>
  <si>
    <t>Code Barre</t>
  </si>
  <si>
    <t>ART-00004</t>
  </si>
  <si>
    <t>4 couleurs</t>
  </si>
  <si>
    <t>Stylos</t>
  </si>
  <si>
    <t>ART-00005</t>
  </si>
  <si>
    <t>Iphone10</t>
  </si>
  <si>
    <t>1234567895</t>
  </si>
  <si>
    <t>Téléphone très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</si>
</sst>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4" formatCode="&quot;Commander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3 of 9 Barcode"/>
      <family val="5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0" fillId="0" borderId="1" xfId="0" applyBorder="1"/>
    <xf numFmtId="0" fontId="2" fillId="0" borderId="0" xfId="0" applyFont="1" applyAlignment="1">
      <alignment horizontal="center" vertical="center"/>
    </xf>
    <xf numFmtId="0" fontId="0" fillId="0" borderId="3" xfId="0" applyBorder="1"/>
    <xf numFmtId="0" fontId="3" fillId="2" borderId="3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7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2">
    <dxf>
      <fill>
        <patternFill>
          <bgColor theme="1"/>
        </patternFill>
      </fill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0070C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&quot;Commander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Commander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3 of 9 Barcode"/>
        <family val="5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438150</xdr:colOff>
          <xdr:row>5</xdr:row>
          <xdr:rowOff>85725</xdr:rowOff>
        </xdr:from>
        <xdr:to>
          <xdr:col>26</xdr:col>
          <xdr:colOff>438150</xdr:colOff>
          <xdr:row>8</xdr:row>
          <xdr:rowOff>38100</xdr:rowOff>
        </xdr:to>
        <xdr:sp macro="" textlink="">
          <xdr:nvSpPr>
            <xdr:cNvPr id="2058" name="CommandButton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5:X10" totalsRowShown="0" headerRowDxfId="41" dataDxfId="40">
  <autoFilter ref="B5:X10">
    <filterColumn colId="0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name="Num Article" dataDxfId="39"/>
    <tableColumn id="22" name="Référence" dataDxfId="38"/>
    <tableColumn id="21" name="Code Barre" dataDxfId="37">
      <calculatedColumnFormula>"*"&amp;C6&amp;"*"</calculatedColumnFormula>
    </tableColumn>
    <tableColumn id="2" name="Nom" dataDxfId="36"/>
    <tableColumn id="3" name="Description" dataDxfId="35"/>
    <tableColumn id="4" name="Prix Unité" dataDxfId="34"/>
    <tableColumn id="5" name="Stock" dataDxfId="33"/>
    <tableColumn id="6" name="Valeur stock" dataDxfId="32">
      <calculatedColumnFormula>G6*H6</calculatedColumnFormula>
    </tableColumn>
    <tableColumn id="7" name="Stock min" dataDxfId="31"/>
    <tableColumn id="8" name="Flag" dataDxfId="30">
      <calculatedColumnFormula>IF(H6&lt;J6,1,"")</calculatedColumnFormula>
    </tableColumn>
    <tableColumn id="42" name="Statuts" dataDxfId="29"/>
    <tableColumn id="9" name="Vide" dataDxfId="28"/>
    <tableColumn id="10" name="1" dataDxfId="27"/>
    <tableColumn id="11" name="2" dataDxfId="26"/>
    <tableColumn id="12" name="3" dataDxfId="25"/>
    <tableColumn id="13" name="4" dataDxfId="24"/>
    <tableColumn id="14" name="5" dataDxfId="23"/>
    <tableColumn id="15" name="6" dataDxfId="22"/>
    <tableColumn id="16" name="7" dataDxfId="21"/>
    <tableColumn id="17" name="8" dataDxfId="20"/>
    <tableColumn id="18" name="9" dataDxfId="19"/>
    <tableColumn id="19" name="10" dataDxfId="18"/>
    <tableColumn id="20" name="&gt;10" dataDxfId="17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5:I24" totalsRowShown="0" headerRowDxfId="16" dataDxfId="15" tableBorderDxfId="14">
  <autoFilter ref="B5:I24"/>
  <tableColumns count="8">
    <tableColumn id="1" name="Nom" dataDxfId="13"/>
    <tableColumn id="2" name="Adresse" dataDxfId="12"/>
    <tableColumn id="3" name="Cp" dataDxfId="11"/>
    <tableColumn id="4" name="Ville" dataDxfId="10"/>
    <tableColumn id="5" name="Pays" dataDxfId="9"/>
    <tableColumn id="6" name="Téléphone" dataDxfId="8"/>
    <tableColumn id="7" name="Mail" dataDxfId="7" dataCellStyle="Lien hypertexte"/>
    <tableColumn id="8" name="Abréviation" dataDxfId="6">
      <calculatedColumnFormula>CONCATENATE(LEFT(F6,2),"-",D6,",",E6)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f.baudoin@lesaffre.com" TargetMode="External"/><Relationship Id="rId13" Type="http://schemas.openxmlformats.org/officeDocument/2006/relationships/hyperlink" Target="mailto:f.baudoin@lesaffre.com" TargetMode="External"/><Relationship Id="rId18" Type="http://schemas.openxmlformats.org/officeDocument/2006/relationships/hyperlink" Target="mailto:f.baudoin@lesaffre.com" TargetMode="External"/><Relationship Id="rId3" Type="http://schemas.openxmlformats.org/officeDocument/2006/relationships/hyperlink" Target="mailto:f.baudoin@lesaffre.com" TargetMode="External"/><Relationship Id="rId21" Type="http://schemas.openxmlformats.org/officeDocument/2006/relationships/table" Target="../tables/table2.xml"/><Relationship Id="rId7" Type="http://schemas.openxmlformats.org/officeDocument/2006/relationships/hyperlink" Target="mailto:f.baudoin@lesaffre.com" TargetMode="External"/><Relationship Id="rId12" Type="http://schemas.openxmlformats.org/officeDocument/2006/relationships/hyperlink" Target="mailto:f.baudoin@lesaffre.com" TargetMode="External"/><Relationship Id="rId17" Type="http://schemas.openxmlformats.org/officeDocument/2006/relationships/hyperlink" Target="mailto:f.baudoin@lesaffre.com" TargetMode="External"/><Relationship Id="rId2" Type="http://schemas.openxmlformats.org/officeDocument/2006/relationships/hyperlink" Target="mailto:f.baudoin@lesaffre.com" TargetMode="External"/><Relationship Id="rId16" Type="http://schemas.openxmlformats.org/officeDocument/2006/relationships/hyperlink" Target="mailto:f.baudoin@lesaffre.com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f.baudoin@lesaffre.com" TargetMode="External"/><Relationship Id="rId6" Type="http://schemas.openxmlformats.org/officeDocument/2006/relationships/hyperlink" Target="mailto:f.baudoin@lesaffre.com" TargetMode="External"/><Relationship Id="rId11" Type="http://schemas.openxmlformats.org/officeDocument/2006/relationships/hyperlink" Target="mailto:f.baudoin@lesaffre.com" TargetMode="External"/><Relationship Id="rId5" Type="http://schemas.openxmlformats.org/officeDocument/2006/relationships/hyperlink" Target="mailto:f.baudoin@lesaffre.com" TargetMode="External"/><Relationship Id="rId15" Type="http://schemas.openxmlformats.org/officeDocument/2006/relationships/hyperlink" Target="mailto:f.baudoin@lesaffre.com" TargetMode="External"/><Relationship Id="rId10" Type="http://schemas.openxmlformats.org/officeDocument/2006/relationships/hyperlink" Target="mailto:f.baudoin@lesaffre.com" TargetMode="External"/><Relationship Id="rId19" Type="http://schemas.openxmlformats.org/officeDocument/2006/relationships/hyperlink" Target="mailto:f.baudoin@lesaffre.com" TargetMode="External"/><Relationship Id="rId4" Type="http://schemas.openxmlformats.org/officeDocument/2006/relationships/hyperlink" Target="mailto:f.baudoin@lesaffre.com" TargetMode="External"/><Relationship Id="rId9" Type="http://schemas.openxmlformats.org/officeDocument/2006/relationships/hyperlink" Target="mailto:f.baudoin@lesaffre.com" TargetMode="External"/><Relationship Id="rId14" Type="http://schemas.openxmlformats.org/officeDocument/2006/relationships/hyperlink" Target="mailto:f.baudoin@lesaffr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X10"/>
  <sheetViews>
    <sheetView showGridLines="0" tabSelected="1" zoomScale="80" zoomScaleNormal="80" workbookViewId="0">
      <selection activeCell="L23" sqref="L23"/>
    </sheetView>
  </sheetViews>
  <sheetFormatPr baseColWidth="10" defaultRowHeight="15" x14ac:dyDescent="0.25"/>
  <cols>
    <col min="2" max="2" width="11.7109375" style="1" bestFit="1" customWidth="1"/>
    <col min="3" max="3" width="15.85546875" style="18" bestFit="1" customWidth="1"/>
    <col min="4" max="4" width="18.140625" style="21" bestFit="1" customWidth="1"/>
    <col min="5" max="5" width="9.85546875" style="1" bestFit="1" customWidth="1"/>
    <col min="6" max="6" width="20.85546875" style="1" bestFit="1" customWidth="1"/>
    <col min="7" max="7" width="10" style="1" bestFit="1" customWidth="1"/>
    <col min="8" max="8" width="6" style="1" bestFit="1" customWidth="1"/>
    <col min="9" max="9" width="12.140625" style="1" bestFit="1" customWidth="1"/>
    <col min="10" max="10" width="10" style="1" bestFit="1" customWidth="1"/>
    <col min="11" max="11" width="19.28515625" style="1" customWidth="1"/>
    <col min="12" max="12" width="15.42578125" style="1" customWidth="1"/>
    <col min="13" max="13" width="7" style="1" bestFit="1" customWidth="1"/>
    <col min="14" max="14" width="2.28515625" style="1" bestFit="1" customWidth="1"/>
    <col min="15" max="22" width="4.140625" style="1" customWidth="1"/>
    <col min="23" max="23" width="5.140625" style="1" customWidth="1"/>
    <col min="24" max="24" width="6.140625" style="1" customWidth="1"/>
  </cols>
  <sheetData>
    <row r="4" spans="2:24" x14ac:dyDescent="0.25">
      <c r="N4" s="1">
        <v>1</v>
      </c>
      <c r="O4" s="1">
        <v>2</v>
      </c>
      <c r="P4" s="1">
        <v>3</v>
      </c>
      <c r="Q4" s="1">
        <v>4</v>
      </c>
      <c r="R4" s="1">
        <v>5</v>
      </c>
      <c r="S4" s="1">
        <v>6</v>
      </c>
      <c r="T4" s="1">
        <v>7</v>
      </c>
      <c r="U4" s="1">
        <v>8</v>
      </c>
      <c r="V4" s="1">
        <v>9</v>
      </c>
      <c r="W4" s="1">
        <v>10</v>
      </c>
    </row>
    <row r="5" spans="2:24" x14ac:dyDescent="0.25">
      <c r="B5" s="1" t="s">
        <v>49</v>
      </c>
      <c r="C5" s="18" t="s">
        <v>82</v>
      </c>
      <c r="D5" s="18" t="s">
        <v>83</v>
      </c>
      <c r="E5" s="1" t="s">
        <v>0</v>
      </c>
      <c r="F5" s="1" t="s">
        <v>50</v>
      </c>
      <c r="G5" s="1" t="s">
        <v>51</v>
      </c>
      <c r="H5" s="1" t="s">
        <v>52</v>
      </c>
      <c r="I5" s="1" t="s">
        <v>53</v>
      </c>
      <c r="J5" s="1" t="s">
        <v>54</v>
      </c>
      <c r="K5" s="1" t="s">
        <v>55</v>
      </c>
      <c r="L5" s="1" t="s">
        <v>73</v>
      </c>
      <c r="M5" s="6" t="s">
        <v>56</v>
      </c>
      <c r="N5" s="1" t="s">
        <v>58</v>
      </c>
      <c r="O5" s="1" t="s">
        <v>59</v>
      </c>
      <c r="P5" s="1" t="s">
        <v>60</v>
      </c>
      <c r="Q5" s="1" t="s">
        <v>61</v>
      </c>
      <c r="R5" s="1" t="s">
        <v>62</v>
      </c>
      <c r="S5" s="1" t="s">
        <v>63</v>
      </c>
      <c r="T5" s="1" t="s">
        <v>64</v>
      </c>
      <c r="U5" s="1" t="s">
        <v>65</v>
      </c>
      <c r="V5" s="1" t="s">
        <v>66</v>
      </c>
      <c r="W5" s="1" t="s">
        <v>67</v>
      </c>
      <c r="X5" s="1" t="s">
        <v>57</v>
      </c>
    </row>
    <row r="6" spans="2:24" x14ac:dyDescent="0.25">
      <c r="B6" s="13" t="s">
        <v>71</v>
      </c>
      <c r="C6" s="19">
        <v>48563574354</v>
      </c>
      <c r="D6" s="16" t="str">
        <f>"*"&amp;C6&amp;"*"</f>
        <v>*48563574354*</v>
      </c>
      <c r="E6" s="13" t="s">
        <v>77</v>
      </c>
      <c r="F6" s="13" t="s">
        <v>78</v>
      </c>
      <c r="G6" s="14">
        <v>5</v>
      </c>
      <c r="H6" s="13">
        <v>4</v>
      </c>
      <c r="I6" s="14">
        <f>G6*H6</f>
        <v>20</v>
      </c>
      <c r="J6" s="13">
        <v>5</v>
      </c>
      <c r="K6" s="15">
        <f>IF(H6&lt;J6,1,"")</f>
        <v>1</v>
      </c>
      <c r="L6" s="15" t="s">
        <v>72</v>
      </c>
      <c r="M6" s="1" t="s">
        <v>72</v>
      </c>
    </row>
    <row r="7" spans="2:24" x14ac:dyDescent="0.25">
      <c r="B7" s="13" t="s">
        <v>74</v>
      </c>
      <c r="C7" s="20">
        <v>12463462222</v>
      </c>
      <c r="D7" s="17" t="str">
        <f>"*"&amp;C7&amp;"*"</f>
        <v>*12463462222*</v>
      </c>
      <c r="E7" s="13" t="s">
        <v>75</v>
      </c>
      <c r="F7" s="13" t="s">
        <v>76</v>
      </c>
      <c r="G7" s="14">
        <v>3</v>
      </c>
      <c r="H7" s="13">
        <v>100</v>
      </c>
      <c r="I7" s="14">
        <f>G7*H7</f>
        <v>300</v>
      </c>
      <c r="J7" s="13">
        <v>10</v>
      </c>
      <c r="K7" s="15" t="str">
        <f>IF(H7&lt;J7,1,"")</f>
        <v/>
      </c>
      <c r="L7" s="15" t="s">
        <v>72</v>
      </c>
    </row>
    <row r="8" spans="2:24" x14ac:dyDescent="0.25">
      <c r="B8" s="13" t="s">
        <v>79</v>
      </c>
      <c r="C8" s="20">
        <v>12463462223</v>
      </c>
      <c r="D8" s="16" t="str">
        <f t="shared" ref="D8" si="0">"*"&amp;C8&amp;"*"</f>
        <v>*12463462223*</v>
      </c>
      <c r="E8" s="13" t="s">
        <v>80</v>
      </c>
      <c r="F8" s="13" t="s">
        <v>81</v>
      </c>
      <c r="G8" s="14">
        <v>5</v>
      </c>
      <c r="H8" s="13">
        <v>9</v>
      </c>
      <c r="I8" s="14">
        <f>G8*H8</f>
        <v>45</v>
      </c>
      <c r="J8" s="13">
        <v>5</v>
      </c>
      <c r="K8" s="15" t="str">
        <f>IF(H8&lt;J8,1,"")</f>
        <v/>
      </c>
      <c r="L8" s="15" t="s">
        <v>72</v>
      </c>
    </row>
    <row r="9" spans="2:24" x14ac:dyDescent="0.25">
      <c r="B9" s="13" t="s">
        <v>84</v>
      </c>
      <c r="C9" s="20">
        <v>12345678955</v>
      </c>
      <c r="D9" s="17" t="str">
        <f>"*"&amp;C9&amp;"*"</f>
        <v>*12345678955*</v>
      </c>
      <c r="E9" s="13" t="s">
        <v>86</v>
      </c>
      <c r="F9" s="13" t="s">
        <v>85</v>
      </c>
      <c r="G9" s="14">
        <v>2.5</v>
      </c>
      <c r="H9" s="13">
        <v>5</v>
      </c>
      <c r="I9" s="14">
        <f>G9*H9</f>
        <v>12.5</v>
      </c>
      <c r="J9" s="13">
        <v>34</v>
      </c>
      <c r="K9" s="15">
        <f>IF(H9&lt;J9,1,"")</f>
        <v>1</v>
      </c>
      <c r="L9" s="15" t="s">
        <v>72</v>
      </c>
    </row>
    <row r="10" spans="2:24" x14ac:dyDescent="0.25">
      <c r="B10" s="13" t="s">
        <v>87</v>
      </c>
      <c r="C10" s="20" t="s">
        <v>89</v>
      </c>
      <c r="D10" s="17" t="str">
        <f>"*"&amp;C10&amp;"*"</f>
        <v>*1234567895*</v>
      </c>
      <c r="E10" s="13" t="s">
        <v>88</v>
      </c>
      <c r="F10" s="13" t="s">
        <v>90</v>
      </c>
      <c r="G10" s="14">
        <v>1000</v>
      </c>
      <c r="H10" s="13">
        <v>11</v>
      </c>
      <c r="I10" s="14">
        <f>G10*H10</f>
        <v>11000</v>
      </c>
      <c r="J10" s="13">
        <v>10</v>
      </c>
      <c r="K10" s="15" t="str">
        <f>IF(H10&lt;J10,1,"")</f>
        <v/>
      </c>
      <c r="L10" s="15" t="s">
        <v>72</v>
      </c>
    </row>
  </sheetData>
  <conditionalFormatting sqref="N6:X10">
    <cfRule type="expression" dxfId="5" priority="11">
      <formula>$B6&lt;&gt;""</formula>
    </cfRule>
  </conditionalFormatting>
  <conditionalFormatting sqref="N6:W10">
    <cfRule type="expression" dxfId="4" priority="4">
      <formula>AND($B6&lt;&gt;"",$H6&lt;$J6,$H6&gt;=N$4)</formula>
    </cfRule>
    <cfRule type="expression" dxfId="3" priority="5">
      <formula>AND($B6&lt;&gt;"",$H6&gt;=$J6,$H6&gt;=N$4)</formula>
    </cfRule>
  </conditionalFormatting>
  <conditionalFormatting sqref="X6:X10">
    <cfRule type="expression" dxfId="2" priority="2">
      <formula>AND($B6&lt;&gt;"",$H6&lt;$J6,$H6&gt;$W$4)</formula>
    </cfRule>
    <cfRule type="expression" dxfId="1" priority="3">
      <formula>AND($B6&lt;&gt;"",$H6&gt;=$J6,$H6&gt;$W$4)</formula>
    </cfRule>
  </conditionalFormatting>
  <conditionalFormatting sqref="M6:M10">
    <cfRule type="expression" dxfId="0" priority="1">
      <formula>$B6&lt;&gt;""</formula>
    </cfRule>
  </conditionalFormatting>
  <dataValidations count="1">
    <dataValidation type="list" allowBlank="1" showInputMessage="1" showErrorMessage="1" sqref="L6:L10">
      <formula1>"Active,Inactive"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8" r:id="rId4" name="CommandButton1">
          <controlPr defaultSize="0" autoLine="0" r:id="rId5">
            <anchor moveWithCells="1">
              <from>
                <xdr:col>24</xdr:col>
                <xdr:colOff>438150</xdr:colOff>
                <xdr:row>5</xdr:row>
                <xdr:rowOff>85725</xdr:rowOff>
              </from>
              <to>
                <xdr:col>26</xdr:col>
                <xdr:colOff>438150</xdr:colOff>
                <xdr:row>8</xdr:row>
                <xdr:rowOff>38100</xdr:rowOff>
              </to>
            </anchor>
          </controlPr>
        </control>
      </mc:Choice>
      <mc:Fallback>
        <control shapeId="2058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8" id="{527D0CF3-EDA3-45C1-832C-78C1278D1C3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K6:L10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I24"/>
  <sheetViews>
    <sheetView zoomScale="90" zoomScaleNormal="90" workbookViewId="0">
      <selection activeCell="O19" sqref="O19"/>
    </sheetView>
  </sheetViews>
  <sheetFormatPr baseColWidth="10" defaultRowHeight="15" x14ac:dyDescent="0.25"/>
  <cols>
    <col min="1" max="1" width="14.7109375" customWidth="1"/>
    <col min="2" max="2" width="14.28515625" bestFit="1" customWidth="1"/>
    <col min="7" max="7" width="12.42578125" customWidth="1"/>
    <col min="8" max="8" width="22.85546875" bestFit="1" customWidth="1"/>
    <col min="9" max="9" width="20.140625" bestFit="1" customWidth="1"/>
  </cols>
  <sheetData>
    <row r="5" spans="1:9" x14ac:dyDescent="0.25">
      <c r="B5" s="2" t="s">
        <v>0</v>
      </c>
      <c r="C5" s="2" t="s">
        <v>6</v>
      </c>
      <c r="D5" s="2" t="s">
        <v>1</v>
      </c>
      <c r="E5" s="2" t="s">
        <v>2</v>
      </c>
      <c r="F5" s="2" t="s">
        <v>11</v>
      </c>
      <c r="G5" s="2" t="s">
        <v>3</v>
      </c>
      <c r="H5" s="2" t="s">
        <v>4</v>
      </c>
      <c r="I5" s="2" t="s">
        <v>5</v>
      </c>
    </row>
    <row r="6" spans="1:9" x14ac:dyDescent="0.25">
      <c r="B6" s="2" t="s">
        <v>7</v>
      </c>
      <c r="C6" s="2" t="s">
        <v>8</v>
      </c>
      <c r="D6" s="2">
        <v>94370</v>
      </c>
      <c r="E6" s="2" t="s">
        <v>9</v>
      </c>
      <c r="F6" s="2" t="s">
        <v>12</v>
      </c>
      <c r="G6" s="3">
        <v>149771872</v>
      </c>
      <c r="H6" s="4" t="s">
        <v>10</v>
      </c>
      <c r="I6" s="2" t="str">
        <f>CONCATENATE(LEFT(F6,2),"-",D6,",",E6)</f>
        <v>Fr-94370,Sucy en Brie</v>
      </c>
    </row>
    <row r="7" spans="1:9" x14ac:dyDescent="0.25">
      <c r="B7" s="2" t="s">
        <v>13</v>
      </c>
      <c r="C7" s="2" t="s">
        <v>14</v>
      </c>
      <c r="D7" s="2">
        <v>94371</v>
      </c>
      <c r="E7" s="2" t="s">
        <v>9</v>
      </c>
      <c r="F7" s="2" t="s">
        <v>12</v>
      </c>
      <c r="G7" s="3">
        <v>149771873</v>
      </c>
      <c r="H7" s="4" t="s">
        <v>10</v>
      </c>
      <c r="I7" s="2" t="str">
        <f t="shared" ref="I7:I24" si="0">CONCATENATE(LEFT(F7,2),"-",D7,",",E7)</f>
        <v>Fr-94371,Sucy en Brie</v>
      </c>
    </row>
    <row r="8" spans="1:9" x14ac:dyDescent="0.25">
      <c r="B8" s="2" t="s">
        <v>15</v>
      </c>
      <c r="C8" s="2" t="s">
        <v>16</v>
      </c>
      <c r="D8" s="2">
        <v>94372</v>
      </c>
      <c r="E8" s="2" t="s">
        <v>9</v>
      </c>
      <c r="F8" s="2" t="s">
        <v>12</v>
      </c>
      <c r="G8" s="3">
        <v>149771874</v>
      </c>
      <c r="H8" s="4" t="s">
        <v>10</v>
      </c>
      <c r="I8" s="2" t="str">
        <f t="shared" si="0"/>
        <v>Fr-94372,Sucy en Brie</v>
      </c>
    </row>
    <row r="9" spans="1:9" x14ac:dyDescent="0.25">
      <c r="B9" s="2" t="s">
        <v>17</v>
      </c>
      <c r="C9" s="2" t="s">
        <v>18</v>
      </c>
      <c r="D9" s="2">
        <v>94373</v>
      </c>
      <c r="E9" s="2" t="s">
        <v>9</v>
      </c>
      <c r="F9" s="2" t="s">
        <v>12</v>
      </c>
      <c r="G9" s="3">
        <v>149771875</v>
      </c>
      <c r="H9" s="4" t="s">
        <v>10</v>
      </c>
      <c r="I9" s="2" t="str">
        <f t="shared" si="0"/>
        <v>Fr-94373,Sucy en Brie</v>
      </c>
    </row>
    <row r="10" spans="1:9" x14ac:dyDescent="0.25">
      <c r="B10" s="2" t="s">
        <v>19</v>
      </c>
      <c r="C10" s="2" t="s">
        <v>20</v>
      </c>
      <c r="D10" s="2">
        <v>94374</v>
      </c>
      <c r="E10" s="2" t="s">
        <v>9</v>
      </c>
      <c r="F10" s="2" t="s">
        <v>12</v>
      </c>
      <c r="G10" s="3">
        <v>149771876</v>
      </c>
      <c r="H10" s="4" t="s">
        <v>10</v>
      </c>
      <c r="I10" s="2" t="str">
        <f t="shared" si="0"/>
        <v>Fr-94374,Sucy en Brie</v>
      </c>
    </row>
    <row r="11" spans="1:9" x14ac:dyDescent="0.25">
      <c r="B11" s="2" t="s">
        <v>21</v>
      </c>
      <c r="C11" s="2" t="s">
        <v>22</v>
      </c>
      <c r="D11" s="2">
        <v>94375</v>
      </c>
      <c r="E11" s="2" t="s">
        <v>9</v>
      </c>
      <c r="F11" s="2" t="s">
        <v>12</v>
      </c>
      <c r="G11" s="3">
        <v>149771877</v>
      </c>
      <c r="H11" s="4" t="s">
        <v>10</v>
      </c>
      <c r="I11" s="2" t="str">
        <f t="shared" si="0"/>
        <v>Fr-94375,Sucy en Brie</v>
      </c>
    </row>
    <row r="12" spans="1:9" x14ac:dyDescent="0.25">
      <c r="B12" s="2" t="s">
        <v>23</v>
      </c>
      <c r="C12" s="2" t="s">
        <v>24</v>
      </c>
      <c r="D12" s="2">
        <v>94376</v>
      </c>
      <c r="E12" s="2" t="s">
        <v>9</v>
      </c>
      <c r="F12" s="2" t="s">
        <v>12</v>
      </c>
      <c r="G12" s="3">
        <v>149771878</v>
      </c>
      <c r="H12" s="4" t="s">
        <v>10</v>
      </c>
      <c r="I12" s="2" t="str">
        <f t="shared" si="0"/>
        <v>Fr-94376,Sucy en Brie</v>
      </c>
    </row>
    <row r="13" spans="1:9" x14ac:dyDescent="0.25">
      <c r="B13" s="2" t="s">
        <v>25</v>
      </c>
      <c r="C13" s="2" t="s">
        <v>26</v>
      </c>
      <c r="D13" s="2">
        <v>94377</v>
      </c>
      <c r="E13" s="2" t="s">
        <v>9</v>
      </c>
      <c r="F13" s="2" t="s">
        <v>12</v>
      </c>
      <c r="G13" s="3">
        <v>149771879</v>
      </c>
      <c r="H13" s="4" t="s">
        <v>10</v>
      </c>
      <c r="I13" s="2" t="str">
        <f t="shared" si="0"/>
        <v>Fr-94377,Sucy en Brie</v>
      </c>
    </row>
    <row r="14" spans="1:9" x14ac:dyDescent="0.25">
      <c r="B14" s="2" t="s">
        <v>27</v>
      </c>
      <c r="C14" s="2" t="s">
        <v>28</v>
      </c>
      <c r="D14" s="2">
        <v>94378</v>
      </c>
      <c r="E14" s="2" t="s">
        <v>9</v>
      </c>
      <c r="F14" s="2" t="s">
        <v>12</v>
      </c>
      <c r="G14" s="3">
        <v>149771880</v>
      </c>
      <c r="H14" s="4" t="s">
        <v>10</v>
      </c>
      <c r="I14" s="2" t="str">
        <f t="shared" si="0"/>
        <v>Fr-94378,Sucy en Brie</v>
      </c>
    </row>
    <row r="15" spans="1:9" x14ac:dyDescent="0.25">
      <c r="A15" s="5"/>
      <c r="B15" s="2" t="s">
        <v>29</v>
      </c>
      <c r="C15" s="2" t="s">
        <v>30</v>
      </c>
      <c r="D15" s="2">
        <v>94379</v>
      </c>
      <c r="E15" s="2" t="s">
        <v>9</v>
      </c>
      <c r="F15" s="2" t="s">
        <v>12</v>
      </c>
      <c r="G15" s="3">
        <v>149771881</v>
      </c>
      <c r="H15" s="4" t="s">
        <v>10</v>
      </c>
      <c r="I15" s="2" t="str">
        <f t="shared" si="0"/>
        <v>Fr-94379,Sucy en Brie</v>
      </c>
    </row>
    <row r="16" spans="1:9" x14ac:dyDescent="0.25">
      <c r="A16" s="5"/>
      <c r="B16" s="2" t="s">
        <v>31</v>
      </c>
      <c r="C16" s="2" t="s">
        <v>32</v>
      </c>
      <c r="D16" s="2">
        <v>94380</v>
      </c>
      <c r="E16" s="2" t="s">
        <v>9</v>
      </c>
      <c r="F16" s="2" t="s">
        <v>12</v>
      </c>
      <c r="G16" s="3">
        <v>149771882</v>
      </c>
      <c r="H16" s="4" t="s">
        <v>10</v>
      </c>
      <c r="I16" s="2" t="str">
        <f t="shared" si="0"/>
        <v>Fr-94380,Sucy en Brie</v>
      </c>
    </row>
    <row r="17" spans="1:9" x14ac:dyDescent="0.25">
      <c r="A17" s="5"/>
      <c r="B17" s="2" t="s">
        <v>33</v>
      </c>
      <c r="C17" s="2" t="s">
        <v>34</v>
      </c>
      <c r="D17" s="2">
        <v>94381</v>
      </c>
      <c r="E17" s="2" t="s">
        <v>9</v>
      </c>
      <c r="F17" s="2" t="s">
        <v>12</v>
      </c>
      <c r="G17" s="3">
        <v>149771883</v>
      </c>
      <c r="H17" s="4" t="s">
        <v>10</v>
      </c>
      <c r="I17" s="2" t="str">
        <f t="shared" si="0"/>
        <v>Fr-94381,Sucy en Brie</v>
      </c>
    </row>
    <row r="18" spans="1:9" x14ac:dyDescent="0.25">
      <c r="A18" s="5"/>
      <c r="B18" s="2" t="s">
        <v>35</v>
      </c>
      <c r="C18" s="2" t="s">
        <v>36</v>
      </c>
      <c r="D18" s="2">
        <v>94382</v>
      </c>
      <c r="E18" s="2" t="s">
        <v>9</v>
      </c>
      <c r="F18" s="2" t="s">
        <v>12</v>
      </c>
      <c r="G18" s="3">
        <v>149771884</v>
      </c>
      <c r="H18" s="4" t="s">
        <v>10</v>
      </c>
      <c r="I18" s="2" t="str">
        <f t="shared" si="0"/>
        <v>Fr-94382,Sucy en Brie</v>
      </c>
    </row>
    <row r="19" spans="1:9" x14ac:dyDescent="0.25">
      <c r="A19" s="5"/>
      <c r="B19" s="2" t="s">
        <v>37</v>
      </c>
      <c r="C19" s="2" t="s">
        <v>38</v>
      </c>
      <c r="D19" s="2">
        <v>94383</v>
      </c>
      <c r="E19" s="2" t="s">
        <v>9</v>
      </c>
      <c r="F19" s="2" t="s">
        <v>12</v>
      </c>
      <c r="G19" s="3">
        <v>149771885</v>
      </c>
      <c r="H19" s="4" t="s">
        <v>10</v>
      </c>
      <c r="I19" s="2" t="str">
        <f t="shared" si="0"/>
        <v>Fr-94383,Sucy en Brie</v>
      </c>
    </row>
    <row r="20" spans="1:9" x14ac:dyDescent="0.25">
      <c r="A20" s="5"/>
      <c r="B20" s="2" t="s">
        <v>39</v>
      </c>
      <c r="C20" s="2" t="s">
        <v>40</v>
      </c>
      <c r="D20" s="2">
        <v>94384</v>
      </c>
      <c r="E20" s="2" t="s">
        <v>9</v>
      </c>
      <c r="F20" s="2" t="s">
        <v>12</v>
      </c>
      <c r="G20" s="3">
        <v>149771886</v>
      </c>
      <c r="H20" s="4" t="s">
        <v>10</v>
      </c>
      <c r="I20" s="2" t="str">
        <f t="shared" si="0"/>
        <v>Fr-94384,Sucy en Brie</v>
      </c>
    </row>
    <row r="21" spans="1:9" x14ac:dyDescent="0.25">
      <c r="A21" s="5"/>
      <c r="B21" s="2" t="s">
        <v>41</v>
      </c>
      <c r="C21" s="2" t="s">
        <v>42</v>
      </c>
      <c r="D21" s="2">
        <v>94385</v>
      </c>
      <c r="E21" s="2" t="s">
        <v>9</v>
      </c>
      <c r="F21" s="2" t="s">
        <v>12</v>
      </c>
      <c r="G21" s="3">
        <v>149771887</v>
      </c>
      <c r="H21" s="4" t="s">
        <v>10</v>
      </c>
      <c r="I21" s="2" t="str">
        <f t="shared" si="0"/>
        <v>Fr-94385,Sucy en Brie</v>
      </c>
    </row>
    <row r="22" spans="1:9" x14ac:dyDescent="0.25">
      <c r="A22" s="5"/>
      <c r="B22" s="2" t="s">
        <v>43</v>
      </c>
      <c r="C22" s="2" t="s">
        <v>44</v>
      </c>
      <c r="D22" s="2">
        <v>94386</v>
      </c>
      <c r="E22" s="2" t="s">
        <v>9</v>
      </c>
      <c r="F22" s="2" t="s">
        <v>12</v>
      </c>
      <c r="G22" s="3">
        <v>149771888</v>
      </c>
      <c r="H22" s="4" t="s">
        <v>10</v>
      </c>
      <c r="I22" s="2" t="str">
        <f t="shared" si="0"/>
        <v>Fr-94386,Sucy en Brie</v>
      </c>
    </row>
    <row r="23" spans="1:9" x14ac:dyDescent="0.25">
      <c r="A23" s="5"/>
      <c r="B23" s="2" t="s">
        <v>45</v>
      </c>
      <c r="C23" s="2" t="s">
        <v>46</v>
      </c>
      <c r="D23" s="2">
        <v>94387</v>
      </c>
      <c r="E23" s="2" t="s">
        <v>9</v>
      </c>
      <c r="F23" s="2" t="s">
        <v>12</v>
      </c>
      <c r="G23" s="3">
        <v>149771889</v>
      </c>
      <c r="H23" s="4" t="s">
        <v>10</v>
      </c>
      <c r="I23" s="2" t="str">
        <f t="shared" si="0"/>
        <v>Fr-94387,Sucy en Brie</v>
      </c>
    </row>
    <row r="24" spans="1:9" x14ac:dyDescent="0.25">
      <c r="A24" s="5"/>
      <c r="B24" s="2" t="s">
        <v>47</v>
      </c>
      <c r="C24" s="2" t="s">
        <v>48</v>
      </c>
      <c r="D24" s="2">
        <v>94388</v>
      </c>
      <c r="E24" s="2" t="s">
        <v>9</v>
      </c>
      <c r="F24" s="2" t="s">
        <v>12</v>
      </c>
      <c r="G24" s="3">
        <v>149771890</v>
      </c>
      <c r="H24" s="4" t="s">
        <v>10</v>
      </c>
      <c r="I24" s="2" t="str">
        <f t="shared" si="0"/>
        <v>Fr-94388,Sucy en Brie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</hyperlinks>
  <pageMargins left="0.7" right="0.7" top="0.75" bottom="0.75" header="0.3" footer="0.3"/>
  <pageSetup paperSize="9" orientation="portrait" r:id="rId20"/>
  <tableParts count="1">
    <tablePart r:id="rId2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F32" sqref="F3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7:E19"/>
  <sheetViews>
    <sheetView workbookViewId="0">
      <selection activeCell="D20" sqref="D20"/>
    </sheetView>
  </sheetViews>
  <sheetFormatPr baseColWidth="10" defaultRowHeight="15" x14ac:dyDescent="0.25"/>
  <sheetData>
    <row r="17" spans="2:5" x14ac:dyDescent="0.25">
      <c r="B17" s="8" t="s">
        <v>68</v>
      </c>
      <c r="C17" s="7"/>
      <c r="D17" s="7"/>
    </row>
    <row r="18" spans="2:5" ht="15.75" thickBot="1" x14ac:dyDescent="0.3"/>
    <row r="19" spans="2:5" ht="15.75" thickBot="1" x14ac:dyDescent="0.3">
      <c r="B19" s="9" t="s">
        <v>69</v>
      </c>
      <c r="C19" s="10" t="s">
        <v>70</v>
      </c>
      <c r="D19" s="11">
        <v>6</v>
      </c>
      <c r="E19" s="12" t="str">
        <f>C19&amp;TEXT(D19, "00000")</f>
        <v>ART-00006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Acceuil</vt:lpstr>
      <vt:lpstr>Articles</vt:lpstr>
      <vt:lpstr>Order</vt:lpstr>
      <vt:lpstr>Po</vt:lpstr>
      <vt:lpstr>Booking</vt:lpstr>
      <vt:lpstr>Fournisseur</vt:lpstr>
      <vt:lpstr>Client</vt:lpstr>
      <vt:lpstr>Config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Baudoin Florent</dc:creator>
  <cp:lastModifiedBy>Baudoin Florent</cp:lastModifiedBy>
  <dcterms:created xsi:type="dcterms:W3CDTF">2019-05-10T14:50:10Z</dcterms:created>
  <dcterms:modified xsi:type="dcterms:W3CDTF">2019-06-04T15:27:03Z</dcterms:modified>
</cp:coreProperties>
</file>