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39051\Documents\"/>
    </mc:Choice>
  </mc:AlternateContent>
  <bookViews>
    <workbookView xWindow="0" yWindow="0" windowWidth="19395" windowHeight="8205" activeTab="1"/>
  </bookViews>
  <sheets>
    <sheet name="IMPORT AFF" sheetId="1" r:id="rId1"/>
    <sheet name="SYNTHESE" sheetId="12" r:id="rId2"/>
  </sheets>
  <calcPr calcId="162913"/>
</workbook>
</file>

<file path=xl/calcChain.xml><?xml version="1.0" encoding="utf-8"?>
<calcChain xmlns="http://schemas.openxmlformats.org/spreadsheetml/2006/main">
  <c r="H11" i="12" l="1"/>
  <c r="H12" i="12"/>
  <c r="H13" i="12"/>
  <c r="H14" i="12"/>
  <c r="H15" i="12"/>
  <c r="H16" i="12"/>
  <c r="H17" i="12"/>
  <c r="H18" i="12"/>
  <c r="H19" i="12"/>
  <c r="H20" i="12"/>
  <c r="H21" i="12"/>
  <c r="H10" i="12"/>
  <c r="G11" i="12"/>
  <c r="G12" i="12"/>
  <c r="G13" i="12"/>
  <c r="G14" i="12"/>
  <c r="G15" i="12"/>
  <c r="G16" i="12"/>
  <c r="G17" i="12"/>
  <c r="G18" i="12"/>
  <c r="G19" i="12"/>
  <c r="G20" i="12"/>
  <c r="G21" i="12"/>
  <c r="G10" i="12"/>
  <c r="F11" i="12"/>
  <c r="F12" i="12"/>
  <c r="F13" i="12"/>
  <c r="F14" i="12"/>
  <c r="F15" i="12"/>
  <c r="F16" i="12"/>
  <c r="F17" i="12"/>
  <c r="F18" i="12"/>
  <c r="F19" i="12"/>
  <c r="F20" i="12"/>
  <c r="F21" i="12"/>
  <c r="E10" i="12"/>
  <c r="E11" i="12"/>
  <c r="E12" i="12"/>
  <c r="E13" i="12"/>
  <c r="E14" i="12"/>
  <c r="E15" i="12"/>
  <c r="E16" i="12"/>
  <c r="E17" i="12"/>
  <c r="E18" i="12"/>
  <c r="E19" i="12"/>
  <c r="E20" i="12"/>
  <c r="E21" i="12"/>
  <c r="D21" i="12"/>
  <c r="D20" i="12"/>
  <c r="D19" i="12"/>
  <c r="D18" i="12"/>
  <c r="D17" i="12"/>
  <c r="D16" i="12"/>
  <c r="D14" i="12"/>
  <c r="D15" i="12"/>
  <c r="D11" i="12"/>
  <c r="D12" i="12"/>
  <c r="D13" i="12"/>
  <c r="D10" i="12"/>
  <c r="F10" i="12" l="1"/>
</calcChain>
</file>

<file path=xl/sharedStrings.xml><?xml version="1.0" encoding="utf-8"?>
<sst xmlns="http://schemas.openxmlformats.org/spreadsheetml/2006/main" count="129" uniqueCount="37">
  <si>
    <t>MAUBEUGE</t>
  </si>
  <si>
    <t>MARLY</t>
  </si>
  <si>
    <t>CAMBRAI</t>
  </si>
  <si>
    <t>TECHNICIENS</t>
  </si>
  <si>
    <t>DATE RDV</t>
  </si>
  <si>
    <t>AFF TERMINEE</t>
  </si>
  <si>
    <t>OUI</t>
  </si>
  <si>
    <t>NON</t>
  </si>
  <si>
    <t>A SOLDER</t>
  </si>
  <si>
    <t>A REPROG</t>
  </si>
  <si>
    <t>ACTIONS A REALISER</t>
  </si>
  <si>
    <t>Steven</t>
  </si>
  <si>
    <t>Vincent</t>
  </si>
  <si>
    <t>Remy</t>
  </si>
  <si>
    <t>Sebastien</t>
  </si>
  <si>
    <t xml:space="preserve">Romain </t>
  </si>
  <si>
    <t>Gaetan</t>
  </si>
  <si>
    <t>Mickaël</t>
  </si>
  <si>
    <t>Stephane</t>
  </si>
  <si>
    <t>Anthony</t>
  </si>
  <si>
    <t>Thierry</t>
  </si>
  <si>
    <t>Steven;Anthony</t>
  </si>
  <si>
    <t>Sebastien (@);Mickaël (@)</t>
  </si>
  <si>
    <t>Remy (@)</t>
  </si>
  <si>
    <t>Steven;Gaetan</t>
  </si>
  <si>
    <t>Stephane (@)</t>
  </si>
  <si>
    <t>Vincent (@);Jean-marc (@)</t>
  </si>
  <si>
    <t xml:space="preserve">Steven;Romain </t>
  </si>
  <si>
    <t>Laurent B2Tc;Fabien (@)</t>
  </si>
  <si>
    <t>Anthony (@)</t>
  </si>
  <si>
    <t>Romain</t>
  </si>
  <si>
    <t>LOCALISATIONS</t>
  </si>
  <si>
    <t>NB AFF</t>
  </si>
  <si>
    <t>NB AFF TERMINEES</t>
  </si>
  <si>
    <t>% AFF TERMINEES</t>
  </si>
  <si>
    <t>NB AFF NON TERMINEES</t>
  </si>
  <si>
    <t>% AFF NON TERMINEES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</si>
</sst>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0"/>
      <color theme="0"/>
      <name val="Calibri"/>
      <family val="2"/>
    </font>
    <font>
      <sz val="11"/>
      <color rgb="FF00610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3">
    <xf numFmtId="0" fontId="0" fillId="0" borderId="0"/>
    <xf numFmtId="0" fontId="2" fillId="2" borderId="0" applyNumberFormat="0" applyBorder="0" applyAlignment="0" applyProtection="0"/>
    <xf numFmtId="9" fontId="3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/>
    </xf>
    <xf numFmtId="0" fontId="2" fillId="2" borderId="0" xfId="1" applyAlignment="1">
      <alignment horizontal="center" vertical="center"/>
    </xf>
    <xf numFmtId="0" fontId="2" fillId="2" borderId="0" xfId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  <xf numFmtId="0" fontId="0" fillId="0" borderId="0" xfId="0" applyNumberFormat="1" applyAlignment="1">
      <alignment horizontal="center"/>
    </xf>
    <xf numFmtId="0" fontId="0" fillId="3" borderId="0" xfId="0" applyFill="1" applyAlignment="1">
      <alignment horizontal="center"/>
    </xf>
    <xf numFmtId="14" fontId="0" fillId="0" borderId="0" xfId="0" applyNumberFormat="1" applyAlignment="1">
      <alignment horizontal="center"/>
    </xf>
    <xf numFmtId="9" fontId="0" fillId="0" borderId="0" xfId="2" applyFont="1" applyAlignment="1">
      <alignment horizontal="center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14" fontId="1" fillId="0" borderId="2" xfId="0" applyNumberFormat="1" applyFont="1" applyBorder="1" applyAlignment="1">
      <alignment horizontal="center" vertical="center"/>
    </xf>
    <xf numFmtId="14" fontId="2" fillId="2" borderId="0" xfId="1" applyNumberFormat="1" applyBorder="1" applyAlignment="1">
      <alignment horizontal="center" vertical="center"/>
    </xf>
    <xf numFmtId="14" fontId="2" fillId="2" borderId="0" xfId="1" applyNumberFormat="1" applyAlignment="1">
      <alignment horizontal="center" vertical="center"/>
    </xf>
  </cellXfs>
  <cellStyles count="3">
    <cellStyle name="Normal" xfId="0" builtinId="0"/>
    <cellStyle name="Pourcentage" xfId="2" builtinId="5"/>
    <cellStyle name="Satisfaisant" xfId="1" builtinId="26"/>
  </cellStyles>
  <dxfs count="1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numFmt numFmtId="13" formatCode="0%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3" formatCode="0%"/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libri"/>
        <scheme val="minor"/>
      </font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Calibri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/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top style="thin">
          <color auto="1"/>
        </top>
      </border>
    </dxf>
    <dxf>
      <border outline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border outline="0">
        <bottom style="thin">
          <color auto="1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1" displayName="Tableau1" ref="A1:E27" totalsRowShown="0" headerRowDxfId="10" dataDxfId="9" headerRowBorderDxfId="18" tableBorderDxfId="17" totalsRowBorderDxfId="16">
  <autoFilter ref="A1:E27"/>
  <sortState ref="A1981:M2087">
    <sortCondition ref="C1:C2087"/>
  </sortState>
  <tableColumns count="5">
    <tableColumn id="1" name="LOCALISATIONS" dataDxfId="15"/>
    <tableColumn id="2" name="TECHNICIENS" dataDxfId="14"/>
    <tableColumn id="9" name="DATE RDV" dataDxfId="13"/>
    <tableColumn id="13" name="AFF TERMINEE" dataDxfId="12"/>
    <tableColumn id="15" name="ACTIONS A REALISER" dataDxfId="11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id="3" name="Tableau3" displayName="Tableau3" ref="B9:H21" totalsRowShown="0" headerRowDxfId="3" dataDxfId="2">
  <autoFilter ref="B9:H21"/>
  <tableColumns count="7">
    <tableColumn id="1" name="LOCALISATIONS" dataDxfId="8"/>
    <tableColumn id="2" name="TECHNICIENS" dataDxfId="7"/>
    <tableColumn id="3" name="NB AFF" dataDxfId="6">
      <calculatedColumnFormula>SUMPRODUCT((--ISNUMBER(FIND(C10,'IMPORT AFF'!B:B)))*(SYNTHESE!B:B&gt;=$F$7))</calculatedColumnFormula>
    </tableColumn>
    <tableColumn id="4" name="NB AFF TERMINEES" dataDxfId="1">
      <calculatedColumnFormula>SUMPRODUCT((--ISNUMBER(FIND(C10,'IMPORT AFF'!B:B)))*('IMPORT AFF'!C:C&gt;=SYNTHESE!$F$7)*('IMPORT AFF'!D:D="OUI"))</calculatedColumnFormula>
    </tableColumn>
    <tableColumn id="5" name="% AFF TERMINEES" dataDxfId="5" dataCellStyle="Pourcentage">
      <calculatedColumnFormula>E10/D10</calculatedColumnFormula>
    </tableColumn>
    <tableColumn id="6" name="NB AFF NON TERMINEES" dataDxfId="4">
      <calculatedColumnFormula>SUMPRODUCT((--ISNUMBER(FIND(C10,'IMPORT AFF'!B:B)))*('IMPORT AFF'!C:C&gt;=SYNTHESE!$F$7)*('IMPORT AFF'!D:D="OUI"))</calculatedColumnFormula>
    </tableColumn>
    <tableColumn id="7" name="% AFF NON TERMINEES" dataDxfId="0" dataCellStyle="Pourcentage">
      <calculatedColumnFormula>Tableau3[[#This Row],[NB AFF NON TERMINEES]]/Tableau3[[#This Row],[NB AFF]]</calculatedColumnFormula>
    </tableColumn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7"/>
  <sheetViews>
    <sheetView zoomScale="70" zoomScaleNormal="70" workbookViewId="0">
      <pane ySplit="1" topLeftCell="A2" activePane="bottomLeft" state="frozen"/>
      <selection pane="bottomLeft" activeCell="D31" sqref="D31"/>
    </sheetView>
  </sheetViews>
  <sheetFormatPr baseColWidth="10" defaultColWidth="9.140625" defaultRowHeight="15" x14ac:dyDescent="0.25"/>
  <cols>
    <col min="1" max="1" width="22.85546875" style="1" bestFit="1" customWidth="1"/>
    <col min="2" max="2" width="27.42578125" style="1" customWidth="1"/>
    <col min="3" max="3" width="16.42578125" style="7" customWidth="1"/>
    <col min="4" max="4" width="26.85546875" style="1" bestFit="1" customWidth="1"/>
    <col min="5" max="5" width="34.7109375" style="1" bestFit="1" customWidth="1"/>
    <col min="6" max="16384" width="9.140625" style="1"/>
  </cols>
  <sheetData>
    <row r="1" spans="1:5" x14ac:dyDescent="0.25">
      <c r="A1" s="10" t="s">
        <v>31</v>
      </c>
      <c r="B1" s="11" t="s">
        <v>3</v>
      </c>
      <c r="C1" s="12" t="s">
        <v>4</v>
      </c>
      <c r="D1" s="4" t="s">
        <v>5</v>
      </c>
      <c r="E1" s="4" t="s">
        <v>10</v>
      </c>
    </row>
    <row r="2" spans="1:5" x14ac:dyDescent="0.25">
      <c r="A2" s="3" t="s">
        <v>2</v>
      </c>
      <c r="B2" s="3" t="s">
        <v>20</v>
      </c>
      <c r="C2" s="13">
        <v>44726</v>
      </c>
      <c r="D2" s="3" t="s">
        <v>6</v>
      </c>
      <c r="E2" s="2"/>
    </row>
    <row r="3" spans="1:5" x14ac:dyDescent="0.25">
      <c r="A3" s="3" t="s">
        <v>1</v>
      </c>
      <c r="B3" s="3" t="s">
        <v>21</v>
      </c>
      <c r="C3" s="13">
        <v>44727</v>
      </c>
      <c r="D3" s="3" t="s">
        <v>7</v>
      </c>
      <c r="E3" s="2" t="s">
        <v>9</v>
      </c>
    </row>
    <row r="4" spans="1:5" x14ac:dyDescent="0.25">
      <c r="A4" s="3" t="s">
        <v>1</v>
      </c>
      <c r="B4" s="3" t="s">
        <v>22</v>
      </c>
      <c r="C4" s="13">
        <v>44727</v>
      </c>
      <c r="D4" s="3" t="s">
        <v>7</v>
      </c>
      <c r="E4" s="2" t="s">
        <v>9</v>
      </c>
    </row>
    <row r="5" spans="1:5" x14ac:dyDescent="0.25">
      <c r="A5" s="3" t="s">
        <v>1</v>
      </c>
      <c r="B5" s="3" t="s">
        <v>22</v>
      </c>
      <c r="C5" s="13">
        <v>44727</v>
      </c>
      <c r="D5" s="3" t="s">
        <v>7</v>
      </c>
      <c r="E5" s="2" t="s">
        <v>9</v>
      </c>
    </row>
    <row r="6" spans="1:5" x14ac:dyDescent="0.25">
      <c r="A6" s="3" t="s">
        <v>2</v>
      </c>
      <c r="B6" s="3" t="s">
        <v>23</v>
      </c>
      <c r="C6" s="13">
        <v>44727</v>
      </c>
      <c r="D6" s="3" t="s">
        <v>7</v>
      </c>
      <c r="E6" s="2" t="s">
        <v>9</v>
      </c>
    </row>
    <row r="7" spans="1:5" x14ac:dyDescent="0.25">
      <c r="A7" s="3" t="s">
        <v>0</v>
      </c>
      <c r="B7" s="3" t="s">
        <v>24</v>
      </c>
      <c r="C7" s="13">
        <v>44727</v>
      </c>
      <c r="D7" s="3" t="s">
        <v>6</v>
      </c>
      <c r="E7" s="2"/>
    </row>
    <row r="8" spans="1:5" x14ac:dyDescent="0.25">
      <c r="A8" s="3" t="s">
        <v>0</v>
      </c>
      <c r="B8" s="3" t="s">
        <v>15</v>
      </c>
      <c r="C8" s="13">
        <v>44727</v>
      </c>
      <c r="D8" s="3" t="s">
        <v>6</v>
      </c>
      <c r="E8" s="2"/>
    </row>
    <row r="9" spans="1:5" x14ac:dyDescent="0.25">
      <c r="A9" s="3" t="s">
        <v>0</v>
      </c>
      <c r="B9" s="3" t="s">
        <v>15</v>
      </c>
      <c r="C9" s="13">
        <v>44727</v>
      </c>
      <c r="D9" s="3" t="s">
        <v>6</v>
      </c>
      <c r="E9" s="2"/>
    </row>
    <row r="10" spans="1:5" x14ac:dyDescent="0.25">
      <c r="A10" s="3" t="s">
        <v>0</v>
      </c>
      <c r="B10" s="3" t="s">
        <v>15</v>
      </c>
      <c r="C10" s="13">
        <v>44727</v>
      </c>
      <c r="D10" s="3" t="s">
        <v>6</v>
      </c>
      <c r="E10" s="2"/>
    </row>
    <row r="11" spans="1:5" x14ac:dyDescent="0.25">
      <c r="A11" s="3" t="s">
        <v>0</v>
      </c>
      <c r="B11" s="3" t="s">
        <v>15</v>
      </c>
      <c r="C11" s="13">
        <v>44727</v>
      </c>
      <c r="D11" s="3" t="s">
        <v>6</v>
      </c>
      <c r="E11" s="2"/>
    </row>
    <row r="12" spans="1:5" x14ac:dyDescent="0.25">
      <c r="A12" s="3" t="s">
        <v>0</v>
      </c>
      <c r="B12" s="3" t="s">
        <v>15</v>
      </c>
      <c r="C12" s="13">
        <v>44727</v>
      </c>
      <c r="D12" s="3" t="s">
        <v>6</v>
      </c>
      <c r="E12" s="2"/>
    </row>
    <row r="13" spans="1:5" x14ac:dyDescent="0.25">
      <c r="A13" s="3" t="s">
        <v>0</v>
      </c>
      <c r="B13" s="3" t="s">
        <v>15</v>
      </c>
      <c r="C13" s="13">
        <v>44727</v>
      </c>
      <c r="D13" s="3" t="s">
        <v>6</v>
      </c>
      <c r="E13" s="2"/>
    </row>
    <row r="14" spans="1:5" x14ac:dyDescent="0.25">
      <c r="A14" s="3" t="s">
        <v>0</v>
      </c>
      <c r="B14" s="3" t="s">
        <v>24</v>
      </c>
      <c r="C14" s="13">
        <v>44727</v>
      </c>
      <c r="D14" s="3" t="s">
        <v>7</v>
      </c>
      <c r="E14" s="2" t="s">
        <v>8</v>
      </c>
    </row>
    <row r="15" spans="1:5" x14ac:dyDescent="0.25">
      <c r="A15" s="3" t="s">
        <v>0</v>
      </c>
      <c r="B15" s="3" t="s">
        <v>24</v>
      </c>
      <c r="C15" s="13">
        <v>44727</v>
      </c>
      <c r="D15" s="3" t="s">
        <v>7</v>
      </c>
      <c r="E15" s="2" t="s">
        <v>8</v>
      </c>
    </row>
    <row r="16" spans="1:5" x14ac:dyDescent="0.25">
      <c r="A16" s="3" t="s">
        <v>0</v>
      </c>
      <c r="B16" s="3" t="s">
        <v>24</v>
      </c>
      <c r="C16" s="13">
        <v>44727</v>
      </c>
      <c r="D16" s="3" t="s">
        <v>7</v>
      </c>
      <c r="E16" s="2" t="s">
        <v>8</v>
      </c>
    </row>
    <row r="17" spans="1:5" x14ac:dyDescent="0.25">
      <c r="A17" s="3" t="s">
        <v>0</v>
      </c>
      <c r="B17" s="3" t="s">
        <v>24</v>
      </c>
      <c r="C17" s="13">
        <v>44727</v>
      </c>
      <c r="D17" s="3" t="s">
        <v>7</v>
      </c>
      <c r="E17" s="2" t="s">
        <v>8</v>
      </c>
    </row>
    <row r="18" spans="1:5" x14ac:dyDescent="0.25">
      <c r="A18" s="3" t="s">
        <v>0</v>
      </c>
      <c r="B18" s="3" t="s">
        <v>15</v>
      </c>
      <c r="C18" s="13">
        <v>44727</v>
      </c>
      <c r="D18" s="3" t="s">
        <v>6</v>
      </c>
      <c r="E18" s="2"/>
    </row>
    <row r="19" spans="1:5" x14ac:dyDescent="0.25">
      <c r="A19" s="3" t="s">
        <v>0</v>
      </c>
      <c r="B19" s="3" t="s">
        <v>11</v>
      </c>
      <c r="C19" s="13">
        <v>44727</v>
      </c>
      <c r="D19" s="3" t="s">
        <v>6</v>
      </c>
      <c r="E19" s="2"/>
    </row>
    <row r="20" spans="1:5" x14ac:dyDescent="0.25">
      <c r="A20" s="3" t="s">
        <v>2</v>
      </c>
      <c r="B20" s="3" t="s">
        <v>25</v>
      </c>
      <c r="C20" s="13">
        <v>44727</v>
      </c>
      <c r="D20" s="3" t="s">
        <v>6</v>
      </c>
      <c r="E20" s="2"/>
    </row>
    <row r="21" spans="1:5" x14ac:dyDescent="0.25">
      <c r="A21" s="3" t="s">
        <v>1</v>
      </c>
      <c r="B21" s="3" t="s">
        <v>22</v>
      </c>
      <c r="C21" s="13">
        <v>44727</v>
      </c>
      <c r="D21" s="3" t="s">
        <v>7</v>
      </c>
      <c r="E21" s="3" t="s">
        <v>8</v>
      </c>
    </row>
    <row r="22" spans="1:5" x14ac:dyDescent="0.25">
      <c r="A22" s="3" t="s">
        <v>2</v>
      </c>
      <c r="B22" s="3" t="s">
        <v>23</v>
      </c>
      <c r="C22" s="13">
        <v>44728</v>
      </c>
      <c r="D22" s="3" t="s">
        <v>7</v>
      </c>
      <c r="E22" s="2" t="s">
        <v>9</v>
      </c>
    </row>
    <row r="23" spans="1:5" x14ac:dyDescent="0.25">
      <c r="A23" s="3" t="s">
        <v>0</v>
      </c>
      <c r="B23" s="3" t="s">
        <v>26</v>
      </c>
      <c r="C23" s="13">
        <v>44728</v>
      </c>
      <c r="D23" s="3" t="s">
        <v>7</v>
      </c>
      <c r="E23" s="2" t="s">
        <v>9</v>
      </c>
    </row>
    <row r="24" spans="1:5" x14ac:dyDescent="0.25">
      <c r="A24" s="3" t="s">
        <v>0</v>
      </c>
      <c r="B24" s="3" t="s">
        <v>27</v>
      </c>
      <c r="C24" s="13">
        <v>44728</v>
      </c>
      <c r="D24" s="3" t="s">
        <v>7</v>
      </c>
      <c r="E24" s="2" t="s">
        <v>8</v>
      </c>
    </row>
    <row r="25" spans="1:5" x14ac:dyDescent="0.25">
      <c r="A25" s="3" t="s">
        <v>0</v>
      </c>
      <c r="B25" s="3" t="s">
        <v>26</v>
      </c>
      <c r="C25" s="13">
        <v>44728</v>
      </c>
      <c r="D25" s="3" t="s">
        <v>7</v>
      </c>
      <c r="E25" s="2" t="s">
        <v>9</v>
      </c>
    </row>
    <row r="26" spans="1:5" x14ac:dyDescent="0.25">
      <c r="A26" s="2" t="s">
        <v>0</v>
      </c>
      <c r="B26" s="2" t="s">
        <v>28</v>
      </c>
      <c r="C26" s="14">
        <v>44729</v>
      </c>
      <c r="D26" s="2" t="s">
        <v>7</v>
      </c>
      <c r="E26" s="2" t="s">
        <v>9</v>
      </c>
    </row>
    <row r="27" spans="1:5" x14ac:dyDescent="0.25">
      <c r="A27" s="2" t="s">
        <v>1</v>
      </c>
      <c r="B27" s="2" t="s">
        <v>29</v>
      </c>
      <c r="C27" s="14">
        <v>44729</v>
      </c>
      <c r="D27" s="2" t="s">
        <v>7</v>
      </c>
      <c r="E27" s="2" t="s">
        <v>9</v>
      </c>
    </row>
  </sheetData>
  <dataValidations count="2">
    <dataValidation type="list" allowBlank="1" showInputMessage="1" showErrorMessage="1" sqref="D1:D1048576">
      <formula1>"OUI,NON"</formula1>
    </dataValidation>
    <dataValidation showDropDown="1" showInputMessage="1" showErrorMessage="1" sqref="E1:E1048576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7:H21"/>
  <sheetViews>
    <sheetView tabSelected="1" workbookViewId="0">
      <selection activeCell="C8" sqref="C8"/>
    </sheetView>
  </sheetViews>
  <sheetFormatPr baseColWidth="10" defaultRowHeight="15" x14ac:dyDescent="0.25"/>
  <cols>
    <col min="1" max="1" width="10.7109375" style="1" bestFit="1" customWidth="1"/>
    <col min="2" max="6" width="20.7109375" style="1" customWidth="1"/>
    <col min="7" max="7" width="27.28515625" style="1" bestFit="1" customWidth="1"/>
    <col min="8" max="8" width="26.28515625" style="1" bestFit="1" customWidth="1"/>
    <col min="9" max="16384" width="11.42578125" style="1"/>
  </cols>
  <sheetData>
    <row r="7" spans="2:8" x14ac:dyDescent="0.25">
      <c r="C7" s="9"/>
      <c r="D7" s="9"/>
      <c r="F7" s="7">
        <v>44727</v>
      </c>
    </row>
    <row r="9" spans="2:8" x14ac:dyDescent="0.25">
      <c r="B9" s="1" t="s">
        <v>31</v>
      </c>
      <c r="C9" s="1" t="s">
        <v>3</v>
      </c>
      <c r="D9" s="1" t="s">
        <v>32</v>
      </c>
      <c r="E9" s="1" t="s">
        <v>33</v>
      </c>
      <c r="F9" s="1" t="s">
        <v>34</v>
      </c>
      <c r="G9" s="1" t="s">
        <v>35</v>
      </c>
      <c r="H9" s="6" t="s">
        <v>36</v>
      </c>
    </row>
    <row r="10" spans="2:8" x14ac:dyDescent="0.25">
      <c r="B10" s="1" t="s">
        <v>2</v>
      </c>
      <c r="C10" s="1" t="s">
        <v>20</v>
      </c>
      <c r="D10" s="1">
        <f>SUMPRODUCT((--ISNUMBER(FIND(C10,'IMPORT AFF'!B:B)))*(SYNTHESE!B:B&gt;=$F$7))</f>
        <v>0</v>
      </c>
      <c r="E10" s="1">
        <f>SUMPRODUCT((--ISNUMBER(FIND(C10,'IMPORT AFF'!B:B)))*('IMPORT AFF'!C:C&gt;=SYNTHESE!$F$7)*('IMPORT AFF'!D:D="OUI"))</f>
        <v>0</v>
      </c>
      <c r="F10" s="8" t="e">
        <f>E10/D10</f>
        <v>#DIV/0!</v>
      </c>
      <c r="G10" s="1">
        <f>SUMPRODUCT((--ISNUMBER(FIND(C10,'IMPORT AFF'!B:B)))*('IMPORT AFF'!C:C&gt;=SYNTHESE!$F$7)*('IMPORT AFF'!D:D="OUI"))</f>
        <v>0</v>
      </c>
      <c r="H10" s="8" t="e">
        <f>Tableau3[[#This Row],[NB AFF NON TERMINEES]]/Tableau3[[#This Row],[NB AFF]]</f>
        <v>#DIV/0!</v>
      </c>
    </row>
    <row r="11" spans="2:8" x14ac:dyDescent="0.25">
      <c r="B11" s="1" t="s">
        <v>1</v>
      </c>
      <c r="C11" s="1" t="s">
        <v>11</v>
      </c>
      <c r="D11" s="1">
        <f>SUMPRODUCT((--ISNUMBER(FIND(C11,'IMPORT AFF'!B:B)))*(SYNTHESE!B:B&gt;=$F$7))</f>
        <v>5</v>
      </c>
      <c r="E11" s="1">
        <f>SUMPRODUCT((--ISNUMBER(FIND(C11,'IMPORT AFF'!B:B)))*('IMPORT AFF'!C:C&gt;=SYNTHESE!$F$7)*('IMPORT AFF'!D:D="OUI"))</f>
        <v>2</v>
      </c>
      <c r="F11" s="8">
        <f t="shared" ref="F11:F21" si="0">E11/D11</f>
        <v>0.4</v>
      </c>
      <c r="G11" s="1">
        <f>SUMPRODUCT((--ISNUMBER(FIND(C11,'IMPORT AFF'!B:B)))*('IMPORT AFF'!C:C&gt;=SYNTHESE!$F$7)*('IMPORT AFF'!D:D="OUI"))</f>
        <v>2</v>
      </c>
      <c r="H11" s="8">
        <f>Tableau3[[#This Row],[NB AFF NON TERMINEES]]/Tableau3[[#This Row],[NB AFF]]</f>
        <v>0.4</v>
      </c>
    </row>
    <row r="12" spans="2:8" x14ac:dyDescent="0.25">
      <c r="B12" s="1" t="s">
        <v>1</v>
      </c>
      <c r="C12" s="1" t="s">
        <v>19</v>
      </c>
      <c r="D12" s="1">
        <f>SUMPRODUCT((--ISNUMBER(FIND(C12,'IMPORT AFF'!B:B)))*(SYNTHESE!B:B&gt;=$F$7))</f>
        <v>0</v>
      </c>
      <c r="E12" s="1">
        <f>SUMPRODUCT((--ISNUMBER(FIND(C12,'IMPORT AFF'!B:B)))*('IMPORT AFF'!C:C&gt;=SYNTHESE!$F$7)*('IMPORT AFF'!D:D="OUI"))</f>
        <v>0</v>
      </c>
      <c r="F12" s="8" t="e">
        <f t="shared" si="0"/>
        <v>#DIV/0!</v>
      </c>
      <c r="G12" s="1">
        <f>SUMPRODUCT((--ISNUMBER(FIND(C12,'IMPORT AFF'!B:B)))*('IMPORT AFF'!C:C&gt;=SYNTHESE!$F$7)*('IMPORT AFF'!D:D="OUI"))</f>
        <v>0</v>
      </c>
      <c r="H12" s="8" t="e">
        <f>Tableau3[[#This Row],[NB AFF NON TERMINEES]]/Tableau3[[#This Row],[NB AFF]]</f>
        <v>#DIV/0!</v>
      </c>
    </row>
    <row r="13" spans="2:8" x14ac:dyDescent="0.25">
      <c r="B13" s="1" t="s">
        <v>1</v>
      </c>
      <c r="C13" s="1" t="s">
        <v>16</v>
      </c>
      <c r="D13" s="1">
        <f>SUMPRODUCT((--ISNUMBER(FIND(C13,'IMPORT AFF'!B:B)))*(SYNTHESE!B:B&gt;=$F$7))</f>
        <v>4</v>
      </c>
      <c r="E13" s="1">
        <f>SUMPRODUCT((--ISNUMBER(FIND(C13,'IMPORT AFF'!B:B)))*('IMPORT AFF'!C:C&gt;=SYNTHESE!$F$7)*('IMPORT AFF'!D:D="OUI"))</f>
        <v>1</v>
      </c>
      <c r="F13" s="8">
        <f t="shared" si="0"/>
        <v>0.25</v>
      </c>
      <c r="G13" s="1">
        <f>SUMPRODUCT((--ISNUMBER(FIND(C13,'IMPORT AFF'!B:B)))*('IMPORT AFF'!C:C&gt;=SYNTHESE!$F$7)*('IMPORT AFF'!D:D="OUI"))</f>
        <v>1</v>
      </c>
      <c r="H13" s="8">
        <f>Tableau3[[#This Row],[NB AFF NON TERMINEES]]/Tableau3[[#This Row],[NB AFF]]</f>
        <v>0.25</v>
      </c>
    </row>
    <row r="14" spans="2:8" x14ac:dyDescent="0.25">
      <c r="B14" s="1" t="s">
        <v>1</v>
      </c>
      <c r="C14" s="1" t="s">
        <v>17</v>
      </c>
      <c r="D14" s="1">
        <f>SUMPRODUCT((--ISNUMBER(FIND(C14,'IMPORT AFF'!B:B)))*(SYNTHESE!B:B&gt;=$F$7))</f>
        <v>1</v>
      </c>
      <c r="E14" s="1">
        <f>SUMPRODUCT((--ISNUMBER(FIND(C14,'IMPORT AFF'!B:B)))*('IMPORT AFF'!C:C&gt;=SYNTHESE!$F$7)*('IMPORT AFF'!D:D="OUI"))</f>
        <v>0</v>
      </c>
      <c r="F14" s="8">
        <f t="shared" si="0"/>
        <v>0</v>
      </c>
      <c r="G14" s="1">
        <f>SUMPRODUCT((--ISNUMBER(FIND(C14,'IMPORT AFF'!B:B)))*('IMPORT AFF'!C:C&gt;=SYNTHESE!$F$7)*('IMPORT AFF'!D:D="OUI"))</f>
        <v>0</v>
      </c>
      <c r="H14" s="8">
        <f>Tableau3[[#This Row],[NB AFF NON TERMINEES]]/Tableau3[[#This Row],[NB AFF]]</f>
        <v>0</v>
      </c>
    </row>
    <row r="15" spans="2:8" x14ac:dyDescent="0.25">
      <c r="B15" s="1" t="s">
        <v>2</v>
      </c>
      <c r="C15" s="1" t="s">
        <v>13</v>
      </c>
      <c r="D15" s="1">
        <f>SUMPRODUCT((--ISNUMBER(FIND(C15,'IMPORT AFF'!B:B)))*(SYNTHESE!B:B&gt;=$F$7))</f>
        <v>0</v>
      </c>
      <c r="E15" s="1">
        <f>SUMPRODUCT((--ISNUMBER(FIND(C15,'IMPORT AFF'!B:B)))*('IMPORT AFF'!C:C&gt;=SYNTHESE!$F$7)*('IMPORT AFF'!D:D="OUI"))</f>
        <v>0</v>
      </c>
      <c r="F15" s="8" t="e">
        <f t="shared" si="0"/>
        <v>#DIV/0!</v>
      </c>
      <c r="G15" s="1">
        <f>SUMPRODUCT((--ISNUMBER(FIND(C15,'IMPORT AFF'!B:B)))*('IMPORT AFF'!C:C&gt;=SYNTHESE!$F$7)*('IMPORT AFF'!D:D="OUI"))</f>
        <v>0</v>
      </c>
      <c r="H15" s="8" t="e">
        <f>Tableau3[[#This Row],[NB AFF NON TERMINEES]]/Tableau3[[#This Row],[NB AFF]]</f>
        <v>#DIV/0!</v>
      </c>
    </row>
    <row r="16" spans="2:8" x14ac:dyDescent="0.25">
      <c r="B16" s="1" t="s">
        <v>0</v>
      </c>
      <c r="C16" s="1" t="s">
        <v>11</v>
      </c>
      <c r="D16" s="5">
        <f>SUMPRODUCT((--ISNUMBER(FIND(C16,'IMPORT AFF'!B:B)))*(SYNTHESE!B:B&gt;=$F$7))</f>
        <v>5</v>
      </c>
      <c r="E16" s="1">
        <f>SUMPRODUCT((--ISNUMBER(FIND(C16,'IMPORT AFF'!B:B)))*('IMPORT AFF'!C:C&gt;=SYNTHESE!$F$7)*('IMPORT AFF'!D:D="OUI"))</f>
        <v>2</v>
      </c>
      <c r="F16" s="8">
        <f t="shared" si="0"/>
        <v>0.4</v>
      </c>
      <c r="G16" s="1">
        <f>SUMPRODUCT((--ISNUMBER(FIND(C16,'IMPORT AFF'!B:B)))*('IMPORT AFF'!C:C&gt;=SYNTHESE!$F$7)*('IMPORT AFF'!D:D="OUI"))</f>
        <v>2</v>
      </c>
      <c r="H16" s="8">
        <f>Tableau3[[#This Row],[NB AFF NON TERMINEES]]/Tableau3[[#This Row],[NB AFF]]</f>
        <v>0.4</v>
      </c>
    </row>
    <row r="17" spans="2:8" x14ac:dyDescent="0.25">
      <c r="B17" s="1" t="s">
        <v>0</v>
      </c>
      <c r="C17" s="1" t="s">
        <v>16</v>
      </c>
      <c r="D17" s="5">
        <f>SUMPRODUCT((--ISNUMBER(FIND(C17,'IMPORT AFF'!B:B)))*(SYNTHESE!B:B&gt;=$F$7))</f>
        <v>4</v>
      </c>
      <c r="E17" s="1">
        <f>SUMPRODUCT((--ISNUMBER(FIND(C17,'IMPORT AFF'!B:B)))*('IMPORT AFF'!C:C&gt;=SYNTHESE!$F$7)*('IMPORT AFF'!D:D="OUI"))</f>
        <v>1</v>
      </c>
      <c r="F17" s="8">
        <f t="shared" si="0"/>
        <v>0.25</v>
      </c>
      <c r="G17" s="1">
        <f>SUMPRODUCT((--ISNUMBER(FIND(C17,'IMPORT AFF'!B:B)))*('IMPORT AFF'!C:C&gt;=SYNTHESE!$F$7)*('IMPORT AFF'!D:D="OUI"))</f>
        <v>1</v>
      </c>
      <c r="H17" s="8">
        <f>Tableau3[[#This Row],[NB AFF NON TERMINEES]]/Tableau3[[#This Row],[NB AFF]]</f>
        <v>0.25</v>
      </c>
    </row>
    <row r="18" spans="2:8" x14ac:dyDescent="0.25">
      <c r="B18" s="1" t="s">
        <v>0</v>
      </c>
      <c r="C18" s="1" t="s">
        <v>30</v>
      </c>
      <c r="D18" s="5">
        <f>SUMPRODUCT((--ISNUMBER(FIND(C18,'IMPORT AFF'!B:B)))*(SYNTHESE!B:B&gt;=$F$7))</f>
        <v>6</v>
      </c>
      <c r="E18" s="1">
        <f>SUMPRODUCT((--ISNUMBER(FIND(C18,'IMPORT AFF'!B:B)))*('IMPORT AFF'!C:C&gt;=SYNTHESE!$F$7)*('IMPORT AFF'!D:D="OUI"))</f>
        <v>7</v>
      </c>
      <c r="F18" s="8">
        <f t="shared" si="0"/>
        <v>1.1666666666666667</v>
      </c>
      <c r="G18" s="1">
        <f>SUMPRODUCT((--ISNUMBER(FIND(C18,'IMPORT AFF'!B:B)))*('IMPORT AFF'!C:C&gt;=SYNTHESE!$F$7)*('IMPORT AFF'!D:D="OUI"))</f>
        <v>7</v>
      </c>
      <c r="H18" s="8">
        <f>Tableau3[[#This Row],[NB AFF NON TERMINEES]]/Tableau3[[#This Row],[NB AFF]]</f>
        <v>1.1666666666666667</v>
      </c>
    </row>
    <row r="19" spans="2:8" x14ac:dyDescent="0.25">
      <c r="B19" s="1" t="s">
        <v>2</v>
      </c>
      <c r="C19" s="1" t="s">
        <v>18</v>
      </c>
      <c r="D19" s="5">
        <f>SUMPRODUCT((--ISNUMBER(FIND(C19,'IMPORT AFF'!B:B)))*(SYNTHESE!B:B&gt;=$F$7))</f>
        <v>1</v>
      </c>
      <c r="E19" s="1">
        <f>SUMPRODUCT((--ISNUMBER(FIND(C19,'IMPORT AFF'!B:B)))*('IMPORT AFF'!C:C&gt;=SYNTHESE!$F$7)*('IMPORT AFF'!D:D="OUI"))</f>
        <v>1</v>
      </c>
      <c r="F19" s="8">
        <f t="shared" si="0"/>
        <v>1</v>
      </c>
      <c r="G19" s="1">
        <f>SUMPRODUCT((--ISNUMBER(FIND(C19,'IMPORT AFF'!B:B)))*('IMPORT AFF'!C:C&gt;=SYNTHESE!$F$7)*('IMPORT AFF'!D:D="OUI"))</f>
        <v>1</v>
      </c>
      <c r="H19" s="8">
        <f>Tableau3[[#This Row],[NB AFF NON TERMINEES]]/Tableau3[[#This Row],[NB AFF]]</f>
        <v>1</v>
      </c>
    </row>
    <row r="20" spans="2:8" x14ac:dyDescent="0.25">
      <c r="B20" s="1" t="s">
        <v>1</v>
      </c>
      <c r="C20" s="1" t="s">
        <v>14</v>
      </c>
      <c r="D20" s="5">
        <f>SUMPRODUCT((--ISNUMBER(FIND(C20,'IMPORT AFF'!B:B)))*(SYNTHESE!B:B&gt;=$F$7))</f>
        <v>1</v>
      </c>
      <c r="E20" s="1">
        <f>SUMPRODUCT((--ISNUMBER(FIND(C20,'IMPORT AFF'!B:B)))*('IMPORT AFF'!C:C&gt;=SYNTHESE!$F$7)*('IMPORT AFF'!D:D="OUI"))</f>
        <v>0</v>
      </c>
      <c r="F20" s="8">
        <f t="shared" si="0"/>
        <v>0</v>
      </c>
      <c r="G20" s="1">
        <f>SUMPRODUCT((--ISNUMBER(FIND(C20,'IMPORT AFF'!B:B)))*('IMPORT AFF'!C:C&gt;=SYNTHESE!$F$7)*('IMPORT AFF'!D:D="OUI"))</f>
        <v>0</v>
      </c>
      <c r="H20" s="8">
        <f>Tableau3[[#This Row],[NB AFF NON TERMINEES]]/Tableau3[[#This Row],[NB AFF]]</f>
        <v>0</v>
      </c>
    </row>
    <row r="21" spans="2:8" x14ac:dyDescent="0.25">
      <c r="B21" s="1" t="s">
        <v>0</v>
      </c>
      <c r="C21" s="1" t="s">
        <v>12</v>
      </c>
      <c r="D21" s="5">
        <f>SUMPRODUCT((--ISNUMBER(FIND(C21,'IMPORT AFF'!B:B)))*(SYNTHESE!B:B&gt;=$F$7))</f>
        <v>0</v>
      </c>
      <c r="E21" s="1">
        <f>SUMPRODUCT((--ISNUMBER(FIND(C21,'IMPORT AFF'!B:B)))*('IMPORT AFF'!C:C&gt;=SYNTHESE!$F$7)*('IMPORT AFF'!D:D="OUI"))</f>
        <v>0</v>
      </c>
      <c r="F21" s="8" t="e">
        <f t="shared" si="0"/>
        <v>#DIV/0!</v>
      </c>
      <c r="G21" s="1">
        <f>SUMPRODUCT((--ISNUMBER(FIND(C21,'IMPORT AFF'!B:B)))*('IMPORT AFF'!C:C&gt;=SYNTHESE!$F$7)*('IMPORT AFF'!D:D="OUI"))</f>
        <v>0</v>
      </c>
      <c r="H21" s="8" t="e">
        <f>Tableau3[[#This Row],[NB AFF NON TERMINEES]]/Tableau3[[#This Row],[NB AFF]]</f>
        <v>#DIV/0!</v>
      </c>
    </row>
  </sheetData>
  <mergeCells count="1">
    <mergeCell ref="C7:D7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IMPORT AFF</vt:lpstr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Tilmant Julien</cp:lastModifiedBy>
  <dcterms:created xsi:type="dcterms:W3CDTF">2022-06-11T07:13:12Z</dcterms:created>
  <dcterms:modified xsi:type="dcterms:W3CDTF">2022-06-22T19:17:49Z</dcterms:modified>
</cp:coreProperties>
</file>