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ownloads\"/>
    </mc:Choice>
  </mc:AlternateContent>
  <xr:revisionPtr revIDLastSave="0" documentId="13_ncr:1_{64F38E7E-EEFD-4AE7-B975-DB51B2ADD637}" xr6:coauthVersionLast="43" xr6:coauthVersionMax="43" xr10:uidLastSave="{00000000-0000-0000-0000-000000000000}"/>
  <bookViews>
    <workbookView xWindow="-120" yWindow="-120" windowWidth="29040" windowHeight="15990" activeTab="1" xr2:uid="{A8E003D7-1819-4847-8D66-6C7344753D73}"/>
  </bookViews>
  <sheets>
    <sheet name="tarifs" sheetId="2" r:id="rId1"/>
    <sheet name="S27" sheetId="1" r:id="rId2"/>
    <sheet name="Feuil3" sheetId="3" r:id="rId3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3" i="1" l="1"/>
  <c r="G23" i="1"/>
  <c r="H23" i="1"/>
  <c r="F24" i="1"/>
  <c r="G24" i="1"/>
  <c r="H24" i="1"/>
  <c r="F25" i="1"/>
  <c r="G25" i="1"/>
  <c r="H25" i="1"/>
  <c r="C22" i="1"/>
  <c r="C23" i="1"/>
  <c r="C24" i="1"/>
  <c r="C25" i="1"/>
  <c r="C21" i="1"/>
  <c r="C13" i="1"/>
  <c r="F22" i="1"/>
  <c r="G22" i="1"/>
  <c r="H22" i="1"/>
  <c r="H21" i="1"/>
  <c r="F21" i="1"/>
  <c r="G21" i="1"/>
  <c r="E13" i="1"/>
  <c r="C14" i="1"/>
  <c r="C15" i="1"/>
  <c r="C16" i="1"/>
  <c r="F4" i="1"/>
  <c r="C4" i="1"/>
  <c r="F5" i="1"/>
  <c r="C5" i="1"/>
  <c r="F3" i="1"/>
  <c r="C3" i="1"/>
  <c r="F6" i="1"/>
  <c r="C6" i="1"/>
</calcChain>
</file>

<file path=xl/sharedStrings.xml><?xml version="1.0" encoding="utf-8"?>
<sst xmlns="http://schemas.openxmlformats.org/spreadsheetml/2006/main" count="50" uniqueCount="18">
  <si>
    <t>NOMS</t>
  </si>
  <si>
    <t>Prénoms</t>
  </si>
  <si>
    <t xml:space="preserve">reste à payer </t>
  </si>
  <si>
    <t>&lt;2KG</t>
  </si>
  <si>
    <t>&gt;2KG</t>
  </si>
  <si>
    <t>TOTAL</t>
  </si>
  <si>
    <t xml:space="preserve">FRANCK </t>
  </si>
  <si>
    <t>HUBERT</t>
  </si>
  <si>
    <t>SONIA</t>
  </si>
  <si>
    <t>CLAUDY</t>
  </si>
  <si>
    <t>Kg</t>
  </si>
  <si>
    <t>Fromage 1</t>
  </si>
  <si>
    <t>Fromage 2</t>
  </si>
  <si>
    <t>Fromage 3</t>
  </si>
  <si>
    <t>&lt; 2KG</t>
  </si>
  <si>
    <t>Fromage</t>
  </si>
  <si>
    <t>&lt;2</t>
  </si>
  <si>
    <t>&gt;2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</si>
</sst>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i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2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2" xfId="0" applyFont="1" applyBorder="1" applyAlignment="1" applyProtection="1">
      <alignment horizontal="center"/>
      <protection locked="0"/>
    </xf>
    <xf numFmtId="0" fontId="1" fillId="0" borderId="5" xfId="0" applyFont="1" applyBorder="1" applyAlignment="1" applyProtection="1">
      <alignment horizontal="center"/>
      <protection locked="0"/>
    </xf>
    <xf numFmtId="2" fontId="1" fillId="0" borderId="6" xfId="0" applyNumberFormat="1" applyFont="1" applyBorder="1" applyAlignment="1" applyProtection="1">
      <alignment horizontal="center"/>
      <protection locked="0"/>
    </xf>
    <xf numFmtId="0" fontId="0" fillId="0" borderId="14" xfId="0" applyBorder="1"/>
    <xf numFmtId="2" fontId="1" fillId="0" borderId="16" xfId="0" applyNumberFormat="1" applyFont="1" applyBorder="1" applyAlignment="1" applyProtection="1">
      <alignment horizontal="center"/>
      <protection locked="0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1" fillId="0" borderId="18" xfId="0" applyFont="1" applyBorder="1" applyAlignment="1" applyProtection="1">
      <alignment horizontal="center"/>
      <protection locked="0"/>
    </xf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6" xfId="0" applyBorder="1"/>
    <xf numFmtId="0" fontId="1" fillId="0" borderId="24" xfId="0" applyFont="1" applyBorder="1" applyAlignment="1" applyProtection="1">
      <alignment horizontal="center"/>
      <protection locked="0"/>
    </xf>
    <xf numFmtId="0" fontId="1" fillId="0" borderId="25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horizontal="center"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2" fontId="1" fillId="0" borderId="9" xfId="0" applyNumberFormat="1" applyFont="1" applyBorder="1" applyAlignment="1" applyProtection="1">
      <alignment horizontal="center" vertical="center" wrapText="1"/>
      <protection locked="0"/>
    </xf>
    <xf numFmtId="2" fontId="1" fillId="0" borderId="10" xfId="0" applyNumberFormat="1" applyFont="1" applyBorder="1" applyAlignment="1" applyProtection="1">
      <alignment horizontal="center" vertical="center" wrapText="1"/>
      <protection locked="0"/>
    </xf>
    <xf numFmtId="0" fontId="1" fillId="0" borderId="20" xfId="0" applyFont="1" applyBorder="1" applyAlignment="1" applyProtection="1">
      <alignment horizontal="center"/>
      <protection locked="0"/>
    </xf>
    <xf numFmtId="0" fontId="1" fillId="0" borderId="13" xfId="0" applyFont="1" applyBorder="1" applyAlignment="1" applyProtection="1">
      <alignment horizontal="center"/>
      <protection locked="0"/>
    </xf>
    <xf numFmtId="0" fontId="1" fillId="0" borderId="15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2" fontId="1" fillId="0" borderId="12" xfId="0" applyNumberFormat="1" applyFont="1" applyBorder="1" applyAlignment="1" applyProtection="1">
      <alignment horizontal="center" vertical="center" wrapText="1"/>
      <protection locked="0"/>
    </xf>
    <xf numFmtId="0" fontId="1" fillId="0" borderId="11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13" xfId="0" applyFont="1" applyBorder="1" applyAlignment="1" applyProtection="1">
      <alignment horizontal="center" vertical="center"/>
      <protection locked="0"/>
    </xf>
    <xf numFmtId="2" fontId="1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27" xfId="0" applyBorder="1"/>
    <xf numFmtId="0" fontId="0" fillId="0" borderId="28" xfId="0" applyBorder="1"/>
    <xf numFmtId="0" fontId="0" fillId="0" borderId="20" xfId="0" applyBorder="1"/>
    <xf numFmtId="0" fontId="0" fillId="0" borderId="13" xfId="0" applyBorder="1"/>
    <xf numFmtId="0" fontId="0" fillId="0" borderId="4" xfId="0" applyBorder="1"/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2" fontId="1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1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" xfId="0" applyBorder="1"/>
    <xf numFmtId="2" fontId="1" fillId="2" borderId="4" xfId="0" applyNumberFormat="1" applyFont="1" applyFill="1" applyBorder="1" applyAlignment="1" applyProtection="1">
      <alignment horizontal="center"/>
      <protection locked="0"/>
    </xf>
    <xf numFmtId="2" fontId="1" fillId="2" borderId="29" xfId="0" applyNumberFormat="1" applyFont="1" applyFill="1" applyBorder="1" applyAlignment="1" applyProtection="1">
      <alignment horizontal="center"/>
      <protection locked="0"/>
    </xf>
    <xf numFmtId="2" fontId="0" fillId="0" borderId="13" xfId="0" applyNumberFormat="1" applyBorder="1"/>
    <xf numFmtId="2" fontId="0" fillId="0" borderId="28" xfId="0" applyNumberFormat="1" applyBorder="1"/>
    <xf numFmtId="2" fontId="0" fillId="0" borderId="2" xfId="0" applyNumberFormat="1" applyBorder="1"/>
    <xf numFmtId="2" fontId="0" fillId="0" borderId="14" xfId="0" applyNumberFormat="1" applyBorder="1"/>
    <xf numFmtId="0" fontId="0" fillId="0" borderId="31" xfId="0" applyBorder="1"/>
    <xf numFmtId="2" fontId="1" fillId="2" borderId="30" xfId="0" applyNumberFormat="1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8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219075</xdr:colOff>
      <xdr:row>1</xdr:row>
      <xdr:rowOff>57150</xdr:rowOff>
    </xdr:from>
    <xdr:to>
      <xdr:col>14</xdr:col>
      <xdr:colOff>676275</xdr:colOff>
      <xdr:row>15</xdr:row>
      <xdr:rowOff>28575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32BE11A-81F4-46CB-8EFA-50C6FD7F4B9B}"/>
            </a:ext>
          </a:extLst>
        </xdr:cNvPr>
        <xdr:cNvSpPr txBox="1"/>
      </xdr:nvSpPr>
      <xdr:spPr>
        <a:xfrm>
          <a:off x="7839075" y="247650"/>
          <a:ext cx="3505200" cy="2667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que j'ai a ce jour</a:t>
          </a:r>
          <a:r>
            <a:rPr lang="fr-FR" sz="1100" baseline="0"/>
            <a:t> : </a:t>
          </a:r>
          <a:endParaRPr lang="fr-FR" sz="1100"/>
        </a:p>
        <a:p>
          <a:r>
            <a:rPr lang="fr-FR" sz="1100"/>
            <a:t>Suivant le nombre de Kg, il faut en colonne 'D 'mettre</a:t>
          </a:r>
          <a:r>
            <a:rPr lang="fr-FR" sz="1100" baseline="0"/>
            <a:t> le poids jusqu'a 2 Kg et dans la colonne 'E' mette ce qui est suppérieur à 2 Kg.</a:t>
          </a:r>
        </a:p>
        <a:p>
          <a:r>
            <a:rPr lang="fr-FR" sz="1100" baseline="0"/>
            <a:t>Car deux prix différents et donc source d'erreur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Je souhaite faire évoluer ce fichier, en simplifiant afin d'éviter les erreurs.</a:t>
          </a:r>
        </a:p>
        <a:p>
          <a:r>
            <a:rPr lang="fr-FR" sz="1100" baseline="0"/>
            <a:t>c'est a dire pouvoir caluler les 2 premiers Kg a un certain prix (A ce jour 6€ pris dans l'onglet 'Tarifs') et les Kg suppérieur à 2 kg  a un autre tarifs)</a:t>
          </a:r>
        </a:p>
        <a:p>
          <a:r>
            <a:rPr lang="fr-FR" sz="1100" baseline="0"/>
            <a:t>Si vous avez une petite formule 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3C9A6-20D9-4511-B6B1-8050D253A6DE}">
  <sheetPr codeName="Feuil2"/>
  <dimension ref="A1:C4"/>
  <sheetViews>
    <sheetView workbookViewId="0">
      <selection activeCell="B4" sqref="B4"/>
    </sheetView>
  </sheetViews>
  <sheetFormatPr baseColWidth="10" defaultRowHeight="15" x14ac:dyDescent="0.25"/>
  <sheetData>
    <row r="1" spans="1:3" x14ac:dyDescent="0.25">
      <c r="B1" t="s">
        <v>14</v>
      </c>
      <c r="C1" t="s">
        <v>4</v>
      </c>
    </row>
    <row r="2" spans="1:3" x14ac:dyDescent="0.25">
      <c r="A2" t="s">
        <v>11</v>
      </c>
      <c r="B2">
        <v>6</v>
      </c>
      <c r="C2">
        <v>8.6999999999999993</v>
      </c>
    </row>
    <row r="3" spans="1:3" x14ac:dyDescent="0.25">
      <c r="A3" t="s">
        <v>12</v>
      </c>
      <c r="B3">
        <v>2</v>
      </c>
      <c r="C3">
        <v>5</v>
      </c>
    </row>
    <row r="4" spans="1:3" x14ac:dyDescent="0.25">
      <c r="A4" t="s">
        <v>13</v>
      </c>
      <c r="B4">
        <v>4</v>
      </c>
      <c r="C4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542CD-F538-4E77-9DC3-672FA14B2A46}">
  <sheetPr codeName="Feuil1"/>
  <dimension ref="A1:H25"/>
  <sheetViews>
    <sheetView tabSelected="1" workbookViewId="0">
      <selection activeCell="H25" sqref="H25"/>
    </sheetView>
  </sheetViews>
  <sheetFormatPr baseColWidth="10" defaultRowHeight="15" x14ac:dyDescent="0.25"/>
  <sheetData>
    <row r="1" spans="1:8" x14ac:dyDescent="0.25">
      <c r="A1" s="25" t="s">
        <v>0</v>
      </c>
      <c r="B1" s="27" t="s">
        <v>1</v>
      </c>
      <c r="C1" s="29" t="s">
        <v>2</v>
      </c>
      <c r="D1" s="31" t="s">
        <v>11</v>
      </c>
      <c r="E1" s="32"/>
      <c r="F1" s="33"/>
      <c r="G1" s="34" t="s">
        <v>12</v>
      </c>
      <c r="H1" s="35"/>
    </row>
    <row r="2" spans="1:8" x14ac:dyDescent="0.25">
      <c r="A2" s="26"/>
      <c r="B2" s="28"/>
      <c r="C2" s="30"/>
      <c r="D2" s="15" t="s">
        <v>3</v>
      </c>
      <c r="E2" s="6" t="s">
        <v>4</v>
      </c>
      <c r="F2" s="10" t="s">
        <v>5</v>
      </c>
      <c r="G2" s="7" t="s">
        <v>10</v>
      </c>
      <c r="H2" s="8" t="s">
        <v>5</v>
      </c>
    </row>
    <row r="3" spans="1:8" x14ac:dyDescent="0.25">
      <c r="A3" s="2"/>
      <c r="B3" s="11" t="s">
        <v>6</v>
      </c>
      <c r="C3" s="16" t="e">
        <f>F3+H3</f>
        <v>#REF!</v>
      </c>
      <c r="D3" s="13">
        <v>1</v>
      </c>
      <c r="E3" s="1"/>
      <c r="F3" s="11" t="e">
        <f>IF(D3&gt;0,D3*tarifs!$C$2+E3*tarifs!#REF!,"")</f>
        <v>#REF!</v>
      </c>
      <c r="G3" s="2"/>
      <c r="H3" s="3"/>
    </row>
    <row r="4" spans="1:8" x14ac:dyDescent="0.25">
      <c r="A4" s="2"/>
      <c r="B4" s="11" t="s">
        <v>7</v>
      </c>
      <c r="C4" s="16" t="e">
        <f t="shared" ref="C4:C6" si="0">F4+H4</f>
        <v>#REF!</v>
      </c>
      <c r="D4" s="13">
        <v>2</v>
      </c>
      <c r="E4" s="1"/>
      <c r="F4" s="11" t="e">
        <f>IF(D4&gt;0,D4*tarifs!$C$2+E4*tarifs!#REF!,"")</f>
        <v>#REF!</v>
      </c>
      <c r="G4" s="2"/>
      <c r="H4" s="3"/>
    </row>
    <row r="5" spans="1:8" x14ac:dyDescent="0.25">
      <c r="A5" s="2"/>
      <c r="B5" s="11" t="s">
        <v>8</v>
      </c>
      <c r="C5" s="16" t="e">
        <f t="shared" si="0"/>
        <v>#REF!</v>
      </c>
      <c r="D5" s="13">
        <v>2</v>
      </c>
      <c r="E5" s="1">
        <v>1</v>
      </c>
      <c r="F5" s="11" t="e">
        <f>IF(D5&gt;0,D5*tarifs!$C$2+E5*tarifs!#REF!,"")</f>
        <v>#REF!</v>
      </c>
      <c r="G5" s="2"/>
      <c r="H5" s="3"/>
    </row>
    <row r="6" spans="1:8" ht="15.75" thickBot="1" x14ac:dyDescent="0.3">
      <c r="A6" s="4"/>
      <c r="B6" s="12" t="s">
        <v>9</v>
      </c>
      <c r="C6" s="17" t="e">
        <f t="shared" si="0"/>
        <v>#REF!</v>
      </c>
      <c r="D6" s="14">
        <v>1</v>
      </c>
      <c r="E6" s="9"/>
      <c r="F6" s="12" t="e">
        <f>IF(D6&gt;0,D6*tarifs!$C$2+E6*tarifs!#REF!,"")</f>
        <v>#REF!</v>
      </c>
      <c r="G6" s="4"/>
      <c r="H6" s="5"/>
    </row>
    <row r="10" spans="1:8" ht="15.75" thickBot="1" x14ac:dyDescent="0.3"/>
    <row r="11" spans="1:8" ht="15.75" thickBot="1" x14ac:dyDescent="0.3">
      <c r="A11" s="25" t="s">
        <v>0</v>
      </c>
      <c r="B11" s="27" t="s">
        <v>1</v>
      </c>
      <c r="C11" s="29" t="s">
        <v>2</v>
      </c>
      <c r="D11" s="37" t="s">
        <v>11</v>
      </c>
      <c r="E11" s="38"/>
      <c r="F11" s="23" t="s">
        <v>12</v>
      </c>
      <c r="G11" s="24"/>
    </row>
    <row r="12" spans="1:8" x14ac:dyDescent="0.25">
      <c r="A12" s="26"/>
      <c r="B12" s="28"/>
      <c r="C12" s="36"/>
      <c r="D12" s="19" t="s">
        <v>10</v>
      </c>
      <c r="E12" s="21" t="s">
        <v>5</v>
      </c>
      <c r="F12" s="19" t="s">
        <v>10</v>
      </c>
      <c r="G12" s="20" t="s">
        <v>5</v>
      </c>
    </row>
    <row r="13" spans="1:8" x14ac:dyDescent="0.25">
      <c r="A13" s="2"/>
      <c r="B13" s="11" t="s">
        <v>6</v>
      </c>
      <c r="C13" s="18">
        <f>E13+G13</f>
        <v>14.7</v>
      </c>
      <c r="D13" s="2">
        <v>3</v>
      </c>
      <c r="E13" s="11">
        <f>IF((D13-2)&gt;0,(D13-2)*tarifs!B2)</f>
        <v>6</v>
      </c>
      <c r="F13" s="2">
        <v>1</v>
      </c>
      <c r="G13" s="3">
        <v>8.6999999999999993</v>
      </c>
    </row>
    <row r="14" spans="1:8" x14ac:dyDescent="0.25">
      <c r="A14" s="2"/>
      <c r="B14" s="11" t="s">
        <v>7</v>
      </c>
      <c r="C14" s="18">
        <f t="shared" ref="C14:C16" si="1">E14+G14</f>
        <v>0</v>
      </c>
      <c r="D14" s="2"/>
      <c r="E14" s="11"/>
      <c r="F14" s="2"/>
      <c r="G14" s="3"/>
    </row>
    <row r="15" spans="1:8" x14ac:dyDescent="0.25">
      <c r="A15" s="2"/>
      <c r="B15" s="11" t="s">
        <v>8</v>
      </c>
      <c r="C15" s="18">
        <f t="shared" si="1"/>
        <v>0</v>
      </c>
      <c r="D15" s="2"/>
      <c r="E15" s="11"/>
      <c r="F15" s="2"/>
      <c r="G15" s="3"/>
    </row>
    <row r="16" spans="1:8" ht="15.75" thickBot="1" x14ac:dyDescent="0.3">
      <c r="A16" s="4"/>
      <c r="B16" s="12" t="s">
        <v>9</v>
      </c>
      <c r="C16" s="22">
        <f t="shared" si="1"/>
        <v>0</v>
      </c>
      <c r="D16" s="4"/>
      <c r="E16" s="12"/>
      <c r="F16" s="4"/>
      <c r="G16" s="5"/>
    </row>
    <row r="18" spans="1:8" ht="15.75" thickBot="1" x14ac:dyDescent="0.3"/>
    <row r="19" spans="1:8" x14ac:dyDescent="0.25">
      <c r="A19" s="25" t="s">
        <v>0</v>
      </c>
      <c r="B19" s="39" t="s">
        <v>1</v>
      </c>
      <c r="C19" s="40" t="s">
        <v>2</v>
      </c>
      <c r="D19" s="43"/>
      <c r="E19" s="44"/>
      <c r="F19" s="44"/>
      <c r="G19" s="44"/>
      <c r="H19" s="45"/>
    </row>
    <row r="20" spans="1:8" ht="15.75" thickBot="1" x14ac:dyDescent="0.3">
      <c r="A20" s="46"/>
      <c r="B20" s="47"/>
      <c r="C20" s="48"/>
      <c r="D20" s="14" t="s">
        <v>15</v>
      </c>
      <c r="E20" s="49" t="s">
        <v>10</v>
      </c>
      <c r="F20" s="9" t="s">
        <v>16</v>
      </c>
      <c r="G20" s="9" t="s">
        <v>17</v>
      </c>
      <c r="H20" s="50" t="s">
        <v>5</v>
      </c>
    </row>
    <row r="21" spans="1:8" x14ac:dyDescent="0.25">
      <c r="A21" s="51"/>
      <c r="B21" s="44" t="s">
        <v>6</v>
      </c>
      <c r="C21" s="54">
        <f>SUMPRODUCT((H$21:H$25)*(B$21:B$25=B21))</f>
        <v>45.4</v>
      </c>
      <c r="D21" s="51" t="s">
        <v>12</v>
      </c>
      <c r="E21" s="44">
        <v>8</v>
      </c>
      <c r="F21" s="44">
        <f>IF((E21-2)&lt;0,E21,E21-2)</f>
        <v>6</v>
      </c>
      <c r="G21" s="44">
        <f>E21-F21</f>
        <v>2</v>
      </c>
      <c r="H21" s="52">
        <f>SUMPRODUCT((tarifs!A$2:A$4='S27'!D21)*(F21*tarifs!B$2:B$4))+SUMPRODUCT((tarifs!A$2:A$4='S27'!D21)*(G21*tarifs!C$2:C$4))</f>
        <v>22</v>
      </c>
    </row>
    <row r="22" spans="1:8" ht="15.75" thickBot="1" x14ac:dyDescent="0.3">
      <c r="A22" s="41"/>
      <c r="B22" s="42" t="s">
        <v>6</v>
      </c>
      <c r="C22" s="55">
        <f t="shared" ref="C22:C25" si="2">SUMPRODUCT((H$21:H$25)*(B$21:B$25=B22))</f>
        <v>45.4</v>
      </c>
      <c r="D22" s="41" t="s">
        <v>11</v>
      </c>
      <c r="E22" s="42">
        <v>3</v>
      </c>
      <c r="F22" s="42">
        <f>IF((E22-2)&lt;0,E22,E22-2)</f>
        <v>1</v>
      </c>
      <c r="G22" s="42">
        <f>E22-F22</f>
        <v>2</v>
      </c>
      <c r="H22" s="53">
        <f>SUMPRODUCT((tarifs!A$2:A$4='S27'!D22)*(F22*tarifs!B$2:B$4))+SUMPRODUCT((tarifs!A$2:A$4='S27'!D22)*(G22*tarifs!C$2:C$4))</f>
        <v>23.4</v>
      </c>
    </row>
    <row r="23" spans="1:8" x14ac:dyDescent="0.25">
      <c r="A23" s="2"/>
      <c r="B23" s="1" t="s">
        <v>7</v>
      </c>
      <c r="C23" s="56">
        <f t="shared" si="2"/>
        <v>4</v>
      </c>
      <c r="D23" s="51" t="s">
        <v>13</v>
      </c>
      <c r="E23" s="1">
        <v>1</v>
      </c>
      <c r="F23" s="42">
        <f t="shared" ref="F23:F25" si="3">IF((E23-2)&lt;0,E23,E23-2)</f>
        <v>1</v>
      </c>
      <c r="G23" s="42">
        <f t="shared" ref="G23:G25" si="4">E23-F23</f>
        <v>0</v>
      </c>
      <c r="H23" s="53">
        <f>SUMPRODUCT((tarifs!A$2:A$4='S27'!D23)*(F23*tarifs!B$2:B$4))+SUMPRODUCT((tarifs!A$2:A$4='S27'!D23)*(G23*tarifs!C$2:C$4))</f>
        <v>4</v>
      </c>
    </row>
    <row r="24" spans="1:8" x14ac:dyDescent="0.25">
      <c r="A24" s="2"/>
      <c r="B24" s="1" t="s">
        <v>8</v>
      </c>
      <c r="C24" s="56">
        <f t="shared" si="2"/>
        <v>17.399999999999999</v>
      </c>
      <c r="D24" s="41" t="s">
        <v>11</v>
      </c>
      <c r="E24" s="1">
        <v>2</v>
      </c>
      <c r="F24" s="42">
        <f t="shared" si="3"/>
        <v>0</v>
      </c>
      <c r="G24" s="42">
        <f t="shared" si="4"/>
        <v>2</v>
      </c>
      <c r="H24" s="53">
        <f>SUMPRODUCT((tarifs!A$2:A$4='S27'!D24)*(F24*tarifs!B$2:B$4))+SUMPRODUCT((tarifs!A$2:A$4='S27'!D24)*(G24*tarifs!C$2:C$4))</f>
        <v>17.399999999999999</v>
      </c>
    </row>
    <row r="25" spans="1:8" ht="15.75" thickBot="1" x14ac:dyDescent="0.3">
      <c r="A25" s="4"/>
      <c r="B25" s="9" t="s">
        <v>9</v>
      </c>
      <c r="C25" s="57">
        <f t="shared" si="2"/>
        <v>22</v>
      </c>
      <c r="D25" s="4" t="s">
        <v>13</v>
      </c>
      <c r="E25" s="9">
        <v>4</v>
      </c>
      <c r="F25" s="58">
        <f t="shared" si="3"/>
        <v>2</v>
      </c>
      <c r="G25" s="58">
        <f t="shared" si="4"/>
        <v>2</v>
      </c>
      <c r="H25" s="59">
        <f>SUMPRODUCT((tarifs!A$2:A$4='S27'!D25)*(F25*tarifs!B$2:B$4))+SUMPRODUCT((tarifs!A$2:A$4='S27'!D25)*(G25*tarifs!C$2:C$4))</f>
        <v>22</v>
      </c>
    </row>
  </sheetData>
  <mergeCells count="13">
    <mergeCell ref="A19:A20"/>
    <mergeCell ref="B19:B20"/>
    <mergeCell ref="C19:C20"/>
    <mergeCell ref="F11:G11"/>
    <mergeCell ref="A1:A2"/>
    <mergeCell ref="B1:B2"/>
    <mergeCell ref="C1:C2"/>
    <mergeCell ref="D1:F1"/>
    <mergeCell ref="G1:H1"/>
    <mergeCell ref="A11:A12"/>
    <mergeCell ref="B11:B12"/>
    <mergeCell ref="C11:C12"/>
    <mergeCell ref="D11:E11"/>
  </mergeCells>
  <conditionalFormatting sqref="A2:H2">
    <cfRule type="expression" dxfId="7" priority="7">
      <formula>AND(COLUMN()=CELL("colonne"),ROW()&lt;=CELL("ligne"))</formula>
    </cfRule>
    <cfRule type="expression" dxfId="6" priority="8">
      <formula>AND(ROW()=CELL("ligne"),COLUMN()&lt;=CELL("colonne"))</formula>
    </cfRule>
  </conditionalFormatting>
  <conditionalFormatting sqref="A12:C12">
    <cfRule type="expression" dxfId="5" priority="5">
      <formula>AND(COLUMN()=CELL("colonne"),ROW()&lt;=CELL("ligne"))</formula>
    </cfRule>
    <cfRule type="expression" dxfId="4" priority="6">
      <formula>AND(ROW()=CELL("ligne"),COLUMN()&lt;=CELL("colonne"))</formula>
    </cfRule>
  </conditionalFormatting>
  <conditionalFormatting sqref="A20:C20">
    <cfRule type="expression" dxfId="3" priority="3">
      <formula>AND(COLUMN()=CELL("colonne"),ROW()&lt;=CELL("ligne"))</formula>
    </cfRule>
    <cfRule type="expression" dxfId="2" priority="4">
      <formula>AND(ROW()=CELL("ligne"),COLUMN()&lt;=CELL("colonne"))</formula>
    </cfRule>
  </conditionalFormatting>
  <conditionalFormatting sqref="H21:H25">
    <cfRule type="expression" dxfId="1" priority="1">
      <formula>AND(COLUMN()=CELL("colonne"),ROW()&lt;=CELL("ligne"))</formula>
    </cfRule>
    <cfRule type="expression" dxfId="0" priority="2">
      <formula>AND(ROW()=CELL("ligne"),COLUMN()&lt;=CELL("colonne"))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AD48F-810A-4968-A238-56B953C1ECFF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tarifs</vt:lpstr>
      <vt:lpstr>S27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Apicella</dc:creator>
  <cp:lastModifiedBy>Tux</cp:lastModifiedBy>
  <dcterms:created xsi:type="dcterms:W3CDTF">2019-07-09T06:40:22Z</dcterms:created>
  <dcterms:modified xsi:type="dcterms:W3CDTF">2019-07-09T07:54:40Z</dcterms:modified>
</cp:coreProperties>
</file>