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codeName="ThisWorkbook"/>
  <mc:AlternateContent xmlns:mc="http://schemas.openxmlformats.org/markup-compatibility/2006">
    <mc:Choice Requires="x15">
      <x15ac:absPath xmlns:x15ac="http://schemas.microsoft.com/office/spreadsheetml/2010/11/ac" url="C:\Users\administrateur\Desktop\"/>
    </mc:Choice>
  </mc:AlternateContent>
  <xr:revisionPtr revIDLastSave="0" documentId="8_{771A51BA-4857-46CB-8627-9E033C0898DF}" xr6:coauthVersionLast="44" xr6:coauthVersionMax="44" xr10:uidLastSave="{00000000-0000-0000-0000-000000000000}"/>
  <bookViews>
    <workbookView xWindow="-120" yWindow="-120" windowWidth="29040" windowHeight="15990" activeTab="4" xr2:uid="{00000000-000D-0000-FFFF-FFFF00000000}"/>
  </bookViews>
  <sheets>
    <sheet name="Facture" sheetId="1" r:id="rId1"/>
    <sheet name="Clients" sheetId="3" r:id="rId2"/>
    <sheet name="Factures – Principal" sheetId="2" r:id="rId3"/>
    <sheet name="Détails de la facture" sheetId="4" r:id="rId4"/>
    <sheet name="A propos du Suivi des factures" sheetId="6" r:id="rId5"/>
  </sheets>
  <definedNames>
    <definedName name="FactureSansDétails">"DétailsFacture[Invoice No]"</definedName>
    <definedName name="_xlnm.Print_Titles" localSheetId="1">Clients!$1:$3</definedName>
    <definedName name="_xlnm.Print_Titles" localSheetId="3">'Détails de la facture'!$1:$3</definedName>
    <definedName name="_xlnm.Print_Titles" localSheetId="2">'Factures – Principal'!$1:$3</definedName>
    <definedName name="No_Facture">FacturesPrincipal[N° de facture]</definedName>
    <definedName name="NomSociété">Facture!$B$1</definedName>
    <definedName name="plgFacture">Facture!$G$4</definedName>
    <definedName name="RechercheClients">ListeClients[Rechercher]</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6" i="3" l="1"/>
  <c r="F10" i="1" l="1" a="1"/>
  <c r="F10" i="1" s="1"/>
  <c r="F11" i="1" a="1"/>
  <c r="F11" i="1" s="1"/>
  <c r="F12" i="1" a="1"/>
  <c r="F12" i="1" s="1"/>
  <c r="F13" i="1" a="1"/>
  <c r="F13" i="1" s="1"/>
  <c r="F14" i="1" a="1"/>
  <c r="F14" i="1" s="1"/>
  <c r="F15" i="1" a="1"/>
  <c r="F15" i="1" s="1"/>
  <c r="F16" i="1" a="1"/>
  <c r="F16" i="1" s="1"/>
  <c r="F17" i="1" a="1"/>
  <c r="F17" i="1" s="1"/>
  <c r="F18" i="1" a="1"/>
  <c r="F18" i="1" s="1"/>
  <c r="F19" i="1" a="1"/>
  <c r="F19" i="1" s="1"/>
  <c r="F20" i="1" a="1"/>
  <c r="F20" i="1" s="1"/>
  <c r="F21" i="1" a="1"/>
  <c r="F21" i="1" s="1"/>
  <c r="F22" i="1" a="1"/>
  <c r="F22" i="1" s="1"/>
  <c r="F23" i="1" a="1"/>
  <c r="F23" i="1" s="1"/>
  <c r="F24" i="1" a="1"/>
  <c r="F24" i="1" s="1"/>
  <c r="F25" i="1" a="1"/>
  <c r="F25" i="1" s="1"/>
  <c r="F26" i="1" a="1"/>
  <c r="F26" i="1" s="1"/>
  <c r="F27" i="1" a="1"/>
  <c r="F27" i="1" s="1"/>
  <c r="F28" i="1" a="1"/>
  <c r="F28" i="1" s="1"/>
  <c r="F29" i="1" a="1"/>
  <c r="F29" i="1" s="1"/>
  <c r="F30" i="1" a="1"/>
  <c r="F30" i="1" s="1"/>
  <c r="F31" i="1" a="1"/>
  <c r="F31" i="1" s="1"/>
  <c r="F32" i="1" a="1"/>
  <c r="F32" i="1" s="1"/>
  <c r="F33" i="1" a="1"/>
  <c r="F33" i="1" s="1"/>
  <c r="F9" i="1" a="1"/>
  <c r="F9" i="1" s="1"/>
  <c r="E10" i="1" a="1"/>
  <c r="E10" i="1" s="1"/>
  <c r="E11" i="1" a="1"/>
  <c r="E11" i="1" s="1"/>
  <c r="E12" i="1" a="1"/>
  <c r="E12" i="1" s="1"/>
  <c r="E13" i="1" a="1"/>
  <c r="E13" i="1" s="1"/>
  <c r="E14" i="1" a="1"/>
  <c r="E14" i="1" s="1"/>
  <c r="E15" i="1" a="1"/>
  <c r="E15" i="1" s="1"/>
  <c r="E16" i="1" a="1"/>
  <c r="E16" i="1" s="1"/>
  <c r="E17" i="1" a="1"/>
  <c r="E17" i="1" s="1"/>
  <c r="E18" i="1" a="1"/>
  <c r="E18" i="1" s="1"/>
  <c r="E19" i="1" a="1"/>
  <c r="E19" i="1" s="1"/>
  <c r="E20" i="1" a="1"/>
  <c r="E20" i="1" s="1"/>
  <c r="E21" i="1" a="1"/>
  <c r="E21" i="1" s="1"/>
  <c r="E22" i="1" a="1"/>
  <c r="E22" i="1" s="1"/>
  <c r="E23" i="1" a="1"/>
  <c r="E23" i="1" s="1"/>
  <c r="E24" i="1" a="1"/>
  <c r="E24" i="1" s="1"/>
  <c r="E25" i="1" a="1"/>
  <c r="E25" i="1" s="1"/>
  <c r="E26" i="1" a="1"/>
  <c r="E26" i="1" s="1"/>
  <c r="E27" i="1" a="1"/>
  <c r="E27" i="1" s="1"/>
  <c r="E28" i="1" a="1"/>
  <c r="E28" i="1" s="1"/>
  <c r="E29" i="1" a="1"/>
  <c r="E29" i="1" s="1"/>
  <c r="E30" i="1" a="1"/>
  <c r="E30" i="1" s="1"/>
  <c r="E31" i="1" a="1"/>
  <c r="E31" i="1" s="1"/>
  <c r="E32" i="1" a="1"/>
  <c r="E32" i="1" s="1"/>
  <c r="E33" i="1" a="1"/>
  <c r="E33" i="1" s="1"/>
  <c r="E9" i="1" a="1"/>
  <c r="E9" i="1" s="1"/>
  <c r="D10" i="1" a="1"/>
  <c r="D10" i="1" s="1"/>
  <c r="D11" i="1" a="1"/>
  <c r="D11" i="1" s="1"/>
  <c r="D12" i="1" a="1"/>
  <c r="D12" i="1" s="1"/>
  <c r="D13" i="1" a="1"/>
  <c r="D13" i="1" s="1"/>
  <c r="D14" i="1" a="1"/>
  <c r="D14" i="1" s="1"/>
  <c r="D15" i="1" a="1"/>
  <c r="D15" i="1" s="1"/>
  <c r="D16" i="1" a="1"/>
  <c r="D16" i="1" s="1"/>
  <c r="D17" i="1" a="1"/>
  <c r="D17" i="1" s="1"/>
  <c r="D18" i="1" a="1"/>
  <c r="D18" i="1" s="1"/>
  <c r="D19" i="1" a="1"/>
  <c r="D19" i="1" s="1"/>
  <c r="D20" i="1" a="1"/>
  <c r="D20" i="1" s="1"/>
  <c r="D21" i="1" a="1"/>
  <c r="D21" i="1" s="1"/>
  <c r="D22" i="1" a="1"/>
  <c r="D22" i="1" s="1"/>
  <c r="D23" i="1" a="1"/>
  <c r="D23" i="1" s="1"/>
  <c r="D24" i="1" a="1"/>
  <c r="D24" i="1" s="1"/>
  <c r="D25" i="1" a="1"/>
  <c r="D25" i="1" s="1"/>
  <c r="D26" i="1" a="1"/>
  <c r="D26" i="1" s="1"/>
  <c r="D27" i="1" a="1"/>
  <c r="D27" i="1" s="1"/>
  <c r="D28" i="1" a="1"/>
  <c r="D28" i="1" s="1"/>
  <c r="D29" i="1" a="1"/>
  <c r="D29" i="1" s="1"/>
  <c r="D30" i="1" a="1"/>
  <c r="D30" i="1" s="1"/>
  <c r="D31" i="1" a="1"/>
  <c r="D31" i="1" s="1"/>
  <c r="D32" i="1" a="1"/>
  <c r="D32" i="1" s="1"/>
  <c r="D33" i="1" a="1"/>
  <c r="D33" i="1" s="1"/>
  <c r="D9" i="1" a="1"/>
  <c r="D9" i="1" s="1"/>
  <c r="C9" i="1" a="1"/>
  <c r="C9" i="1" s="1"/>
  <c r="C10" i="1" a="1"/>
  <c r="C10" i="1" s="1"/>
  <c r="C11" i="1" a="1"/>
  <c r="C11" i="1" s="1"/>
  <c r="C12" i="1" a="1"/>
  <c r="C12" i="1" s="1"/>
  <c r="C13" i="1" a="1"/>
  <c r="C13" i="1" s="1"/>
  <c r="C14" i="1" a="1"/>
  <c r="C14" i="1" s="1"/>
  <c r="C15" i="1" a="1"/>
  <c r="C15" i="1" s="1"/>
  <c r="C16" i="1" a="1"/>
  <c r="C16" i="1" s="1"/>
  <c r="C17" i="1" a="1"/>
  <c r="C17" i="1" s="1"/>
  <c r="C18" i="1" a="1"/>
  <c r="C18" i="1" s="1"/>
  <c r="C19" i="1" a="1"/>
  <c r="C19" i="1" s="1"/>
  <c r="C20" i="1" a="1"/>
  <c r="C20" i="1" s="1"/>
  <c r="C21" i="1" a="1"/>
  <c r="C21" i="1" s="1"/>
  <c r="C22" i="1" a="1"/>
  <c r="C22" i="1" s="1"/>
  <c r="C23" i="1" a="1"/>
  <c r="C23" i="1" s="1"/>
  <c r="C24" i="1" a="1"/>
  <c r="C24" i="1" s="1"/>
  <c r="C25" i="1" a="1"/>
  <c r="C25" i="1" s="1"/>
  <c r="C26" i="1" a="1"/>
  <c r="C26" i="1" s="1"/>
  <c r="C27" i="1" a="1"/>
  <c r="C27" i="1" s="1"/>
  <c r="C28" i="1" a="1"/>
  <c r="C28" i="1" s="1"/>
  <c r="C29" i="1" a="1"/>
  <c r="C29" i="1" s="1"/>
  <c r="C30" i="1" a="1"/>
  <c r="C30" i="1" s="1"/>
  <c r="C31" i="1" a="1"/>
  <c r="C31" i="1" s="1"/>
  <c r="C32" i="1" a="1"/>
  <c r="C32" i="1" s="1"/>
  <c r="C33" i="1" a="1"/>
  <c r="C33" i="1" s="1"/>
  <c r="B10" i="1" a="1"/>
  <c r="B10" i="1" s="1"/>
  <c r="B11" i="1" a="1"/>
  <c r="B11" i="1" s="1"/>
  <c r="B12" i="1" a="1"/>
  <c r="B12" i="1" s="1"/>
  <c r="B13" i="1" a="1"/>
  <c r="B13" i="1" s="1"/>
  <c r="B14" i="1" a="1"/>
  <c r="B14" i="1" s="1"/>
  <c r="B15" i="1" a="1"/>
  <c r="B15" i="1" s="1"/>
  <c r="B16" i="1" a="1"/>
  <c r="B16" i="1" s="1"/>
  <c r="B17" i="1" a="1"/>
  <c r="B17" i="1" s="1"/>
  <c r="B18" i="1" a="1"/>
  <c r="B18" i="1" s="1"/>
  <c r="B19" i="1" a="1"/>
  <c r="B19" i="1" s="1"/>
  <c r="B20" i="1" a="1"/>
  <c r="B20" i="1" s="1"/>
  <c r="B21" i="1" a="1"/>
  <c r="B21" i="1" s="1"/>
  <c r="B22" i="1" a="1"/>
  <c r="B22" i="1" s="1"/>
  <c r="B23" i="1" a="1"/>
  <c r="B23" i="1" s="1"/>
  <c r="B24" i="1" a="1"/>
  <c r="B24" i="1" s="1"/>
  <c r="B25" i="1" a="1"/>
  <c r="B25" i="1" s="1"/>
  <c r="B26" i="1" a="1"/>
  <c r="B26" i="1" s="1"/>
  <c r="B27" i="1" a="1"/>
  <c r="B27" i="1" s="1"/>
  <c r="B28" i="1" a="1"/>
  <c r="B28" i="1" s="1"/>
  <c r="B29" i="1" a="1"/>
  <c r="B29" i="1" s="1"/>
  <c r="B30" i="1" a="1"/>
  <c r="B30" i="1" s="1"/>
  <c r="B31" i="1" a="1"/>
  <c r="B31" i="1" s="1"/>
  <c r="B32" i="1" a="1"/>
  <c r="B32" i="1" s="1"/>
  <c r="B33" i="1" a="1"/>
  <c r="B33" i="1" s="1"/>
  <c r="B9" i="1" a="1"/>
  <c r="B9" i="1" s="1"/>
  <c r="C6" i="2"/>
  <c r="B7" i="1"/>
  <c r="D5" i="2" l="1"/>
  <c r="D4" i="2"/>
  <c r="G37" i="1" l="1"/>
  <c r="G38" i="1"/>
  <c r="G5" i="1" l="1"/>
  <c r="G6" i="2" l="1"/>
  <c r="H6" i="2"/>
  <c r="B38" i="1" l="1"/>
  <c r="H28" i="4" l="1"/>
  <c r="G35" i="1" l="1"/>
  <c r="H31" i="4"/>
  <c r="H32" i="4"/>
  <c r="H33" i="4"/>
  <c r="H34" i="4"/>
  <c r="H35" i="4"/>
  <c r="H36" i="4"/>
  <c r="H37" i="4"/>
  <c r="H38" i="4"/>
  <c r="H39" i="4"/>
  <c r="H40" i="4"/>
  <c r="H29" i="4"/>
  <c r="H4" i="4"/>
  <c r="H5" i="4"/>
  <c r="H6" i="4"/>
  <c r="H7" i="4"/>
  <c r="H8" i="4"/>
  <c r="H9" i="4"/>
  <c r="H10" i="4"/>
  <c r="H11" i="4"/>
  <c r="H12" i="4"/>
  <c r="H13" i="4"/>
  <c r="H14" i="4"/>
  <c r="H15" i="4"/>
  <c r="H16" i="4"/>
  <c r="H17" i="4"/>
  <c r="H18" i="4"/>
  <c r="H19" i="4"/>
  <c r="H20" i="4"/>
  <c r="H21" i="4"/>
  <c r="H22" i="4"/>
  <c r="H23" i="4"/>
  <c r="H24" i="4"/>
  <c r="H25" i="4"/>
  <c r="H26" i="4"/>
  <c r="H27" i="4"/>
  <c r="H30" i="4"/>
  <c r="I5" i="2" l="1"/>
  <c r="J5" i="2" s="1"/>
  <c r="I4" i="2"/>
  <c r="I6" i="2" l="1"/>
  <c r="J4" i="2"/>
  <c r="J6" i="2" s="1"/>
  <c r="G33" i="1" l="1"/>
  <c r="G31" i="1"/>
  <c r="G29" i="1"/>
  <c r="G32" i="1"/>
  <c r="G30" i="1"/>
  <c r="G14" i="1" l="1"/>
  <c r="G12" i="1"/>
  <c r="G10" i="1"/>
  <c r="G27" i="1"/>
  <c r="G25" i="1"/>
  <c r="G23" i="1"/>
  <c r="G21" i="1"/>
  <c r="G19" i="1"/>
  <c r="G15" i="1"/>
  <c r="G13" i="1"/>
  <c r="G11" i="1"/>
  <c r="G18" i="1"/>
  <c r="G17" i="1"/>
  <c r="G16" i="1"/>
  <c r="G28" i="1"/>
  <c r="G26" i="1"/>
  <c r="G24" i="1"/>
  <c r="G22" i="1"/>
  <c r="G20" i="1"/>
  <c r="G9" i="1" l="1"/>
  <c r="G34" i="1" l="1"/>
  <c r="G36" i="1" s="1"/>
  <c r="B5" i="3" l="1"/>
  <c r="B4" i="3"/>
  <c r="D4" i="1" s="1"/>
  <c r="D6" i="1" l="1"/>
  <c r="C5" i="1"/>
  <c r="D5" i="1"/>
  <c r="C4" i="1"/>
  <c r="C6" i="1"/>
  <c r="G39" i="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<sst xmlns="http://schemas.openxmlformats.org/spreadsheetml/2006/main" count="225" uniqueCount="162">
  <si>
    <t>Nom de l’entreprise</t>
  </si>
  <si>
    <t>Adresse</t>
  </si>
  <si>
    <t>Code postal, Ville</t>
  </si>
  <si>
    <t>Facturer à :</t>
  </si>
  <si>
    <t>Adresse :</t>
  </si>
  <si>
    <t>Numéro d’article</t>
  </si>
  <si>
    <t>Montant total dû dans &lt;#&gt; jours. Les paiements en souffrance sont soumis à des frais de service de &lt;#&gt; % par mois.</t>
  </si>
  <si>
    <t>Description</t>
  </si>
  <si>
    <t>Tél. : Numéro de téléphone</t>
  </si>
  <si>
    <t>Fax : Numéro de télécopie</t>
  </si>
  <si>
    <t>Qté</t>
  </si>
  <si>
    <t>Prix unitaire</t>
  </si>
  <si>
    <t>Adresse de courrier</t>
  </si>
  <si>
    <t>Site web</t>
  </si>
  <si>
    <t>N° Facture :</t>
  </si>
  <si>
    <t>Date de facturation :</t>
  </si>
  <si>
    <t>Remise</t>
  </si>
  <si>
    <t>Sous-total de la facture</t>
  </si>
  <si>
    <t>TVA</t>
  </si>
  <si>
    <t>Taxe de vente</t>
  </si>
  <si>
    <t>Autres</t>
  </si>
  <si>
    <t>Acompte reçu</t>
  </si>
  <si>
    <t>TOTAL</t>
  </si>
  <si>
    <t>3-456-2</t>
  </si>
  <si>
    <t>Prix</t>
  </si>
  <si>
    <t>Rechercher</t>
  </si>
  <si>
    <t>Totaux</t>
  </si>
  <si>
    <t>Clients</t>
  </si>
  <si>
    <t>Numéro de l’entreprise</t>
  </si>
  <si>
    <t xml:space="preserve">Tailspin Toys </t>
  </si>
  <si>
    <t>Contoso, Ltd</t>
  </si>
  <si>
    <t>Nom du contact</t>
  </si>
  <si>
    <t>Robert Lyon</t>
  </si>
  <si>
    <t>Sanjay Lacroix</t>
  </si>
  <si>
    <t>789, avenue de la République</t>
  </si>
  <si>
    <t>123, rue des Écoles</t>
  </si>
  <si>
    <t>Ville</t>
  </si>
  <si>
    <t>Paris</t>
  </si>
  <si>
    <t>Bordeaux</t>
  </si>
  <si>
    <t>Région</t>
  </si>
  <si>
    <t>Île de France</t>
  </si>
  <si>
    <t>Aquitaine</t>
  </si>
  <si>
    <t>Code postal</t>
  </si>
  <si>
    <t>123456</t>
  </si>
  <si>
    <t>098765</t>
  </si>
  <si>
    <t>Téléphone</t>
  </si>
  <si>
    <t>01 02 03 04 05</t>
  </si>
  <si>
    <t>05 46 20 40 88</t>
  </si>
  <si>
    <t>Adresse e-mail</t>
  </si>
  <si>
    <t>xyz@example.com</t>
  </si>
  <si>
    <t>Télécopie</t>
  </si>
  <si>
    <t>01 10 20 30 40</t>
  </si>
  <si>
    <t>05 22 33 44 05</t>
  </si>
  <si>
    <t>Factures</t>
  </si>
  <si>
    <t>N° de facture</t>
  </si>
  <si>
    <t>3-456-1</t>
  </si>
  <si>
    <t>Entreprise</t>
  </si>
  <si>
    <t>Date de facturation</t>
  </si>
  <si>
    <t>Description du projet</t>
  </si>
  <si>
    <t>Projet 1</t>
  </si>
  <si>
    <t>Projet 2</t>
  </si>
  <si>
    <t>Taux de TVA</t>
  </si>
  <si>
    <t>Acompte</t>
  </si>
  <si>
    <t>Total détaillé</t>
  </si>
  <si>
    <t>Total de la facture</t>
  </si>
  <si>
    <t>Notes</t>
  </si>
  <si>
    <t>Détails de la facture</t>
  </si>
  <si>
    <t>Facture 3-456-1 données 1</t>
  </si>
  <si>
    <t>Facture 3-456-1 données 2</t>
  </si>
  <si>
    <t>Facture 3-456-1 données 3</t>
  </si>
  <si>
    <t>Facture 3-456-1 données 4</t>
  </si>
  <si>
    <t>Facture 3-456-1 données 5</t>
  </si>
  <si>
    <t>Facture 3-456-1 données 6</t>
  </si>
  <si>
    <t>Facture 3-456-1 données 7</t>
  </si>
  <si>
    <t>Facture 3-456-1 données 8</t>
  </si>
  <si>
    <t>Facture 3-456-1 données 9</t>
  </si>
  <si>
    <t>Facture 3-456-1 données 10</t>
  </si>
  <si>
    <t>Facture 3-456-1 données 11</t>
  </si>
  <si>
    <t>Facture 3-456-1 données 12</t>
  </si>
  <si>
    <t>Facture 3-456-1 données 13</t>
  </si>
  <si>
    <t>Facture 3-456-1 données 14</t>
  </si>
  <si>
    <t>Facture 3-456-1 données 15</t>
  </si>
  <si>
    <t>Facture 3-456-1 données 16</t>
  </si>
  <si>
    <t>Facture 3-456-1 données 17</t>
  </si>
  <si>
    <t>Facture 3-456-1 données 18</t>
  </si>
  <si>
    <t>Facture 3-456-1 données 19</t>
  </si>
  <si>
    <t>Facture 3-456-1 données 20</t>
  </si>
  <si>
    <t>Facture 3-456-1 données 21</t>
  </si>
  <si>
    <t>Facture 3-456-1 données 22</t>
  </si>
  <si>
    <t>Facture 3-456-1 données 23</t>
  </si>
  <si>
    <t>Facture 3-456-1 données 24</t>
  </si>
  <si>
    <t>Facture 3-456-1 données 25</t>
  </si>
  <si>
    <t>Facture 3-456-2 données 1</t>
  </si>
  <si>
    <t>Facture 3-456-2 données 2</t>
  </si>
  <si>
    <t>Facture 3-456-2 données 3</t>
  </si>
  <si>
    <t>Facture 3-456-2 données 4</t>
  </si>
  <si>
    <t>Facture 3-456-2 données 5</t>
  </si>
  <si>
    <t>Facture 3-456-2 données 6</t>
  </si>
  <si>
    <t>Facture 3-456-2 données 7</t>
  </si>
  <si>
    <t>Facture 3-456-2 données 8</t>
  </si>
  <si>
    <t>Facture 3-456-2 données 9</t>
  </si>
  <si>
    <t>Facture 3-456-2 données 10</t>
  </si>
  <si>
    <t>Facture 3-456-2 données 11</t>
  </si>
  <si>
    <t>Facture 3-456-2 données 12</t>
  </si>
  <si>
    <t>Z4567</t>
  </si>
  <si>
    <t>Z4568</t>
  </si>
  <si>
    <t>Z4569</t>
  </si>
  <si>
    <t>Z4570</t>
  </si>
  <si>
    <t>Z4571</t>
  </si>
  <si>
    <t>Z4572</t>
  </si>
  <si>
    <t>Z4573</t>
  </si>
  <si>
    <t>Z4574</t>
  </si>
  <si>
    <t>Z4575</t>
  </si>
  <si>
    <t>Z4576</t>
  </si>
  <si>
    <t>Z4577</t>
  </si>
  <si>
    <t>Z4578</t>
  </si>
  <si>
    <t>Total</t>
  </si>
  <si>
    <t>A propos du Suivi des factures</t>
  </si>
  <si>
    <t>Le suivi des factures est conçu pour conserver un historique des clients, des factures et des détails de facture et vous permet ainsi de stocker plusieurs factures sans avoir à créer plusieurs fichiers. Vous pouvez également utiliser le Suivi des factures pour analyser les données facturées précédemment. Par exemple, vous pouvez afficher toutes les factures d’un client, d’un projet spécifique ou consulter toutes les factures du mois dernier, de l’année précédente et bien plus encore.</t>
  </si>
  <si>
    <t xml:space="preserve">Avant de commencer, consultez les exemples de données fournis. Dans la feuille Facture, sélectionnez la cellule à droite du n° de facture (cellule G4). Une liste déroulante s’affiche. Sélectionnez la flèche déroulante, puis sélectionnez un exemple de facture. Notez que toutes les informations de facturation changent automatiquement pour correspondre à la facture sélectionnée. Examinez à présent les feuilles Clients, Factures – principal et Détails des factures. Chacune de ces feuilles renvoie des informations à la feuille Facture et toutes les modifications que vous apportez seront automatiquement mises à jour. </t>
  </si>
  <si>
    <t>Comment commencer ?</t>
  </si>
  <si>
    <t>Modifiez la feuille Facture afin qu’elle présente les informations de votre entreprise en procédant comme suit :</t>
  </si>
  <si>
    <t>1.</t>
  </si>
  <si>
    <t>2.</t>
  </si>
  <si>
    <t>3.</t>
  </si>
  <si>
    <r>
      <rPr>
        <b/>
        <sz val="11"/>
        <color theme="2" tint="-0.749961851863155"/>
        <rFont val="Calibri"/>
        <family val="2"/>
        <scheme val="minor"/>
      </rPr>
      <t>Conseil :</t>
    </r>
    <r>
      <rPr>
        <sz val="11"/>
        <color theme="2" tint="-0.749961851863155"/>
        <rFont val="Calibri"/>
        <family val="2"/>
        <scheme val="minor"/>
      </rPr>
      <t xml:space="preserve"> Créez un groupe de couleurs de thème personnalisé pour qu’il corresponde à la marque de votre entreprise ! Pour ce faire, dans l'onglet </t>
    </r>
    <r>
      <rPr>
        <b/>
        <sz val="11"/>
        <color theme="2" tint="-0.749961851863155"/>
        <rFont val="Calibri"/>
        <family val="2"/>
        <scheme val="minor"/>
      </rPr>
      <t>Mise en page</t>
    </r>
    <r>
      <rPr>
        <sz val="11"/>
        <color theme="2" tint="-0.749961851863155"/>
        <rFont val="Calibri"/>
        <family val="2"/>
        <scheme val="minor"/>
      </rPr>
      <t xml:space="preserve">, dans le groupe </t>
    </r>
    <r>
      <rPr>
        <b/>
        <sz val="11"/>
        <color theme="2" tint="-0.749961851863155"/>
        <rFont val="Calibri"/>
        <family val="2"/>
        <scheme val="minor"/>
      </rPr>
      <t>Thèmes</t>
    </r>
    <r>
      <rPr>
        <sz val="11"/>
        <color theme="2" tint="-0.749961851863155"/>
        <rFont val="Calibri"/>
        <family val="2"/>
        <scheme val="minor"/>
      </rPr>
      <t xml:space="preserve">, </t>
    </r>
    <r>
      <rPr>
        <b/>
        <sz val="11"/>
        <color theme="2" tint="-0.749961851863155"/>
        <rFont val="Calibri"/>
        <family val="2"/>
        <scheme val="minor"/>
      </rPr>
      <t xml:space="preserve">sélectionnez </t>
    </r>
    <r>
      <rPr>
        <sz val="11"/>
        <color theme="2" tint="-0.749961851863155"/>
        <rFont val="Calibri"/>
        <family val="2"/>
        <scheme val="minor"/>
      </rPr>
      <t>Couleurs</t>
    </r>
    <r>
      <rPr>
        <b/>
        <sz val="11"/>
        <color theme="2" tint="-0.749961851863155"/>
        <rFont val="Calibri"/>
        <family val="2"/>
        <scheme val="minor"/>
      </rPr>
      <t>, puis</t>
    </r>
    <r>
      <rPr>
        <sz val="11"/>
        <color theme="2" tint="-0.749961851863155"/>
        <rFont val="Calibri"/>
        <family val="2"/>
        <scheme val="minor"/>
      </rPr>
      <t xml:space="preserve"> Personnaliser les couleurs. Pour plus d’informations sur la création d’un ensemble de couleurs personnalisé, voir la rubrique d’aide suivante : </t>
    </r>
  </si>
  <si>
    <t>4.</t>
  </si>
  <si>
    <t>Comment créer une facture ?</t>
  </si>
  <si>
    <t>Comment ajouter d’autres clients, factures et détails de la facture ?</t>
  </si>
  <si>
    <t>Les données des clients, factures et détails de la facture sont stockées dans des tableaux Excel. Lorsque vous ajoutez une nouvelle ligne à un tableau, la ligne nouvellement ajoutée est mise en forme automatiquement et les calculs sont copiés. Pour ajouter de nouvelles lignes de tableau, effectuez l’une des opérations suivantes :</t>
  </si>
  <si>
    <t xml:space="preserve">● </t>
  </si>
  <si>
    <t>Comment analyser les détails de ma facture ?</t>
  </si>
  <si>
    <t>Comme indiqué dans la section A propos du Suivi des factures, une fois que vous avez entré plusieurs factures, vous pouvez afficher la liste de toutes les factures pour un client, un projet, un intervalle de dates spécifiques et bien plus encore. Ce type d’analyse est réalisé à l’aide d’un filtre qui vous permet d’affiner rapidement une liste de données. Pour accéder à un filtre sur les tableaux Clients, Factures ou Détails de la facture, sélectionnez une flèche déroulante en regard des en-têtes de colonne. Un volet filtre s’affiche et vous propose de nombreuses options de filtrage. Voici quelques exemples de filtrage pour vous aider à commencer :</t>
  </si>
  <si>
    <t>Conseils de filtrage</t>
  </si>
  <si>
    <r>
      <t xml:space="preserve">Accédez à la feuille </t>
    </r>
    <r>
      <rPr>
        <b/>
        <sz val="11"/>
        <color theme="2" tint="-0.749961851863155"/>
        <rFont val="Calibri"/>
        <family val="2"/>
        <scheme val="minor"/>
      </rPr>
      <t xml:space="preserve">Facture </t>
    </r>
    <r>
      <rPr>
        <sz val="11"/>
        <color theme="2" tint="-0.749961851863155"/>
        <rFont val="Calibri"/>
        <family val="2"/>
        <scheme val="minor"/>
      </rPr>
      <t xml:space="preserve">, puis sous l’onglet </t>
    </r>
    <r>
      <rPr>
        <b/>
        <sz val="11"/>
        <color theme="2" tint="-0.749961851863155"/>
        <rFont val="Calibri"/>
        <family val="2"/>
        <scheme val="minor"/>
      </rPr>
      <t>Révision</t>
    </r>
    <r>
      <rPr>
        <sz val="11"/>
        <color theme="2" tint="-0.749961851863155"/>
        <rFont val="Calibri"/>
        <family val="2"/>
        <scheme val="minor"/>
      </rPr>
      <t xml:space="preserve">, dans la section </t>
    </r>
    <r>
      <rPr>
        <b/>
        <sz val="11"/>
        <color theme="2" tint="-0.749961851863155"/>
        <rFont val="Calibri"/>
        <family val="2"/>
        <scheme val="minor"/>
      </rPr>
      <t>Protéger</t>
    </r>
    <r>
      <rPr>
        <sz val="11"/>
        <color theme="2" tint="-0.749961851863155"/>
        <rFont val="Calibri"/>
        <family val="2"/>
        <scheme val="minor"/>
      </rPr>
      <t xml:space="preserve"> </t>
    </r>
    <r>
      <rPr>
        <b/>
        <sz val="11"/>
        <color theme="2" tint="-0.749961851863155"/>
        <rFont val="Calibri"/>
        <family val="2"/>
        <scheme val="minor"/>
      </rPr>
      <t xml:space="preserve">groupe, sélectionnez </t>
    </r>
    <r>
      <rPr>
        <sz val="11"/>
        <color theme="2" tint="-0.749961851863155"/>
        <rFont val="Calibri"/>
        <family val="2"/>
        <scheme val="minor"/>
      </rPr>
      <t xml:space="preserve">Oter la protection de la feuille. </t>
    </r>
  </si>
  <si>
    <r>
      <rPr>
        <b/>
        <sz val="11"/>
        <color theme="2" tint="-0.749961851863155"/>
        <rFont val="Calibri"/>
        <family val="2"/>
        <scheme val="minor"/>
      </rPr>
      <t>Remarque :</t>
    </r>
    <r>
      <rPr>
        <sz val="11"/>
        <color theme="2" tint="-0.749961851863155"/>
        <rFont val="Calibri"/>
        <family val="2"/>
        <scheme val="minor"/>
      </rPr>
      <t xml:space="preserve"> La feuille Factures est protégée pour éviter des modifications involontaires, puisque, comme indiqué précédemment, la plupart des données de cette feuille sont issues de toutes les autres feuilles du classeur. </t>
    </r>
  </si>
  <si>
    <t xml:space="preserve">Personnalisez l’en-tête de la facture en entrant le nom de votre société, votre adresse, votre ville, votre code postal, votre adresse de messagerie, votre site Web, etc. En bas de la facture (ligne 39), modifiez les instructions de paiement. </t>
  </si>
  <si>
    <r>
      <rPr>
        <i/>
        <sz val="11"/>
        <color theme="2" tint="-0.749961851863155"/>
        <rFont val="Calibri"/>
        <family val="2"/>
        <scheme val="minor"/>
      </rPr>
      <t xml:space="preserve">(Optionnel) </t>
    </r>
    <r>
      <rPr>
        <sz val="11"/>
        <color theme="2" tint="-0.749961851863155"/>
        <rFont val="Calibri"/>
        <family val="2"/>
        <scheme val="minor"/>
      </rPr>
      <t xml:space="preserve">Modifiez les couleurs dans le classeur : Sous l'onglet </t>
    </r>
    <r>
      <rPr>
        <b/>
        <sz val="11"/>
        <color theme="2" tint="-0.749961851863155"/>
        <rFont val="Calibri"/>
        <family val="2"/>
        <scheme val="minor"/>
      </rPr>
      <t>Mise en page</t>
    </r>
    <r>
      <rPr>
        <sz val="11"/>
        <color theme="2" tint="-0.749961851863155"/>
        <rFont val="Calibri"/>
        <family val="2"/>
        <scheme val="minor"/>
      </rPr>
      <t xml:space="preserve">, dans le groupe </t>
    </r>
    <r>
      <rPr>
        <b/>
        <sz val="11"/>
        <color theme="2" tint="-0.749961851863155"/>
        <rFont val="Calibri"/>
        <family val="2"/>
        <scheme val="minor"/>
      </rPr>
      <t>Thèmes</t>
    </r>
    <r>
      <rPr>
        <sz val="11"/>
        <color theme="2" tint="-0.749961851863155"/>
        <rFont val="Calibri"/>
        <family val="2"/>
        <scheme val="minor"/>
      </rPr>
      <t xml:space="preserve">, sélectionnez </t>
    </r>
    <r>
      <rPr>
        <b/>
        <sz val="11"/>
        <color theme="2" tint="-0.749961851863155"/>
        <rFont val="Calibri"/>
        <family val="2"/>
        <scheme val="minor"/>
      </rPr>
      <t>Couleurs</t>
    </r>
    <r>
      <rPr>
        <sz val="11"/>
        <color theme="2" tint="-0.749961851863155"/>
        <rFont val="Calibri"/>
        <family val="2"/>
        <scheme val="minor"/>
      </rPr>
      <t xml:space="preserve"> puis sélectionnez un autre groupe de couleurs de thème dans la galerie de couleurs. </t>
    </r>
  </si>
  <si>
    <t>Personnaliser un thème de document.</t>
  </si>
  <si>
    <t>Une fois que vous avez effectué les modifications souhaitées, revenez à la feuille Facture, puis sous l’onglet Révision, dans le groupe Modifications, sélectionnez Protéger la feuille, puis OK. Lorsque la feuille Facture est protégée, la seule cellule que vous pouvez sélectionner est celle contenant la liste déroulante N° de facture.</t>
  </si>
  <si>
    <t xml:space="preserve">Dans la feuille Clients, entrez les informations client telles que le nom et l’adresse de la société. Notez que le numéro de l’entreprise est une donnée importante, car elle fournit un identificateur unique utilisé dans le Suivi des factures pour chaque société. Notez également que vous n’avez besoin de créer une entreprise cliente qu’une seule fois. Pour les factures suivantes au même client, vous pourrez ignorer cette étape. </t>
  </si>
  <si>
    <t>Dans la feuille Factures – principal, entrez les informations principales de votre facture, telles que le numéro de facture, la date de facturation et la description du projet. Tout comme le numéro de l’entreprise, le numéro de la facture est une donnée importante, car il fournit un identificateur unique pour chaque facture et est utilisé partout dans le Suivi des factures. Une autre entrée importante est l’entreprise. Lorsque vous sélectionnez une entreprise dans la liste déroulante, elle associe celle-ci à votre facture. Lorsque vous sélectionnez ensuite un numéro de facture dans la feuille Facture, les informations de l’entreprise, telles que le nom et l’adresse, sont automatiquement renseignées sur la facture.</t>
  </si>
  <si>
    <t>Dans la feuille Détails des factures, entrez les détails de votre facture, tels que la description de l’objet, son numéro, la quantité et le prix unitaire. La liste déroulante n° de facture fournit la liste des factures que vous avez entrées sur la feuille Factures – principal pour faciliter la saisie des données. À l’instar du numéro de l’entreprise à l’étape précédente, le n° de facture associe l’objet détaillé à une facture spécifique. Lorsque vous sélectionnez un numéro de facture sur la feuille Facture à partir de la liste déroulante n° de facture, les éléments de détails de la facture associée s’affichent pour cette facture.</t>
  </si>
  <si>
    <r>
      <rPr>
        <b/>
        <sz val="11"/>
        <color theme="2" tint="-0.749961851863155"/>
        <rFont val="Calibri"/>
        <family val="2"/>
        <scheme val="minor"/>
      </rPr>
      <t>Remarque :</t>
    </r>
    <r>
      <rPr>
        <sz val="11"/>
        <color theme="2" tint="-0.749961851863155"/>
        <rFont val="Calibri"/>
        <family val="2"/>
        <scheme val="minor"/>
      </rPr>
      <t xml:space="preserve"> Vous êtes limité à 25 objets détaillés par facture. Si plus de 25 éléments sont ajoutés, toutes les entrées correspondantes apparaitront en rouge pour vous alerter du dépassement. Si vous avez plus de 25 articles de facturation, vous devrez créer une deuxième facture. </t>
    </r>
  </si>
  <si>
    <t>Si le tableau ne comporte pas de ligne de total, commencez à taper en dessous. Il s’agrandit automatiquement lorsque vous appuyez sur la touche Entrée ou Tab.</t>
  </si>
  <si>
    <t>Placez le pointeur de cellule dans la dernière cellule au-dessus de la ligne de total, par exemple dans la cellule Notes pour la dernière facture dans l’onglet Factures, puis appuyez sur la touche Tab.</t>
  </si>
  <si>
    <r>
      <t xml:space="preserve">Sous l'onglet </t>
    </r>
    <r>
      <rPr>
        <b/>
        <sz val="11"/>
        <color theme="2" tint="-0.749961851863155"/>
        <rFont val="Calibri"/>
        <family val="2"/>
        <scheme val="minor"/>
      </rPr>
      <t>Accueil</t>
    </r>
    <r>
      <rPr>
        <sz val="11"/>
        <color theme="2" tint="-0.749961851863155"/>
        <rFont val="Calibri"/>
        <family val="2"/>
        <scheme val="minor"/>
      </rPr>
      <t xml:space="preserve">, dans le groupe </t>
    </r>
    <r>
      <rPr>
        <b/>
        <sz val="11"/>
        <color theme="2" tint="-0.749961851863155"/>
        <rFont val="Calibri"/>
        <family val="2"/>
        <scheme val="minor"/>
      </rPr>
      <t>Cellules</t>
    </r>
    <r>
      <rPr>
        <sz val="11"/>
        <color theme="2" tint="-0.749961851863155"/>
        <rFont val="Calibri"/>
        <family val="2"/>
        <scheme val="minor"/>
      </rPr>
      <t xml:space="preserve">, sélectionnez </t>
    </r>
    <r>
      <rPr>
        <b/>
        <sz val="11"/>
        <color theme="2" tint="-0.749961851863155"/>
        <rFont val="Calibri"/>
        <family val="2"/>
        <scheme val="minor"/>
      </rPr>
      <t>Insérer,</t>
    </r>
    <r>
      <rPr>
        <sz val="11"/>
        <color theme="2" tint="-0.749961851863155"/>
        <rFont val="Calibri"/>
        <family val="2"/>
        <scheme val="minor"/>
      </rPr>
      <t xml:space="preserve"> </t>
    </r>
    <r>
      <rPr>
        <b/>
        <sz val="11"/>
        <color theme="2" tint="-0.749961851863155"/>
        <rFont val="Calibri"/>
        <family val="2"/>
        <scheme val="minor"/>
      </rPr>
      <t xml:space="preserve">puis sélectionnez </t>
    </r>
    <r>
      <rPr>
        <sz val="11"/>
        <color theme="2" tint="-0.749961851863155"/>
        <rFont val="Calibri"/>
        <family val="2"/>
        <scheme val="minor"/>
      </rPr>
      <t>une ligne de tableau au-dessus</t>
    </r>
    <r>
      <rPr>
        <b/>
        <sz val="11"/>
        <color theme="2" tint="-0.749961851863155"/>
        <rFont val="Calibri"/>
        <family val="2"/>
        <scheme val="minor"/>
      </rPr>
      <t xml:space="preserve"> ou </t>
    </r>
    <r>
      <rPr>
        <sz val="11"/>
        <color theme="2" tint="-0.749961851863155"/>
        <rFont val="Calibri"/>
        <family val="2"/>
        <scheme val="minor"/>
      </rPr>
      <t xml:space="preserve">une ligne de tableau en dessous. </t>
    </r>
  </si>
  <si>
    <t>Dans le coin inférieur droit du tableau, placez votre souris sur la poignée de redimensionnement et faites glisser pour augmenter le nombre de lignes disponibles.</t>
  </si>
  <si>
    <r>
      <rPr>
        <b/>
        <sz val="11"/>
        <color theme="4"/>
        <rFont val="Calibri"/>
        <family val="2"/>
        <scheme val="minor"/>
      </rPr>
      <t>Pour afficher le montant total facturé à un client donné :</t>
    </r>
    <r>
      <rPr>
        <b/>
        <sz val="11"/>
        <color theme="2" tint="-0.749961851863155"/>
        <rFont val="Calibri"/>
        <family val="2"/>
        <scheme val="minor"/>
      </rPr>
      <t xml:space="preserve"> </t>
    </r>
    <r>
      <rPr>
        <sz val="11"/>
        <color theme="2" tint="-0.749961851863155"/>
        <rFont val="Calibri"/>
        <family val="2"/>
        <scheme val="minor"/>
      </rPr>
      <t xml:space="preserve">Dans la feuille Factures – principal, à droite du champ n° de l’entreprise, sélectionnez la flèche déroulante. Dans le volet filtre, cliquez sur Sélectionner tout pour désélectionner toutes les entreprises, sélectionnez l’entreprise souhaitée, puis OK. </t>
    </r>
  </si>
  <si>
    <r>
      <rPr>
        <b/>
        <sz val="11"/>
        <color theme="2" tint="-0.749961851863155"/>
        <rFont val="Calibri"/>
        <family val="2"/>
        <scheme val="minor"/>
      </rPr>
      <t>Conseil :</t>
    </r>
    <r>
      <rPr>
        <sz val="11"/>
        <color theme="2" tint="-0.749961851863155"/>
        <rFont val="Calibri"/>
        <family val="2"/>
        <scheme val="minor"/>
      </rPr>
      <t xml:space="preserve"> Dans le volet </t>
    </r>
    <r>
      <rPr>
        <b/>
        <sz val="11"/>
        <color theme="2" tint="-0.749961851863155"/>
        <rFont val="Calibri"/>
        <family val="2"/>
        <scheme val="minor"/>
      </rPr>
      <t>filtre</t>
    </r>
    <r>
      <rPr>
        <sz val="11"/>
        <color theme="2" tint="-0.749961851863155"/>
        <rFont val="Calibri"/>
        <family val="2"/>
        <scheme val="minor"/>
      </rPr>
      <t xml:space="preserve">, vous pouvez également taper le nom du client dans la zone de texte </t>
    </r>
    <r>
      <rPr>
        <b/>
        <sz val="11"/>
        <color theme="2" tint="-0.749961851863155"/>
        <rFont val="Calibri"/>
        <family val="2"/>
        <scheme val="minor"/>
      </rPr>
      <t>Rechercher</t>
    </r>
    <r>
      <rPr>
        <sz val="11"/>
        <color theme="2" tint="-0.749961851863155"/>
        <rFont val="Calibri"/>
        <family val="2"/>
        <scheme val="minor"/>
      </rPr>
      <t xml:space="preserve"> pour effectuer une recherche rapide dans la liste proposée.</t>
    </r>
  </si>
  <si>
    <r>
      <rPr>
        <b/>
        <sz val="11"/>
        <color theme="4"/>
        <rFont val="Calibri"/>
        <family val="2"/>
        <scheme val="minor"/>
      </rPr>
      <t>Pour afficher toutes les factures d’un client spécifique et de projet(s) spécifique(s) :</t>
    </r>
    <r>
      <rPr>
        <sz val="11"/>
        <color theme="2" tint="-0.749961851863155"/>
        <rFont val="Calibri"/>
        <family val="2"/>
        <scheme val="minor"/>
      </rPr>
      <t xml:space="preserve"> Commencez par filtrer le client souhaité en suivant les étapes décrites dans l’exemple précédent. Cliquez ensuite sur la flèche déroulante, à droite du n° de projet. Dans le volet filtre, sélectionnez le ou les projets souhaités, puis OK. </t>
    </r>
  </si>
  <si>
    <r>
      <rPr>
        <b/>
        <sz val="11"/>
        <color theme="4"/>
        <rFont val="Calibri"/>
        <family val="2"/>
        <scheme val="minor"/>
      </rPr>
      <t>Pour afficher toutes les factures du mois précédent :</t>
    </r>
    <r>
      <rPr>
        <b/>
        <sz val="11"/>
        <color rgb="FF3DAFA7"/>
        <rFont val="Calibri"/>
        <family val="2"/>
        <scheme val="minor"/>
      </rPr>
      <t xml:space="preserve"> </t>
    </r>
    <r>
      <rPr>
        <sz val="11"/>
        <color theme="2" tint="-0.749961851863155"/>
        <rFont val="Calibri"/>
        <family val="2"/>
        <scheme val="minor"/>
      </rPr>
      <t>Dans la feuille Factures – principal, à droite du champ date de la facture, sélectionnez la flèche déroulante, pointez sur Filtres de dates, puis sélectionnez Mois dernier.</t>
    </r>
  </si>
  <si>
    <r>
      <rPr>
        <b/>
        <sz val="11"/>
        <color theme="4"/>
        <rFont val="Calibri"/>
        <family val="2"/>
        <scheme val="minor"/>
      </rPr>
      <t>Pour afficher tous les clients disposant du même indicatif régional, procédez comme suit :</t>
    </r>
    <r>
      <rPr>
        <sz val="11"/>
        <color rgb="FF3DAFA7"/>
        <rFont val="Calibri"/>
        <family val="2"/>
        <scheme val="minor"/>
      </rPr>
      <t xml:space="preserve"> </t>
    </r>
    <r>
      <rPr>
        <sz val="11"/>
        <color theme="2" tint="-0.749961851863155"/>
        <rFont val="Calibri"/>
        <family val="2"/>
        <scheme val="minor"/>
      </rPr>
      <t xml:space="preserve">Dans la feuille Clients, à droite du champ téléphone, sélectionnez la flèche déroulante. Dans le volet filtre, cliquez dans la zone de texte Rechercher, tapez l’indicatif régional, puis sélectionnez </t>
    </r>
    <r>
      <rPr>
        <b/>
        <sz val="11"/>
        <color theme="2" tint="-0.749961851863155"/>
        <rFont val="Calibri"/>
        <family val="2"/>
        <scheme val="minor"/>
      </rPr>
      <t>OK.</t>
    </r>
    <r>
      <rPr>
        <sz val="11"/>
        <color theme="2" tint="-0.749961851863155"/>
        <rFont val="Calibri"/>
        <family val="2"/>
        <scheme val="minor"/>
      </rPr>
      <t xml:space="preserve"> </t>
    </r>
  </si>
  <si>
    <t>Si un tableau comporte une ligne total (par exemple, clients et factures), les totaux calculés ne reflètent que votre liste filtrée.</t>
  </si>
  <si>
    <t>Utilisez plusieurs filtres sur un seul champ ou sur plusieurs champs pour affiner les résultats.</t>
  </si>
  <si>
    <r>
      <t xml:space="preserve">Pour désactiver un seul filtre, cliquez sur la flèche déroulante d’une colonne précédemment filtrée, puis sélectionnez </t>
    </r>
    <r>
      <rPr>
        <b/>
        <sz val="11"/>
        <color theme="2" tint="-0.749961851863155"/>
        <rFont val="Calibri"/>
        <family val="2"/>
        <scheme val="minor"/>
      </rPr>
      <t xml:space="preserve">Effacer le filtre de &lt;nom de </t>
    </r>
    <r>
      <rPr>
        <b/>
        <i/>
        <sz val="11"/>
        <color theme="2" tint="-0.749961851863155"/>
        <rFont val="Calibri"/>
        <family val="2"/>
        <scheme val="minor"/>
      </rPr>
      <t>champ&gt;</t>
    </r>
    <r>
      <rPr>
        <sz val="11"/>
        <color theme="2" tint="-0.749961851863155"/>
        <rFont val="Calibri"/>
        <family val="2"/>
        <scheme val="minor"/>
      </rPr>
      <t>.</t>
    </r>
  </si>
  <si>
    <r>
      <t xml:space="preserve">Pour désactiver plusieurs filtres en même temps, placez votre pointeur de cellule dans le tableau, sous l'onglet </t>
    </r>
    <r>
      <rPr>
        <b/>
        <sz val="11"/>
        <color theme="2" tint="-0.749961851863155"/>
        <rFont val="Calibri"/>
        <family val="2"/>
        <scheme val="minor"/>
      </rPr>
      <t>Accueil</t>
    </r>
    <r>
      <rPr>
        <sz val="11"/>
        <color theme="2" tint="-0.749961851863155"/>
        <rFont val="Calibri"/>
        <family val="2"/>
        <scheme val="minor"/>
      </rPr>
      <t xml:space="preserve">, dans le groupe </t>
    </r>
    <r>
      <rPr>
        <b/>
        <sz val="11"/>
        <color theme="2" tint="-0.749961851863155"/>
        <rFont val="Calibri"/>
        <family val="2"/>
        <scheme val="minor"/>
      </rPr>
      <t>Modification</t>
    </r>
    <r>
      <rPr>
        <sz val="11"/>
        <color theme="2" tint="-0.749961851863155"/>
        <rFont val="Calibri"/>
        <family val="2"/>
        <scheme val="minor"/>
      </rPr>
      <t xml:space="preserve">, sélectionnez </t>
    </r>
    <r>
      <rPr>
        <b/>
        <sz val="11"/>
        <color theme="2" tint="-0.749961851863155"/>
        <rFont val="Calibri"/>
        <family val="2"/>
        <scheme val="minor"/>
      </rPr>
      <t>Trier et filtrer</t>
    </r>
    <r>
      <rPr>
        <sz val="11"/>
        <color theme="2" tint="-0.749961851863155"/>
        <rFont val="Calibri"/>
        <family val="2"/>
        <scheme val="minor"/>
      </rPr>
      <t xml:space="preserve">, puis </t>
    </r>
    <r>
      <rPr>
        <b/>
        <sz val="11"/>
        <color theme="2" tint="-0.749961851863155"/>
        <rFont val="Calibri"/>
        <family val="2"/>
        <scheme val="minor"/>
      </rPr>
      <t>Effacer.</t>
    </r>
  </si>
  <si>
    <t xml:space="preserve">1 - Tailspin Toys </t>
  </si>
  <si>
    <t>2 - Contoso, Ltd</t>
  </si>
  <si>
    <r>
      <rPr>
        <b/>
        <sz val="11"/>
        <color theme="2" tint="-0.749961851863155"/>
        <rFont val="Calibri"/>
        <family val="2"/>
        <scheme val="minor"/>
      </rPr>
      <t>Remarque :</t>
    </r>
    <r>
      <rPr>
        <sz val="11"/>
        <color theme="2" tint="-0.749961851863155"/>
        <rFont val="Calibri"/>
        <family val="2"/>
        <scheme val="minor"/>
      </rPr>
      <t xml:space="preserve"> Si vous attribuez le même numéro à plusieurs entreprises, ou si vous entrez le même nom d’entreprise plusieurs fois, les entrées apparaitront en rouge pour vous avertir de la duplication. </t>
    </r>
  </si>
  <si>
    <r>
      <rPr>
        <b/>
        <sz val="11"/>
        <color theme="2" tint="-0.749961851863155"/>
        <rFont val="Calibri"/>
        <family val="2"/>
        <scheme val="minor"/>
      </rPr>
      <t>Remarque :</t>
    </r>
    <r>
      <rPr>
        <sz val="11"/>
        <color theme="2" tint="-0.749961851863155"/>
        <rFont val="Calibri"/>
        <family val="2"/>
        <scheme val="minor"/>
      </rPr>
      <t xml:space="preserve"> Si vous attribuez le même numéro à plusieurs factures, les entrées apparaitront en rouge pour vous avertir de la duplication. </t>
    </r>
  </si>
  <si>
    <r>
      <rPr>
        <b/>
        <sz val="11"/>
        <color theme="2" tint="-0.749961851863155"/>
        <rFont val="Calibri"/>
        <family val="2"/>
        <scheme val="minor"/>
      </rPr>
      <t>Important !</t>
    </r>
    <r>
      <rPr>
        <sz val="11"/>
        <color theme="2" tint="-0.749961851863155"/>
        <rFont val="Calibri"/>
        <family val="2"/>
        <scheme val="minor"/>
      </rPr>
      <t xml:space="preserve"> Ne modifiez pas les informations de facturation. Toutes ces cellules contiennent des formules qui mettent automatiquement à jour la facture, comme indiqué dans la section </t>
    </r>
    <r>
      <rPr>
        <i/>
        <sz val="11"/>
        <color theme="2" tint="-0.749961851863155"/>
        <rFont val="Calibri"/>
        <family val="2"/>
        <scheme val="minor"/>
      </rPr>
      <t>A propos du Suivi des factures</t>
    </r>
    <r>
      <rPr>
        <sz val="11"/>
        <color theme="2" tint="-0.749961851863155"/>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</si>
</sst>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7" formatCode="#,##0.00\ &quot;€&quot;;\-#,##0.00\ &quot;€&quot;"/>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0.00\ &quot;€&quot;"/>
    <numFmt numFmtId="167" formatCode="0#&quot; &quot;##&quot; &quot;##&quot; &quot;##&quot; &quot;##"/>
    <numFmt numFmtId="168" formatCode="#,##0_ ;\-#,##0\ "/>
  </numFmts>
  <fonts count="43" x14ac:knownFonts="1">
    <font>
      <sz val="11"/>
      <color theme="2" tint="-0.749961851863155"/>
      <name val="Calibri"/>
      <family val="2"/>
      <scheme val="minor"/>
    </font>
    <font>
      <sz val="11"/>
      <color theme="1"/>
      <name val="Calibri"/>
      <family val="2"/>
      <scheme val="minor"/>
    </font>
    <font>
      <b/>
      <sz val="10"/>
      <name val="Arial"/>
      <family val="2"/>
    </font>
    <font>
      <sz val="10"/>
      <name val="Calibri"/>
      <family val="2"/>
      <scheme val="minor"/>
    </font>
    <font>
      <sz val="11"/>
      <name val="Calibri"/>
      <family val="1"/>
      <scheme val="minor"/>
    </font>
    <font>
      <sz val="9"/>
      <name val="Calibri"/>
      <family val="2"/>
      <scheme val="minor"/>
    </font>
    <font>
      <sz val="10"/>
      <color theme="2" tint="-0.249977111117893"/>
      <name val="Calibri"/>
      <family val="2"/>
      <scheme val="minor"/>
    </font>
    <font>
      <sz val="14"/>
      <color theme="4" tint="-0.24994659260841701"/>
      <name val="Calibri"/>
      <family val="2"/>
    </font>
    <font>
      <sz val="10"/>
      <color theme="4" tint="0.59999389629810485"/>
      <name val="Calibri"/>
      <family val="2"/>
    </font>
    <font>
      <sz val="10"/>
      <color theme="2" tint="-0.749961851863155"/>
      <name val="Calibri"/>
      <family val="2"/>
      <scheme val="minor"/>
    </font>
    <font>
      <sz val="12"/>
      <color theme="4" tint="-0.499984740745262"/>
      <name val="Calibri"/>
      <family val="2"/>
      <scheme val="minor"/>
    </font>
    <font>
      <sz val="16"/>
      <color theme="4" tint="-0.24994659260841701"/>
      <name val="Calibri"/>
      <family val="2"/>
      <scheme val="minor"/>
    </font>
    <font>
      <sz val="14"/>
      <color theme="4" tint="-0.24994659260841701"/>
      <name val="Calibri"/>
      <family val="2"/>
      <scheme val="minor"/>
    </font>
    <font>
      <b/>
      <sz val="25"/>
      <color theme="0"/>
      <name val="Arial"/>
      <family val="2"/>
      <scheme val="major"/>
    </font>
    <font>
      <sz val="11"/>
      <color theme="2" tint="-0.89996032593768116"/>
      <name val="Calibri"/>
      <family val="2"/>
      <scheme val="minor"/>
    </font>
    <font>
      <b/>
      <sz val="11"/>
      <color theme="1"/>
      <name val="Calibri"/>
      <family val="2"/>
      <scheme val="minor"/>
    </font>
    <font>
      <sz val="11"/>
      <color theme="5" tint="-0.24994659260841701"/>
      <name val="Calibri"/>
      <family val="2"/>
      <scheme val="minor"/>
    </font>
    <font>
      <sz val="14"/>
      <color theme="4" tint="-0.24994659260841701"/>
      <name val="Arial"/>
      <family val="2"/>
      <scheme val="major"/>
    </font>
    <font>
      <sz val="12"/>
      <color theme="4" tint="-0.499984740745262"/>
      <name val="Arial"/>
      <family val="2"/>
      <scheme val="major"/>
    </font>
    <font>
      <sz val="11"/>
      <color theme="4" tint="-0.24994659260841701"/>
      <name val="Calibri"/>
      <family val="2"/>
      <scheme val="minor"/>
    </font>
    <font>
      <sz val="11"/>
      <color theme="1" tint="0.14993743705557422"/>
      <name val="Calibri"/>
      <family val="2"/>
      <scheme val="minor"/>
    </font>
    <font>
      <sz val="11"/>
      <color theme="2" tint="-0.89989928891872917"/>
      <name val="Calibri"/>
      <family val="2"/>
      <scheme val="minor"/>
    </font>
    <font>
      <sz val="11"/>
      <color theme="4" tint="-0.24994659260841701"/>
      <name val="Arial"/>
      <family val="2"/>
      <scheme val="major"/>
    </font>
    <font>
      <sz val="11"/>
      <color theme="2" tint="-0.749992370372631"/>
      <name val="Calibri"/>
      <family val="2"/>
      <scheme val="minor"/>
    </font>
    <font>
      <sz val="11"/>
      <color theme="4" tint="-0.499984740745262"/>
      <name val="Arial"/>
      <family val="2"/>
      <scheme val="major"/>
    </font>
    <font>
      <sz val="11"/>
      <color theme="4" tint="-0.499984740745262"/>
      <name val="Calibri"/>
      <family val="2"/>
      <scheme val="minor"/>
    </font>
    <font>
      <b/>
      <sz val="11"/>
      <color theme="2" tint="-0.749961851863155"/>
      <name val="Calibri"/>
      <family val="2"/>
      <scheme val="minor"/>
    </font>
    <font>
      <i/>
      <sz val="11"/>
      <color theme="2" tint="-0.749961851863155"/>
      <name val="Calibri"/>
      <family val="2"/>
      <scheme val="minor"/>
    </font>
    <font>
      <b/>
      <sz val="11"/>
      <color rgb="FF3DAFA7"/>
      <name val="Calibri"/>
      <family val="2"/>
      <scheme val="minor"/>
    </font>
    <font>
      <sz val="11"/>
      <color rgb="FF3DAFA7"/>
      <name val="Calibri"/>
      <family val="2"/>
      <scheme val="minor"/>
    </font>
    <font>
      <b/>
      <sz val="11"/>
      <color theme="4"/>
      <name val="Calibri"/>
      <family val="2"/>
      <scheme val="minor"/>
    </font>
    <font>
      <b/>
      <i/>
      <sz val="11"/>
      <color theme="2" tint="-0.749961851863155"/>
      <name val="Calibri"/>
      <family val="2"/>
      <scheme val="minor"/>
    </font>
    <font>
      <sz val="11"/>
      <color theme="2" tint="-0.749961851863155"/>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theme="0"/>
      <name val="Calibri"/>
      <family val="2"/>
      <scheme val="minor"/>
    </font>
    <font>
      <sz val="11"/>
      <name val="Calibri"/>
      <family val="2"/>
      <scheme val="minor"/>
    </font>
  </fonts>
  <fills count="36">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4" tint="0.39997558519241921"/>
        <bgColor indexed="65"/>
      </patternFill>
    </fill>
    <fill>
      <patternFill patternType="solid">
        <fgColor theme="4" tint="-0.24994659260841701"/>
        <bgColor indexed="64"/>
      </patternFill>
    </fill>
    <fill>
      <patternFill patternType="solid">
        <fgColor theme="4" tint="0.79998168889431442"/>
        <bgColor indexed="65"/>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59999389629810485"/>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3">
    <border>
      <left/>
      <right/>
      <top/>
      <bottom/>
      <diagonal/>
    </border>
    <border>
      <left style="thin">
        <color theme="4"/>
      </left>
      <right style="thin">
        <color theme="4"/>
      </right>
      <top style="thin">
        <color theme="4"/>
      </top>
      <bottom style="thin">
        <color theme="4"/>
      </bottom>
      <diagonal/>
    </border>
    <border>
      <left style="thin">
        <color theme="2" tint="-0.499984740745262"/>
      </left>
      <right style="thin">
        <color theme="4"/>
      </right>
      <top style="thin">
        <color theme="4"/>
      </top>
      <bottom style="thin">
        <color theme="4"/>
      </bottom>
      <diagonal/>
    </border>
    <border>
      <left/>
      <right/>
      <top style="thick">
        <color theme="2"/>
      </top>
      <bottom/>
      <diagonal/>
    </border>
    <border>
      <left/>
      <right style="thin">
        <color theme="4"/>
      </right>
      <top/>
      <bottom/>
      <diagonal/>
    </border>
    <border>
      <left/>
      <right style="thin">
        <color theme="2" tint="-0.499984740745262"/>
      </right>
      <top/>
      <bottom/>
      <diagonal/>
    </border>
    <border>
      <left style="thin">
        <color theme="4"/>
      </left>
      <right style="thin">
        <color theme="4"/>
      </right>
      <top style="double">
        <color theme="4"/>
      </top>
      <bottom style="thin">
        <color theme="4"/>
      </bottom>
      <diagonal/>
    </border>
    <border>
      <left/>
      <right/>
      <top/>
      <bottom style="thick">
        <color theme="4" tint="0.5999633777886288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pplyNumberFormat="0" applyFill="0" applyBorder="0">
      <alignment vertical="top" wrapText="1"/>
    </xf>
    <xf numFmtId="0" fontId="20" fillId="0" borderId="0" applyNumberFormat="0" applyFill="0" applyBorder="0" applyAlignment="0" applyProtection="0"/>
    <xf numFmtId="0" fontId="18" fillId="0" borderId="0" applyNumberFormat="0" applyFill="0" applyBorder="0" applyProtection="0">
      <alignment vertical="center"/>
    </xf>
    <xf numFmtId="0" fontId="7" fillId="0" borderId="0" applyNumberFormat="0" applyFill="0" applyBorder="0" applyAlignment="0" applyProtection="0"/>
    <xf numFmtId="10" fontId="3" fillId="0" borderId="0" applyFont="0" applyFill="0" applyBorder="0" applyProtection="0">
      <alignment horizontal="left"/>
    </xf>
    <xf numFmtId="0" fontId="19" fillId="0" borderId="0" applyNumberFormat="0" applyFill="0" applyBorder="0" applyAlignment="0" applyProtection="0">
      <alignment vertical="top" wrapText="1"/>
    </xf>
    <xf numFmtId="0" fontId="13" fillId="5" borderId="7" applyNumberFormat="0" applyAlignment="0" applyProtection="0"/>
    <xf numFmtId="0" fontId="14" fillId="4" borderId="0" applyNumberFormat="0" applyBorder="0" applyAlignment="0" applyProtection="0"/>
    <xf numFmtId="0" fontId="17" fillId="0" borderId="0" applyFill="0" applyBorder="0" applyProtection="0">
      <alignment horizontal="left" vertical="center"/>
    </xf>
    <xf numFmtId="0" fontId="16" fillId="0" borderId="0" applyNumberFormat="0" applyFill="0" applyBorder="0" applyAlignment="0" applyProtection="0"/>
    <xf numFmtId="0" fontId="21" fillId="0" borderId="0" applyNumberFormat="0" applyFill="0" applyBorder="0" applyAlignment="0" applyProtection="0"/>
    <xf numFmtId="0" fontId="15" fillId="0" borderId="6" applyNumberFormat="0" applyAlignment="0" applyProtection="0"/>
    <xf numFmtId="0" fontId="22" fillId="0" borderId="0" applyFill="0" applyBorder="0" applyProtection="0">
      <alignment horizontal="left" vertical="center"/>
    </xf>
    <xf numFmtId="165" fontId="32" fillId="0" borderId="0" applyFont="0" applyFill="0" applyBorder="0" applyAlignment="0" applyProtection="0"/>
    <xf numFmtId="164" fontId="32" fillId="0" borderId="0" applyFont="0" applyFill="0" applyBorder="0" applyAlignment="0" applyProtection="0"/>
    <xf numFmtId="44" fontId="32" fillId="0" borderId="0" applyFont="0" applyFill="0" applyBorder="0" applyAlignment="0" applyProtection="0"/>
    <xf numFmtId="42" fontId="32" fillId="0" borderId="0" applyFon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8" applyNumberFormat="0" applyAlignment="0" applyProtection="0"/>
    <xf numFmtId="0" fontId="37" fillId="11" borderId="9" applyNumberFormat="0" applyAlignment="0" applyProtection="0"/>
    <xf numFmtId="0" fontId="38" fillId="11" borderId="8" applyNumberFormat="0" applyAlignment="0" applyProtection="0"/>
    <xf numFmtId="0" fontId="39" fillId="0" borderId="10" applyNumberFormat="0" applyFill="0" applyAlignment="0" applyProtection="0"/>
    <xf numFmtId="0" fontId="40" fillId="12" borderId="11" applyNumberFormat="0" applyAlignment="0" applyProtection="0"/>
    <xf numFmtId="0" fontId="32" fillId="13" borderId="12" applyNumberFormat="0" applyFont="0" applyAlignment="0" applyProtection="0"/>
    <xf numFmtId="0" fontId="41" fillId="14" borderId="0" applyNumberFormat="0" applyBorder="0" applyAlignment="0" applyProtection="0"/>
    <xf numFmtId="0" fontId="1" fillId="6" borderId="0" applyNumberFormat="0" applyBorder="0" applyAlignment="0" applyProtection="0"/>
    <xf numFmtId="0" fontId="1" fillId="15" borderId="0" applyNumberFormat="0" applyBorder="0" applyAlignment="0" applyProtection="0"/>
    <xf numFmtId="0" fontId="4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1"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cellStyleXfs>
  <cellXfs count="87">
    <xf numFmtId="0" fontId="0" fillId="0" borderId="0" xfId="0">
      <alignment vertical="top" wrapText="1"/>
    </xf>
    <xf numFmtId="0" fontId="0" fillId="0" borderId="0" xfId="0" applyFont="1" applyProtection="1">
      <alignment vertical="top" wrapText="1"/>
    </xf>
    <xf numFmtId="0" fontId="0" fillId="0" borderId="0" xfId="0" applyFont="1" applyProtection="1">
      <alignment vertical="top" wrapText="1"/>
    </xf>
    <xf numFmtId="0" fontId="18" fillId="0" borderId="0" xfId="2" applyProtection="1">
      <alignment vertical="center"/>
    </xf>
    <xf numFmtId="0" fontId="0" fillId="0" borderId="0" xfId="0" applyProtection="1">
      <alignment vertical="top" wrapText="1"/>
    </xf>
    <xf numFmtId="0" fontId="3" fillId="0" borderId="0" xfId="0" applyFont="1" applyProtection="1">
      <alignment vertical="top" wrapText="1"/>
    </xf>
    <xf numFmtId="0" fontId="3" fillId="0" borderId="0" xfId="0" applyFont="1" applyAlignment="1" applyProtection="1">
      <alignment vertical="center"/>
    </xf>
    <xf numFmtId="0" fontId="6" fillId="0" borderId="0" xfId="0" applyFont="1" applyAlignment="1">
      <alignment horizontal="right" vertical="top"/>
    </xf>
    <xf numFmtId="0" fontId="0" fillId="0" borderId="0" xfId="0" applyNumberFormat="1" applyFont="1" applyFill="1" applyBorder="1" applyAlignment="1" applyProtection="1">
      <alignment horizontal="left" vertical="center"/>
    </xf>
    <xf numFmtId="14" fontId="0" fillId="0" borderId="0" xfId="0" applyNumberFormat="1" applyFont="1" applyFill="1" applyBorder="1" applyAlignment="1" applyProtection="1">
      <alignment horizontal="center" vertical="center"/>
    </xf>
    <xf numFmtId="0" fontId="0" fillId="3" borderId="0" xfId="0" applyFill="1" applyProtection="1">
      <alignment vertical="top" wrapText="1"/>
    </xf>
    <xf numFmtId="0" fontId="8" fillId="3" borderId="0" xfId="0" applyFont="1" applyFill="1" applyProtection="1">
      <alignment vertical="top" wrapText="1"/>
    </xf>
    <xf numFmtId="0" fontId="3" fillId="0" borderId="0" xfId="0" applyFont="1" applyBorder="1" applyAlignment="1" applyProtection="1">
      <alignment horizontal="left" vertical="center"/>
    </xf>
    <xf numFmtId="0" fontId="3" fillId="0" borderId="0" xfId="0" applyFont="1" applyAlignment="1" applyProtection="1">
      <alignment horizontal="left" indent="7"/>
    </xf>
    <xf numFmtId="0" fontId="12" fillId="0" borderId="0" xfId="3" applyFont="1" applyAlignment="1">
      <alignment vertical="top"/>
    </xf>
    <xf numFmtId="0" fontId="9" fillId="0" borderId="0" xfId="0" applyFont="1">
      <alignment vertical="top" wrapText="1"/>
    </xf>
    <xf numFmtId="0" fontId="9" fillId="0" borderId="0" xfId="0" applyFont="1" applyAlignment="1">
      <alignment vertical="top"/>
    </xf>
    <xf numFmtId="0" fontId="3" fillId="0" borderId="0" xfId="0" applyFont="1" applyAlignment="1" applyProtection="1">
      <alignment wrapText="1"/>
    </xf>
    <xf numFmtId="0" fontId="5" fillId="0" borderId="0" xfId="0" applyFont="1" applyAlignment="1" applyProtection="1">
      <alignment wrapText="1"/>
    </xf>
    <xf numFmtId="0" fontId="13" fillId="5" borderId="7" xfId="6" applyAlignment="1" applyProtection="1">
      <alignment vertical="center"/>
    </xf>
    <xf numFmtId="0" fontId="13" fillId="5" borderId="7" xfId="6" applyAlignment="1" applyProtection="1">
      <alignment vertical="top" wrapText="1"/>
    </xf>
    <xf numFmtId="0" fontId="13" fillId="5" borderId="7" xfId="6" applyAlignment="1" applyProtection="1">
      <alignment horizontal="left" vertical="center" indent="2"/>
    </xf>
    <xf numFmtId="0" fontId="14" fillId="4" borderId="0" xfId="7" applyAlignment="1" applyProtection="1">
      <alignment vertical="top" wrapText="1"/>
    </xf>
    <xf numFmtId="0" fontId="4" fillId="0" borderId="0" xfId="0" applyNumberFormat="1" applyFont="1" applyAlignment="1" applyProtection="1">
      <alignment vertical="center"/>
    </xf>
    <xf numFmtId="0" fontId="0" fillId="0" borderId="0" xfId="0" applyNumberFormat="1" applyFont="1" applyFill="1" applyBorder="1" applyAlignment="1" applyProtection="1">
      <alignment vertical="center"/>
    </xf>
    <xf numFmtId="0" fontId="0" fillId="0" borderId="0" xfId="0" applyNumberFormat="1" applyFont="1" applyProtection="1">
      <alignment vertical="top" wrapText="1"/>
    </xf>
    <xf numFmtId="0" fontId="0" fillId="0" borderId="0" xfId="0" applyFont="1" applyAlignment="1" applyProtection="1">
      <alignment vertical="top"/>
    </xf>
    <xf numFmtId="0" fontId="0" fillId="0" borderId="0" xfId="0" applyNumberFormat="1" applyFont="1" applyAlignment="1" applyProtection="1">
      <alignment vertical="top"/>
    </xf>
    <xf numFmtId="0" fontId="22" fillId="0" borderId="0" xfId="12" applyFill="1" applyBorder="1" applyProtection="1">
      <alignment horizontal="left" vertical="center"/>
    </xf>
    <xf numFmtId="0" fontId="0"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vertical="center" wrapText="1"/>
    </xf>
    <xf numFmtId="10" fontId="0" fillId="0" borderId="0" xfId="4" applyNumberFormat="1" applyFont="1" applyFill="1" applyBorder="1" applyAlignment="1" applyProtection="1">
      <alignment vertical="center"/>
    </xf>
    <xf numFmtId="0" fontId="0" fillId="0" borderId="0" xfId="0" applyNumberFormat="1" applyFont="1" applyFill="1" applyBorder="1" applyAlignment="1">
      <alignment vertical="center" wrapText="1"/>
    </xf>
    <xf numFmtId="0" fontId="0" fillId="0" borderId="0" xfId="0" applyNumberFormat="1" applyFont="1" applyFill="1" applyBorder="1" applyAlignment="1">
      <alignment vertical="center"/>
    </xf>
    <xf numFmtId="49" fontId="0" fillId="0" borderId="0" xfId="0" applyNumberFormat="1" applyFill="1" applyBorder="1" applyAlignment="1">
      <alignment vertical="center" wrapText="1"/>
    </xf>
    <xf numFmtId="0" fontId="17" fillId="0" borderId="0" xfId="8" applyFill="1" applyBorder="1" applyProtection="1">
      <alignment horizontal="left" vertical="center"/>
    </xf>
    <xf numFmtId="0" fontId="22" fillId="0" borderId="0" xfId="12" applyFill="1" applyBorder="1">
      <alignment horizontal="left" vertical="center"/>
    </xf>
    <xf numFmtId="49" fontId="0" fillId="0" borderId="0" xfId="0" applyNumberFormat="1" applyFont="1" applyFill="1" applyBorder="1" applyAlignment="1" applyProtection="1">
      <alignment vertical="center"/>
    </xf>
    <xf numFmtId="0" fontId="13" fillId="5" borderId="7" xfId="6" applyAlignment="1" applyProtection="1">
      <alignment vertical="top"/>
    </xf>
    <xf numFmtId="0" fontId="14" fillId="4" borderId="0" xfId="7" applyAlignment="1" applyProtection="1">
      <alignment vertical="top"/>
    </xf>
    <xf numFmtId="0" fontId="3" fillId="0" borderId="0" xfId="0" applyFont="1" applyAlignment="1" applyProtection="1"/>
    <xf numFmtId="0" fontId="3" fillId="0" borderId="0" xfId="0" applyFont="1" applyAlignment="1" applyProtection="1">
      <alignment vertical="top"/>
    </xf>
    <xf numFmtId="0" fontId="22" fillId="0" borderId="0" xfId="12" applyNumberFormat="1" applyFill="1" applyBorder="1" applyProtection="1">
      <alignment horizontal="left" vertical="center"/>
    </xf>
    <xf numFmtId="0" fontId="0" fillId="0" borderId="0" xfId="0" applyNumberFormat="1" applyFont="1" applyFill="1" applyBorder="1" applyAlignment="1">
      <alignment horizontal="left" vertical="center"/>
    </xf>
    <xf numFmtId="0" fontId="23" fillId="0" borderId="0" xfId="0" applyNumberFormat="1" applyFont="1" applyAlignment="1" applyProtection="1">
      <alignment wrapText="1"/>
      <protection locked="0"/>
    </xf>
    <xf numFmtId="14" fontId="23" fillId="0" borderId="0" xfId="0" applyNumberFormat="1" applyFont="1" applyAlignment="1">
      <alignment horizontal="left" wrapText="1"/>
    </xf>
    <xf numFmtId="0" fontId="24" fillId="0" borderId="0" xfId="0" applyFont="1" applyAlignment="1" applyProtection="1">
      <alignment horizontal="left"/>
    </xf>
    <xf numFmtId="0" fontId="23" fillId="0" borderId="0" xfId="0" applyFont="1" applyAlignment="1">
      <alignment wrapText="1"/>
    </xf>
    <xf numFmtId="0" fontId="25" fillId="0" borderId="0" xfId="0" applyFont="1" applyAlignment="1" applyProtection="1">
      <alignment wrapText="1"/>
    </xf>
    <xf numFmtId="0" fontId="0" fillId="0" borderId="0" xfId="0" applyFont="1" applyFill="1" applyBorder="1" applyAlignment="1" applyProtection="1">
      <alignment vertical="center"/>
    </xf>
    <xf numFmtId="0" fontId="0" fillId="0" borderId="0" xfId="0" applyFont="1" applyFill="1" applyBorder="1" applyAlignment="1">
      <alignment horizontal="center" vertical="center"/>
    </xf>
    <xf numFmtId="0" fontId="0" fillId="0" borderId="0" xfId="0" applyFont="1" applyFill="1" applyBorder="1" applyAlignment="1">
      <alignment horizontal="left" vertical="center"/>
    </xf>
    <xf numFmtId="0" fontId="0" fillId="0" borderId="0" xfId="0" quotePrefix="1">
      <alignment vertical="top" wrapText="1"/>
    </xf>
    <xf numFmtId="0" fontId="0" fillId="0" borderId="1" xfId="0" applyNumberFormat="1" applyFill="1" applyBorder="1" applyAlignment="1">
      <alignment horizontal="right" vertical="top" wrapText="1"/>
    </xf>
    <xf numFmtId="0" fontId="0" fillId="0" borderId="2" xfId="0" applyNumberFormat="1" applyFill="1" applyBorder="1" applyAlignment="1">
      <alignment horizontal="right" vertical="top" wrapText="1"/>
    </xf>
    <xf numFmtId="0" fontId="15" fillId="3" borderId="6" xfId="11" applyNumberFormat="1" applyFill="1" applyAlignment="1" applyProtection="1">
      <alignment horizontal="right" vertical="center"/>
    </xf>
    <xf numFmtId="0" fontId="0" fillId="2" borderId="0" xfId="0" applyNumberFormat="1" applyFont="1" applyFill="1" applyBorder="1" applyAlignment="1" applyProtection="1">
      <alignment horizontal="left" vertical="center"/>
    </xf>
    <xf numFmtId="0" fontId="0" fillId="2" borderId="0" xfId="0" applyNumberFormat="1" applyFont="1" applyFill="1" applyBorder="1" applyAlignment="1" applyProtection="1">
      <alignment horizontal="right" vertical="center"/>
    </xf>
    <xf numFmtId="0" fontId="13" fillId="5" borderId="7" xfId="6" applyAlignment="1" applyProtection="1">
      <alignment horizontal="left" vertical="center"/>
    </xf>
    <xf numFmtId="0" fontId="0" fillId="0" borderId="0" xfId="0" applyNumberFormat="1" applyFont="1" applyFill="1" applyBorder="1" applyAlignment="1">
      <alignment horizontal="left" vertical="center" wrapText="1"/>
    </xf>
    <xf numFmtId="0" fontId="23" fillId="0" borderId="0" xfId="0" applyFont="1" applyFill="1" applyBorder="1" applyAlignment="1" applyProtection="1">
      <alignment vertical="center"/>
    </xf>
    <xf numFmtId="0" fontId="18" fillId="0" borderId="0" xfId="2" applyBorder="1" applyAlignment="1" applyProtection="1">
      <alignment horizontal="left" vertical="center"/>
    </xf>
    <xf numFmtId="0" fontId="10" fillId="0" borderId="0" xfId="0" applyFont="1" applyBorder="1" applyAlignment="1" applyProtection="1">
      <alignment horizontal="left" vertical="center"/>
    </xf>
    <xf numFmtId="0" fontId="0" fillId="0" borderId="0" xfId="0" applyFont="1" applyFill="1" applyBorder="1" applyAlignment="1">
      <alignment vertical="center" wrapText="1"/>
    </xf>
    <xf numFmtId="10" fontId="0" fillId="0" borderId="1" xfId="0" applyNumberFormat="1" applyFill="1" applyBorder="1">
      <alignment vertical="top" wrapText="1"/>
    </xf>
    <xf numFmtId="44" fontId="0" fillId="2" borderId="0" xfId="0" applyNumberFormat="1" applyFont="1" applyFill="1" applyBorder="1" applyAlignment="1" applyProtection="1">
      <alignment horizontal="center" vertical="center"/>
    </xf>
    <xf numFmtId="44" fontId="0" fillId="0" borderId="0" xfId="0" applyNumberFormat="1" applyFont="1" applyFill="1" applyBorder="1" applyAlignment="1" applyProtection="1">
      <alignment horizontal="right" vertical="center"/>
    </xf>
    <xf numFmtId="44" fontId="0" fillId="0" borderId="1" xfId="0" applyNumberFormat="1" applyFill="1" applyBorder="1">
      <alignment vertical="top" wrapText="1"/>
    </xf>
    <xf numFmtId="44" fontId="15" fillId="3" borderId="6" xfId="11" applyNumberFormat="1" applyFill="1" applyAlignment="1" applyProtection="1">
      <alignment horizontal="right" vertical="center"/>
    </xf>
    <xf numFmtId="166" fontId="0" fillId="0" borderId="0" xfId="0" applyNumberFormat="1" applyFont="1" applyFill="1" applyBorder="1" applyAlignment="1" applyProtection="1">
      <alignment vertical="center" wrapText="1"/>
    </xf>
    <xf numFmtId="0" fontId="42" fillId="0" borderId="0" xfId="0" applyNumberFormat="1" applyFont="1" applyFill="1" applyBorder="1" applyAlignment="1" applyProtection="1">
      <alignment vertical="center" wrapText="1"/>
    </xf>
    <xf numFmtId="0" fontId="42" fillId="0" borderId="0" xfId="0" applyNumberFormat="1" applyFont="1" applyFill="1" applyBorder="1" applyAlignment="1" applyProtection="1">
      <alignment vertical="center"/>
    </xf>
    <xf numFmtId="0" fontId="42" fillId="0" borderId="0" xfId="0" applyFont="1" applyFill="1" applyBorder="1" applyAlignment="1" applyProtection="1">
      <alignment vertical="center"/>
    </xf>
    <xf numFmtId="0" fontId="42" fillId="0" borderId="0" xfId="0" applyFont="1" applyFill="1" applyBorder="1" applyAlignment="1" applyProtection="1">
      <alignment horizontal="left" vertical="center"/>
    </xf>
    <xf numFmtId="167" fontId="0" fillId="0" borderId="0" xfId="0" applyNumberFormat="1" applyFont="1" applyFill="1" applyBorder="1" applyAlignment="1">
      <alignment vertical="center"/>
    </xf>
    <xf numFmtId="7" fontId="0" fillId="0" borderId="0" xfId="0" applyNumberFormat="1" applyFont="1" applyFill="1" applyBorder="1" applyAlignment="1" applyProtection="1">
      <alignment vertical="center" wrapText="1"/>
    </xf>
    <xf numFmtId="168" fontId="0" fillId="0" borderId="0" xfId="0" applyNumberFormat="1" applyFont="1" applyFill="1" applyBorder="1" applyAlignment="1" applyProtection="1">
      <alignment vertical="center" wrapText="1"/>
    </xf>
    <xf numFmtId="0" fontId="14" fillId="4" borderId="3" xfId="7" applyBorder="1" applyAlignment="1">
      <alignment horizontal="left" wrapText="1"/>
    </xf>
    <xf numFmtId="0" fontId="14" fillId="4" borderId="0" xfId="7" applyAlignment="1">
      <alignment horizontal="left" vertical="top" wrapText="1"/>
    </xf>
    <xf numFmtId="0" fontId="21" fillId="6" borderId="0" xfId="10" applyFill="1" applyAlignment="1">
      <alignment horizontal="left" vertical="top" wrapText="1" indent="1"/>
    </xf>
    <xf numFmtId="0" fontId="21" fillId="6" borderId="4" xfId="10" applyFill="1" applyBorder="1" applyAlignment="1">
      <alignment horizontal="left" vertical="top" wrapText="1" indent="1"/>
    </xf>
    <xf numFmtId="0" fontId="21" fillId="0" borderId="0" xfId="10" applyFill="1" applyAlignment="1" applyProtection="1">
      <alignment horizontal="left" indent="1"/>
    </xf>
    <xf numFmtId="0" fontId="21" fillId="0" borderId="5" xfId="10" applyFill="1" applyBorder="1" applyAlignment="1" applyProtection="1">
      <alignment horizontal="left" indent="1"/>
    </xf>
    <xf numFmtId="0" fontId="24" fillId="0" borderId="0" xfId="0" applyFont="1" applyAlignment="1" applyProtection="1">
      <alignment horizontal="left"/>
    </xf>
    <xf numFmtId="0" fontId="0" fillId="0" borderId="0" xfId="0">
      <alignment vertical="top" wrapText="1"/>
    </xf>
    <xf numFmtId="0" fontId="11" fillId="0" borderId="0" xfId="2" applyFont="1">
      <alignment vertical="center"/>
    </xf>
    <xf numFmtId="0" fontId="0" fillId="0" borderId="0" xfId="0" quotePrefix="1">
      <alignment vertical="top" wrapText="1"/>
    </xf>
  </cellXfs>
  <cellStyles count="49">
    <cellStyle name="20 % - Accent1" xfId="27" builtinId="30" customBuiltin="1"/>
    <cellStyle name="20 % - Accent2" xfId="30" builtinId="34" customBuiltin="1"/>
    <cellStyle name="20 % - Accent3" xfId="34" builtinId="38" customBuiltin="1"/>
    <cellStyle name="20 % - Accent4" xfId="38" builtinId="42" customBuiltin="1"/>
    <cellStyle name="20 % - Accent5" xfId="42" builtinId="46" customBuiltin="1"/>
    <cellStyle name="20 % - Accent6" xfId="46" builtinId="50" customBuiltin="1"/>
    <cellStyle name="40 % - Accent1" xfId="28" builtinId="31" customBuiltin="1"/>
    <cellStyle name="40 % - Accent2" xfId="31" builtinId="35" customBuiltin="1"/>
    <cellStyle name="40 % - Accent3" xfId="35" builtinId="39" customBuiltin="1"/>
    <cellStyle name="40 % - Accent4" xfId="39" builtinId="43" customBuiltin="1"/>
    <cellStyle name="40 % - Accent5" xfId="43" builtinId="47" customBuiltin="1"/>
    <cellStyle name="40 % - Accent6" xfId="47" builtinId="51" customBuiltin="1"/>
    <cellStyle name="60 % - Accent1" xfId="7" builtinId="32" customBuiltin="1"/>
    <cellStyle name="60 % - Accent2" xfId="32" builtinId="36" customBuiltin="1"/>
    <cellStyle name="60 % - Accent3" xfId="36" builtinId="40" customBuiltin="1"/>
    <cellStyle name="60 % - Accent4" xfId="40" builtinId="44" customBuiltin="1"/>
    <cellStyle name="60 % - Accent5" xfId="44" builtinId="48" customBuiltin="1"/>
    <cellStyle name="60 % - Accent6" xfId="48" builtinId="52" customBuiltin="1"/>
    <cellStyle name="Accent1" xfId="26" builtinId="29" customBuiltin="1"/>
    <cellStyle name="Accent2" xfId="29" builtinId="33" customBuiltin="1"/>
    <cellStyle name="Accent3" xfId="33" builtinId="37" customBuiltin="1"/>
    <cellStyle name="Accent4" xfId="37" builtinId="41" customBuiltin="1"/>
    <cellStyle name="Accent5" xfId="41" builtinId="45" customBuiltin="1"/>
    <cellStyle name="Accent6" xfId="45" builtinId="49" customBuiltin="1"/>
    <cellStyle name="Avertissement" xfId="9" builtinId="11" customBuiltin="1"/>
    <cellStyle name="Calcul" xfId="22" builtinId="22" customBuiltin="1"/>
    <cellStyle name="Cellule liée" xfId="23" builtinId="24" customBuiltin="1"/>
    <cellStyle name="Entrée" xfId="20" builtinId="20" customBuiltin="1"/>
    <cellStyle name="Insatisfaisant" xfId="18" builtinId="27" customBuiltin="1"/>
    <cellStyle name="Lien hypertexte" xfId="1" builtinId="8" customBuiltin="1"/>
    <cellStyle name="Lien hypertexte visité" xfId="5" builtinId="9" customBuiltin="1"/>
    <cellStyle name="Milliers" xfId="13" builtinId="3" customBuiltin="1"/>
    <cellStyle name="Milliers [0]" xfId="14" builtinId="6" customBuiltin="1"/>
    <cellStyle name="Monétaire" xfId="15" builtinId="4" customBuiltin="1"/>
    <cellStyle name="Monétaire [0]" xfId="16" builtinId="7" customBuiltin="1"/>
    <cellStyle name="Neutre" xfId="19" builtinId="28" customBuiltin="1"/>
    <cellStyle name="Normal" xfId="0" builtinId="0" customBuiltin="1"/>
    <cellStyle name="Note" xfId="25" builtinId="10" customBuiltin="1"/>
    <cellStyle name="Pourcentage" xfId="4" builtinId="5" customBuiltin="1"/>
    <cellStyle name="Satisfaisant" xfId="17" builtinId="26" customBuiltin="1"/>
    <cellStyle name="Sortie" xfId="21" builtinId="21" customBuiltin="1"/>
    <cellStyle name="Texte explicatif" xfId="10" builtinId="53" customBuiltin="1"/>
    <cellStyle name="Titre" xfId="6" builtinId="15" customBuiltin="1"/>
    <cellStyle name="Titre 1" xfId="2" builtinId="16" customBuiltin="1"/>
    <cellStyle name="Titre 2" xfId="3" builtinId="17" customBuiltin="1"/>
    <cellStyle name="Titre 3" xfId="8" builtinId="18" customBuiltin="1"/>
    <cellStyle name="Titre 4" xfId="12" builtinId="19" customBuiltin="1"/>
    <cellStyle name="Total" xfId="11" builtinId="25" customBuiltin="1"/>
    <cellStyle name="Vérification" xfId="24" builtinId="23" customBuiltin="1"/>
  </cellStyles>
  <dxfs count="81">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2" tint="-0.749961851863155"/>
        <name val="Calibri"/>
        <family val="2"/>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2" tint="-0.749992370372631"/>
        <name val="Calibri"/>
        <family val="2"/>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numFmt numFmtId="166" formatCode="#,##0.00\ &quot;€&quot;"/>
      <alignment horizontal="general" vertical="center" textRotation="0" wrapText="1" indent="0" justifyLastLine="0" shrinkToFit="0" readingOrder="0"/>
    </dxf>
    <dxf>
      <numFmt numFmtId="166" formatCode="#,##0.00\ &quot;€&quot;"/>
      <alignment horizontal="general" vertical="center" textRotation="0" indent="0" justifyLastLine="0" shrinkToFit="0" readingOrder="0"/>
    </dxf>
    <dxf>
      <alignment horizontal="general" vertical="center" textRotation="0" wrapText="1" indent="0" justifyLastLine="0" shrinkToFit="0" readingOrder="0"/>
    </dxf>
    <dxf>
      <numFmt numFmtId="166" formatCode="#,##0.00\ &quot;€&quot;"/>
      <alignment horizontal="general" vertical="center" textRotation="0" indent="0" justifyLastLine="0" shrinkToFit="0" readingOrder="0"/>
    </dxf>
    <dxf>
      <alignment horizontal="general" vertical="center" textRotation="0" wrapText="1" indent="0" justifyLastLine="0" shrinkToFit="0" readingOrder="0"/>
    </dxf>
    <dxf>
      <numFmt numFmtId="166" formatCode="#,##0.00\ &quot;€&quot;"/>
      <alignment horizontal="general" vertical="center" textRotation="0" indent="0" justifyLastLine="0" shrinkToFit="0" readingOrder="0"/>
    </dxf>
    <dxf>
      <alignment horizontal="general" vertical="center" textRotation="0" wrapText="1" indent="0" justifyLastLine="0" shrinkToFit="0" readingOrder="0"/>
    </dxf>
    <dxf>
      <numFmt numFmtId="168" formatCode="#,##0_ ;\-#,##0\ "/>
      <alignment horizontal="general" vertical="center" textRotation="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vertical="center" textRotation="0" indent="0" justifyLastLine="0" shrinkToFit="0" readingOrder="0"/>
    </dxf>
    <dxf>
      <font>
        <color rgb="FFFF0000"/>
      </font>
    </dxf>
    <dxf>
      <font>
        <b val="0"/>
        <i val="0"/>
        <strike val="0"/>
        <condense val="0"/>
        <extend val="0"/>
        <outline val="0"/>
        <shadow val="0"/>
        <u val="none"/>
        <vertAlign val="baseline"/>
        <sz val="11"/>
        <color theme="2" tint="-0.749961851863155"/>
        <name val="Calibri"/>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right/>
        <top/>
        <bottom/>
      </border>
    </dxf>
    <dxf>
      <alignment horizontal="general" vertical="center" textRotation="0" indent="0" justifyLastLine="0" shrinkToFit="0" readingOrder="0"/>
    </dxf>
    <dxf>
      <font>
        <b val="0"/>
        <i val="0"/>
        <strike val="0"/>
        <condense val="0"/>
        <extend val="0"/>
        <outline val="0"/>
        <shadow val="0"/>
        <u val="none"/>
        <vertAlign val="baseline"/>
        <sz val="11"/>
        <color theme="2" tint="-0.749961851863155"/>
        <name val="Calibri"/>
        <family val="2"/>
        <scheme val="minor"/>
      </font>
      <numFmt numFmtId="11" formatCode="#,##0.00\ &quot;€&quot;;\-#,##0.00\ &quot;€&quot;"/>
      <fill>
        <patternFill patternType="none">
          <fgColor indexed="64"/>
          <bgColor indexed="65"/>
        </patternFill>
      </fill>
      <alignment horizontal="general" vertical="center" textRotation="0" wrapText="1" indent="0" justifyLastLine="0" shrinkToFit="0" readingOrder="0"/>
      <protection locked="1" hidden="0"/>
    </dxf>
    <dxf>
      <numFmt numFmtId="166" formatCode="#,##0.00\ &quot;€&quot;"/>
      <alignment horizontal="general" vertical="center" textRotation="0" indent="0" justifyLastLine="0" shrinkToFit="0" readingOrder="0"/>
    </dxf>
    <dxf>
      <font>
        <b val="0"/>
        <i val="0"/>
        <strike val="0"/>
        <condense val="0"/>
        <extend val="0"/>
        <outline val="0"/>
        <shadow val="0"/>
        <u val="none"/>
        <vertAlign val="baseline"/>
        <sz val="11"/>
        <color theme="2" tint="-0.749961851863155"/>
        <name val="Calibri"/>
        <family val="2"/>
        <scheme val="minor"/>
      </font>
      <numFmt numFmtId="11" formatCode="#,##0.00\ &quot;€&quot;;\-#,##0.00\ &quot;€&quot;"/>
      <fill>
        <patternFill patternType="none">
          <fgColor indexed="64"/>
          <bgColor indexed="65"/>
        </patternFill>
      </fill>
      <alignment horizontal="general" vertical="center" textRotation="0" wrapText="1" indent="0" justifyLastLine="0" shrinkToFit="0" readingOrder="0"/>
      <protection locked="1" hidden="0"/>
    </dxf>
    <dxf>
      <numFmt numFmtId="166" formatCode="#,##0.00\ &quot;€&quot;"/>
      <alignment horizontal="general" vertical="center" textRotation="0" indent="0" justifyLastLine="0" shrinkToFit="0" readingOrder="0"/>
    </dxf>
    <dxf>
      <font>
        <b val="0"/>
        <i val="0"/>
        <strike val="0"/>
        <condense val="0"/>
        <extend val="0"/>
        <outline val="0"/>
        <shadow val="0"/>
        <u val="none"/>
        <vertAlign val="baseline"/>
        <sz val="11"/>
        <color theme="2" tint="-0.749961851863155"/>
        <name val="Calibri"/>
        <family val="2"/>
        <scheme val="minor"/>
      </font>
      <numFmt numFmtId="11" formatCode="#,##0.00\ &quot;€&quot;;\-#,##0.00\ &quot;€&quot;"/>
      <fill>
        <patternFill patternType="none">
          <fgColor indexed="64"/>
          <bgColor indexed="65"/>
        </patternFill>
      </fill>
      <alignment horizontal="general" vertical="center" textRotation="0" wrapText="1" indent="0" justifyLastLine="0" shrinkToFit="0" readingOrder="0"/>
      <protection locked="1" hidden="0"/>
    </dxf>
    <dxf>
      <numFmt numFmtId="166" formatCode="#,##0.00\ &quot;€&quot;"/>
      <alignment horizontal="general" vertical="center" textRotation="0" indent="0" justifyLastLine="0" shrinkToFit="0" readingOrder="0"/>
    </dxf>
    <dxf>
      <font>
        <b val="0"/>
        <i val="0"/>
        <strike val="0"/>
        <condense val="0"/>
        <extend val="0"/>
        <outline val="0"/>
        <shadow val="0"/>
        <u val="none"/>
        <vertAlign val="baseline"/>
        <sz val="11"/>
        <color theme="2" tint="-0.749961851863155"/>
        <name val="Calibri"/>
        <family val="2"/>
        <scheme val="minor"/>
      </font>
      <numFmt numFmtId="11" formatCode="#,##0.00\ &quot;€&quot;;\-#,##0.00\ &quot;€&quot;"/>
      <fill>
        <patternFill patternType="none">
          <fgColor indexed="64"/>
          <bgColor indexed="65"/>
        </patternFill>
      </fill>
      <alignment horizontal="general" vertical="center" textRotation="0" wrapText="1" indent="0" justifyLastLine="0" shrinkToFit="0" readingOrder="0"/>
      <protection locked="1" hidden="0"/>
    </dxf>
    <dxf>
      <numFmt numFmtId="166" formatCode="#,##0.00\ &quot;€&quot;"/>
      <alignment horizontal="general" vertical="center" textRotation="0" indent="0" justifyLastLine="0" shrinkToFit="0" readingOrder="0"/>
    </dxf>
    <dxf>
      <font>
        <b val="0"/>
        <i val="0"/>
        <strike val="0"/>
        <condense val="0"/>
        <extend val="0"/>
        <outline val="0"/>
        <shadow val="0"/>
        <u val="none"/>
        <vertAlign val="baseline"/>
        <sz val="11"/>
        <color theme="2" tint="-0.749961851863155"/>
        <name val="Calibri"/>
        <family val="2"/>
        <scheme val="minor"/>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right/>
        <top/>
        <bottom/>
      </border>
      <protection locked="1" hidden="0"/>
    </dxf>
    <dxf>
      <numFmt numFmtId="14" formatCode="0.00%"/>
      <alignment horizontal="general" vertical="center" textRotation="0" indent="0" justifyLastLine="0" shrinkToFit="0" readingOrder="0"/>
    </dxf>
    <dxf>
      <font>
        <b val="0"/>
        <i val="0"/>
        <strike val="0"/>
        <condense val="0"/>
        <extend val="0"/>
        <outline val="0"/>
        <shadow val="0"/>
        <u val="none"/>
        <vertAlign val="baseline"/>
        <sz val="11"/>
        <color theme="2" tint="-0.749961851863155"/>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right/>
        <top/>
        <bottom/>
      </border>
    </dxf>
    <dxf>
      <alignment vertical="center" textRotation="0" indent="0" justifyLastLine="0" shrinkToFit="0" readingOrder="0"/>
    </dxf>
    <dxf>
      <font>
        <b val="0"/>
        <i val="0"/>
        <strike val="0"/>
        <condense val="0"/>
        <extend val="0"/>
        <outline val="0"/>
        <shadow val="0"/>
        <u val="none"/>
        <vertAlign val="baseline"/>
        <sz val="11"/>
        <color theme="2" tint="-0.749961851863155"/>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numFmt numFmtId="19" formatCode="dd/mm/yyyy"/>
      <alignment horizontal="center" vertical="center" textRotation="0" indent="0" justifyLastLine="0" shrinkToFit="0" readingOrder="0"/>
    </dxf>
    <dxf>
      <font>
        <b val="0"/>
        <i val="0"/>
        <strike val="0"/>
        <condense val="0"/>
        <extend val="0"/>
        <outline val="0"/>
        <shadow val="0"/>
        <u val="none"/>
        <vertAlign val="baseline"/>
        <sz val="11"/>
        <color theme="2" tint="-0.749961851863155"/>
        <name val="Calibri"/>
        <family val="2"/>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alignment vertical="center" textRotation="0" indent="0" justifyLastLine="0" shrinkToFit="0" readingOrder="0"/>
    </dxf>
    <dxf>
      <font>
        <b val="0"/>
        <i val="0"/>
        <strike val="0"/>
        <condense val="0"/>
        <extend val="0"/>
        <outline val="0"/>
        <shadow val="0"/>
        <u val="none"/>
        <vertAlign val="baseline"/>
        <sz val="11"/>
        <color theme="2" tint="-0.749961851863155"/>
        <name val="Calibri"/>
        <family val="2"/>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numFmt numFmtId="30" formatCode="@"/>
      <alignment horizontal="general" vertical="center" textRotation="0" indent="0" justifyLastLine="0" shrinkToFit="0" readingOrder="0"/>
    </dxf>
    <dxf>
      <font>
        <strike val="0"/>
        <outline val="0"/>
        <shadow val="0"/>
        <u val="none"/>
        <vertAlign val="baseline"/>
        <sz val="11"/>
        <color theme="1" tint="4.9989318521683403E-2"/>
        <name val="Calibri"/>
        <scheme val="minor"/>
      </font>
    </dxf>
    <dxf>
      <font>
        <color rgb="FFFF0000"/>
      </font>
    </dxf>
    <dxf>
      <numFmt numFmtId="167" formatCode="0#&quot; &quot;##&quot; &quot;##&quot; &quot;##&quot; &quot;##"/>
    </dxf>
    <dxf>
      <numFmt numFmtId="167" formatCode="0#&quot; &quot;##&quot; &quot;##&quot; &quot;##&quot; &quot;##"/>
    </dxf>
    <dxf>
      <numFmt numFmtId="0" formatCode="General"/>
      <alignment horizontal="left" vertical="center" textRotation="0" wrapText="1" indent="0" justifyLastLine="0" shrinkToFit="0" readingOrder="0"/>
    </dxf>
    <dxf>
      <alignment horizontal="left" vertical="center" textRotation="0" wrapText="1" indent="0" justifyLastLine="0" shrinkToFit="0" readingOrder="0"/>
    </dxf>
    <dxf>
      <font>
        <color rgb="FFFF0000"/>
      </font>
    </dxf>
    <dxf>
      <font>
        <color rgb="FFFF0000"/>
      </font>
    </dxf>
    <dxf>
      <fill>
        <patternFill patternType="none">
          <fgColor indexed="64"/>
          <bgColor indexed="65"/>
        </patternFill>
      </fill>
      <alignment horizontal="general" vertical="center" textRotation="0" wrapText="1" indent="0" justifyLastLine="0" shrinkToFit="0" readingOrder="0"/>
    </dxf>
    <dxf>
      <numFmt numFmtId="34" formatCode="_-* #,##0.00\ &quot;€&quot;_-;\-* #,##0.00\ &quot;€&quot;_-;_-* &quot;-&quot;??\ &quot;€&quot;_-;_-@_-"/>
      <fill>
        <patternFill patternType="none">
          <fgColor indexed="64"/>
          <bgColor auto="1"/>
        </patternFill>
      </fill>
    </dxf>
    <dxf>
      <fill>
        <patternFill patternType="solid">
          <fgColor indexed="64"/>
          <bgColor theme="0"/>
        </patternFill>
      </fill>
      <alignment horizontal="general" vertical="center" textRotation="0" wrapText="1" indent="0" justifyLastLine="0" shrinkToFit="0" readingOrder="0"/>
    </dxf>
    <dxf>
      <numFmt numFmtId="34" formatCode="_-* #,##0.00\ &quot;€&quot;_-;\-* #,##0.00\ &quot;€&quot;_-;_-* &quot;-&quot;??\ &quot;€&quot;_-;_-@_-"/>
      <fill>
        <patternFill patternType="solid">
          <fgColor indexed="64"/>
          <bgColor theme="0"/>
        </patternFill>
      </fill>
    </dxf>
    <dxf>
      <fill>
        <patternFill patternType="solid">
          <fgColor indexed="64"/>
          <bgColor theme="0"/>
        </patternFill>
      </fill>
      <alignment horizontal="general" vertical="center" textRotation="0" wrapText="1" indent="0" justifyLastLine="0" shrinkToFit="0" readingOrder="0"/>
    </dxf>
    <dxf>
      <numFmt numFmtId="34" formatCode="_-* #,##0.00\ &quot;€&quot;_-;\-* #,##0.00\ &quot;€&quot;_-;_-* &quot;-&quot;??\ &quot;€&quot;_-;_-@_-"/>
      <fill>
        <patternFill patternType="solid">
          <fgColor indexed="64"/>
          <bgColor theme="0"/>
        </patternFill>
      </fill>
    </dxf>
    <dxf>
      <fill>
        <patternFill patternType="solid">
          <fgColor indexed="64"/>
          <bgColor theme="0"/>
        </patternFill>
      </fill>
      <alignment horizontal="general" vertical="center" textRotation="0" wrapText="1" indent="0" justifyLastLine="0" shrinkToFit="0" readingOrder="0"/>
    </dxf>
    <dxf>
      <numFmt numFmtId="0" formatCode="General"/>
      <fill>
        <patternFill patternType="solid">
          <fgColor indexed="64"/>
          <bgColor theme="0"/>
        </patternFill>
      </fill>
    </dxf>
    <dxf>
      <fill>
        <patternFill patternType="solid">
          <fgColor indexed="64"/>
          <bgColor theme="0"/>
        </patternFill>
      </fill>
      <alignment horizontal="general" vertical="center" textRotation="0" wrapText="1" indent="0" justifyLastLine="0" shrinkToFit="0" readingOrder="0"/>
    </dxf>
    <dxf>
      <numFmt numFmtId="0" formatCode="General"/>
      <fill>
        <patternFill patternType="solid">
          <fgColor indexed="64"/>
          <bgColor theme="0"/>
        </patternFill>
      </fill>
    </dxf>
    <dxf>
      <fill>
        <patternFill patternType="solid">
          <fgColor indexed="64"/>
          <bgColor theme="0"/>
        </patternFill>
      </fill>
      <alignment horizontal="general" vertical="center" textRotation="0" wrapText="1" indent="0" justifyLastLine="0" shrinkToFit="0" readingOrder="0"/>
    </dxf>
    <dxf>
      <numFmt numFmtId="0" formatCode="General"/>
      <fill>
        <patternFill patternType="solid">
          <fgColor indexed="64"/>
          <bgColor theme="0"/>
        </patternFill>
      </fill>
    </dxf>
    <dxf>
      <alignment horizontal="general" vertical="center" textRotation="0" wrapText="1" indent="0" justifyLastLine="0" shrinkToFit="0" readingOrder="0"/>
    </dxf>
    <dxf>
      <fill>
        <patternFill patternType="solid">
          <fgColor indexed="64"/>
          <bgColor theme="0"/>
        </patternFill>
      </fill>
    </dxf>
    <dxf>
      <fill>
        <patternFill>
          <bgColor theme="4" tint="0.39994506668294322"/>
        </patternFill>
      </fill>
    </dxf>
    <dxf>
      <fill>
        <patternFill>
          <bgColor theme="4" tint="0.59996337778862885"/>
        </patternFill>
      </fill>
    </dxf>
    <dxf>
      <fill>
        <patternFill>
          <bgColor theme="4" tint="0.59996337778862885"/>
        </patternFill>
      </fill>
    </dxf>
    <dxf>
      <fill>
        <patternFill>
          <bgColor theme="4" tint="0.39994506668294322"/>
        </patternFill>
      </fill>
    </dxf>
    <dxf>
      <fill>
        <patternFill>
          <bgColor theme="4" tint="0.79998168889431442"/>
        </patternFill>
      </fill>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val="0"/>
        <i val="0"/>
        <color theme="1" tint="4.9989318521683403E-2"/>
      </font>
    </dxf>
    <dxf>
      <font>
        <b/>
        <color theme="4" tint="-0.249977111117893"/>
      </font>
    </dxf>
    <dxf>
      <font>
        <b/>
        <i val="0"/>
        <color theme="4" tint="-0.499984740745262"/>
      </font>
      <border>
        <left style="thin">
          <color theme="4"/>
        </left>
        <right style="thin">
          <color theme="4"/>
        </right>
        <top style="double">
          <color theme="4"/>
        </top>
        <bottom style="thin">
          <color theme="4"/>
        </bottom>
      </border>
    </dxf>
    <dxf>
      <font>
        <b val="0"/>
        <i val="0"/>
        <color theme="4" tint="-0.24994659260841701"/>
      </font>
      <border>
        <left style="thin">
          <color theme="4"/>
        </left>
        <right style="thin">
          <color theme="4"/>
        </right>
        <top style="thin">
          <color theme="4"/>
        </top>
        <vertical/>
        <horizontal/>
      </border>
    </dxf>
    <dxf>
      <font>
        <b val="0"/>
        <i val="0"/>
        <color theme="3"/>
      </font>
      <border>
        <left style="thin">
          <color theme="4"/>
        </left>
        <right style="thin">
          <color theme="4"/>
        </right>
        <top style="thin">
          <color theme="4"/>
        </top>
        <bottom style="thin">
          <color theme="4"/>
        </bottom>
        <vertical style="thin">
          <color theme="4"/>
        </vertical>
        <horizontal style="thin">
          <color theme="4"/>
        </horizontal>
      </border>
    </dxf>
  </dxfs>
  <tableStyles count="1" defaultPivotStyle="PivotStyleLight16">
    <tableStyle name="Tableau de factures de vente" pivot="0" count="7" xr9:uid="{00000000-0011-0000-FFFF-FFFF00000000}">
      <tableStyleElement type="wholeTable" dxfId="80"/>
      <tableStyleElement type="headerRow" dxfId="79"/>
      <tableStyleElement type="totalRow" dxfId="78"/>
      <tableStyleElement type="firstColumn" dxfId="77"/>
      <tableStyleElement type="lastColumn" dxfId="76"/>
      <tableStyleElement type="firstRowStripe" dxfId="75"/>
      <tableStyleElement type="firstColumnStripe" dxfId="74"/>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D8E4E8"/>
      <rgbColor rgb="00CC99FF"/>
      <rgbColor rgb="00EAEAEA"/>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drawing1.xml><?xml version="1.0" encoding="utf-8"?>
<xdr:wsDr xmlns:xdr="http://schemas.openxmlformats.org/drawingml/2006/spreadsheetDrawing" xmlns:a="http://schemas.openxmlformats.org/drawingml/2006/main">
  <xdr:twoCellAnchor editAs="absolute">
    <xdr:from>
      <xdr:col>8</xdr:col>
      <xdr:colOff>600651</xdr:colOff>
      <xdr:row>3</xdr:row>
      <xdr:rowOff>32327</xdr:rowOff>
    </xdr:from>
    <xdr:to>
      <xdr:col>14</xdr:col>
      <xdr:colOff>333374</xdr:colOff>
      <xdr:row>5</xdr:row>
      <xdr:rowOff>208974</xdr:rowOff>
    </xdr:to>
    <xdr:sp macro="" textlink="">
      <xdr:nvSpPr>
        <xdr:cNvPr id="9" name="Note de saisie de données" descr="Note de saisie de données&#10;">
          <a:extLst>
            <a:ext uri="{FF2B5EF4-FFF2-40B4-BE49-F238E27FC236}">
              <a16:creationId xmlns:a16="http://schemas.microsoft.com/office/drawing/2014/main" id="{00000000-0008-0000-0000-000009000000}"/>
            </a:ext>
          </a:extLst>
        </xdr:cNvPr>
        <xdr:cNvSpPr/>
      </xdr:nvSpPr>
      <xdr:spPr bwMode="auto">
        <a:xfrm>
          <a:off x="9239826" y="1375352"/>
          <a:ext cx="3485573" cy="729097"/>
        </a:xfrm>
        <a:prstGeom prst="wedgeRectCallout">
          <a:avLst>
            <a:gd name="adj1" fmla="val -65185"/>
            <a:gd name="adj2" fmla="val -21916"/>
          </a:avLst>
        </a:prstGeom>
        <a:solidFill>
          <a:schemeClr val="accent1">
            <a:lumMod val="75000"/>
          </a:schemeClr>
        </a:solidFill>
        <a:ln>
          <a:solidFill>
            <a:schemeClr val="accent1">
              <a:lumMod val="75000"/>
            </a:schemeClr>
          </a:solidFill>
          <a:headEnd type="none" w="med" len="med"/>
          <a:tailEnd type="none" w="med" len="med"/>
        </a:ln>
      </xdr:spPr>
      <xdr:style>
        <a:lnRef idx="1">
          <a:schemeClr val="accent1"/>
        </a:lnRef>
        <a:fillRef idx="2">
          <a:schemeClr val="accent1"/>
        </a:fillRef>
        <a:effectRef idx="1">
          <a:schemeClr val="accent1"/>
        </a:effectRef>
        <a:fontRef idx="minor">
          <a:schemeClr val="dk1"/>
        </a:fontRef>
      </xdr:style>
      <xdr:txBody>
        <a:bodyPr vertOverflow="clip" horzOverflow="clip" wrap="square" lIns="91440" tIns="0" rIns="91440" bIns="0" rtlCol="0" anchor="ctr" upright="1"/>
        <a:lstStyle/>
        <a:p>
          <a:pPr algn="l" rtl="0"/>
          <a:r>
            <a:rPr lang="fr" sz="1100">
              <a:solidFill>
                <a:schemeClr val="bg1"/>
              </a:solidFill>
              <a:latin typeface="Arial" panose="020B0604020202020204" pitchFamily="34" charset="0"/>
            </a:rPr>
            <a:t>Cliquez ici pour sélectionner un numéro</a:t>
          </a:r>
          <a:r>
            <a:rPr lang="fr" sz="1100" baseline="0">
              <a:solidFill>
                <a:schemeClr val="bg1"/>
              </a:solidFill>
              <a:latin typeface="Arial" panose="020B0604020202020204" pitchFamily="34" charset="0"/>
            </a:rPr>
            <a:t> de facture dans la liste déroulante.</a:t>
          </a:r>
          <a:endParaRPr lang="en-US" sz="1100">
            <a:solidFill>
              <a:schemeClr val="bg1"/>
            </a:solidFill>
            <a:latin typeface="Arial" panose="020B0604020202020204" pitchFamily="34" charset="0"/>
          </a:endParaRPr>
        </a:p>
      </xdr:txBody>
    </xdr:sp>
    <xdr:clientData fPrintsWithSheet="0"/>
  </xdr:twoCellAnchor>
  <xdr:twoCellAnchor editAs="absolute">
    <xdr:from>
      <xdr:col>8</xdr:col>
      <xdr:colOff>570638</xdr:colOff>
      <xdr:row>6</xdr:row>
      <xdr:rowOff>546100</xdr:rowOff>
    </xdr:from>
    <xdr:to>
      <xdr:col>14</xdr:col>
      <xdr:colOff>307748</xdr:colOff>
      <xdr:row>12</xdr:row>
      <xdr:rowOff>136525</xdr:rowOff>
    </xdr:to>
    <xdr:sp macro="" textlink="">
      <xdr:nvSpPr>
        <xdr:cNvPr id="3" name="Note de saisie de données" descr="Texte du conseil">
          <a:extLst>
            <a:ext uri="{FF2B5EF4-FFF2-40B4-BE49-F238E27FC236}">
              <a16:creationId xmlns:a16="http://schemas.microsoft.com/office/drawing/2014/main" id="{00000000-0008-0000-0000-000003000000}"/>
            </a:ext>
          </a:extLst>
        </xdr:cNvPr>
        <xdr:cNvSpPr/>
      </xdr:nvSpPr>
      <xdr:spPr bwMode="auto">
        <a:xfrm>
          <a:off x="9209813" y="2689225"/>
          <a:ext cx="3489960" cy="2286000"/>
        </a:xfrm>
        <a:prstGeom prst="wedgeRectCallout">
          <a:avLst>
            <a:gd name="adj1" fmla="val -49903"/>
            <a:gd name="adj2" fmla="val -21645"/>
          </a:avLst>
        </a:prstGeom>
        <a:solidFill>
          <a:schemeClr val="accent1">
            <a:lumMod val="75000"/>
          </a:schemeClr>
        </a:solidFill>
        <a:ln>
          <a:solidFill>
            <a:schemeClr val="accent1">
              <a:lumMod val="75000"/>
            </a:schemeClr>
          </a:solidFill>
          <a:headEnd type="none" w="med" len="med"/>
          <a:tailEnd type="none" w="med" len="med"/>
        </a:ln>
      </xdr:spPr>
      <xdr:style>
        <a:lnRef idx="1">
          <a:schemeClr val="accent1"/>
        </a:lnRef>
        <a:fillRef idx="2">
          <a:schemeClr val="accent1"/>
        </a:fillRef>
        <a:effectRef idx="1">
          <a:schemeClr val="accent1"/>
        </a:effectRef>
        <a:fontRef idx="minor">
          <a:schemeClr val="dk1"/>
        </a:fontRef>
      </xdr:style>
      <xdr:txBody>
        <a:bodyPr vertOverflow="clip" horzOverflow="clip" wrap="square" lIns="91440" tIns="0" rIns="91440" bIns="0" rtlCol="0" anchor="ctr" upright="1"/>
        <a:lstStyle/>
        <a:p>
          <a:pPr algn="l" rtl="0"/>
          <a:r>
            <a:rPr lang="fr" sz="1100" b="1">
              <a:solidFill>
                <a:schemeClr val="bg1"/>
              </a:solidFill>
              <a:latin typeface="Arial" panose="020B0604020202020204" pitchFamily="34" charset="0"/>
            </a:rPr>
            <a:t>CONSEIL </a:t>
          </a:r>
          <a:r>
            <a:rPr lang="fr" sz="1100">
              <a:solidFill>
                <a:schemeClr val="bg1"/>
              </a:solidFill>
              <a:latin typeface="Arial" panose="020B0604020202020204" pitchFamily="34" charset="0"/>
            </a:rPr>
            <a:t>: Cette feuille de calcul est en mode protégé. Seule la sélection « numéro </a:t>
          </a:r>
          <a:r>
            <a:rPr lang="fr" sz="1100" baseline="0">
              <a:solidFill>
                <a:schemeClr val="bg1"/>
              </a:solidFill>
              <a:latin typeface="Arial" panose="020B0604020202020204" pitchFamily="34" charset="0"/>
            </a:rPr>
            <a:t>de facture » est possible. Pour ôter la protection de cette feuille de calcul, voir la feuille de calcul « A propos de ce Suivi des factures ».</a:t>
          </a:r>
        </a:p>
        <a:p>
          <a:pPr algn="l" rtl="0"/>
          <a:endParaRPr lang="en-US" sz="1100" baseline="0">
            <a:solidFill>
              <a:schemeClr val="bg1"/>
            </a:solidFill>
            <a:latin typeface="Arial" panose="020B0604020202020204" pitchFamily="34" charset="0"/>
          </a:endParaRPr>
        </a:p>
        <a:p>
          <a:pPr algn="l" rtl="0"/>
          <a:r>
            <a:rPr lang="fr" sz="1100" baseline="0">
              <a:solidFill>
                <a:schemeClr val="bg1"/>
              </a:solidFill>
              <a:latin typeface="Arial" panose="020B0604020202020204" pitchFamily="34" charset="0"/>
            </a:rPr>
            <a:t>Une fois que vous avez déprotégé cette feuille de calcul, pour supprimer cette note, cliquez sur le bord pour la sélectionner, puis appuyez sur </a:t>
          </a:r>
          <a:r>
            <a:rPr lang="fr" sz="1100" b="1" baseline="0">
              <a:solidFill>
                <a:schemeClr val="bg1"/>
              </a:solidFill>
              <a:latin typeface="Arial" panose="020B0604020202020204" pitchFamily="34" charset="0"/>
            </a:rPr>
            <a:t>Supprimer</a:t>
          </a:r>
          <a:r>
            <a:rPr lang="fr" sz="1100" baseline="0">
              <a:solidFill>
                <a:schemeClr val="bg1"/>
              </a:solidFill>
              <a:latin typeface="Arial" panose="020B0604020202020204" pitchFamily="34" charset="0"/>
            </a:rPr>
            <a:t>.</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95250</xdr:rowOff>
    </xdr:from>
    <xdr:to>
      <xdr:col>11</xdr:col>
      <xdr:colOff>1008461</xdr:colOff>
      <xdr:row>0</xdr:row>
      <xdr:rowOff>259715</xdr:rowOff>
    </xdr:to>
    <xdr:grpSp>
      <xdr:nvGrpSpPr>
        <xdr:cNvPr id="48" name="Groupe d’illustration d’en-tête" descr="Illustration d’en-tête">
          <a:extLst>
            <a:ext uri="{FF2B5EF4-FFF2-40B4-BE49-F238E27FC236}">
              <a16:creationId xmlns:a16="http://schemas.microsoft.com/office/drawing/2014/main" id="{00000000-0008-0000-0100-000030000000}"/>
            </a:ext>
          </a:extLst>
        </xdr:cNvPr>
        <xdr:cNvGrpSpPr/>
      </xdr:nvGrpSpPr>
      <xdr:grpSpPr>
        <a:xfrm>
          <a:off x="190500" y="95250"/>
          <a:ext cx="13486211" cy="164465"/>
          <a:chOff x="171449" y="152400"/>
          <a:chExt cx="13657124" cy="164465"/>
        </a:xfrm>
      </xdr:grpSpPr>
      <xdr:sp macro="" textlink="">
        <xdr:nvSpPr>
          <xdr:cNvPr id="39" name="Rectangle 38" title="Graphisme de pied de page court">
            <a:extLst>
              <a:ext uri="{FF2B5EF4-FFF2-40B4-BE49-F238E27FC236}">
                <a16:creationId xmlns:a16="http://schemas.microsoft.com/office/drawing/2014/main" id="{00000000-0008-0000-0100-000027000000}"/>
              </a:ext>
            </a:extLst>
          </xdr:cNvPr>
          <xdr:cNvSpPr/>
        </xdr:nvSpPr>
        <xdr:spPr>
          <a:xfrm>
            <a:off x="171449" y="152400"/>
            <a:ext cx="9875520"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rtl="0">
              <a:spcBef>
                <a:spcPts val="0"/>
              </a:spcBef>
              <a:spcAft>
                <a:spcPts val="0"/>
              </a:spcAft>
            </a:pPr>
            <a:r>
              <a:rPr lang="fr" sz="2500" b="1">
                <a:solidFill>
                  <a:srgbClr val="000000"/>
                </a:solidFill>
                <a:effectLst/>
                <a:latin typeface="Calibri" panose="020F0502020204030204" pitchFamily="34" charset="0"/>
                <a:ea typeface="Arial"/>
                <a:cs typeface="Times New Roman"/>
              </a:rPr>
              <a:t> </a:t>
            </a:r>
          </a:p>
        </xdr:txBody>
      </xdr:sp>
      <xdr:grpSp>
        <xdr:nvGrpSpPr>
          <xdr:cNvPr id="46" name="Groupe 45">
            <a:extLst>
              <a:ext uri="{FF2B5EF4-FFF2-40B4-BE49-F238E27FC236}">
                <a16:creationId xmlns:a16="http://schemas.microsoft.com/office/drawing/2014/main" id="{00000000-0008-0000-0100-00002E000000}"/>
              </a:ext>
            </a:extLst>
          </xdr:cNvPr>
          <xdr:cNvGrpSpPr/>
        </xdr:nvGrpSpPr>
        <xdr:grpSpPr>
          <a:xfrm>
            <a:off x="10079532" y="152400"/>
            <a:ext cx="3749041" cy="164465"/>
            <a:chOff x="10584357" y="200025"/>
            <a:chExt cx="3749041" cy="164465"/>
          </a:xfrm>
        </xdr:grpSpPr>
        <xdr:sp macro="" textlink="">
          <xdr:nvSpPr>
            <xdr:cNvPr id="40" name="Rectangle 39">
              <a:extLst>
                <a:ext uri="{FF2B5EF4-FFF2-40B4-BE49-F238E27FC236}">
                  <a16:creationId xmlns:a16="http://schemas.microsoft.com/office/drawing/2014/main" id="{00000000-0008-0000-0100-000028000000}"/>
                </a:ext>
              </a:extLst>
            </xdr:cNvPr>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41" name="Rectangle 40">
              <a:extLst>
                <a:ext uri="{FF2B5EF4-FFF2-40B4-BE49-F238E27FC236}">
                  <a16:creationId xmlns:a16="http://schemas.microsoft.com/office/drawing/2014/main" id="{00000000-0008-0000-0100-000029000000}"/>
                </a:ext>
              </a:extLst>
            </xdr:cNvPr>
            <xdr:cNvSpPr/>
          </xdr:nvSpPr>
          <xdr:spPr>
            <a:xfrm>
              <a:off x="10584357"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42" name="Rectangle 41">
              <a:extLst>
                <a:ext uri="{FF2B5EF4-FFF2-40B4-BE49-F238E27FC236}">
                  <a16:creationId xmlns:a16="http://schemas.microsoft.com/office/drawing/2014/main" id="{00000000-0008-0000-0100-00002A000000}"/>
                </a:ext>
              </a:extLst>
            </xdr:cNvPr>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43" name="Rectangle 42">
              <a:extLst>
                <a:ext uri="{FF2B5EF4-FFF2-40B4-BE49-F238E27FC236}">
                  <a16:creationId xmlns:a16="http://schemas.microsoft.com/office/drawing/2014/main" id="{00000000-0008-0000-0100-00002B000000}"/>
                </a:ext>
              </a:extLst>
            </xdr:cNvPr>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44" name="Rectangle 43">
              <a:extLst>
                <a:ext uri="{FF2B5EF4-FFF2-40B4-BE49-F238E27FC236}">
                  <a16:creationId xmlns:a16="http://schemas.microsoft.com/office/drawing/2014/main" id="{00000000-0008-0000-0100-00002C000000}"/>
                </a:ext>
              </a:extLst>
            </xdr:cNvPr>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grp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0</xdr:row>
      <xdr:rowOff>95250</xdr:rowOff>
    </xdr:from>
    <xdr:to>
      <xdr:col>11</xdr:col>
      <xdr:colOff>181</xdr:colOff>
      <xdr:row>0</xdr:row>
      <xdr:rowOff>259715</xdr:rowOff>
    </xdr:to>
    <xdr:grpSp>
      <xdr:nvGrpSpPr>
        <xdr:cNvPr id="11" name="Groupe d’illustration d’en-tête" descr="Illustration d’en-tête">
          <a:extLst>
            <a:ext uri="{FF2B5EF4-FFF2-40B4-BE49-F238E27FC236}">
              <a16:creationId xmlns:a16="http://schemas.microsoft.com/office/drawing/2014/main" id="{00000000-0008-0000-0200-00000B000000}"/>
            </a:ext>
          </a:extLst>
        </xdr:cNvPr>
        <xdr:cNvGrpSpPr/>
      </xdr:nvGrpSpPr>
      <xdr:grpSpPr>
        <a:xfrm>
          <a:off x="190500" y="95250"/>
          <a:ext cx="13068481" cy="164465"/>
          <a:chOff x="142875" y="85725"/>
          <a:chExt cx="7705905" cy="164465"/>
        </a:xfrm>
      </xdr:grpSpPr>
      <xdr:sp macro="" textlink="">
        <xdr:nvSpPr>
          <xdr:cNvPr id="4" name="Rectangle 3" title="Graphisme de pied de page court">
            <a:extLst>
              <a:ext uri="{FF2B5EF4-FFF2-40B4-BE49-F238E27FC236}">
                <a16:creationId xmlns:a16="http://schemas.microsoft.com/office/drawing/2014/main" id="{00000000-0008-0000-0200-000004000000}"/>
              </a:ext>
            </a:extLst>
          </xdr:cNvPr>
          <xdr:cNvSpPr/>
        </xdr:nvSpPr>
        <xdr:spPr>
          <a:xfrm>
            <a:off x="142875" y="85725"/>
            <a:ext cx="5120640"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rtl="0">
              <a:spcBef>
                <a:spcPts val="0"/>
              </a:spcBef>
              <a:spcAft>
                <a:spcPts val="0"/>
              </a:spcAft>
            </a:pPr>
            <a:r>
              <a:rPr lang="fr" sz="2500" b="1">
                <a:solidFill>
                  <a:srgbClr val="000000"/>
                </a:solidFill>
                <a:effectLst/>
                <a:latin typeface="Calibri" panose="020F0502020204030204" pitchFamily="34" charset="0"/>
                <a:ea typeface="Arial"/>
                <a:cs typeface="Times New Roman"/>
              </a:rPr>
              <a:t> </a:t>
            </a:r>
          </a:p>
        </xdr:txBody>
      </xdr:sp>
      <xdr:grpSp>
        <xdr:nvGrpSpPr>
          <xdr:cNvPr id="5" name="Groupe 4">
            <a:extLst>
              <a:ext uri="{FF2B5EF4-FFF2-40B4-BE49-F238E27FC236}">
                <a16:creationId xmlns:a16="http://schemas.microsoft.com/office/drawing/2014/main" id="{00000000-0008-0000-0200-000005000000}"/>
              </a:ext>
            </a:extLst>
          </xdr:cNvPr>
          <xdr:cNvGrpSpPr/>
        </xdr:nvGrpSpPr>
        <xdr:grpSpPr>
          <a:xfrm>
            <a:off x="5288459" y="85725"/>
            <a:ext cx="2560321" cy="164465"/>
            <a:chOff x="10584357" y="200025"/>
            <a:chExt cx="3749041" cy="164465"/>
          </a:xfrm>
        </xdr:grpSpPr>
        <xdr:sp macro="" textlink="">
          <xdr:nvSpPr>
            <xdr:cNvPr id="6" name="Rectangle 5">
              <a:extLst>
                <a:ext uri="{FF2B5EF4-FFF2-40B4-BE49-F238E27FC236}">
                  <a16:creationId xmlns:a16="http://schemas.microsoft.com/office/drawing/2014/main" id="{00000000-0008-0000-0200-000006000000}"/>
                </a:ext>
              </a:extLst>
            </xdr:cNvPr>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7" name="Rectangle 6">
              <a:extLst>
                <a:ext uri="{FF2B5EF4-FFF2-40B4-BE49-F238E27FC236}">
                  <a16:creationId xmlns:a16="http://schemas.microsoft.com/office/drawing/2014/main" id="{00000000-0008-0000-0200-000007000000}"/>
                </a:ext>
              </a:extLst>
            </xdr:cNvPr>
            <xdr:cNvSpPr/>
          </xdr:nvSpPr>
          <xdr:spPr>
            <a:xfrm>
              <a:off x="10584357"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8" name="Rectangle 7">
              <a:extLst>
                <a:ext uri="{FF2B5EF4-FFF2-40B4-BE49-F238E27FC236}">
                  <a16:creationId xmlns:a16="http://schemas.microsoft.com/office/drawing/2014/main" id="{00000000-0008-0000-0200-000008000000}"/>
                </a:ext>
              </a:extLst>
            </xdr:cNvPr>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9" name="Rectangle 8">
              <a:extLst>
                <a:ext uri="{FF2B5EF4-FFF2-40B4-BE49-F238E27FC236}">
                  <a16:creationId xmlns:a16="http://schemas.microsoft.com/office/drawing/2014/main" id="{00000000-0008-0000-0200-000009000000}"/>
                </a:ext>
              </a:extLst>
            </xdr:cNvPr>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0" name="Rectangle 9">
              <a:extLst>
                <a:ext uri="{FF2B5EF4-FFF2-40B4-BE49-F238E27FC236}">
                  <a16:creationId xmlns:a16="http://schemas.microsoft.com/office/drawing/2014/main" id="{00000000-0008-0000-0200-00000A000000}"/>
                </a:ext>
              </a:extLst>
            </xdr:cNvPr>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grp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0</xdr:row>
      <xdr:rowOff>95251</xdr:rowOff>
    </xdr:from>
    <xdr:to>
      <xdr:col>8</xdr:col>
      <xdr:colOff>8763</xdr:colOff>
      <xdr:row>0</xdr:row>
      <xdr:rowOff>259843</xdr:rowOff>
    </xdr:to>
    <xdr:grpSp>
      <xdr:nvGrpSpPr>
        <xdr:cNvPr id="12" name="Groupe d’illustration d’en-tête" descr="Illustration d’en-tête">
          <a:extLst>
            <a:ext uri="{FF2B5EF4-FFF2-40B4-BE49-F238E27FC236}">
              <a16:creationId xmlns:a16="http://schemas.microsoft.com/office/drawing/2014/main" id="{00000000-0008-0000-0300-00000C000000}"/>
            </a:ext>
          </a:extLst>
        </xdr:cNvPr>
        <xdr:cNvGrpSpPr/>
      </xdr:nvGrpSpPr>
      <xdr:grpSpPr>
        <a:xfrm>
          <a:off x="171450" y="95251"/>
          <a:ext cx="8162163" cy="164592"/>
          <a:chOff x="142875" y="104775"/>
          <a:chExt cx="6914767" cy="164465"/>
        </a:xfrm>
      </xdr:grpSpPr>
      <xdr:sp macro="" textlink="">
        <xdr:nvSpPr>
          <xdr:cNvPr id="4" name="Rectangle 3" title="Graphisme de pied de page court">
            <a:extLst>
              <a:ext uri="{FF2B5EF4-FFF2-40B4-BE49-F238E27FC236}">
                <a16:creationId xmlns:a16="http://schemas.microsoft.com/office/drawing/2014/main" id="{00000000-0008-0000-0300-000004000000}"/>
              </a:ext>
            </a:extLst>
          </xdr:cNvPr>
          <xdr:cNvSpPr/>
        </xdr:nvSpPr>
        <xdr:spPr>
          <a:xfrm>
            <a:off x="142875" y="104775"/>
            <a:ext cx="4672306"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rtl="0">
              <a:spcBef>
                <a:spcPts val="0"/>
              </a:spcBef>
              <a:spcAft>
                <a:spcPts val="0"/>
              </a:spcAft>
            </a:pPr>
            <a:r>
              <a:rPr lang="fr" sz="2500" b="1">
                <a:solidFill>
                  <a:srgbClr val="000000"/>
                </a:solidFill>
                <a:effectLst/>
                <a:latin typeface="Calibri" panose="020F0502020204030204" pitchFamily="34" charset="0"/>
                <a:ea typeface="Arial"/>
                <a:cs typeface="Times New Roman"/>
              </a:rPr>
              <a:t> </a:t>
            </a:r>
          </a:p>
        </xdr:txBody>
      </xdr:sp>
      <xdr:grpSp>
        <xdr:nvGrpSpPr>
          <xdr:cNvPr id="5" name="Groupe 4">
            <a:extLst>
              <a:ext uri="{FF2B5EF4-FFF2-40B4-BE49-F238E27FC236}">
                <a16:creationId xmlns:a16="http://schemas.microsoft.com/office/drawing/2014/main" id="{00000000-0008-0000-0300-000005000000}"/>
              </a:ext>
            </a:extLst>
          </xdr:cNvPr>
          <xdr:cNvGrpSpPr/>
        </xdr:nvGrpSpPr>
        <xdr:grpSpPr>
          <a:xfrm>
            <a:off x="4848240" y="104775"/>
            <a:ext cx="2199877" cy="164465"/>
            <a:chOff x="10584358" y="200025"/>
            <a:chExt cx="3749040" cy="164465"/>
          </a:xfrm>
        </xdr:grpSpPr>
        <xdr:sp macro="" textlink="">
          <xdr:nvSpPr>
            <xdr:cNvPr id="6" name="Rectangle 5">
              <a:extLst>
                <a:ext uri="{FF2B5EF4-FFF2-40B4-BE49-F238E27FC236}">
                  <a16:creationId xmlns:a16="http://schemas.microsoft.com/office/drawing/2014/main" id="{00000000-0008-0000-0300-000006000000}"/>
                </a:ext>
              </a:extLst>
            </xdr:cNvPr>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7" name="Rectangle 6">
              <a:extLst>
                <a:ext uri="{FF2B5EF4-FFF2-40B4-BE49-F238E27FC236}">
                  <a16:creationId xmlns:a16="http://schemas.microsoft.com/office/drawing/2014/main" id="{00000000-0008-0000-0300-000007000000}"/>
                </a:ext>
              </a:extLst>
            </xdr:cNvPr>
            <xdr:cNvSpPr/>
          </xdr:nvSpPr>
          <xdr:spPr>
            <a:xfrm>
              <a:off x="10584358"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8" name="Rectangle 7">
              <a:extLst>
                <a:ext uri="{FF2B5EF4-FFF2-40B4-BE49-F238E27FC236}">
                  <a16:creationId xmlns:a16="http://schemas.microsoft.com/office/drawing/2014/main" id="{00000000-0008-0000-0300-000008000000}"/>
                </a:ext>
              </a:extLst>
            </xdr:cNvPr>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9" name="Rectangle 8">
              <a:extLst>
                <a:ext uri="{FF2B5EF4-FFF2-40B4-BE49-F238E27FC236}">
                  <a16:creationId xmlns:a16="http://schemas.microsoft.com/office/drawing/2014/main" id="{00000000-0008-0000-0300-000009000000}"/>
                </a:ext>
              </a:extLst>
            </xdr:cNvPr>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0" name="Rectangle 9">
              <a:extLst>
                <a:ext uri="{FF2B5EF4-FFF2-40B4-BE49-F238E27FC236}">
                  <a16:creationId xmlns:a16="http://schemas.microsoft.com/office/drawing/2014/main" id="{00000000-0008-0000-0300-00000A000000}"/>
                </a:ext>
              </a:extLst>
            </xdr:cNvPr>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grpSp>
    </xdr:grpSp>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152400</xdr:colOff>
      <xdr:row>40</xdr:row>
      <xdr:rowOff>47625</xdr:rowOff>
    </xdr:from>
    <xdr:to>
      <xdr:col>7</xdr:col>
      <xdr:colOff>1600200</xdr:colOff>
      <xdr:row>41</xdr:row>
      <xdr:rowOff>21717</xdr:rowOff>
    </xdr:to>
    <xdr:grpSp>
      <xdr:nvGrpSpPr>
        <xdr:cNvPr id="16" name="Groupe d’illustration de pied de page" descr="Illustration de pied de page">
          <a:extLst>
            <a:ext uri="{FF2B5EF4-FFF2-40B4-BE49-F238E27FC236}">
              <a16:creationId xmlns:a16="http://schemas.microsoft.com/office/drawing/2014/main" id="{00000000-0008-0000-0400-000010000000}"/>
            </a:ext>
          </a:extLst>
        </xdr:cNvPr>
        <xdr:cNvGrpSpPr/>
      </xdr:nvGrpSpPr>
      <xdr:grpSpPr>
        <a:xfrm>
          <a:off x="152400" y="21278850"/>
          <a:ext cx="8229600" cy="164592"/>
          <a:chOff x="142875" y="104775"/>
          <a:chExt cx="6914767" cy="164465"/>
        </a:xfrm>
      </xdr:grpSpPr>
      <xdr:sp macro="" textlink="">
        <xdr:nvSpPr>
          <xdr:cNvPr id="17" name="Rectangle 16" title="Graphisme de pied de page court">
            <a:extLst>
              <a:ext uri="{FF2B5EF4-FFF2-40B4-BE49-F238E27FC236}">
                <a16:creationId xmlns:a16="http://schemas.microsoft.com/office/drawing/2014/main" id="{00000000-0008-0000-0400-000011000000}"/>
              </a:ext>
            </a:extLst>
          </xdr:cNvPr>
          <xdr:cNvSpPr/>
        </xdr:nvSpPr>
        <xdr:spPr>
          <a:xfrm>
            <a:off x="142875" y="104775"/>
            <a:ext cx="4672306"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rtl="0">
              <a:spcBef>
                <a:spcPts val="0"/>
              </a:spcBef>
              <a:spcAft>
                <a:spcPts val="0"/>
              </a:spcAft>
            </a:pPr>
            <a:r>
              <a:rPr lang="fr" sz="2500" b="1">
                <a:solidFill>
                  <a:srgbClr val="000000"/>
                </a:solidFill>
                <a:effectLst/>
                <a:latin typeface="Calibri" panose="020F0502020204030204" pitchFamily="34" charset="0"/>
                <a:ea typeface="Arial"/>
                <a:cs typeface="Times New Roman"/>
              </a:rPr>
              <a:t> </a:t>
            </a:r>
          </a:p>
        </xdr:txBody>
      </xdr:sp>
      <xdr:grpSp>
        <xdr:nvGrpSpPr>
          <xdr:cNvPr id="18" name="Groupe 17">
            <a:extLst>
              <a:ext uri="{FF2B5EF4-FFF2-40B4-BE49-F238E27FC236}">
                <a16:creationId xmlns:a16="http://schemas.microsoft.com/office/drawing/2014/main" id="{00000000-0008-0000-0400-000012000000}"/>
              </a:ext>
            </a:extLst>
          </xdr:cNvPr>
          <xdr:cNvGrpSpPr/>
        </xdr:nvGrpSpPr>
        <xdr:grpSpPr>
          <a:xfrm>
            <a:off x="4848240" y="104775"/>
            <a:ext cx="2199877" cy="164465"/>
            <a:chOff x="10584358" y="200025"/>
            <a:chExt cx="3749040" cy="164465"/>
          </a:xfrm>
        </xdr:grpSpPr>
        <xdr:sp macro="" textlink="">
          <xdr:nvSpPr>
            <xdr:cNvPr id="19" name="Rectangle 18">
              <a:extLst>
                <a:ext uri="{FF2B5EF4-FFF2-40B4-BE49-F238E27FC236}">
                  <a16:creationId xmlns:a16="http://schemas.microsoft.com/office/drawing/2014/main" id="{00000000-0008-0000-0400-000013000000}"/>
                </a:ext>
              </a:extLst>
            </xdr:cNvPr>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0" name="Rectangle 19">
              <a:extLst>
                <a:ext uri="{FF2B5EF4-FFF2-40B4-BE49-F238E27FC236}">
                  <a16:creationId xmlns:a16="http://schemas.microsoft.com/office/drawing/2014/main" id="{00000000-0008-0000-0400-000014000000}"/>
                </a:ext>
              </a:extLst>
            </xdr:cNvPr>
            <xdr:cNvSpPr/>
          </xdr:nvSpPr>
          <xdr:spPr>
            <a:xfrm>
              <a:off x="10584358"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 name="Rectangle 20">
              <a:extLst>
                <a:ext uri="{FF2B5EF4-FFF2-40B4-BE49-F238E27FC236}">
                  <a16:creationId xmlns:a16="http://schemas.microsoft.com/office/drawing/2014/main" id="{00000000-0008-0000-0400-000015000000}"/>
                </a:ext>
              </a:extLst>
            </xdr:cNvPr>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 name="Rectangle 21">
              <a:extLst>
                <a:ext uri="{FF2B5EF4-FFF2-40B4-BE49-F238E27FC236}">
                  <a16:creationId xmlns:a16="http://schemas.microsoft.com/office/drawing/2014/main" id="{00000000-0008-0000-0400-000016000000}"/>
                </a:ext>
              </a:extLst>
            </xdr:cNvPr>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3" name="Rectangle 22">
              <a:extLst>
                <a:ext uri="{FF2B5EF4-FFF2-40B4-BE49-F238E27FC236}">
                  <a16:creationId xmlns:a16="http://schemas.microsoft.com/office/drawing/2014/main" id="{00000000-0008-0000-0400-000017000000}"/>
                </a:ext>
              </a:extLst>
            </xdr:cNvPr>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grpSp>
    </xdr:grp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0000000}" name="FactureProjet" displayName="FactureProjet" ref="B8:G33" dataDxfId="68" totalsRowDxfId="67">
  <autoFilter ref="B8:G33" xr:uid="{00000000-0009-0000-0100-000004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000-000001000000}" name="Numéro d’article" totalsRowLabel="Total" dataDxfId="66" totalsRowDxfId="65">
      <calculatedColumnFormula array="1">IFERROR(INDEX(DétailsFacture[],SMALL(IF(DétailsFacture[N° de facture]=plgFacture,ROW(DétailsFacture[])-ROW(DétailsFacture[#Headers])), ROW(1:1)), MATCH($B$8, DétailsFacture[#Headers], 0)),"")</calculatedColumnFormula>
    </tableColumn>
    <tableColumn id="2" xr3:uid="{00000000-0010-0000-0000-000002000000}" name="Description" dataDxfId="64" totalsRowDxfId="63">
      <calculatedColumnFormula array="1">IFERROR(INDEX(DétailsFacture[],SMALL(IF(DétailsFacture[N° de facture]=plgFacture,ROW(DétailsFacture[])-ROW(DétailsFacture[#Headers])), ROW(1:1)), MATCH($C$8, DétailsFacture[#Headers], 0)),"")</calculatedColumnFormula>
    </tableColumn>
    <tableColumn id="7" xr3:uid="{00000000-0010-0000-0000-000007000000}" name="Qté" dataDxfId="62" totalsRowDxfId="61">
      <calculatedColumnFormula array="1">IFERROR(INDEX(DétailsFacture[],SMALL(IF(DétailsFacture[N° de facture]=plgFacture,ROW(DétailsFacture[])-ROW(DétailsFacture[#Headers])), ROW(1:1)), MATCH($D$8, DétailsFacture[#Headers], 0)),"")</calculatedColumnFormula>
    </tableColumn>
    <tableColumn id="8" xr3:uid="{00000000-0010-0000-0000-000008000000}" name="Prix unitaire" dataDxfId="60" totalsRowDxfId="59">
      <calculatedColumnFormula array="1">IFERROR(INDEX(DétailsFacture[],SMALL(IF(DétailsFacture[N° de facture]=plgFacture,ROW(DétailsFacture[])-ROW(DétailsFacture[#Headers])), ROW(1:1)), MATCH($E$8, DétailsFacture[#Headers], 0)),"")</calculatedColumnFormula>
    </tableColumn>
    <tableColumn id="10" xr3:uid="{00000000-0010-0000-0000-00000A000000}" name="Remise" dataDxfId="58" totalsRowDxfId="57">
      <calculatedColumnFormula array="1">IFERROR(INDEX(DétailsFacture[],SMALL(IF(DétailsFacture[N° de facture]=plgFacture,ROW(DétailsFacture[])-ROW(DétailsFacture[#Headers])), ROW(1:1)), MATCH($F$8, DétailsFacture[#Headers], 0)),"")</calculatedColumnFormula>
    </tableColumn>
    <tableColumn id="11" xr3:uid="{00000000-0010-0000-0000-00000B000000}" name="Prix" totalsRowFunction="count" dataDxfId="56" totalsRowDxfId="55">
      <calculatedColumnFormula>IFERROR((D9*E9)-F9,"")</calculatedColumnFormula>
    </tableColumn>
  </tableColumns>
  <tableStyleInfo name="Tableau de factures de vente" showFirstColumn="0" showLastColumn="1" showRowStripes="1" showColumnStripes="0"/>
  <extLst>
    <ext xmlns:x14="http://schemas.microsoft.com/office/spreadsheetml/2009/9/main" uri="{504A1905-F514-4f6f-8877-14C23A59335A}">
      <x14:table altTextSummary="Facture avec numéro d’article, description, quantité, prix unitaire, remise et prix"/>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ListeClients" displayName="ListeClients" ref="B3:L6" totalsRowCount="1">
  <autoFilter ref="B3:L5" xr:uid="{00000000-0009-0000-0100-000001000000}"/>
  <tableColumns count="11">
    <tableColumn id="9" xr3:uid="{00000000-0010-0000-0100-000009000000}" name="Rechercher" totalsRowLabel="Totaux" dataDxfId="52" totalsRowDxfId="10">
      <calculatedColumnFormula>C4&amp; " - "&amp;D4</calculatedColumnFormula>
    </tableColumn>
    <tableColumn id="1" xr3:uid="{00000000-0010-0000-0100-000001000000}" name="Numéro de l’entreprise" totalsRowFunction="custom" dataDxfId="51" totalsRowDxfId="9">
      <totalsRowFormula>"Total des clients: "&amp;SUBTOTAL(103,ListeClients[Numéro de l’entreprise])</totalsRowFormula>
    </tableColumn>
    <tableColumn id="2" xr3:uid="{00000000-0010-0000-0100-000002000000}" name="Nom de l’entreprise" totalsRowDxfId="8"/>
    <tableColumn id="3" xr3:uid="{00000000-0010-0000-0100-000003000000}" name="Nom du contact" totalsRowDxfId="7"/>
    <tableColumn id="4" xr3:uid="{00000000-0010-0000-0100-000004000000}" name="Adresse" totalsRowDxfId="6"/>
    <tableColumn id="5" xr3:uid="{00000000-0010-0000-0100-000005000000}" name="Ville" totalsRowDxfId="5"/>
    <tableColumn id="6" xr3:uid="{00000000-0010-0000-0100-000006000000}" name="Région" totalsRowDxfId="4"/>
    <tableColumn id="7" xr3:uid="{00000000-0010-0000-0100-000007000000}" name="Code postal" totalsRowDxfId="3"/>
    <tableColumn id="8" xr3:uid="{00000000-0010-0000-0100-000008000000}" name="Téléphone" dataDxfId="50" totalsRowDxfId="2"/>
    <tableColumn id="10" xr3:uid="{00000000-0010-0000-0100-00000A000000}" name="Adresse e-mail" totalsRowDxfId="1"/>
    <tableColumn id="11" xr3:uid="{00000000-0010-0000-0100-00000B000000}" name="Télécopie" dataDxfId="49" totalsRowDxfId="0"/>
  </tableColumns>
  <tableStyleInfo name="Tableau de factures de vente" showFirstColumn="0" showLastColumn="0" showRowStripes="1" showColumnStripes="0"/>
  <extLst>
    <ext xmlns:x14="http://schemas.microsoft.com/office/spreadsheetml/2009/9/main" uri="{504A1905-F514-4f6f-8877-14C23A59335A}">
      <x14:table altTextSummary="Liste des clients avec numéro de société, nom de société, nom de contact, adresse, ville, département, code postal, numéro de téléphone, adresse e-mail et télécopie"/>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FacturesPrincipal" displayName="FacturesPrincipal" ref="B3:K6" totalsRowCount="1" totalsRowDxfId="47">
  <autoFilter ref="B3:K5" xr:uid="{00000000-0009-0000-0100-000003000000}"/>
  <tableColumns count="10">
    <tableColumn id="1" xr3:uid="{00000000-0010-0000-0200-000001000000}" name="N° de facture" totalsRowLabel="Totaux" dataDxfId="46" totalsRowDxfId="45"/>
    <tableColumn id="2" xr3:uid="{00000000-0010-0000-0200-000002000000}" name="Entreprise" totalsRowFunction="custom" dataDxfId="44" totalsRowDxfId="43">
      <totalsRowFormula>"Total des factures : "&amp;SUBTOTAL(103,FacturesPrincipal[N° de facture])</totalsRowFormula>
    </tableColumn>
    <tableColumn id="3" xr3:uid="{00000000-0010-0000-0200-000003000000}" name="Date de facturation" dataDxfId="42" totalsRowDxfId="41"/>
    <tableColumn id="4" xr3:uid="{00000000-0010-0000-0200-000004000000}" name="Description du projet" dataDxfId="40" totalsRowDxfId="39"/>
    <tableColumn id="8" xr3:uid="{00000000-0010-0000-0200-000008000000}" name="Taux de TVA" dataDxfId="38" totalsRowDxfId="37"/>
    <tableColumn id="9" xr3:uid="{00000000-0010-0000-0200-000009000000}" name="Autres" totalsRowFunction="sum" dataDxfId="36" totalsRowDxfId="35"/>
    <tableColumn id="6" xr3:uid="{00000000-0010-0000-0200-000006000000}" name="Acompte" totalsRowFunction="sum" dataDxfId="34" totalsRowDxfId="33"/>
    <tableColumn id="7" xr3:uid="{00000000-0010-0000-0200-000007000000}" name="Total détaillé" totalsRowFunction="sum" dataDxfId="32" totalsRowDxfId="31">
      <calculatedColumnFormula>SUMIF(DétailsFacture[N° de facture],"="&amp;FacturesPrincipal[[#This Row],[N° de facture]],DétailsFacture[Total])</calculatedColumnFormula>
    </tableColumn>
    <tableColumn id="10" xr3:uid="{00000000-0010-0000-0200-00000A000000}" name="Total de la facture" totalsRowFunction="sum" dataDxfId="30" totalsRowDxfId="29">
      <calculatedColumnFormula>(FacturesPrincipal[[#This Row],[Total détaillé]]*(1+FacturesPrincipal[[#This Row],[Taux de TVA]]))+FacturesPrincipal[[#This Row],[Autres]]-FacturesPrincipal[[#This Row],[Acompte]]</calculatedColumnFormula>
    </tableColumn>
    <tableColumn id="5" xr3:uid="{00000000-0010-0000-0200-000005000000}" name="Notes" dataDxfId="28" totalsRowDxfId="27"/>
  </tableColumns>
  <tableStyleInfo name="Tableau de factures de vente" showFirstColumn="0" showLastColumn="0" showRowStripes="1" showColumnStripes="0"/>
  <extLst>
    <ext xmlns:x14="http://schemas.microsoft.com/office/spreadsheetml/2009/9/main" uri="{504A1905-F514-4f6f-8877-14C23A59335A}">
      <x14:table altTextSummary="Liste de factures avec numéro de facture, société, date de facture, description du projet, taux de taxation, autre, acompte, total détaillé, total de facture et not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DétailsFacture" displayName="DétailsFacture" ref="B3:H40" dataDxfId="25">
  <autoFilter ref="B3:H40" xr:uid="{00000000-0009-0000-0100-000002000000}"/>
  <sortState xmlns:xlrd2="http://schemas.microsoft.com/office/spreadsheetml/2017/richdata2" ref="B5:H40">
    <sortCondition ref="C4:C40"/>
  </sortState>
  <tableColumns count="7">
    <tableColumn id="2" xr3:uid="{00000000-0010-0000-0300-000002000000}" name="Description" totalsRowLabel="Total" dataDxfId="24" totalsRowDxfId="23"/>
    <tableColumn id="1" xr3:uid="{00000000-0010-0000-0300-000001000000}" name="N° de facture" dataDxfId="22" totalsRowDxfId="21"/>
    <tableColumn id="4" xr3:uid="{00000000-0010-0000-0300-000004000000}" name="Numéro d’article" dataDxfId="20" totalsRowDxfId="19"/>
    <tableColumn id="3" xr3:uid="{00000000-0010-0000-0300-000003000000}" name="Qté" dataDxfId="18" totalsRowDxfId="17"/>
    <tableColumn id="6" xr3:uid="{00000000-0010-0000-0300-000006000000}" name="Prix unitaire" dataDxfId="16" totalsRowDxfId="15"/>
    <tableColumn id="5" xr3:uid="{00000000-0010-0000-0300-000005000000}" name="Remise" dataDxfId="14" totalsRowDxfId="13"/>
    <tableColumn id="10" xr3:uid="{00000000-0010-0000-0300-00000A000000}" name="Total" totalsRowFunction="sum" dataDxfId="12" totalsRowDxfId="11">
      <calculatedColumnFormula>(DétailsFacture[[#This Row],[Qté]]*DétailsFacture[[#This Row],[Prix unitaire]])-DétailsFacture[[#This Row],[Remise]]</calculatedColumnFormula>
    </tableColumn>
  </tableColumns>
  <tableStyleInfo name="Tableau de factures de vente" showFirstColumn="0" showLastColumn="0" showRowStripes="1" showColumnStripes="0"/>
  <extLst>
    <ext xmlns:x14="http://schemas.microsoft.com/office/spreadsheetml/2009/9/main" uri="{504A1905-F514-4f6f-8877-14C23A59335A}">
      <x14:table altTextSummary="Détails de facture avec description, numéro de facture, numéro d’article, quantité, prix unitaire, remise et total"/>
    </ext>
  </extLst>
</table>
</file>

<file path=xl/theme/theme1.xml><?xml version="1.0" encoding="utf-8"?>
<a:theme xmlns:a="http://schemas.openxmlformats.org/drawingml/2006/main" name="Office Theme">
  <a:themeElements>
    <a:clrScheme name="Concourse">
      <a:dk1>
        <a:sysClr val="windowText" lastClr="000000"/>
      </a:dk1>
      <a:lt1>
        <a:sysClr val="window" lastClr="FFFFFF"/>
      </a:lt1>
      <a:dk2>
        <a:srgbClr val="464646"/>
      </a:dk2>
      <a:lt2>
        <a:srgbClr val="DEF5FA"/>
      </a:lt2>
      <a:accent1>
        <a:srgbClr val="2DA2BF"/>
      </a:accent1>
      <a:accent2>
        <a:srgbClr val="DA1F28"/>
      </a:accent2>
      <a:accent3>
        <a:srgbClr val="EB641B"/>
      </a:accent3>
      <a:accent4>
        <a:srgbClr val="39639D"/>
      </a:accent4>
      <a:accent5>
        <a:srgbClr val="474B78"/>
      </a:accent5>
      <a:accent6>
        <a:srgbClr val="7D3C4A"/>
      </a:accent6>
      <a:hlink>
        <a:srgbClr val="FF8119"/>
      </a:hlink>
      <a:folHlink>
        <a:srgbClr val="44B9E8"/>
      </a:folHlink>
    </a:clrScheme>
    <a:fontScheme name="Sales Invoice">
      <a:majorFont>
        <a:latin typeface="Arial"/>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someone@example.com" TargetMode="External"/><Relationship Id="rId1" Type="http://schemas.openxmlformats.org/officeDocument/2006/relationships/hyperlink" Target="mailto:someone@example.com" TargetMode="External"/><Relationship Id="rId5" Type="http://schemas.openxmlformats.org/officeDocument/2006/relationships/table" Target="../tables/table2.xm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office.microsoft.com/client/helppreview14.aspx?AssetId=HA010354866&amp;lcid=1033&amp;NS=EXCEL&amp;Version=14&amp;tl=2&amp;respos=0&amp;CTT=1&amp;queryid=d38d00d08c94494fb55f055eb667c2c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4" tint="-0.499984740745262"/>
    <pageSetUpPr autoPageBreaks="0" fitToPage="1"/>
  </sheetPr>
  <dimension ref="A1:H39"/>
  <sheetViews>
    <sheetView showGridLines="0" zoomScaleNormal="100" workbookViewId="0">
      <selection activeCell="G4" sqref="G4"/>
    </sheetView>
  </sheetViews>
  <sheetFormatPr baseColWidth="10" defaultColWidth="9" defaultRowHeight="33.950000000000003" customHeight="1" x14ac:dyDescent="0.25"/>
  <cols>
    <col min="1" max="1" width="2.85546875" style="41" customWidth="1"/>
    <col min="2" max="2" width="21.7109375" style="5" customWidth="1"/>
    <col min="3" max="3" width="30.5703125" style="5" customWidth="1"/>
    <col min="4" max="4" width="16.5703125" style="5" customWidth="1"/>
    <col min="5" max="5" width="19.5703125" style="5" customWidth="1"/>
    <col min="6" max="6" width="18.85546875" style="5" customWidth="1"/>
    <col min="7" max="7" width="16.5703125" style="5" customWidth="1"/>
    <col min="8" max="8" width="2.85546875" style="5" customWidth="1"/>
    <col min="9" max="9" width="11.28515625" style="5" customWidth="1"/>
    <col min="10" max="16384" width="9" style="5"/>
  </cols>
  <sheetData>
    <row r="1" spans="1:8" ht="57.95" customHeight="1" thickBot="1" x14ac:dyDescent="0.3">
      <c r="A1" s="38"/>
      <c r="B1" s="58" t="s">
        <v>0</v>
      </c>
      <c r="C1" s="21"/>
      <c r="D1" s="21"/>
      <c r="E1" s="21"/>
      <c r="F1" s="19"/>
      <c r="G1" s="20"/>
      <c r="H1" s="20"/>
    </row>
    <row r="2" spans="1:8" ht="24" customHeight="1" thickTop="1" x14ac:dyDescent="0.25">
      <c r="A2" s="39"/>
      <c r="B2" s="77" t="s">
        <v>1</v>
      </c>
      <c r="C2" s="77"/>
      <c r="D2" s="77" t="s">
        <v>8</v>
      </c>
      <c r="E2" s="77"/>
      <c r="F2" s="77" t="s">
        <v>12</v>
      </c>
      <c r="G2" s="77"/>
      <c r="H2" s="22"/>
    </row>
    <row r="3" spans="1:8" ht="24" customHeight="1" x14ac:dyDescent="0.25">
      <c r="A3" s="39"/>
      <c r="B3" s="78" t="s">
        <v>2</v>
      </c>
      <c r="C3" s="78"/>
      <c r="D3" s="78" t="s">
        <v>9</v>
      </c>
      <c r="E3" s="78"/>
      <c r="F3" s="78" t="s">
        <v>13</v>
      </c>
      <c r="G3" s="78"/>
      <c r="H3" s="22"/>
    </row>
    <row r="4" spans="1:8" s="17" customFormat="1" ht="24" customHeight="1" x14ac:dyDescent="0.25">
      <c r="A4" s="40"/>
      <c r="B4" s="46" t="s">
        <v>3</v>
      </c>
      <c r="C4" s="47" t="str">
        <f>IFERROR(VLOOKUP(VLOOKUP(plgFacture,FacturesPrincipal[],2,FALSE),ListeClients[],3,TRUE),"")</f>
        <v>Contoso, Ltd</v>
      </c>
      <c r="D4" s="83" t="str">
        <f>"Téléphone:    "&amp;IFERROR(VLOOKUP(VLOOKUP(plgFacture,FacturesPrincipal[],2,FALSE),ListeClients[],9,FALSE),"")</f>
        <v>Téléphone:    05 46 20 40 88</v>
      </c>
      <c r="E4" s="83"/>
      <c r="F4" s="46" t="s">
        <v>14</v>
      </c>
      <c r="G4" s="44" t="s">
        <v>23</v>
      </c>
    </row>
    <row r="5" spans="1:8" s="17" customFormat="1" ht="20.100000000000001" customHeight="1" x14ac:dyDescent="0.25">
      <c r="A5" s="40"/>
      <c r="B5" s="46" t="s">
        <v>4</v>
      </c>
      <c r="C5" s="47" t="str">
        <f>IFERROR(IF((VLOOKUP(VLOOKUP(plgFacture,FacturesPrincipal[],2,FALSE),ListeClients[],5,FALSE))="","",(VLOOKUP(VLOOKUP(plgFacture,FacturesPrincipal[],2,FALSE),ListeClients[],5,FALSE))),"")</f>
        <v>123, rue des Écoles</v>
      </c>
      <c r="D5" s="83" t="str">
        <f>"Télécopie:     "&amp;IFERROR(VLOOKUP(VLOOKUP(plgFacture,FacturesPrincipal[],2,FALSE),ListeClients[],11,FALSE),"")</f>
        <v>Télécopie:     05 22 33 44 05</v>
      </c>
      <c r="E5" s="83"/>
      <c r="F5" s="46" t="s">
        <v>15</v>
      </c>
      <c r="G5" s="45">
        <f ca="1">IFERROR(IF(VLOOKUP(plgFacture,FacturesPrincipal[],3,FALSE)="","",VLOOKUP(plgFacture,FacturesPrincipal[],3,FALSE)),"")</f>
        <v>43752</v>
      </c>
    </row>
    <row r="6" spans="1:8" s="17" customFormat="1" ht="20.100000000000001" customHeight="1" x14ac:dyDescent="0.25">
      <c r="A6" s="40"/>
      <c r="B6" s="48"/>
      <c r="C6" s="47" t="str">
        <f>IFERROR(VLOOKUP(VLOOKUP(plgFacture,FacturesPrincipal[],2,FALSE),ListeClients[],6,FALSE)&amp;", "&amp; VLOOKUP(VLOOKUP(G4,FacturesPrincipal[],2,FALSE),ListeClients[],7,FALSE)&amp;" "&amp;VLOOKUP(VLOOKUP(G4,FacturesPrincipal[],2,FALSE),ListeClients[],8,FALSE),"")</f>
        <v>Bordeaux, Aquitaine 098765</v>
      </c>
      <c r="D6" s="83" t="str">
        <f>"Adresse e-mail: "&amp;IFERROR(VLOOKUP(VLOOKUP(plgFacture,FacturesPrincipal[],2,FALSE),ListeClients[],10,FALSE),"")</f>
        <v>Adresse e-mail: xyz@example.com</v>
      </c>
      <c r="E6" s="83"/>
      <c r="F6" s="47"/>
      <c r="G6" s="18"/>
    </row>
    <row r="7" spans="1:8" ht="44.1" customHeight="1" x14ac:dyDescent="0.25">
      <c r="B7" s="61" t="str">
        <f>"Objet de la facture : "&amp;IFERROR(VLOOKUP(plgFacture,FacturesPrincipal[],4),"")</f>
        <v>Objet de la facture : Projet 2</v>
      </c>
      <c r="C7" s="62"/>
      <c r="D7" s="62"/>
      <c r="E7" s="62"/>
      <c r="F7" s="62"/>
      <c r="G7" s="62"/>
    </row>
    <row r="8" spans="1:8" s="6" customFormat="1" ht="33.950000000000003" customHeight="1" x14ac:dyDescent="0.25">
      <c r="B8" s="35" t="s">
        <v>5</v>
      </c>
      <c r="C8" s="35" t="s">
        <v>7</v>
      </c>
      <c r="D8" s="35" t="s">
        <v>10</v>
      </c>
      <c r="E8" s="35" t="s">
        <v>11</v>
      </c>
      <c r="F8" s="35" t="s">
        <v>16</v>
      </c>
      <c r="G8" s="35" t="s">
        <v>24</v>
      </c>
    </row>
    <row r="9" spans="1:8" s="6" customFormat="1" ht="33.950000000000003" customHeight="1" x14ac:dyDescent="0.25">
      <c r="B9" s="56" t="str" cm="1">
        <f t="array" ref="B9">IFERROR(INDEX(DétailsFacture[],SMALL(IF(DétailsFacture[N° de facture]=plgFacture,ROW(DétailsFacture[])-ROW(DétailsFacture[#Headers])), ROW(1:1)), MATCH($B$8, DétailsFacture[#Headers], 0)),"")</f>
        <v>Z4567</v>
      </c>
      <c r="C9" s="56" t="str" cm="1">
        <f t="array" ref="C9">IFERROR(INDEX(DétailsFacture[],SMALL(IF(DétailsFacture[N° de facture]=plgFacture,ROW(DétailsFacture[])-ROW(DétailsFacture[#Headers])), ROW(1:1)), MATCH($C$8, DétailsFacture[#Headers], 0)),"")</f>
        <v>Facture 3-456-2 données 1</v>
      </c>
      <c r="D9" s="57" cm="1">
        <f t="array" ref="D9">IFERROR(INDEX(DétailsFacture[],SMALL(IF(DétailsFacture[N° de facture]=plgFacture,ROW(DétailsFacture[])-ROW(DétailsFacture[#Headers])), ROW(1:1)), MATCH($D$8, DétailsFacture[#Headers], 0)),"")</f>
        <v>39</v>
      </c>
      <c r="E9" s="65" cm="1">
        <f t="array" ref="E9">IFERROR(INDEX(DétailsFacture[],SMALL(IF(DétailsFacture[N° de facture]=plgFacture,ROW(DétailsFacture[])-ROW(DétailsFacture[#Headers])), ROW(1:1)), MATCH($E$8, DétailsFacture[#Headers], 0)),"")</f>
        <v>5</v>
      </c>
      <c r="F9" s="65" cm="1">
        <f t="array" ref="F9">IFERROR(INDEX(DétailsFacture[],SMALL(IF(DétailsFacture[N° de facture]=plgFacture,ROW(DétailsFacture[])-ROW(DétailsFacture[#Headers])), ROW(1:1)), MATCH($F$8, DétailsFacture[#Headers], 0)),"")</f>
        <v>0</v>
      </c>
      <c r="G9" s="66">
        <f t="shared" ref="G9:G33" si="0">IFERROR((D9*E9)-F9,"")</f>
        <v>195</v>
      </c>
    </row>
    <row r="10" spans="1:8" s="6" customFormat="1" ht="33.950000000000003" customHeight="1" x14ac:dyDescent="0.25">
      <c r="B10" s="56" t="str" cm="1">
        <f t="array" ref="B10">IFERROR(INDEX(DétailsFacture[],SMALL(IF(DétailsFacture[N° de facture]=plgFacture,ROW(DétailsFacture[])-ROW(DétailsFacture[#Headers])), ROW(2:2)), MATCH($B$8, DétailsFacture[#Headers], 0)),"")</f>
        <v>Z4568</v>
      </c>
      <c r="C10" s="56" t="str" cm="1">
        <f t="array" ref="C10">IFERROR(INDEX(DétailsFacture[],SMALL(IF(DétailsFacture[N° de facture]=plgFacture,ROW(DétailsFacture[])-ROW(DétailsFacture[#Headers])), ROW(2:2)), MATCH($C$8, DétailsFacture[#Headers], 0)),"")</f>
        <v>Facture 3-456-2 données 2</v>
      </c>
      <c r="D10" s="57" cm="1">
        <f t="array" ref="D10">IFERROR(INDEX(DétailsFacture[],SMALL(IF(DétailsFacture[N° de facture]=plgFacture,ROW(DétailsFacture[])-ROW(DétailsFacture[#Headers])), ROW(2:2)), MATCH($D$8, DétailsFacture[#Headers], 0)),"")</f>
        <v>40</v>
      </c>
      <c r="E10" s="65" cm="1">
        <f t="array" ref="E10">IFERROR(INDEX(DétailsFacture[],SMALL(IF(DétailsFacture[N° de facture]=plgFacture,ROW(DétailsFacture[])-ROW(DétailsFacture[#Headers])), ROW(2:2)), MATCH($E$8, DétailsFacture[#Headers], 0)),"")</f>
        <v>4</v>
      </c>
      <c r="F10" s="65" cm="1">
        <f t="array" ref="F10">IFERROR(INDEX(DétailsFacture[],SMALL(IF(DétailsFacture[N° de facture]=plgFacture,ROW(DétailsFacture[])-ROW(DétailsFacture[#Headers])), ROW(2:2)), MATCH($F$8, DétailsFacture[#Headers], 0)),"")</f>
        <v>5</v>
      </c>
      <c r="G10" s="66">
        <f t="shared" si="0"/>
        <v>155</v>
      </c>
    </row>
    <row r="11" spans="1:8" s="6" customFormat="1" ht="33.950000000000003" customHeight="1" x14ac:dyDescent="0.25">
      <c r="B11" s="56" t="str" cm="1">
        <f t="array" ref="B11">IFERROR(INDEX(DétailsFacture[],SMALL(IF(DétailsFacture[N° de facture]=plgFacture,ROW(DétailsFacture[])-ROW(DétailsFacture[#Headers])), ROW(3:3)), MATCH($B$8, DétailsFacture[#Headers], 0)),"")</f>
        <v>Z4569</v>
      </c>
      <c r="C11" s="56" t="str" cm="1">
        <f t="array" ref="C11">IFERROR(INDEX(DétailsFacture[],SMALL(IF(DétailsFacture[N° de facture]=plgFacture,ROW(DétailsFacture[])-ROW(DétailsFacture[#Headers])), ROW(3:3)), MATCH($C$8, DétailsFacture[#Headers], 0)),"")</f>
        <v>Facture 3-456-2 données 3</v>
      </c>
      <c r="D11" s="57" cm="1">
        <f t="array" ref="D11">IFERROR(INDEX(DétailsFacture[],SMALL(IF(DétailsFacture[N° de facture]=plgFacture,ROW(DétailsFacture[])-ROW(DétailsFacture[#Headers])), ROW(3:3)), MATCH($D$8, DétailsFacture[#Headers], 0)),"")</f>
        <v>30</v>
      </c>
      <c r="E11" s="65" cm="1">
        <f t="array" ref="E11">IFERROR(INDEX(DétailsFacture[],SMALL(IF(DétailsFacture[N° de facture]=plgFacture,ROW(DétailsFacture[])-ROW(DétailsFacture[#Headers])), ROW(3:3)), MATCH($E$8, DétailsFacture[#Headers], 0)),"")</f>
        <v>6</v>
      </c>
      <c r="F11" s="65" cm="1">
        <f t="array" ref="F11">IFERROR(INDEX(DétailsFacture[],SMALL(IF(DétailsFacture[N° de facture]=plgFacture,ROW(DétailsFacture[])-ROW(DétailsFacture[#Headers])), ROW(3:3)), MATCH($F$8, DétailsFacture[#Headers], 0)),"")</f>
        <v>7</v>
      </c>
      <c r="G11" s="66">
        <f t="shared" si="0"/>
        <v>173</v>
      </c>
    </row>
    <row r="12" spans="1:8" s="6" customFormat="1" ht="33.950000000000003" customHeight="1" x14ac:dyDescent="0.25">
      <c r="B12" s="56" t="str" cm="1">
        <f t="array" ref="B12">IFERROR(INDEX(DétailsFacture[],SMALL(IF(DétailsFacture[N° de facture]=plgFacture,ROW(DétailsFacture[])-ROW(DétailsFacture[#Headers])), ROW(4:4)), MATCH($B$8, DétailsFacture[#Headers], 0)),"")</f>
        <v>Z4570</v>
      </c>
      <c r="C12" s="56" t="str" cm="1">
        <f t="array" ref="C12">IFERROR(INDEX(DétailsFacture[],SMALL(IF(DétailsFacture[N° de facture]=plgFacture,ROW(DétailsFacture[])-ROW(DétailsFacture[#Headers])), ROW(4:4)), MATCH($C$8, DétailsFacture[#Headers], 0)),"")</f>
        <v>Facture 3-456-2 données 4</v>
      </c>
      <c r="D12" s="57" cm="1">
        <f t="array" ref="D12">IFERROR(INDEX(DétailsFacture[],SMALL(IF(DétailsFacture[N° de facture]=plgFacture,ROW(DétailsFacture[])-ROW(DétailsFacture[#Headers])), ROW(4:4)), MATCH($D$8, DétailsFacture[#Headers], 0)),"")</f>
        <v>40</v>
      </c>
      <c r="E12" s="65" cm="1">
        <f t="array" ref="E12">IFERROR(INDEX(DétailsFacture[],SMALL(IF(DétailsFacture[N° de facture]=plgFacture,ROW(DétailsFacture[])-ROW(DétailsFacture[#Headers])), ROW(4:4)), MATCH($E$8, DétailsFacture[#Headers], 0)),"")</f>
        <v>7</v>
      </c>
      <c r="F12" s="65" cm="1">
        <f t="array" ref="F12">IFERROR(INDEX(DétailsFacture[],SMALL(IF(DétailsFacture[N° de facture]=plgFacture,ROW(DétailsFacture[])-ROW(DétailsFacture[#Headers])), ROW(4:4)), MATCH($F$8, DétailsFacture[#Headers], 0)),"")</f>
        <v>0</v>
      </c>
      <c r="G12" s="66">
        <f t="shared" si="0"/>
        <v>280</v>
      </c>
    </row>
    <row r="13" spans="1:8" s="6" customFormat="1" ht="33.950000000000003" customHeight="1" x14ac:dyDescent="0.25">
      <c r="B13" s="56" t="str" cm="1">
        <f t="array" ref="B13">IFERROR(INDEX(DétailsFacture[],SMALL(IF(DétailsFacture[N° de facture]=plgFacture,ROW(DétailsFacture[])-ROW(DétailsFacture[#Headers])), ROW(5:5)), MATCH($B$8, DétailsFacture[#Headers], 0)),"")</f>
        <v>Z4571</v>
      </c>
      <c r="C13" s="56" t="str" cm="1">
        <f t="array" ref="C13">IFERROR(INDEX(DétailsFacture[],SMALL(IF(DétailsFacture[N° de facture]=plgFacture,ROW(DétailsFacture[])-ROW(DétailsFacture[#Headers])), ROW(5:5)), MATCH($C$8, DétailsFacture[#Headers], 0)),"")</f>
        <v>Facture 3-456-2 données 5</v>
      </c>
      <c r="D13" s="57" cm="1">
        <f t="array" ref="D13">IFERROR(INDEX(DétailsFacture[],SMALL(IF(DétailsFacture[N° de facture]=plgFacture,ROW(DétailsFacture[])-ROW(DétailsFacture[#Headers])), ROW(5:5)), MATCH($D$8, DétailsFacture[#Headers], 0)),"")</f>
        <v>10</v>
      </c>
      <c r="E13" s="65" cm="1">
        <f t="array" ref="E13">IFERROR(INDEX(DétailsFacture[],SMALL(IF(DétailsFacture[N° de facture]=plgFacture,ROW(DétailsFacture[])-ROW(DétailsFacture[#Headers])), ROW(5:5)), MATCH($E$8, DétailsFacture[#Headers], 0)),"")</f>
        <v>4</v>
      </c>
      <c r="F13" s="65" cm="1">
        <f t="array" ref="F13">IFERROR(INDEX(DétailsFacture[],SMALL(IF(DétailsFacture[N° de facture]=plgFacture,ROW(DétailsFacture[])-ROW(DétailsFacture[#Headers])), ROW(5:5)), MATCH($F$8, DétailsFacture[#Headers], 0)),"")</f>
        <v>0</v>
      </c>
      <c r="G13" s="66">
        <f t="shared" si="0"/>
        <v>40</v>
      </c>
    </row>
    <row r="14" spans="1:8" s="6" customFormat="1" ht="33.950000000000003" customHeight="1" x14ac:dyDescent="0.25">
      <c r="B14" s="56" t="str" cm="1">
        <f t="array" ref="B14">IFERROR(INDEX(DétailsFacture[],SMALL(IF(DétailsFacture[N° de facture]=plgFacture,ROW(DétailsFacture[])-ROW(DétailsFacture[#Headers])), ROW(6:6)), MATCH($B$8, DétailsFacture[#Headers], 0)),"")</f>
        <v>Z4572</v>
      </c>
      <c r="C14" s="56" t="str" cm="1">
        <f t="array" ref="C14">IFERROR(INDEX(DétailsFacture[],SMALL(IF(DétailsFacture[N° de facture]=plgFacture,ROW(DétailsFacture[])-ROW(DétailsFacture[#Headers])), ROW(6:6)), MATCH($C$8, DétailsFacture[#Headers], 0)),"")</f>
        <v>Facture 3-456-2 données 6</v>
      </c>
      <c r="D14" s="57" cm="1">
        <f t="array" ref="D14">IFERROR(INDEX(DétailsFacture[],SMALL(IF(DétailsFacture[N° de facture]=plgFacture,ROW(DétailsFacture[])-ROW(DétailsFacture[#Headers])), ROW(6:6)), MATCH($D$8, DétailsFacture[#Headers], 0)),"")</f>
        <v>5</v>
      </c>
      <c r="E14" s="65" cm="1">
        <f t="array" ref="E14">IFERROR(INDEX(DétailsFacture[],SMALL(IF(DétailsFacture[N° de facture]=plgFacture,ROW(DétailsFacture[])-ROW(DétailsFacture[#Headers])), ROW(6:6)), MATCH($E$8, DétailsFacture[#Headers], 0)),"")</f>
        <v>8</v>
      </c>
      <c r="F14" s="65" cm="1">
        <f t="array" ref="F14">IFERROR(INDEX(DétailsFacture[],SMALL(IF(DétailsFacture[N° de facture]=plgFacture,ROW(DétailsFacture[])-ROW(DétailsFacture[#Headers])), ROW(6:6)), MATCH($F$8, DétailsFacture[#Headers], 0)),"")</f>
        <v>0</v>
      </c>
      <c r="G14" s="66">
        <f t="shared" si="0"/>
        <v>40</v>
      </c>
    </row>
    <row r="15" spans="1:8" s="6" customFormat="1" ht="33.950000000000003" customHeight="1" x14ac:dyDescent="0.25">
      <c r="B15" s="56" t="str" cm="1">
        <f t="array" ref="B15">IFERROR(INDEX(DétailsFacture[],SMALL(IF(DétailsFacture[N° de facture]=plgFacture,ROW(DétailsFacture[])-ROW(DétailsFacture[#Headers])), ROW(7:7)), MATCH($B$8, DétailsFacture[#Headers], 0)),"")</f>
        <v>Z4573</v>
      </c>
      <c r="C15" s="56" t="str" cm="1">
        <f t="array" ref="C15">IFERROR(INDEX(DétailsFacture[],SMALL(IF(DétailsFacture[N° de facture]=plgFacture,ROW(DétailsFacture[])-ROW(DétailsFacture[#Headers])), ROW(7:7)), MATCH($C$8, DétailsFacture[#Headers], 0)),"")</f>
        <v>Facture 3-456-2 données 7</v>
      </c>
      <c r="D15" s="57" cm="1">
        <f t="array" ref="D15">IFERROR(INDEX(DétailsFacture[],SMALL(IF(DétailsFacture[N° de facture]=plgFacture,ROW(DétailsFacture[])-ROW(DétailsFacture[#Headers])), ROW(7:7)), MATCH($D$8, DétailsFacture[#Headers], 0)),"")</f>
        <v>70</v>
      </c>
      <c r="E15" s="65" cm="1">
        <f t="array" ref="E15">IFERROR(INDEX(DétailsFacture[],SMALL(IF(DétailsFacture[N° de facture]=plgFacture,ROW(DétailsFacture[])-ROW(DétailsFacture[#Headers])), ROW(7:7)), MATCH($E$8, DétailsFacture[#Headers], 0)),"")</f>
        <v>6</v>
      </c>
      <c r="F15" s="65" cm="1">
        <f t="array" ref="F15">IFERROR(INDEX(DétailsFacture[],SMALL(IF(DétailsFacture[N° de facture]=plgFacture,ROW(DétailsFacture[])-ROW(DétailsFacture[#Headers])), ROW(7:7)), MATCH($F$8, DétailsFacture[#Headers], 0)),"")</f>
        <v>0</v>
      </c>
      <c r="G15" s="66">
        <f t="shared" si="0"/>
        <v>420</v>
      </c>
    </row>
    <row r="16" spans="1:8" s="6" customFormat="1" ht="33.950000000000003" customHeight="1" x14ac:dyDescent="0.25">
      <c r="B16" s="56" t="str" cm="1">
        <f t="array" ref="B16">IFERROR(INDEX(DétailsFacture[],SMALL(IF(DétailsFacture[N° de facture]=plgFacture,ROW(DétailsFacture[])-ROW(DétailsFacture[#Headers])), ROW(8:8)), MATCH($B$8, DétailsFacture[#Headers], 0)),"")</f>
        <v>Z4574</v>
      </c>
      <c r="C16" s="56" t="str" cm="1">
        <f t="array" ref="C16">IFERROR(INDEX(DétailsFacture[],SMALL(IF(DétailsFacture[N° de facture]=plgFacture,ROW(DétailsFacture[])-ROW(DétailsFacture[#Headers])), ROW(8:8)), MATCH($C$8, DétailsFacture[#Headers], 0)),"")</f>
        <v>Facture 3-456-2 données 8</v>
      </c>
      <c r="D16" s="57" cm="1">
        <f t="array" ref="D16">IFERROR(INDEX(DétailsFacture[],SMALL(IF(DétailsFacture[N° de facture]=plgFacture,ROW(DétailsFacture[])-ROW(DétailsFacture[#Headers])), ROW(8:8)), MATCH($D$8, DétailsFacture[#Headers], 0)),"")</f>
        <v>25</v>
      </c>
      <c r="E16" s="65" cm="1">
        <f t="array" ref="E16">IFERROR(INDEX(DétailsFacture[],SMALL(IF(DétailsFacture[N° de facture]=plgFacture,ROW(DétailsFacture[])-ROW(DétailsFacture[#Headers])), ROW(8:8)), MATCH($E$8, DétailsFacture[#Headers], 0)),"")</f>
        <v>4</v>
      </c>
      <c r="F16" s="65" cm="1">
        <f t="array" ref="F16">IFERROR(INDEX(DétailsFacture[],SMALL(IF(DétailsFacture[N° de facture]=plgFacture,ROW(DétailsFacture[])-ROW(DétailsFacture[#Headers])), ROW(8:8)), MATCH($F$8, DétailsFacture[#Headers], 0)),"")</f>
        <v>0</v>
      </c>
      <c r="G16" s="66">
        <f t="shared" si="0"/>
        <v>100</v>
      </c>
    </row>
    <row r="17" spans="2:7" s="6" customFormat="1" ht="33.950000000000003" customHeight="1" x14ac:dyDescent="0.25">
      <c r="B17" s="56" t="str" cm="1">
        <f t="array" ref="B17">IFERROR(INDEX(DétailsFacture[],SMALL(IF(DétailsFacture[N° de facture]=plgFacture,ROW(DétailsFacture[])-ROW(DétailsFacture[#Headers])), ROW(9:9)), MATCH($B$8, DétailsFacture[#Headers], 0)),"")</f>
        <v>Z4575</v>
      </c>
      <c r="C17" s="56" t="str" cm="1">
        <f t="array" ref="C17">IFERROR(INDEX(DétailsFacture[],SMALL(IF(DétailsFacture[N° de facture]=plgFacture,ROW(DétailsFacture[])-ROW(DétailsFacture[#Headers])), ROW(9:9)), MATCH($C$8, DétailsFacture[#Headers], 0)),"")</f>
        <v>Facture 3-456-2 données 9</v>
      </c>
      <c r="D17" s="57" cm="1">
        <f t="array" ref="D17">IFERROR(INDEX(DétailsFacture[],SMALL(IF(DétailsFacture[N° de facture]=plgFacture,ROW(DétailsFacture[])-ROW(DétailsFacture[#Headers])), ROW(9:9)), MATCH($D$8, DétailsFacture[#Headers], 0)),"")</f>
        <v>5</v>
      </c>
      <c r="E17" s="65" cm="1">
        <f t="array" ref="E17">IFERROR(INDEX(DétailsFacture[],SMALL(IF(DétailsFacture[N° de facture]=plgFacture,ROW(DétailsFacture[])-ROW(DétailsFacture[#Headers])), ROW(9:9)), MATCH($E$8, DétailsFacture[#Headers], 0)),"")</f>
        <v>7</v>
      </c>
      <c r="F17" s="65" cm="1">
        <f t="array" ref="F17">IFERROR(INDEX(DétailsFacture[],SMALL(IF(DétailsFacture[N° de facture]=plgFacture,ROW(DétailsFacture[])-ROW(DétailsFacture[#Headers])), ROW(9:9)), MATCH($F$8, DétailsFacture[#Headers], 0)),"")</f>
        <v>3</v>
      </c>
      <c r="G17" s="66">
        <f t="shared" si="0"/>
        <v>32</v>
      </c>
    </row>
    <row r="18" spans="2:7" s="6" customFormat="1" ht="33.950000000000003" customHeight="1" x14ac:dyDescent="0.25">
      <c r="B18" s="56" t="str" cm="1">
        <f t="array" ref="B18">IFERROR(INDEX(DétailsFacture[],SMALL(IF(DétailsFacture[N° de facture]=plgFacture,ROW(DétailsFacture[])-ROW(DétailsFacture[#Headers])), ROW(10:10)), MATCH($B$8, DétailsFacture[#Headers], 0)),"")</f>
        <v>Z4576</v>
      </c>
      <c r="C18" s="56" t="str" cm="1">
        <f t="array" ref="C18">IFERROR(INDEX(DétailsFacture[],SMALL(IF(DétailsFacture[N° de facture]=plgFacture,ROW(DétailsFacture[])-ROW(DétailsFacture[#Headers])), ROW(10:10)), MATCH($C$8, DétailsFacture[#Headers], 0)),"")</f>
        <v>Facture 3-456-2 données 10</v>
      </c>
      <c r="D18" s="57" cm="1">
        <f t="array" ref="D18">IFERROR(INDEX(DétailsFacture[],SMALL(IF(DétailsFacture[N° de facture]=plgFacture,ROW(DétailsFacture[])-ROW(DétailsFacture[#Headers])), ROW(10:10)), MATCH($D$8, DétailsFacture[#Headers], 0)),"")</f>
        <v>80</v>
      </c>
      <c r="E18" s="65" cm="1">
        <f t="array" ref="E18">IFERROR(INDEX(DétailsFacture[],SMALL(IF(DétailsFacture[N° de facture]=plgFacture,ROW(DétailsFacture[])-ROW(DétailsFacture[#Headers])), ROW(10:10)), MATCH($E$8, DétailsFacture[#Headers], 0)),"")</f>
        <v>1</v>
      </c>
      <c r="F18" s="65" cm="1">
        <f t="array" ref="F18">IFERROR(INDEX(DétailsFacture[],SMALL(IF(DétailsFacture[N° de facture]=plgFacture,ROW(DétailsFacture[])-ROW(DétailsFacture[#Headers])), ROW(10:10)), MATCH($F$8, DétailsFacture[#Headers], 0)),"")</f>
        <v>0</v>
      </c>
      <c r="G18" s="66">
        <f t="shared" si="0"/>
        <v>80</v>
      </c>
    </row>
    <row r="19" spans="2:7" s="6" customFormat="1" ht="33.950000000000003" customHeight="1" x14ac:dyDescent="0.25">
      <c r="B19" s="56" t="str" cm="1">
        <f t="array" ref="B19">IFERROR(INDEX(DétailsFacture[],SMALL(IF(DétailsFacture[N° de facture]=plgFacture,ROW(DétailsFacture[])-ROW(DétailsFacture[#Headers])), ROW(11:11)), MATCH($B$8, DétailsFacture[#Headers], 0)),"")</f>
        <v>Z4577</v>
      </c>
      <c r="C19" s="56" t="str" cm="1">
        <f t="array" ref="C19">IFERROR(INDEX(DétailsFacture[],SMALL(IF(DétailsFacture[N° de facture]=plgFacture,ROW(DétailsFacture[])-ROW(DétailsFacture[#Headers])), ROW(11:11)), MATCH($C$8, DétailsFacture[#Headers], 0)),"")</f>
        <v>Facture 3-456-2 données 11</v>
      </c>
      <c r="D19" s="57" cm="1">
        <f t="array" ref="D19">IFERROR(INDEX(DétailsFacture[],SMALL(IF(DétailsFacture[N° de facture]=plgFacture,ROW(DétailsFacture[])-ROW(DétailsFacture[#Headers])), ROW(11:11)), MATCH($D$8, DétailsFacture[#Headers], 0)),"")</f>
        <v>65</v>
      </c>
      <c r="E19" s="65" cm="1">
        <f t="array" ref="E19">IFERROR(INDEX(DétailsFacture[],SMALL(IF(DétailsFacture[N° de facture]=plgFacture,ROW(DétailsFacture[])-ROW(DétailsFacture[#Headers])), ROW(11:11)), MATCH($E$8, DétailsFacture[#Headers], 0)),"")</f>
        <v>7</v>
      </c>
      <c r="F19" s="65" cm="1">
        <f t="array" ref="F19">IFERROR(INDEX(DétailsFacture[],SMALL(IF(DétailsFacture[N° de facture]=plgFacture,ROW(DétailsFacture[])-ROW(DétailsFacture[#Headers])), ROW(11:11)), MATCH($F$8, DétailsFacture[#Headers], 0)),"")</f>
        <v>0</v>
      </c>
      <c r="G19" s="66">
        <f t="shared" si="0"/>
        <v>455</v>
      </c>
    </row>
    <row r="20" spans="2:7" s="6" customFormat="1" ht="33.950000000000003" customHeight="1" x14ac:dyDescent="0.25">
      <c r="B20" s="56" t="str" cm="1">
        <f t="array" ref="B20">IFERROR(INDEX(DétailsFacture[],SMALL(IF(DétailsFacture[N° de facture]=plgFacture,ROW(DétailsFacture[])-ROW(DétailsFacture[#Headers])), ROW(12:12)), MATCH($B$8, DétailsFacture[#Headers], 0)),"")</f>
        <v>Z4578</v>
      </c>
      <c r="C20" s="56" t="str" cm="1">
        <f t="array" ref="C20">IFERROR(INDEX(DétailsFacture[],SMALL(IF(DétailsFacture[N° de facture]=plgFacture,ROW(DétailsFacture[])-ROW(DétailsFacture[#Headers])), ROW(12:12)), MATCH($C$8, DétailsFacture[#Headers], 0)),"")</f>
        <v>Facture 3-456-2 données 12</v>
      </c>
      <c r="D20" s="57" cm="1">
        <f t="array" ref="D20">IFERROR(INDEX(DétailsFacture[],SMALL(IF(DétailsFacture[N° de facture]=plgFacture,ROW(DétailsFacture[])-ROW(DétailsFacture[#Headers])), ROW(12:12)), MATCH($D$8, DétailsFacture[#Headers], 0)),"")</f>
        <v>44</v>
      </c>
      <c r="E20" s="65" cm="1">
        <f t="array" ref="E20">IFERROR(INDEX(DétailsFacture[],SMALL(IF(DétailsFacture[N° de facture]=plgFacture,ROW(DétailsFacture[])-ROW(DétailsFacture[#Headers])), ROW(12:12)), MATCH($E$8, DétailsFacture[#Headers], 0)),"")</f>
        <v>1</v>
      </c>
      <c r="F20" s="65" cm="1">
        <f t="array" ref="F20">IFERROR(INDEX(DétailsFacture[],SMALL(IF(DétailsFacture[N° de facture]=plgFacture,ROW(DétailsFacture[])-ROW(DétailsFacture[#Headers])), ROW(12:12)), MATCH($F$8, DétailsFacture[#Headers], 0)),"")</f>
        <v>0</v>
      </c>
      <c r="G20" s="66">
        <f t="shared" si="0"/>
        <v>44</v>
      </c>
    </row>
    <row r="21" spans="2:7" s="6" customFormat="1" ht="33.950000000000003" customHeight="1" x14ac:dyDescent="0.25">
      <c r="B21" s="56" t="str" cm="1">
        <f t="array" ref="B21">IFERROR(INDEX(DétailsFacture[],SMALL(IF(DétailsFacture[N° de facture]=plgFacture,ROW(DétailsFacture[])-ROW(DétailsFacture[#Headers])), ROW(13:13)), MATCH($B$8, DétailsFacture[#Headers], 0)),"")</f>
        <v/>
      </c>
      <c r="C21" s="56" t="str" cm="1">
        <f t="array" ref="C21">IFERROR(INDEX(DétailsFacture[],SMALL(IF(DétailsFacture[N° de facture]=plgFacture,ROW(DétailsFacture[])-ROW(DétailsFacture[#Headers])), ROW(13:13)), MATCH($C$8, DétailsFacture[#Headers], 0)),"")</f>
        <v/>
      </c>
      <c r="D21" s="57" t="str" cm="1">
        <f t="array" ref="D21">IFERROR(INDEX(DétailsFacture[],SMALL(IF(DétailsFacture[N° de facture]=plgFacture,ROW(DétailsFacture[])-ROW(DétailsFacture[#Headers])), ROW(13:13)), MATCH($D$8, DétailsFacture[#Headers], 0)),"")</f>
        <v/>
      </c>
      <c r="E21" s="65" t="str" cm="1">
        <f t="array" ref="E21">IFERROR(INDEX(DétailsFacture[],SMALL(IF(DétailsFacture[N° de facture]=plgFacture,ROW(DétailsFacture[])-ROW(DétailsFacture[#Headers])), ROW(13:13)), MATCH($E$8, DétailsFacture[#Headers], 0)),"")</f>
        <v/>
      </c>
      <c r="F21" s="65" t="str" cm="1">
        <f t="array" ref="F21">IFERROR(INDEX(DétailsFacture[],SMALL(IF(DétailsFacture[N° de facture]=plgFacture,ROW(DétailsFacture[])-ROW(DétailsFacture[#Headers])), ROW(13:13)), MATCH($F$8, DétailsFacture[#Headers], 0)),"")</f>
        <v/>
      </c>
      <c r="G21" s="66" t="str">
        <f t="shared" si="0"/>
        <v/>
      </c>
    </row>
    <row r="22" spans="2:7" s="6" customFormat="1" ht="33.950000000000003" customHeight="1" x14ac:dyDescent="0.25">
      <c r="B22" s="56" t="str" cm="1">
        <f t="array" ref="B22">IFERROR(INDEX(DétailsFacture[],SMALL(IF(DétailsFacture[N° de facture]=plgFacture,ROW(DétailsFacture[])-ROW(DétailsFacture[#Headers])), ROW(14:14)), MATCH($B$8, DétailsFacture[#Headers], 0)),"")</f>
        <v/>
      </c>
      <c r="C22" s="56" t="str" cm="1">
        <f t="array" ref="C22">IFERROR(INDEX(DétailsFacture[],SMALL(IF(DétailsFacture[N° de facture]=plgFacture,ROW(DétailsFacture[])-ROW(DétailsFacture[#Headers])), ROW(14:14)), MATCH($C$8, DétailsFacture[#Headers], 0)),"")</f>
        <v/>
      </c>
      <c r="D22" s="57" t="str" cm="1">
        <f t="array" ref="D22">IFERROR(INDEX(DétailsFacture[],SMALL(IF(DétailsFacture[N° de facture]=plgFacture,ROW(DétailsFacture[])-ROW(DétailsFacture[#Headers])), ROW(14:14)), MATCH($D$8, DétailsFacture[#Headers], 0)),"")</f>
        <v/>
      </c>
      <c r="E22" s="65" t="str" cm="1">
        <f t="array" ref="E22">IFERROR(INDEX(DétailsFacture[],SMALL(IF(DétailsFacture[N° de facture]=plgFacture,ROW(DétailsFacture[])-ROW(DétailsFacture[#Headers])), ROW(14:14)), MATCH($E$8, DétailsFacture[#Headers], 0)),"")</f>
        <v/>
      </c>
      <c r="F22" s="65" t="str" cm="1">
        <f t="array" ref="F22">IFERROR(INDEX(DétailsFacture[],SMALL(IF(DétailsFacture[N° de facture]=plgFacture,ROW(DétailsFacture[])-ROW(DétailsFacture[#Headers])), ROW(14:14)), MATCH($F$8, DétailsFacture[#Headers], 0)),"")</f>
        <v/>
      </c>
      <c r="G22" s="66" t="str">
        <f t="shared" si="0"/>
        <v/>
      </c>
    </row>
    <row r="23" spans="2:7" s="6" customFormat="1" ht="33.950000000000003" customHeight="1" x14ac:dyDescent="0.25">
      <c r="B23" s="56" t="str" cm="1">
        <f t="array" ref="B23">IFERROR(INDEX(DétailsFacture[],SMALL(IF(DétailsFacture[N° de facture]=plgFacture,ROW(DétailsFacture[])-ROW(DétailsFacture[#Headers])), ROW(15:15)), MATCH($B$8, DétailsFacture[#Headers], 0)),"")</f>
        <v/>
      </c>
      <c r="C23" s="56" t="str" cm="1">
        <f t="array" ref="C23">IFERROR(INDEX(DétailsFacture[],SMALL(IF(DétailsFacture[N° de facture]=plgFacture,ROW(DétailsFacture[])-ROW(DétailsFacture[#Headers])), ROW(15:15)), MATCH($C$8, DétailsFacture[#Headers], 0)),"")</f>
        <v/>
      </c>
      <c r="D23" s="57" t="str" cm="1">
        <f t="array" ref="D23">IFERROR(INDEX(DétailsFacture[],SMALL(IF(DétailsFacture[N° de facture]=plgFacture,ROW(DétailsFacture[])-ROW(DétailsFacture[#Headers])), ROW(15:15)), MATCH($D$8, DétailsFacture[#Headers], 0)),"")</f>
        <v/>
      </c>
      <c r="E23" s="65" t="str" cm="1">
        <f t="array" ref="E23">IFERROR(INDEX(DétailsFacture[],SMALL(IF(DétailsFacture[N° de facture]=plgFacture,ROW(DétailsFacture[])-ROW(DétailsFacture[#Headers])), ROW(15:15)), MATCH($E$8, DétailsFacture[#Headers], 0)),"")</f>
        <v/>
      </c>
      <c r="F23" s="65" t="str" cm="1">
        <f t="array" ref="F23">IFERROR(INDEX(DétailsFacture[],SMALL(IF(DétailsFacture[N° de facture]=plgFacture,ROW(DétailsFacture[])-ROW(DétailsFacture[#Headers])), ROW(15:15)), MATCH($F$8, DétailsFacture[#Headers], 0)),"")</f>
        <v/>
      </c>
      <c r="G23" s="66" t="str">
        <f t="shared" si="0"/>
        <v/>
      </c>
    </row>
    <row r="24" spans="2:7" s="6" customFormat="1" ht="33.950000000000003" customHeight="1" x14ac:dyDescent="0.25">
      <c r="B24" s="56" t="str" cm="1">
        <f t="array" ref="B24">IFERROR(INDEX(DétailsFacture[],SMALL(IF(DétailsFacture[N° de facture]=plgFacture,ROW(DétailsFacture[])-ROW(DétailsFacture[#Headers])), ROW(16:16)), MATCH($B$8, DétailsFacture[#Headers], 0)),"")</f>
        <v/>
      </c>
      <c r="C24" s="56" t="str" cm="1">
        <f t="array" ref="C24">IFERROR(INDEX(DétailsFacture[],SMALL(IF(DétailsFacture[N° de facture]=plgFacture,ROW(DétailsFacture[])-ROW(DétailsFacture[#Headers])), ROW(16:16)), MATCH($C$8, DétailsFacture[#Headers], 0)),"")</f>
        <v/>
      </c>
      <c r="D24" s="57" t="str" cm="1">
        <f t="array" ref="D24">IFERROR(INDEX(DétailsFacture[],SMALL(IF(DétailsFacture[N° de facture]=plgFacture,ROW(DétailsFacture[])-ROW(DétailsFacture[#Headers])), ROW(16:16)), MATCH($D$8, DétailsFacture[#Headers], 0)),"")</f>
        <v/>
      </c>
      <c r="E24" s="65" t="str" cm="1">
        <f t="array" ref="E24">IFERROR(INDEX(DétailsFacture[],SMALL(IF(DétailsFacture[N° de facture]=plgFacture,ROW(DétailsFacture[])-ROW(DétailsFacture[#Headers])), ROW(16:16)), MATCH($E$8, DétailsFacture[#Headers], 0)),"")</f>
        <v/>
      </c>
      <c r="F24" s="65" t="str" cm="1">
        <f t="array" ref="F24">IFERROR(INDEX(DétailsFacture[],SMALL(IF(DétailsFacture[N° de facture]=plgFacture,ROW(DétailsFacture[])-ROW(DétailsFacture[#Headers])), ROW(16:16)), MATCH($F$8, DétailsFacture[#Headers], 0)),"")</f>
        <v/>
      </c>
      <c r="G24" s="66" t="str">
        <f t="shared" si="0"/>
        <v/>
      </c>
    </row>
    <row r="25" spans="2:7" s="6" customFormat="1" ht="33.950000000000003" customHeight="1" x14ac:dyDescent="0.25">
      <c r="B25" s="56" t="str" cm="1">
        <f t="array" ref="B25">IFERROR(INDEX(DétailsFacture[],SMALL(IF(DétailsFacture[N° de facture]=plgFacture,ROW(DétailsFacture[])-ROW(DétailsFacture[#Headers])), ROW(17:17)), MATCH($B$8, DétailsFacture[#Headers], 0)),"")</f>
        <v/>
      </c>
      <c r="C25" s="56" t="str" cm="1">
        <f t="array" ref="C25">IFERROR(INDEX(DétailsFacture[],SMALL(IF(DétailsFacture[N° de facture]=plgFacture,ROW(DétailsFacture[])-ROW(DétailsFacture[#Headers])), ROW(17:17)), MATCH($C$8, DétailsFacture[#Headers], 0)),"")</f>
        <v/>
      </c>
      <c r="D25" s="57" t="str" cm="1">
        <f t="array" ref="D25">IFERROR(INDEX(DétailsFacture[],SMALL(IF(DétailsFacture[N° de facture]=plgFacture,ROW(DétailsFacture[])-ROW(DétailsFacture[#Headers])), ROW(17:17)), MATCH($D$8, DétailsFacture[#Headers], 0)),"")</f>
        <v/>
      </c>
      <c r="E25" s="65" t="str" cm="1">
        <f t="array" ref="E25">IFERROR(INDEX(DétailsFacture[],SMALL(IF(DétailsFacture[N° de facture]=plgFacture,ROW(DétailsFacture[])-ROW(DétailsFacture[#Headers])), ROW(17:17)), MATCH($E$8, DétailsFacture[#Headers], 0)),"")</f>
        <v/>
      </c>
      <c r="F25" s="65" t="str" cm="1">
        <f t="array" ref="F25">IFERROR(INDEX(DétailsFacture[],SMALL(IF(DétailsFacture[N° de facture]=plgFacture,ROW(DétailsFacture[])-ROW(DétailsFacture[#Headers])), ROW(17:17)), MATCH($F$8, DétailsFacture[#Headers], 0)),"")</f>
        <v/>
      </c>
      <c r="G25" s="66" t="str">
        <f t="shared" si="0"/>
        <v/>
      </c>
    </row>
    <row r="26" spans="2:7" s="6" customFormat="1" ht="33.950000000000003" customHeight="1" x14ac:dyDescent="0.25">
      <c r="B26" s="56" t="str" cm="1">
        <f t="array" ref="B26">IFERROR(INDEX(DétailsFacture[],SMALL(IF(DétailsFacture[N° de facture]=plgFacture,ROW(DétailsFacture[])-ROW(DétailsFacture[#Headers])), ROW(18:18)), MATCH($B$8, DétailsFacture[#Headers], 0)),"")</f>
        <v/>
      </c>
      <c r="C26" s="56" t="str" cm="1">
        <f t="array" ref="C26">IFERROR(INDEX(DétailsFacture[],SMALL(IF(DétailsFacture[N° de facture]=plgFacture,ROW(DétailsFacture[])-ROW(DétailsFacture[#Headers])), ROW(18:18)), MATCH($C$8, DétailsFacture[#Headers], 0)),"")</f>
        <v/>
      </c>
      <c r="D26" s="57" t="str" cm="1">
        <f t="array" ref="D26">IFERROR(INDEX(DétailsFacture[],SMALL(IF(DétailsFacture[N° de facture]=plgFacture,ROW(DétailsFacture[])-ROW(DétailsFacture[#Headers])), ROW(18:18)), MATCH($D$8, DétailsFacture[#Headers], 0)),"")</f>
        <v/>
      </c>
      <c r="E26" s="65" t="str" cm="1">
        <f t="array" ref="E26">IFERROR(INDEX(DétailsFacture[],SMALL(IF(DétailsFacture[N° de facture]=plgFacture,ROW(DétailsFacture[])-ROW(DétailsFacture[#Headers])), ROW(18:18)), MATCH($E$8, DétailsFacture[#Headers], 0)),"")</f>
        <v/>
      </c>
      <c r="F26" s="65" t="str" cm="1">
        <f t="array" ref="F26">IFERROR(INDEX(DétailsFacture[],SMALL(IF(DétailsFacture[N° de facture]=plgFacture,ROW(DétailsFacture[])-ROW(DétailsFacture[#Headers])), ROW(18:18)), MATCH($F$8, DétailsFacture[#Headers], 0)),"")</f>
        <v/>
      </c>
      <c r="G26" s="66" t="str">
        <f t="shared" si="0"/>
        <v/>
      </c>
    </row>
    <row r="27" spans="2:7" s="6" customFormat="1" ht="33.950000000000003" customHeight="1" x14ac:dyDescent="0.25">
      <c r="B27" s="56" t="str" cm="1">
        <f t="array" ref="B27">IFERROR(INDEX(DétailsFacture[],SMALL(IF(DétailsFacture[N° de facture]=plgFacture,ROW(DétailsFacture[])-ROW(DétailsFacture[#Headers])), ROW(19:19)), MATCH($B$8, DétailsFacture[#Headers], 0)),"")</f>
        <v/>
      </c>
      <c r="C27" s="56" t="str" cm="1">
        <f t="array" ref="C27">IFERROR(INDEX(DétailsFacture[],SMALL(IF(DétailsFacture[N° de facture]=plgFacture,ROW(DétailsFacture[])-ROW(DétailsFacture[#Headers])), ROW(19:19)), MATCH($C$8, DétailsFacture[#Headers], 0)),"")</f>
        <v/>
      </c>
      <c r="D27" s="57" t="str" cm="1">
        <f t="array" ref="D27">IFERROR(INDEX(DétailsFacture[],SMALL(IF(DétailsFacture[N° de facture]=plgFacture,ROW(DétailsFacture[])-ROW(DétailsFacture[#Headers])), ROW(19:19)), MATCH($D$8, DétailsFacture[#Headers], 0)),"")</f>
        <v/>
      </c>
      <c r="E27" s="65" t="str" cm="1">
        <f t="array" ref="E27">IFERROR(INDEX(DétailsFacture[],SMALL(IF(DétailsFacture[N° de facture]=plgFacture,ROW(DétailsFacture[])-ROW(DétailsFacture[#Headers])), ROW(19:19)), MATCH($E$8, DétailsFacture[#Headers], 0)),"")</f>
        <v/>
      </c>
      <c r="F27" s="65" t="str" cm="1">
        <f t="array" ref="F27">IFERROR(INDEX(DétailsFacture[],SMALL(IF(DétailsFacture[N° de facture]=plgFacture,ROW(DétailsFacture[])-ROW(DétailsFacture[#Headers])), ROW(19:19)), MATCH($F$8, DétailsFacture[#Headers], 0)),"")</f>
        <v/>
      </c>
      <c r="G27" s="66" t="str">
        <f t="shared" si="0"/>
        <v/>
      </c>
    </row>
    <row r="28" spans="2:7" s="6" customFormat="1" ht="33.950000000000003" customHeight="1" x14ac:dyDescent="0.25">
      <c r="B28" s="56" t="str" cm="1">
        <f t="array" ref="B28">IFERROR(INDEX(DétailsFacture[],SMALL(IF(DétailsFacture[N° de facture]=plgFacture,ROW(DétailsFacture[])-ROW(DétailsFacture[#Headers])), ROW(20:20)), MATCH($B$8, DétailsFacture[#Headers], 0)),"")</f>
        <v/>
      </c>
      <c r="C28" s="56" t="str" cm="1">
        <f t="array" ref="C28">IFERROR(INDEX(DétailsFacture[],SMALL(IF(DétailsFacture[N° de facture]=plgFacture,ROW(DétailsFacture[])-ROW(DétailsFacture[#Headers])), ROW(20:20)), MATCH($C$8, DétailsFacture[#Headers], 0)),"")</f>
        <v/>
      </c>
      <c r="D28" s="57" t="str" cm="1">
        <f t="array" ref="D28">IFERROR(INDEX(DétailsFacture[],SMALL(IF(DétailsFacture[N° de facture]=plgFacture,ROW(DétailsFacture[])-ROW(DétailsFacture[#Headers])), ROW(20:20)), MATCH($D$8, DétailsFacture[#Headers], 0)),"")</f>
        <v/>
      </c>
      <c r="E28" s="65" t="str" cm="1">
        <f t="array" ref="E28">IFERROR(INDEX(DétailsFacture[],SMALL(IF(DétailsFacture[N° de facture]=plgFacture,ROW(DétailsFacture[])-ROW(DétailsFacture[#Headers])), ROW(20:20)), MATCH($E$8, DétailsFacture[#Headers], 0)),"")</f>
        <v/>
      </c>
      <c r="F28" s="65" t="str" cm="1">
        <f t="array" ref="F28">IFERROR(INDEX(DétailsFacture[],SMALL(IF(DétailsFacture[N° de facture]=plgFacture,ROW(DétailsFacture[])-ROW(DétailsFacture[#Headers])), ROW(20:20)), MATCH($F$8, DétailsFacture[#Headers], 0)),"")</f>
        <v/>
      </c>
      <c r="G28" s="66" t="str">
        <f t="shared" si="0"/>
        <v/>
      </c>
    </row>
    <row r="29" spans="2:7" s="6" customFormat="1" ht="33.950000000000003" customHeight="1" x14ac:dyDescent="0.25">
      <c r="B29" s="56" t="str" cm="1">
        <f t="array" ref="B29">IFERROR(INDEX(DétailsFacture[],SMALL(IF(DétailsFacture[N° de facture]=plgFacture,ROW(DétailsFacture[])-ROW(DétailsFacture[#Headers])), ROW(21:21)), MATCH($B$8, DétailsFacture[#Headers], 0)),"")</f>
        <v/>
      </c>
      <c r="C29" s="56" t="str" cm="1">
        <f t="array" ref="C29">IFERROR(INDEX(DétailsFacture[],SMALL(IF(DétailsFacture[N° de facture]=plgFacture,ROW(DétailsFacture[])-ROW(DétailsFacture[#Headers])), ROW(21:21)), MATCH($C$8, DétailsFacture[#Headers], 0)),"")</f>
        <v/>
      </c>
      <c r="D29" s="57" t="str" cm="1">
        <f t="array" ref="D29">IFERROR(INDEX(DétailsFacture[],SMALL(IF(DétailsFacture[N° de facture]=plgFacture,ROW(DétailsFacture[])-ROW(DétailsFacture[#Headers])), ROW(21:21)), MATCH($D$8, DétailsFacture[#Headers], 0)),"")</f>
        <v/>
      </c>
      <c r="E29" s="65" t="str" cm="1">
        <f t="array" ref="E29">IFERROR(INDEX(DétailsFacture[],SMALL(IF(DétailsFacture[N° de facture]=plgFacture,ROW(DétailsFacture[])-ROW(DétailsFacture[#Headers])), ROW(21:21)), MATCH($E$8, DétailsFacture[#Headers], 0)),"")</f>
        <v/>
      </c>
      <c r="F29" s="65" t="str" cm="1">
        <f t="array" ref="F29">IFERROR(INDEX(DétailsFacture[],SMALL(IF(DétailsFacture[N° de facture]=plgFacture,ROW(DétailsFacture[])-ROW(DétailsFacture[#Headers])), ROW(21:21)), MATCH($F$8, DétailsFacture[#Headers], 0)),"")</f>
        <v/>
      </c>
      <c r="G29" s="66" t="str">
        <f t="shared" si="0"/>
        <v/>
      </c>
    </row>
    <row r="30" spans="2:7" s="6" customFormat="1" ht="33.950000000000003" customHeight="1" x14ac:dyDescent="0.25">
      <c r="B30" s="56" t="str" cm="1">
        <f t="array" ref="B30">IFERROR(INDEX(DétailsFacture[],SMALL(IF(DétailsFacture[N° de facture]=plgFacture,ROW(DétailsFacture[])-ROW(DétailsFacture[#Headers])), ROW(22:22)), MATCH($B$8, DétailsFacture[#Headers], 0)),"")</f>
        <v/>
      </c>
      <c r="C30" s="56" t="str" cm="1">
        <f t="array" ref="C30">IFERROR(INDEX(DétailsFacture[],SMALL(IF(DétailsFacture[N° de facture]=plgFacture,ROW(DétailsFacture[])-ROW(DétailsFacture[#Headers])), ROW(22:22)), MATCH($C$8, DétailsFacture[#Headers], 0)),"")</f>
        <v/>
      </c>
      <c r="D30" s="57" t="str" cm="1">
        <f t="array" ref="D30">IFERROR(INDEX(DétailsFacture[],SMALL(IF(DétailsFacture[N° de facture]=plgFacture,ROW(DétailsFacture[])-ROW(DétailsFacture[#Headers])), ROW(22:22)), MATCH($D$8, DétailsFacture[#Headers], 0)),"")</f>
        <v/>
      </c>
      <c r="E30" s="65" t="str" cm="1">
        <f t="array" ref="E30">IFERROR(INDEX(DétailsFacture[],SMALL(IF(DétailsFacture[N° de facture]=plgFacture,ROW(DétailsFacture[])-ROW(DétailsFacture[#Headers])), ROW(22:22)), MATCH($E$8, DétailsFacture[#Headers], 0)),"")</f>
        <v/>
      </c>
      <c r="F30" s="65" t="str" cm="1">
        <f t="array" ref="F30">IFERROR(INDEX(DétailsFacture[],SMALL(IF(DétailsFacture[N° de facture]=plgFacture,ROW(DétailsFacture[])-ROW(DétailsFacture[#Headers])), ROW(22:22)), MATCH($F$8, DétailsFacture[#Headers], 0)),"")</f>
        <v/>
      </c>
      <c r="G30" s="66" t="str">
        <f t="shared" si="0"/>
        <v/>
      </c>
    </row>
    <row r="31" spans="2:7" s="6" customFormat="1" ht="33.950000000000003" customHeight="1" x14ac:dyDescent="0.25">
      <c r="B31" s="56" t="str" cm="1">
        <f t="array" ref="B31">IFERROR(INDEX(DétailsFacture[],SMALL(IF(DétailsFacture[N° de facture]=plgFacture,ROW(DétailsFacture[])-ROW(DétailsFacture[#Headers])), ROW(23:23)), MATCH($B$8, DétailsFacture[#Headers], 0)),"")</f>
        <v/>
      </c>
      <c r="C31" s="56" t="str" cm="1">
        <f t="array" ref="C31">IFERROR(INDEX(DétailsFacture[],SMALL(IF(DétailsFacture[N° de facture]=plgFacture,ROW(DétailsFacture[])-ROW(DétailsFacture[#Headers])), ROW(23:23)), MATCH($C$8, DétailsFacture[#Headers], 0)),"")</f>
        <v/>
      </c>
      <c r="D31" s="57" t="str" cm="1">
        <f t="array" ref="D31">IFERROR(INDEX(DétailsFacture[],SMALL(IF(DétailsFacture[N° de facture]=plgFacture,ROW(DétailsFacture[])-ROW(DétailsFacture[#Headers])), ROW(23:23)), MATCH($D$8, DétailsFacture[#Headers], 0)),"")</f>
        <v/>
      </c>
      <c r="E31" s="65" t="str" cm="1">
        <f t="array" ref="E31">IFERROR(INDEX(DétailsFacture[],SMALL(IF(DétailsFacture[N° de facture]=plgFacture,ROW(DétailsFacture[])-ROW(DétailsFacture[#Headers])), ROW(23:23)), MATCH($E$8, DétailsFacture[#Headers], 0)),"")</f>
        <v/>
      </c>
      <c r="F31" s="65" t="str" cm="1">
        <f t="array" ref="F31">IFERROR(INDEX(DétailsFacture[],SMALL(IF(DétailsFacture[N° de facture]=plgFacture,ROW(DétailsFacture[])-ROW(DétailsFacture[#Headers])), ROW(23:23)), MATCH($F$8, DétailsFacture[#Headers], 0)),"")</f>
        <v/>
      </c>
      <c r="G31" s="66" t="str">
        <f t="shared" si="0"/>
        <v/>
      </c>
    </row>
    <row r="32" spans="2:7" s="6" customFormat="1" ht="33.950000000000003" customHeight="1" x14ac:dyDescent="0.25">
      <c r="B32" s="56" t="str" cm="1">
        <f t="array" ref="B32">IFERROR(INDEX(DétailsFacture[],SMALL(IF(DétailsFacture[N° de facture]=plgFacture,ROW(DétailsFacture[])-ROW(DétailsFacture[#Headers])), ROW(24:24)), MATCH($B$8, DétailsFacture[#Headers], 0)),"")</f>
        <v/>
      </c>
      <c r="C32" s="56" t="str" cm="1">
        <f t="array" ref="C32">IFERROR(INDEX(DétailsFacture[],SMALL(IF(DétailsFacture[N° de facture]=plgFacture,ROW(DétailsFacture[])-ROW(DétailsFacture[#Headers])), ROW(24:24)), MATCH($C$8, DétailsFacture[#Headers], 0)),"")</f>
        <v/>
      </c>
      <c r="D32" s="57" t="str" cm="1">
        <f t="array" ref="D32">IFERROR(INDEX(DétailsFacture[],SMALL(IF(DétailsFacture[N° de facture]=plgFacture,ROW(DétailsFacture[])-ROW(DétailsFacture[#Headers])), ROW(24:24)), MATCH($D$8, DétailsFacture[#Headers], 0)),"")</f>
        <v/>
      </c>
      <c r="E32" s="65" t="str" cm="1">
        <f t="array" ref="E32">IFERROR(INDEX(DétailsFacture[],SMALL(IF(DétailsFacture[N° de facture]=plgFacture,ROW(DétailsFacture[])-ROW(DétailsFacture[#Headers])), ROW(24:24)), MATCH($E$8, DétailsFacture[#Headers], 0)),"")</f>
        <v/>
      </c>
      <c r="F32" s="65" t="str" cm="1">
        <f t="array" ref="F32">IFERROR(INDEX(DétailsFacture[],SMALL(IF(DétailsFacture[N° de facture]=plgFacture,ROW(DétailsFacture[])-ROW(DétailsFacture[#Headers])), ROW(24:24)), MATCH($F$8, DétailsFacture[#Headers], 0)),"")</f>
        <v/>
      </c>
      <c r="G32" s="66" t="str">
        <f t="shared" si="0"/>
        <v/>
      </c>
    </row>
    <row r="33" spans="2:7" s="6" customFormat="1" ht="33.950000000000003" customHeight="1" x14ac:dyDescent="0.25">
      <c r="B33" s="56" t="str" cm="1">
        <f t="array" ref="B33">IFERROR(INDEX(DétailsFacture[],SMALL(IF(DétailsFacture[N° de facture]=plgFacture,ROW(DétailsFacture[])-ROW(DétailsFacture[#Headers])), ROW(25:25)), MATCH($B$8, DétailsFacture[#Headers], 0)),"")</f>
        <v/>
      </c>
      <c r="C33" s="56" t="str" cm="1">
        <f t="array" ref="C33">IFERROR(INDEX(DétailsFacture[],SMALL(IF(DétailsFacture[N° de facture]=plgFacture,ROW(DétailsFacture[])-ROW(DétailsFacture[#Headers])), ROW(25:25)), MATCH($C$8, DétailsFacture[#Headers], 0)),"")</f>
        <v/>
      </c>
      <c r="D33" s="57" t="str" cm="1">
        <f t="array" ref="D33">IFERROR(INDEX(DétailsFacture[],SMALL(IF(DétailsFacture[N° de facture]=plgFacture,ROW(DétailsFacture[])-ROW(DétailsFacture[#Headers])), ROW(25:25)), MATCH($D$8, DétailsFacture[#Headers], 0)),"")</f>
        <v/>
      </c>
      <c r="E33" s="65" t="str" cm="1">
        <f t="array" ref="E33">IFERROR(INDEX(DétailsFacture[],SMALL(IF(DétailsFacture[N° de facture]=plgFacture,ROW(DétailsFacture[])-ROW(DétailsFacture[#Headers])), ROW(25:25)), MATCH($E$8, DétailsFacture[#Headers], 0)),"")</f>
        <v/>
      </c>
      <c r="F33" s="65" t="str" cm="1">
        <f t="array" ref="F33">IFERROR(INDEX(DétailsFacture[],SMALL(IF(DétailsFacture[N° de facture]=plgFacture,ROW(DétailsFacture[])-ROW(DétailsFacture[#Headers])), ROW(25:25)), MATCH($F$8, DétailsFacture[#Headers], 0)),"")</f>
        <v/>
      </c>
      <c r="G33" s="66" t="str">
        <f t="shared" si="0"/>
        <v/>
      </c>
    </row>
    <row r="34" spans="2:7" s="6" customFormat="1" ht="33.950000000000003" customHeight="1" x14ac:dyDescent="0.25">
      <c r="D34" s="12"/>
      <c r="E34" s="12"/>
      <c r="F34" s="53" t="s">
        <v>17</v>
      </c>
      <c r="G34" s="67">
        <f>SUM(FactureProjet[Prix])</f>
        <v>2014</v>
      </c>
    </row>
    <row r="35" spans="2:7" s="6" customFormat="1" ht="33.950000000000003" customHeight="1" x14ac:dyDescent="0.25">
      <c r="D35" s="12"/>
      <c r="E35" s="12"/>
      <c r="F35" s="53" t="s">
        <v>18</v>
      </c>
      <c r="G35" s="64">
        <f>VLOOKUP(plgFacture,FacturesPrincipal[],5)</f>
        <v>8.7499999999999994E-2</v>
      </c>
    </row>
    <row r="36" spans="2:7" s="6" customFormat="1" ht="33.950000000000003" customHeight="1" x14ac:dyDescent="0.25">
      <c r="D36" s="12"/>
      <c r="E36" s="12"/>
      <c r="F36" s="53" t="s">
        <v>19</v>
      </c>
      <c r="G36" s="67">
        <f>G34*G35</f>
        <v>176.22499999999999</v>
      </c>
    </row>
    <row r="37" spans="2:7" s="6" customFormat="1" ht="33.950000000000003" customHeight="1" x14ac:dyDescent="0.2">
      <c r="C37" s="13"/>
      <c r="F37" s="53" t="s">
        <v>20</v>
      </c>
      <c r="G37" s="67">
        <f>VLOOKUP(plgFacture,FacturesPrincipal[],6)</f>
        <v>0</v>
      </c>
    </row>
    <row r="38" spans="2:7" s="6" customFormat="1" ht="33.950000000000003" customHeight="1" thickBot="1" x14ac:dyDescent="0.3">
      <c r="B38" s="81" t="str">
        <f>"Make all checks payable to "&amp;NomSociété&amp;"."</f>
        <v>Make all checks payable to Nom de l’entreprise.</v>
      </c>
      <c r="C38" s="81"/>
      <c r="D38" s="81"/>
      <c r="E38" s="82"/>
      <c r="F38" s="54" t="s">
        <v>21</v>
      </c>
      <c r="G38" s="67">
        <f>VLOOKUP(plgFacture,FacturesPrincipal[],7)</f>
        <v>0</v>
      </c>
    </row>
    <row r="39" spans="2:7" ht="33.950000000000003" customHeight="1" thickTop="1" x14ac:dyDescent="0.25">
      <c r="B39" s="79" t="s">
        <v>6</v>
      </c>
      <c r="C39" s="79"/>
      <c r="D39" s="79"/>
      <c r="E39" s="80"/>
      <c r="F39" s="55" t="s">
        <v>22</v>
      </c>
      <c r="G39" s="68">
        <f>(G34+G36+G37)-G38</f>
        <v>2190.2249999999999</v>
      </c>
    </row>
  </sheetData>
  <sheetProtection sheet="1" formatCells="0" formatColumns="0" formatRows="0" selectLockedCells="1"/>
  <mergeCells count="11">
    <mergeCell ref="B39:E39"/>
    <mergeCell ref="B38:E38"/>
    <mergeCell ref="D4:E4"/>
    <mergeCell ref="D5:E5"/>
    <mergeCell ref="D6:E6"/>
    <mergeCell ref="D2:E2"/>
    <mergeCell ref="D3:E3"/>
    <mergeCell ref="F2:G2"/>
    <mergeCell ref="F3:G3"/>
    <mergeCell ref="B2:C2"/>
    <mergeCell ref="B3:C3"/>
  </mergeCells>
  <phoneticPr fontId="2" type="noConversion"/>
  <conditionalFormatting sqref="F34:F38 B9:F33">
    <cfRule type="expression" dxfId="73" priority="7">
      <formula>MOD(ROW(),2)=0</formula>
    </cfRule>
  </conditionalFormatting>
  <conditionalFormatting sqref="G9:G33">
    <cfRule type="expression" dxfId="72" priority="4">
      <formula>MOD(ROW(),2)=0</formula>
    </cfRule>
    <cfRule type="expression" dxfId="71" priority="5">
      <formula>MOD(ROW(),2)=1</formula>
    </cfRule>
  </conditionalFormatting>
  <conditionalFormatting sqref="G34:G38">
    <cfRule type="expression" dxfId="70" priority="1">
      <formula>MOD(ROW(),2)=1</formula>
    </cfRule>
    <cfRule type="expression" dxfId="69" priority="2">
      <formula>MOD(ROW(),2)=0</formula>
    </cfRule>
  </conditionalFormatting>
  <dataValidations count="1">
    <dataValidation type="list" allowBlank="1" showInputMessage="1" showErrorMessage="1" errorTitle="Données non valides" error="Sélectionnez un numéro de facture dans cette liste. Si votre facture n’apparaît pas, vérifiez la feuille de calcul nommée Factures – Principal." sqref="G4" xr:uid="{00000000-0002-0000-0000-000000000000}">
      <formula1>No_Facture</formula1>
    </dataValidation>
  </dataValidations>
  <printOptions horizontalCentered="1"/>
  <pageMargins left="0.7" right="0.7" top="1" bottom="1" header="0.3" footer="0.3"/>
  <pageSetup paperSize="9" orientation="portrait" horizontalDpi="300" verticalDpi="300" r:id="rId1"/>
  <headerFooter differentFirst="1" alignWithMargins="0">
    <oddFooter>Page &amp;P of &amp;N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4" tint="-0.249977111117893"/>
    <pageSetUpPr autoPageBreaks="0" fitToPage="1"/>
  </sheetPr>
  <dimension ref="A1:L6"/>
  <sheetViews>
    <sheetView showGridLines="0" zoomScaleNormal="100" workbookViewId="0">
      <selection activeCell="C4" sqref="C4"/>
    </sheetView>
  </sheetViews>
  <sheetFormatPr baseColWidth="10" defaultColWidth="9" defaultRowHeight="33.950000000000003" customHeight="1" x14ac:dyDescent="0.25"/>
  <cols>
    <col min="1" max="1" width="2.85546875" style="26" customWidth="1"/>
    <col min="2" max="2" width="16.5703125" style="1" hidden="1" customWidth="1"/>
    <col min="3" max="3" width="25.28515625" style="1" customWidth="1"/>
    <col min="4" max="4" width="24.7109375" style="25" customWidth="1"/>
    <col min="5" max="5" width="22.28515625" style="25" customWidth="1"/>
    <col min="6" max="6" width="26.5703125" style="25" customWidth="1"/>
    <col min="7" max="7" width="17.28515625" style="25" customWidth="1"/>
    <col min="8" max="8" width="13.7109375" style="27" customWidth="1"/>
    <col min="9" max="9" width="15.7109375" style="27" customWidth="1"/>
    <col min="10" max="10" width="14.7109375" style="27" customWidth="1"/>
    <col min="11" max="11" width="26.85546875" style="27" customWidth="1"/>
    <col min="12" max="12" width="15.28515625" style="27" customWidth="1"/>
    <col min="13" max="13" width="2.85546875" style="1" customWidth="1"/>
    <col min="14" max="16384" width="9" style="1"/>
  </cols>
  <sheetData>
    <row r="1" spans="2:12" ht="30.95" customHeight="1" x14ac:dyDescent="0.25"/>
    <row r="2" spans="2:12" ht="29.1" customHeight="1" x14ac:dyDescent="0.25">
      <c r="C2" s="3" t="s">
        <v>27</v>
      </c>
    </row>
    <row r="3" spans="2:12" s="23" customFormat="1" ht="24" customHeight="1" x14ac:dyDescent="0.25">
      <c r="B3" s="28" t="s">
        <v>25</v>
      </c>
      <c r="C3" s="28" t="s">
        <v>28</v>
      </c>
      <c r="D3" s="28" t="s">
        <v>0</v>
      </c>
      <c r="E3" s="28" t="s">
        <v>31</v>
      </c>
      <c r="F3" s="28" t="s">
        <v>1</v>
      </c>
      <c r="G3" s="28" t="s">
        <v>36</v>
      </c>
      <c r="H3" s="28" t="s">
        <v>39</v>
      </c>
      <c r="I3" s="42" t="s">
        <v>42</v>
      </c>
      <c r="J3" s="28" t="s">
        <v>45</v>
      </c>
      <c r="K3" s="36" t="s">
        <v>48</v>
      </c>
      <c r="L3" s="28" t="s">
        <v>50</v>
      </c>
    </row>
    <row r="4" spans="2:12" ht="33.950000000000003" customHeight="1" x14ac:dyDescent="0.25">
      <c r="B4" s="29" t="str">
        <f t="shared" ref="B4:B5" si="0">C4&amp; " - "&amp;D4</f>
        <v xml:space="preserve">1 - Tailspin Toys </v>
      </c>
      <c r="C4" s="59">
        <v>1</v>
      </c>
      <c r="D4" s="32" t="s">
        <v>29</v>
      </c>
      <c r="E4" s="32" t="s">
        <v>32</v>
      </c>
      <c r="F4" s="32" t="s">
        <v>34</v>
      </c>
      <c r="G4" s="32" t="s">
        <v>37</v>
      </c>
      <c r="H4" s="33" t="s">
        <v>40</v>
      </c>
      <c r="I4" s="43" t="s">
        <v>43</v>
      </c>
      <c r="J4" s="74" t="s">
        <v>46</v>
      </c>
      <c r="K4" s="34" t="s">
        <v>49</v>
      </c>
      <c r="L4" s="74" t="s">
        <v>51</v>
      </c>
    </row>
    <row r="5" spans="2:12" ht="33.950000000000003" customHeight="1" x14ac:dyDescent="0.25">
      <c r="B5" s="29" t="str">
        <f t="shared" si="0"/>
        <v>2 - Contoso, Ltd</v>
      </c>
      <c r="C5" s="59">
        <v>2</v>
      </c>
      <c r="D5" s="32" t="s">
        <v>30</v>
      </c>
      <c r="E5" s="32" t="s">
        <v>33</v>
      </c>
      <c r="F5" s="32" t="s">
        <v>35</v>
      </c>
      <c r="G5" s="32" t="s">
        <v>38</v>
      </c>
      <c r="H5" s="33" t="s">
        <v>41</v>
      </c>
      <c r="I5" s="43" t="s">
        <v>44</v>
      </c>
      <c r="J5" s="74" t="s">
        <v>47</v>
      </c>
      <c r="K5" s="34" t="s">
        <v>49</v>
      </c>
      <c r="L5" s="74" t="s">
        <v>52</v>
      </c>
    </row>
    <row r="6" spans="2:12" ht="33.950000000000003" customHeight="1" x14ac:dyDescent="0.25">
      <c r="B6" s="60" t="s">
        <v>26</v>
      </c>
      <c r="C6" s="24" t="str">
        <f>"Total des clients: "&amp;SUBTOTAL(103,ListeClients[Numéro de l’entreprise])</f>
        <v>Total des clients: 2</v>
      </c>
      <c r="D6" s="70"/>
      <c r="E6" s="70"/>
      <c r="F6" s="70"/>
      <c r="G6" s="70"/>
      <c r="H6" s="71"/>
      <c r="I6" s="72"/>
      <c r="J6" s="73"/>
      <c r="K6" s="72"/>
      <c r="L6" s="73"/>
    </row>
  </sheetData>
  <sheetProtection formatCells="0" formatColumns="0" formatRows="0" insertColumns="0" insertRows="0" insertHyperlinks="0" deleteColumns="0" deleteRows="0" selectLockedCells="1" sort="0" autoFilter="0" pivotTables="0"/>
  <conditionalFormatting sqref="C4:C5">
    <cfRule type="duplicateValues" dxfId="54" priority="47"/>
  </conditionalFormatting>
  <conditionalFormatting sqref="D4:D5">
    <cfRule type="duplicateValues" dxfId="53" priority="48"/>
  </conditionalFormatting>
  <hyperlinks>
    <hyperlink ref="K4" r:id="rId1" xr:uid="{00000000-0004-0000-0100-000000000000}"/>
    <hyperlink ref="K5" r:id="rId2" xr:uid="{00000000-0004-0000-0100-000001000000}"/>
  </hyperlinks>
  <printOptions horizontalCentered="1"/>
  <pageMargins left="0.7" right="0.7" top="1" bottom="1" header="0.3" footer="0.3"/>
  <pageSetup paperSize="9" orientation="portrait" horizontalDpi="300" verticalDpi="300" r:id="rId3"/>
  <headerFooter differentFirst="1" alignWithMargins="0">
    <oddFooter>Page &amp;P of &amp;N</oddFooter>
  </headerFooter>
  <ignoredErrors>
    <ignoredError sqref="I4:I5" numberStoredAsText="1"/>
  </ignoredErrors>
  <drawing r:id="rId4"/>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theme="4"/>
    <pageSetUpPr autoPageBreaks="0" fitToPage="1"/>
  </sheetPr>
  <dimension ref="A1:K6"/>
  <sheetViews>
    <sheetView showGridLines="0" zoomScaleNormal="100" workbookViewId="0"/>
  </sheetViews>
  <sheetFormatPr baseColWidth="10" defaultColWidth="9" defaultRowHeight="33.950000000000003" customHeight="1" x14ac:dyDescent="0.25"/>
  <cols>
    <col min="1" max="1" width="2.85546875" style="1" customWidth="1"/>
    <col min="2" max="2" width="16.85546875" style="1" customWidth="1"/>
    <col min="3" max="3" width="20.7109375" style="1" customWidth="1"/>
    <col min="4" max="4" width="21.7109375" style="1" customWidth="1"/>
    <col min="5" max="5" width="25.85546875" style="1" customWidth="1"/>
    <col min="6" max="6" width="17" style="25" customWidth="1"/>
    <col min="7" max="7" width="11.42578125" style="25" customWidth="1"/>
    <col min="8" max="8" width="13.5703125" style="25" customWidth="1"/>
    <col min="9" max="9" width="17.85546875" style="25" customWidth="1"/>
    <col min="10" max="10" width="21.140625" style="25" customWidth="1"/>
    <col min="11" max="11" width="29.85546875" style="1" customWidth="1"/>
    <col min="12" max="12" width="2.85546875" style="1" customWidth="1"/>
    <col min="13" max="16384" width="9" style="1"/>
  </cols>
  <sheetData>
    <row r="1" spans="1:11" ht="30.95" customHeight="1" x14ac:dyDescent="0.25">
      <c r="A1" s="26"/>
    </row>
    <row r="2" spans="1:11" ht="29.1" customHeight="1" x14ac:dyDescent="0.25">
      <c r="B2" s="3" t="s">
        <v>53</v>
      </c>
    </row>
    <row r="3" spans="1:11" ht="24" customHeight="1" x14ac:dyDescent="0.25">
      <c r="B3" s="28" t="s">
        <v>54</v>
      </c>
      <c r="C3" s="28" t="s">
        <v>56</v>
      </c>
      <c r="D3" s="28" t="s">
        <v>57</v>
      </c>
      <c r="E3" s="28" t="s">
        <v>58</v>
      </c>
      <c r="F3" s="28" t="s">
        <v>61</v>
      </c>
      <c r="G3" s="28" t="s">
        <v>20</v>
      </c>
      <c r="H3" s="28" t="s">
        <v>62</v>
      </c>
      <c r="I3" s="28" t="s">
        <v>63</v>
      </c>
      <c r="J3" s="28" t="s">
        <v>64</v>
      </c>
      <c r="K3" s="28" t="s">
        <v>65</v>
      </c>
    </row>
    <row r="4" spans="1:11" ht="33.950000000000003" customHeight="1" x14ac:dyDescent="0.25">
      <c r="B4" s="37" t="s">
        <v>55</v>
      </c>
      <c r="C4" s="29" t="s">
        <v>157</v>
      </c>
      <c r="D4" s="9">
        <f ca="1">TODAY()</f>
        <v>43742</v>
      </c>
      <c r="E4" s="8" t="s">
        <v>59</v>
      </c>
      <c r="F4" s="31">
        <v>8.7499999999999994E-2</v>
      </c>
      <c r="G4" s="69">
        <v>100</v>
      </c>
      <c r="H4" s="69">
        <v>100</v>
      </c>
      <c r="I4" s="69">
        <f>SUMIF(DétailsFacture[N° de facture],"="&amp;FacturesPrincipal[[#This Row],[N° de facture]],DétailsFacture[Total])</f>
        <v>5200</v>
      </c>
      <c r="J4" s="69">
        <f>(FacturesPrincipal[[#This Row],[Total détaillé]]*(1+FacturesPrincipal[[#This Row],[Taux de TVA]]))+FacturesPrincipal[[#This Row],[Autres]]-FacturesPrincipal[[#This Row],[Acompte]]</f>
        <v>5654.9999999999991</v>
      </c>
      <c r="K4" s="30"/>
    </row>
    <row r="5" spans="1:11" ht="33.950000000000003" customHeight="1" x14ac:dyDescent="0.25">
      <c r="B5" s="37" t="s">
        <v>23</v>
      </c>
      <c r="C5" s="29" t="s">
        <v>158</v>
      </c>
      <c r="D5" s="9">
        <f ca="1">TODAY()+10</f>
        <v>43752</v>
      </c>
      <c r="E5" s="8" t="s">
        <v>60</v>
      </c>
      <c r="F5" s="31">
        <v>8.7499999999999994E-2</v>
      </c>
      <c r="G5" s="69"/>
      <c r="H5" s="69"/>
      <c r="I5" s="69">
        <f>SUMIF(DétailsFacture[N° de facture],"="&amp;FacturesPrincipal[[#This Row],[N° de facture]],DétailsFacture[Total])</f>
        <v>2014</v>
      </c>
      <c r="J5" s="69">
        <f>(FacturesPrincipal[[#This Row],[Total détaillé]]*(1+FacturesPrincipal[[#This Row],[Taux de TVA]]))+FacturesPrincipal[[#This Row],[Autres]]-FacturesPrincipal[[#This Row],[Acompte]]</f>
        <v>2190.2249999999999</v>
      </c>
      <c r="K5" s="30"/>
    </row>
    <row r="6" spans="1:11" ht="33.950000000000003" customHeight="1" x14ac:dyDescent="0.25">
      <c r="B6" s="49" t="s">
        <v>26</v>
      </c>
      <c r="C6" s="49" t="str">
        <f>"Total des factures : "&amp;SUBTOTAL(103,FacturesPrincipal[N° de facture])</f>
        <v>Total des factures : 2</v>
      </c>
      <c r="D6" s="50"/>
      <c r="E6" s="51"/>
      <c r="F6" s="30"/>
      <c r="G6" s="75">
        <f>SUBTOTAL(109,FacturesPrincipal[Autres])</f>
        <v>100</v>
      </c>
      <c r="H6" s="75">
        <f>SUBTOTAL(109,FacturesPrincipal[Acompte])</f>
        <v>100</v>
      </c>
      <c r="I6" s="75">
        <f>SUBTOTAL(109,FacturesPrincipal[Total détaillé])</f>
        <v>7214</v>
      </c>
      <c r="J6" s="75">
        <f>SUBTOTAL(109,FacturesPrincipal[Total de la facture])</f>
        <v>7845.2249999999985</v>
      </c>
      <c r="K6" s="63"/>
    </row>
  </sheetData>
  <sheetProtection formatCells="0" formatColumns="0" formatRows="0" insertRows="0" insertHyperlinks="0" deleteRows="0" selectLockedCells="1" sort="0" autoFilter="0" pivotTables="0"/>
  <conditionalFormatting sqref="B4:B5">
    <cfRule type="duplicateValues" dxfId="48" priority="51"/>
  </conditionalFormatting>
  <dataValidations count="1">
    <dataValidation type="list" allowBlank="1" showInputMessage="1" showErrorMessage="1" sqref="C4:C5" xr:uid="{00000000-0002-0000-0200-000000000000}">
      <formula1>RechercheClients</formula1>
    </dataValidation>
  </dataValidations>
  <printOptions horizontalCentered="1"/>
  <pageMargins left="0.7" right="0.7" top="1" bottom="1" header="0.3" footer="0.3"/>
  <pageSetup paperSize="9" orientation="portrait" horizontalDpi="300" verticalDpi="300" r:id="rId1"/>
  <headerFooter differentFirst="1" alignWithMargins="0">
    <oddFooter>Page &amp;P of &amp;N</oddFooter>
  </headerFooter>
  <ignoredErrors>
    <ignoredError sqref="J5" emptyCellReference="1"/>
  </ignoredErrors>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theme="4" tint="0.39997558519241921"/>
    <pageSetUpPr autoPageBreaks="0" fitToPage="1"/>
  </sheetPr>
  <dimension ref="B1:H40"/>
  <sheetViews>
    <sheetView showGridLines="0" zoomScaleNormal="100" workbookViewId="0">
      <pane ySplit="3" topLeftCell="A4" activePane="bottomLeft" state="frozen"/>
      <selection activeCell="A14" sqref="A14:XFD14"/>
      <selection pane="bottomLeft"/>
    </sheetView>
  </sheetViews>
  <sheetFormatPr baseColWidth="10" defaultColWidth="9" defaultRowHeight="33.950000000000003" customHeight="1" x14ac:dyDescent="0.25"/>
  <cols>
    <col min="1" max="1" width="2.5703125" style="1" customWidth="1"/>
    <col min="2" max="2" width="26.42578125" style="1" customWidth="1"/>
    <col min="3" max="3" width="15.7109375" style="1" customWidth="1"/>
    <col min="4" max="4" width="20.140625" style="1" customWidth="1"/>
    <col min="5" max="5" width="16" style="1" customWidth="1"/>
    <col min="6" max="6" width="15.42578125" style="1" customWidth="1"/>
    <col min="7" max="7" width="15.7109375" style="1" customWidth="1"/>
    <col min="8" max="8" width="12.85546875" style="1" customWidth="1"/>
    <col min="9" max="9" width="2.85546875" style="1" customWidth="1"/>
    <col min="10" max="16384" width="9" style="1"/>
  </cols>
  <sheetData>
    <row r="1" spans="2:8" ht="30.95" customHeight="1" x14ac:dyDescent="0.25"/>
    <row r="2" spans="2:8" ht="29.1" customHeight="1" x14ac:dyDescent="0.25">
      <c r="B2" s="3" t="s">
        <v>66</v>
      </c>
    </row>
    <row r="3" spans="2:8" ht="24" customHeight="1" x14ac:dyDescent="0.25">
      <c r="B3" s="28" t="s">
        <v>7</v>
      </c>
      <c r="C3" s="28" t="s">
        <v>54</v>
      </c>
      <c r="D3" s="28" t="s">
        <v>5</v>
      </c>
      <c r="E3" s="28" t="s">
        <v>10</v>
      </c>
      <c r="F3" s="28" t="s">
        <v>11</v>
      </c>
      <c r="G3" s="28" t="s">
        <v>16</v>
      </c>
      <c r="H3" s="28" t="s">
        <v>116</v>
      </c>
    </row>
    <row r="4" spans="2:8" ht="33.950000000000003" customHeight="1" x14ac:dyDescent="0.25">
      <c r="B4" s="8" t="s">
        <v>67</v>
      </c>
      <c r="C4" s="8" t="s">
        <v>55</v>
      </c>
      <c r="D4" s="8">
        <v>1</v>
      </c>
      <c r="E4" s="76">
        <v>1</v>
      </c>
      <c r="F4" s="69">
        <v>1</v>
      </c>
      <c r="G4" s="69">
        <v>1</v>
      </c>
      <c r="H4" s="69">
        <f>(DétailsFacture[[#This Row],[Qté]]*DétailsFacture[[#This Row],[Prix unitaire]])-DétailsFacture[[#This Row],[Remise]]</f>
        <v>0</v>
      </c>
    </row>
    <row r="5" spans="2:8" ht="33.950000000000003" customHeight="1" x14ac:dyDescent="0.25">
      <c r="B5" s="8" t="s">
        <v>68</v>
      </c>
      <c r="C5" s="8" t="s">
        <v>55</v>
      </c>
      <c r="D5" s="8">
        <v>2</v>
      </c>
      <c r="E5" s="76">
        <v>2</v>
      </c>
      <c r="F5" s="69">
        <v>2</v>
      </c>
      <c r="G5" s="69">
        <v>2</v>
      </c>
      <c r="H5" s="69">
        <f>(DétailsFacture[[#This Row],[Qté]]*DétailsFacture[[#This Row],[Prix unitaire]])-DétailsFacture[[#This Row],[Remise]]</f>
        <v>2</v>
      </c>
    </row>
    <row r="6" spans="2:8" ht="33.950000000000003" customHeight="1" x14ac:dyDescent="0.25">
      <c r="B6" s="8" t="s">
        <v>69</v>
      </c>
      <c r="C6" s="8" t="s">
        <v>55</v>
      </c>
      <c r="D6" s="8">
        <v>3</v>
      </c>
      <c r="E6" s="76">
        <v>3</v>
      </c>
      <c r="F6" s="69">
        <v>3</v>
      </c>
      <c r="G6" s="69">
        <v>3</v>
      </c>
      <c r="H6" s="69">
        <f>(DétailsFacture[[#This Row],[Qté]]*DétailsFacture[[#This Row],[Prix unitaire]])-DétailsFacture[[#This Row],[Remise]]</f>
        <v>6</v>
      </c>
    </row>
    <row r="7" spans="2:8" ht="33.950000000000003" customHeight="1" x14ac:dyDescent="0.25">
      <c r="B7" s="8" t="s">
        <v>70</v>
      </c>
      <c r="C7" s="8" t="s">
        <v>55</v>
      </c>
      <c r="D7" s="8">
        <v>4</v>
      </c>
      <c r="E7" s="76">
        <v>4</v>
      </c>
      <c r="F7" s="69">
        <v>4</v>
      </c>
      <c r="G7" s="69">
        <v>4</v>
      </c>
      <c r="H7" s="69">
        <f>(DétailsFacture[[#This Row],[Qté]]*DétailsFacture[[#This Row],[Prix unitaire]])-DétailsFacture[[#This Row],[Remise]]</f>
        <v>12</v>
      </c>
    </row>
    <row r="8" spans="2:8" ht="33.950000000000003" customHeight="1" x14ac:dyDescent="0.25">
      <c r="B8" s="8" t="s">
        <v>71</v>
      </c>
      <c r="C8" s="8" t="s">
        <v>55</v>
      </c>
      <c r="D8" s="8">
        <v>5</v>
      </c>
      <c r="E8" s="76">
        <v>5</v>
      </c>
      <c r="F8" s="69">
        <v>5</v>
      </c>
      <c r="G8" s="69">
        <v>5</v>
      </c>
      <c r="H8" s="69">
        <f>(DétailsFacture[[#This Row],[Qté]]*DétailsFacture[[#This Row],[Prix unitaire]])-DétailsFacture[[#This Row],[Remise]]</f>
        <v>20</v>
      </c>
    </row>
    <row r="9" spans="2:8" ht="33.950000000000003" customHeight="1" x14ac:dyDescent="0.25">
      <c r="B9" s="8" t="s">
        <v>72</v>
      </c>
      <c r="C9" s="8" t="s">
        <v>55</v>
      </c>
      <c r="D9" s="8">
        <v>6</v>
      </c>
      <c r="E9" s="76">
        <v>6</v>
      </c>
      <c r="F9" s="69">
        <v>6</v>
      </c>
      <c r="G9" s="69">
        <v>6</v>
      </c>
      <c r="H9" s="69">
        <f>(DétailsFacture[[#This Row],[Qté]]*DétailsFacture[[#This Row],[Prix unitaire]])-DétailsFacture[[#This Row],[Remise]]</f>
        <v>30</v>
      </c>
    </row>
    <row r="10" spans="2:8" ht="33.950000000000003" customHeight="1" x14ac:dyDescent="0.25">
      <c r="B10" s="8" t="s">
        <v>73</v>
      </c>
      <c r="C10" s="8" t="s">
        <v>55</v>
      </c>
      <c r="D10" s="8">
        <v>7</v>
      </c>
      <c r="E10" s="76">
        <v>7</v>
      </c>
      <c r="F10" s="69">
        <v>7</v>
      </c>
      <c r="G10" s="69">
        <v>7</v>
      </c>
      <c r="H10" s="69">
        <f>(DétailsFacture[[#This Row],[Qté]]*DétailsFacture[[#This Row],[Prix unitaire]])-DétailsFacture[[#This Row],[Remise]]</f>
        <v>42</v>
      </c>
    </row>
    <row r="11" spans="2:8" ht="33.950000000000003" customHeight="1" x14ac:dyDescent="0.25">
      <c r="B11" s="8" t="s">
        <v>74</v>
      </c>
      <c r="C11" s="8" t="s">
        <v>55</v>
      </c>
      <c r="D11" s="8">
        <v>8</v>
      </c>
      <c r="E11" s="76">
        <v>8</v>
      </c>
      <c r="F11" s="69">
        <v>8</v>
      </c>
      <c r="G11" s="69">
        <v>8</v>
      </c>
      <c r="H11" s="69">
        <f>(DétailsFacture[[#This Row],[Qté]]*DétailsFacture[[#This Row],[Prix unitaire]])-DétailsFacture[[#This Row],[Remise]]</f>
        <v>56</v>
      </c>
    </row>
    <row r="12" spans="2:8" ht="33.950000000000003" customHeight="1" x14ac:dyDescent="0.25">
      <c r="B12" s="8" t="s">
        <v>75</v>
      </c>
      <c r="C12" s="8" t="s">
        <v>55</v>
      </c>
      <c r="D12" s="8">
        <v>9</v>
      </c>
      <c r="E12" s="76">
        <v>9</v>
      </c>
      <c r="F12" s="69">
        <v>9</v>
      </c>
      <c r="G12" s="69">
        <v>9</v>
      </c>
      <c r="H12" s="69">
        <f>(DétailsFacture[[#This Row],[Qté]]*DétailsFacture[[#This Row],[Prix unitaire]])-DétailsFacture[[#This Row],[Remise]]</f>
        <v>72</v>
      </c>
    </row>
    <row r="13" spans="2:8" ht="33.950000000000003" customHeight="1" x14ac:dyDescent="0.25">
      <c r="B13" s="8" t="s">
        <v>76</v>
      </c>
      <c r="C13" s="8" t="s">
        <v>55</v>
      </c>
      <c r="D13" s="8">
        <v>10</v>
      </c>
      <c r="E13" s="76">
        <v>10</v>
      </c>
      <c r="F13" s="69">
        <v>10</v>
      </c>
      <c r="G13" s="69">
        <v>10</v>
      </c>
      <c r="H13" s="69">
        <f>(DétailsFacture[[#This Row],[Qté]]*DétailsFacture[[#This Row],[Prix unitaire]])-DétailsFacture[[#This Row],[Remise]]</f>
        <v>90</v>
      </c>
    </row>
    <row r="14" spans="2:8" ht="33.950000000000003" customHeight="1" x14ac:dyDescent="0.25">
      <c r="B14" s="8" t="s">
        <v>77</v>
      </c>
      <c r="C14" s="8" t="s">
        <v>55</v>
      </c>
      <c r="D14" s="8">
        <v>11</v>
      </c>
      <c r="E14" s="76">
        <v>11</v>
      </c>
      <c r="F14" s="69">
        <v>11</v>
      </c>
      <c r="G14" s="69">
        <v>11</v>
      </c>
      <c r="H14" s="69">
        <f>(DétailsFacture[[#This Row],[Qté]]*DétailsFacture[[#This Row],[Prix unitaire]])-DétailsFacture[[#This Row],[Remise]]</f>
        <v>110</v>
      </c>
    </row>
    <row r="15" spans="2:8" ht="33.950000000000003" customHeight="1" x14ac:dyDescent="0.25">
      <c r="B15" s="8" t="s">
        <v>78</v>
      </c>
      <c r="C15" s="8" t="s">
        <v>55</v>
      </c>
      <c r="D15" s="8">
        <v>12</v>
      </c>
      <c r="E15" s="76">
        <v>12</v>
      </c>
      <c r="F15" s="69">
        <v>12</v>
      </c>
      <c r="G15" s="69">
        <v>12</v>
      </c>
      <c r="H15" s="69">
        <f>(DétailsFacture[[#This Row],[Qté]]*DétailsFacture[[#This Row],[Prix unitaire]])-DétailsFacture[[#This Row],[Remise]]</f>
        <v>132</v>
      </c>
    </row>
    <row r="16" spans="2:8" ht="33.950000000000003" customHeight="1" x14ac:dyDescent="0.25">
      <c r="B16" s="8" t="s">
        <v>79</v>
      </c>
      <c r="C16" s="8" t="s">
        <v>55</v>
      </c>
      <c r="D16" s="8">
        <v>13</v>
      </c>
      <c r="E16" s="76">
        <v>13</v>
      </c>
      <c r="F16" s="69">
        <v>13</v>
      </c>
      <c r="G16" s="69">
        <v>13</v>
      </c>
      <c r="H16" s="69">
        <f>(DétailsFacture[[#This Row],[Qté]]*DétailsFacture[[#This Row],[Prix unitaire]])-DétailsFacture[[#This Row],[Remise]]</f>
        <v>156</v>
      </c>
    </row>
    <row r="17" spans="2:8" ht="33.950000000000003" customHeight="1" x14ac:dyDescent="0.25">
      <c r="B17" s="8" t="s">
        <v>80</v>
      </c>
      <c r="C17" s="8" t="s">
        <v>55</v>
      </c>
      <c r="D17" s="8">
        <v>14</v>
      </c>
      <c r="E17" s="76">
        <v>14</v>
      </c>
      <c r="F17" s="69">
        <v>14</v>
      </c>
      <c r="G17" s="69">
        <v>14</v>
      </c>
      <c r="H17" s="69">
        <f>(DétailsFacture[[#This Row],[Qté]]*DétailsFacture[[#This Row],[Prix unitaire]])-DétailsFacture[[#This Row],[Remise]]</f>
        <v>182</v>
      </c>
    </row>
    <row r="18" spans="2:8" ht="33.950000000000003" customHeight="1" x14ac:dyDescent="0.25">
      <c r="B18" s="8" t="s">
        <v>81</v>
      </c>
      <c r="C18" s="8" t="s">
        <v>55</v>
      </c>
      <c r="D18" s="8">
        <v>15</v>
      </c>
      <c r="E18" s="76">
        <v>15</v>
      </c>
      <c r="F18" s="69">
        <v>15</v>
      </c>
      <c r="G18" s="69">
        <v>15</v>
      </c>
      <c r="H18" s="69">
        <f>(DétailsFacture[[#This Row],[Qté]]*DétailsFacture[[#This Row],[Prix unitaire]])-DétailsFacture[[#This Row],[Remise]]</f>
        <v>210</v>
      </c>
    </row>
    <row r="19" spans="2:8" ht="33.950000000000003" customHeight="1" x14ac:dyDescent="0.25">
      <c r="B19" s="8" t="s">
        <v>82</v>
      </c>
      <c r="C19" s="8" t="s">
        <v>55</v>
      </c>
      <c r="D19" s="8">
        <v>16</v>
      </c>
      <c r="E19" s="76">
        <v>16</v>
      </c>
      <c r="F19" s="69">
        <v>16</v>
      </c>
      <c r="G19" s="69">
        <v>16</v>
      </c>
      <c r="H19" s="69">
        <f>(DétailsFacture[[#This Row],[Qté]]*DétailsFacture[[#This Row],[Prix unitaire]])-DétailsFacture[[#This Row],[Remise]]</f>
        <v>240</v>
      </c>
    </row>
    <row r="20" spans="2:8" ht="33.950000000000003" customHeight="1" x14ac:dyDescent="0.25">
      <c r="B20" s="8" t="s">
        <v>83</v>
      </c>
      <c r="C20" s="8" t="s">
        <v>55</v>
      </c>
      <c r="D20" s="8">
        <v>17</v>
      </c>
      <c r="E20" s="76">
        <v>17</v>
      </c>
      <c r="F20" s="69">
        <v>17</v>
      </c>
      <c r="G20" s="69">
        <v>17</v>
      </c>
      <c r="H20" s="69">
        <f>(DétailsFacture[[#This Row],[Qté]]*DétailsFacture[[#This Row],[Prix unitaire]])-DétailsFacture[[#This Row],[Remise]]</f>
        <v>272</v>
      </c>
    </row>
    <row r="21" spans="2:8" ht="33.950000000000003" customHeight="1" x14ac:dyDescent="0.25">
      <c r="B21" s="8" t="s">
        <v>84</v>
      </c>
      <c r="C21" s="8" t="s">
        <v>55</v>
      </c>
      <c r="D21" s="8">
        <v>18</v>
      </c>
      <c r="E21" s="76">
        <v>18</v>
      </c>
      <c r="F21" s="69">
        <v>18</v>
      </c>
      <c r="G21" s="69">
        <v>18</v>
      </c>
      <c r="H21" s="69">
        <f>(DétailsFacture[[#This Row],[Qté]]*DétailsFacture[[#This Row],[Prix unitaire]])-DétailsFacture[[#This Row],[Remise]]</f>
        <v>306</v>
      </c>
    </row>
    <row r="22" spans="2:8" ht="33.950000000000003" customHeight="1" x14ac:dyDescent="0.25">
      <c r="B22" s="8" t="s">
        <v>85</v>
      </c>
      <c r="C22" s="8" t="s">
        <v>55</v>
      </c>
      <c r="D22" s="8">
        <v>19</v>
      </c>
      <c r="E22" s="76">
        <v>19</v>
      </c>
      <c r="F22" s="69">
        <v>19</v>
      </c>
      <c r="G22" s="69">
        <v>19</v>
      </c>
      <c r="H22" s="69">
        <f>(DétailsFacture[[#This Row],[Qté]]*DétailsFacture[[#This Row],[Prix unitaire]])-DétailsFacture[[#This Row],[Remise]]</f>
        <v>342</v>
      </c>
    </row>
    <row r="23" spans="2:8" ht="33.950000000000003" customHeight="1" x14ac:dyDescent="0.25">
      <c r="B23" s="8" t="s">
        <v>86</v>
      </c>
      <c r="C23" s="8" t="s">
        <v>55</v>
      </c>
      <c r="D23" s="8">
        <v>20</v>
      </c>
      <c r="E23" s="76">
        <v>20</v>
      </c>
      <c r="F23" s="69">
        <v>20</v>
      </c>
      <c r="G23" s="69">
        <v>20</v>
      </c>
      <c r="H23" s="69">
        <f>(DétailsFacture[[#This Row],[Qté]]*DétailsFacture[[#This Row],[Prix unitaire]])-DétailsFacture[[#This Row],[Remise]]</f>
        <v>380</v>
      </c>
    </row>
    <row r="24" spans="2:8" ht="33.950000000000003" customHeight="1" x14ac:dyDescent="0.25">
      <c r="B24" s="8" t="s">
        <v>87</v>
      </c>
      <c r="C24" s="8" t="s">
        <v>55</v>
      </c>
      <c r="D24" s="8">
        <v>21</v>
      </c>
      <c r="E24" s="76">
        <v>21</v>
      </c>
      <c r="F24" s="69">
        <v>21</v>
      </c>
      <c r="G24" s="69">
        <v>21</v>
      </c>
      <c r="H24" s="69">
        <f>(DétailsFacture[[#This Row],[Qté]]*DétailsFacture[[#This Row],[Prix unitaire]])-DétailsFacture[[#This Row],[Remise]]</f>
        <v>420</v>
      </c>
    </row>
    <row r="25" spans="2:8" ht="33.950000000000003" customHeight="1" x14ac:dyDescent="0.25">
      <c r="B25" s="8" t="s">
        <v>88</v>
      </c>
      <c r="C25" s="8" t="s">
        <v>55</v>
      </c>
      <c r="D25" s="8">
        <v>22</v>
      </c>
      <c r="E25" s="76">
        <v>22</v>
      </c>
      <c r="F25" s="69">
        <v>22</v>
      </c>
      <c r="G25" s="69">
        <v>22</v>
      </c>
      <c r="H25" s="69">
        <f>(DétailsFacture[[#This Row],[Qté]]*DétailsFacture[[#This Row],[Prix unitaire]])-DétailsFacture[[#This Row],[Remise]]</f>
        <v>462</v>
      </c>
    </row>
    <row r="26" spans="2:8" ht="33.950000000000003" customHeight="1" x14ac:dyDescent="0.25">
      <c r="B26" s="8" t="s">
        <v>89</v>
      </c>
      <c r="C26" s="8" t="s">
        <v>55</v>
      </c>
      <c r="D26" s="8">
        <v>23</v>
      </c>
      <c r="E26" s="76">
        <v>23</v>
      </c>
      <c r="F26" s="69">
        <v>23</v>
      </c>
      <c r="G26" s="69">
        <v>23</v>
      </c>
      <c r="H26" s="69">
        <f>(DétailsFacture[[#This Row],[Qté]]*DétailsFacture[[#This Row],[Prix unitaire]])-DétailsFacture[[#This Row],[Remise]]</f>
        <v>506</v>
      </c>
    </row>
    <row r="27" spans="2:8" ht="33.950000000000003" customHeight="1" x14ac:dyDescent="0.25">
      <c r="B27" s="8" t="s">
        <v>90</v>
      </c>
      <c r="C27" s="8" t="s">
        <v>55</v>
      </c>
      <c r="D27" s="8">
        <v>24</v>
      </c>
      <c r="E27" s="76">
        <v>24</v>
      </c>
      <c r="F27" s="69">
        <v>24</v>
      </c>
      <c r="G27" s="69">
        <v>24</v>
      </c>
      <c r="H27" s="69">
        <f>(DétailsFacture[[#This Row],[Qté]]*DétailsFacture[[#This Row],[Prix unitaire]])-DétailsFacture[[#This Row],[Remise]]</f>
        <v>552</v>
      </c>
    </row>
    <row r="28" spans="2:8" s="2" customFormat="1" ht="33.950000000000003" customHeight="1" x14ac:dyDescent="0.25">
      <c r="B28" s="8" t="s">
        <v>91</v>
      </c>
      <c r="C28" s="8" t="s">
        <v>55</v>
      </c>
      <c r="D28" s="8">
        <v>25</v>
      </c>
      <c r="E28" s="76">
        <v>25</v>
      </c>
      <c r="F28" s="69">
        <v>25</v>
      </c>
      <c r="G28" s="69">
        <v>25</v>
      </c>
      <c r="H28" s="69">
        <f>(DétailsFacture[[#This Row],[Qté]]*DétailsFacture[[#This Row],[Prix unitaire]])-DétailsFacture[[#This Row],[Remise]]</f>
        <v>600</v>
      </c>
    </row>
    <row r="29" spans="2:8" ht="33.950000000000003" customHeight="1" x14ac:dyDescent="0.25">
      <c r="B29" s="8" t="s">
        <v>92</v>
      </c>
      <c r="C29" s="8" t="s">
        <v>23</v>
      </c>
      <c r="D29" s="8" t="s">
        <v>104</v>
      </c>
      <c r="E29" s="76">
        <v>39</v>
      </c>
      <c r="F29" s="69">
        <v>5</v>
      </c>
      <c r="G29" s="69"/>
      <c r="H29" s="69">
        <f>(DétailsFacture[[#This Row],[Qté]]*DétailsFacture[[#This Row],[Prix unitaire]])-DétailsFacture[[#This Row],[Remise]]</f>
        <v>195</v>
      </c>
    </row>
    <row r="30" spans="2:8" ht="33.950000000000003" customHeight="1" x14ac:dyDescent="0.25">
      <c r="B30" s="8" t="s">
        <v>93</v>
      </c>
      <c r="C30" s="8" t="s">
        <v>23</v>
      </c>
      <c r="D30" s="8" t="s">
        <v>105</v>
      </c>
      <c r="E30" s="76">
        <v>40</v>
      </c>
      <c r="F30" s="69">
        <v>4</v>
      </c>
      <c r="G30" s="69">
        <v>5</v>
      </c>
      <c r="H30" s="69">
        <f>(DétailsFacture[[#This Row],[Qté]]*DétailsFacture[[#This Row],[Prix unitaire]])-DétailsFacture[[#This Row],[Remise]]</f>
        <v>155</v>
      </c>
    </row>
    <row r="31" spans="2:8" ht="33.950000000000003" customHeight="1" x14ac:dyDescent="0.25">
      <c r="B31" s="8" t="s">
        <v>94</v>
      </c>
      <c r="C31" s="8" t="s">
        <v>23</v>
      </c>
      <c r="D31" s="8" t="s">
        <v>106</v>
      </c>
      <c r="E31" s="76">
        <v>30</v>
      </c>
      <c r="F31" s="69">
        <v>6</v>
      </c>
      <c r="G31" s="69">
        <v>7</v>
      </c>
      <c r="H31" s="69">
        <f>(DétailsFacture[[#This Row],[Qté]]*DétailsFacture[[#This Row],[Prix unitaire]])-DétailsFacture[[#This Row],[Remise]]</f>
        <v>173</v>
      </c>
    </row>
    <row r="32" spans="2:8" ht="33.950000000000003" customHeight="1" x14ac:dyDescent="0.25">
      <c r="B32" s="8" t="s">
        <v>95</v>
      </c>
      <c r="C32" s="8" t="s">
        <v>23</v>
      </c>
      <c r="D32" s="8" t="s">
        <v>107</v>
      </c>
      <c r="E32" s="76">
        <v>40</v>
      </c>
      <c r="F32" s="69">
        <v>7</v>
      </c>
      <c r="G32" s="69"/>
      <c r="H32" s="69">
        <f>(DétailsFacture[[#This Row],[Qté]]*DétailsFacture[[#This Row],[Prix unitaire]])-DétailsFacture[[#This Row],[Remise]]</f>
        <v>280</v>
      </c>
    </row>
    <row r="33" spans="2:8" ht="33.950000000000003" customHeight="1" x14ac:dyDescent="0.25">
      <c r="B33" s="8" t="s">
        <v>96</v>
      </c>
      <c r="C33" s="8" t="s">
        <v>23</v>
      </c>
      <c r="D33" s="8" t="s">
        <v>108</v>
      </c>
      <c r="E33" s="76">
        <v>10</v>
      </c>
      <c r="F33" s="69">
        <v>4</v>
      </c>
      <c r="G33" s="69"/>
      <c r="H33" s="69">
        <f>(DétailsFacture[[#This Row],[Qté]]*DétailsFacture[[#This Row],[Prix unitaire]])-DétailsFacture[[#This Row],[Remise]]</f>
        <v>40</v>
      </c>
    </row>
    <row r="34" spans="2:8" ht="33.950000000000003" customHeight="1" x14ac:dyDescent="0.25">
      <c r="B34" s="8" t="s">
        <v>97</v>
      </c>
      <c r="C34" s="8" t="s">
        <v>23</v>
      </c>
      <c r="D34" s="8" t="s">
        <v>109</v>
      </c>
      <c r="E34" s="76">
        <v>5</v>
      </c>
      <c r="F34" s="69">
        <v>8</v>
      </c>
      <c r="G34" s="69"/>
      <c r="H34" s="69">
        <f>(DétailsFacture[[#This Row],[Qté]]*DétailsFacture[[#This Row],[Prix unitaire]])-DétailsFacture[[#This Row],[Remise]]</f>
        <v>40</v>
      </c>
    </row>
    <row r="35" spans="2:8" ht="33.950000000000003" customHeight="1" x14ac:dyDescent="0.25">
      <c r="B35" s="8" t="s">
        <v>98</v>
      </c>
      <c r="C35" s="8" t="s">
        <v>23</v>
      </c>
      <c r="D35" s="8" t="s">
        <v>110</v>
      </c>
      <c r="E35" s="76">
        <v>70</v>
      </c>
      <c r="F35" s="69">
        <v>6</v>
      </c>
      <c r="G35" s="69"/>
      <c r="H35" s="69">
        <f>(DétailsFacture[[#This Row],[Qté]]*DétailsFacture[[#This Row],[Prix unitaire]])-DétailsFacture[[#This Row],[Remise]]</f>
        <v>420</v>
      </c>
    </row>
    <row r="36" spans="2:8" ht="33.950000000000003" customHeight="1" x14ac:dyDescent="0.25">
      <c r="B36" s="8" t="s">
        <v>99</v>
      </c>
      <c r="C36" s="8" t="s">
        <v>23</v>
      </c>
      <c r="D36" s="8" t="s">
        <v>111</v>
      </c>
      <c r="E36" s="76">
        <v>25</v>
      </c>
      <c r="F36" s="69">
        <v>4</v>
      </c>
      <c r="G36" s="69"/>
      <c r="H36" s="69">
        <f>(DétailsFacture[[#This Row],[Qté]]*DétailsFacture[[#This Row],[Prix unitaire]])-DétailsFacture[[#This Row],[Remise]]</f>
        <v>100</v>
      </c>
    </row>
    <row r="37" spans="2:8" ht="33.950000000000003" customHeight="1" x14ac:dyDescent="0.25">
      <c r="B37" s="8" t="s">
        <v>100</v>
      </c>
      <c r="C37" s="8" t="s">
        <v>23</v>
      </c>
      <c r="D37" s="8" t="s">
        <v>112</v>
      </c>
      <c r="E37" s="76">
        <v>5</v>
      </c>
      <c r="F37" s="69">
        <v>7</v>
      </c>
      <c r="G37" s="69">
        <v>3</v>
      </c>
      <c r="H37" s="69">
        <f>(DétailsFacture[[#This Row],[Qté]]*DétailsFacture[[#This Row],[Prix unitaire]])-DétailsFacture[[#This Row],[Remise]]</f>
        <v>32</v>
      </c>
    </row>
    <row r="38" spans="2:8" ht="33.950000000000003" customHeight="1" x14ac:dyDescent="0.25">
      <c r="B38" s="8" t="s">
        <v>101</v>
      </c>
      <c r="C38" s="8" t="s">
        <v>23</v>
      </c>
      <c r="D38" s="8" t="s">
        <v>113</v>
      </c>
      <c r="E38" s="76">
        <v>80</v>
      </c>
      <c r="F38" s="69">
        <v>1</v>
      </c>
      <c r="G38" s="69"/>
      <c r="H38" s="69">
        <f>(DétailsFacture[[#This Row],[Qté]]*DétailsFacture[[#This Row],[Prix unitaire]])-DétailsFacture[[#This Row],[Remise]]</f>
        <v>80</v>
      </c>
    </row>
    <row r="39" spans="2:8" ht="33.950000000000003" customHeight="1" x14ac:dyDescent="0.25">
      <c r="B39" s="8" t="s">
        <v>102</v>
      </c>
      <c r="C39" s="8" t="s">
        <v>23</v>
      </c>
      <c r="D39" s="8" t="s">
        <v>114</v>
      </c>
      <c r="E39" s="76">
        <v>65</v>
      </c>
      <c r="F39" s="69">
        <v>7</v>
      </c>
      <c r="G39" s="69"/>
      <c r="H39" s="69">
        <f>(DétailsFacture[[#This Row],[Qté]]*DétailsFacture[[#This Row],[Prix unitaire]])-DétailsFacture[[#This Row],[Remise]]</f>
        <v>455</v>
      </c>
    </row>
    <row r="40" spans="2:8" ht="33.950000000000003" customHeight="1" x14ac:dyDescent="0.25">
      <c r="B40" s="8" t="s">
        <v>103</v>
      </c>
      <c r="C40" s="8" t="s">
        <v>23</v>
      </c>
      <c r="D40" s="8" t="s">
        <v>115</v>
      </c>
      <c r="E40" s="76">
        <v>44</v>
      </c>
      <c r="F40" s="69">
        <v>1</v>
      </c>
      <c r="G40" s="69"/>
      <c r="H40" s="69">
        <f>(DétailsFacture[[#This Row],[Qté]]*DétailsFacture[[#This Row],[Prix unitaire]])-DétailsFacture[[#This Row],[Remise]]</f>
        <v>44</v>
      </c>
    </row>
  </sheetData>
  <sheetProtection formatCells="0" formatColumns="0" formatRows="0" insertRows="0" deleteRows="0" selectLockedCells="1" sort="0" autoFilter="0" pivotTables="0"/>
  <conditionalFormatting sqref="C4:C40">
    <cfRule type="expression" dxfId="26" priority="52">
      <formula>COUNTIF($C$4:$C$40,C4)&gt;25</formula>
    </cfRule>
  </conditionalFormatting>
  <dataValidations count="1">
    <dataValidation type="list" allowBlank="1" showInputMessage="1" showErrorMessage="1" errorTitle="Données non valides" error="Sélectionnez une facture dans cette liste. Si votre numéro de facture n’apparaît pas, vérifiez la feuille de calcul nommée Factures – Principal." sqref="C4:C40" xr:uid="{00000000-0002-0000-0300-000000000000}">
      <formula1>No_Facture</formula1>
    </dataValidation>
  </dataValidations>
  <printOptions horizontalCentered="1"/>
  <pageMargins left="0.7" right="0.7" top="1" bottom="1" header="0.3" footer="0.3"/>
  <pageSetup paperSize="9" orientation="portrait" horizontalDpi="300" verticalDpi="300" r:id="rId1"/>
  <headerFooter differentFirst="1" alignWithMargins="0">
    <oddFooter>Page &amp;P of &amp;N</oddFooter>
  </headerFooter>
  <ignoredErrors>
    <ignoredError sqref="H29:H40" emptyCellReference="1"/>
  </ignoredErrors>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theme="4" tint="0.59999389629810485"/>
    <pageSetUpPr autoPageBreaks="0" fitToPage="1"/>
  </sheetPr>
  <dimension ref="A1:H40"/>
  <sheetViews>
    <sheetView showGridLines="0" tabSelected="1" zoomScaleNormal="100" workbookViewId="0"/>
  </sheetViews>
  <sheetFormatPr baseColWidth="10" defaultColWidth="9.140625" defaultRowHeight="15" x14ac:dyDescent="0.25"/>
  <cols>
    <col min="1" max="1" width="2.85546875" customWidth="1"/>
    <col min="2" max="2" width="5.28515625" customWidth="1"/>
    <col min="3" max="3" width="13.28515625" customWidth="1"/>
    <col min="4" max="4" width="44.7109375" customWidth="1"/>
    <col min="5" max="5" width="13.42578125" customWidth="1"/>
    <col min="6" max="6" width="1.140625" customWidth="1"/>
    <col min="7" max="7" width="21" customWidth="1"/>
    <col min="8" max="8" width="24.7109375" customWidth="1"/>
    <col min="9" max="9" width="2.85546875" customWidth="1"/>
  </cols>
  <sheetData>
    <row r="1" spans="1:8" s="5" customFormat="1" ht="58.5" customHeight="1" thickBot="1" x14ac:dyDescent="0.3">
      <c r="A1" s="4"/>
      <c r="B1" s="21" t="s">
        <v>117</v>
      </c>
      <c r="C1" s="21"/>
      <c r="D1" s="21"/>
      <c r="E1" s="21"/>
      <c r="F1" s="19"/>
      <c r="G1" s="19"/>
      <c r="H1" s="19"/>
    </row>
    <row r="2" spans="1:8" s="4" customFormat="1" ht="35.25" customHeight="1" thickTop="1" x14ac:dyDescent="0.25">
      <c r="B2" s="10"/>
      <c r="C2" s="10"/>
      <c r="D2" s="10"/>
      <c r="E2" s="10"/>
      <c r="F2" s="11"/>
      <c r="G2" s="11"/>
      <c r="H2" s="11"/>
    </row>
    <row r="3" spans="1:8" ht="9.75" customHeight="1" x14ac:dyDescent="0.25"/>
    <row r="4" spans="1:8" ht="72.75" customHeight="1" x14ac:dyDescent="0.25">
      <c r="B4" s="84" t="s">
        <v>118</v>
      </c>
      <c r="C4" s="84"/>
      <c r="D4" s="84"/>
      <c r="E4" s="84"/>
      <c r="F4" s="84"/>
      <c r="G4" s="84"/>
      <c r="H4" s="84"/>
    </row>
    <row r="5" spans="1:8" ht="87.75" customHeight="1" x14ac:dyDescent="0.25">
      <c r="B5" s="84" t="s">
        <v>119</v>
      </c>
      <c r="C5" s="84"/>
      <c r="D5" s="84"/>
      <c r="E5" s="84"/>
      <c r="F5" s="84"/>
      <c r="G5" s="84"/>
      <c r="H5" s="84"/>
    </row>
    <row r="6" spans="1:8" ht="23.25" customHeight="1" x14ac:dyDescent="0.25">
      <c r="B6" s="85" t="s">
        <v>120</v>
      </c>
      <c r="C6" s="85"/>
      <c r="D6" s="85"/>
      <c r="E6" s="85"/>
      <c r="F6" s="85"/>
      <c r="G6" s="85"/>
      <c r="H6" s="85"/>
    </row>
    <row r="7" spans="1:8" ht="19.5" customHeight="1" x14ac:dyDescent="0.25">
      <c r="B7" s="84" t="s">
        <v>121</v>
      </c>
      <c r="C7" s="84"/>
      <c r="D7" s="84"/>
      <c r="E7" s="84"/>
      <c r="F7" s="84"/>
      <c r="G7" s="84"/>
      <c r="H7" s="84"/>
    </row>
    <row r="8" spans="1:8" ht="31.5" customHeight="1" x14ac:dyDescent="0.25">
      <c r="B8" s="52" t="s">
        <v>122</v>
      </c>
      <c r="C8" s="84" t="s">
        <v>134</v>
      </c>
      <c r="D8" s="84"/>
      <c r="E8" s="84"/>
      <c r="F8" s="84"/>
      <c r="G8" s="84"/>
      <c r="H8" s="84"/>
    </row>
    <row r="9" spans="1:8" ht="33.75" customHeight="1" x14ac:dyDescent="0.25">
      <c r="B9" s="52"/>
      <c r="C9" s="84" t="s">
        <v>135</v>
      </c>
      <c r="D9" s="84"/>
      <c r="E9" s="84"/>
      <c r="F9" s="84"/>
      <c r="G9" s="84"/>
      <c r="H9" s="84"/>
    </row>
    <row r="10" spans="1:8" ht="37.5" customHeight="1" x14ac:dyDescent="0.25">
      <c r="B10" s="52" t="s">
        <v>123</v>
      </c>
      <c r="C10" s="84" t="s">
        <v>136</v>
      </c>
      <c r="D10" s="84"/>
      <c r="E10" s="84"/>
      <c r="F10" s="84"/>
      <c r="G10" s="84"/>
      <c r="H10" s="84"/>
    </row>
    <row r="11" spans="1:8" ht="33" customHeight="1" x14ac:dyDescent="0.25">
      <c r="B11" s="52"/>
      <c r="C11" s="84" t="s">
        <v>161</v>
      </c>
      <c r="D11" s="84"/>
      <c r="E11" s="84"/>
      <c r="F11" s="84"/>
      <c r="G11" s="84"/>
      <c r="H11" s="84"/>
    </row>
    <row r="12" spans="1:8" ht="36.75" customHeight="1" x14ac:dyDescent="0.25">
      <c r="B12" s="52" t="s">
        <v>124</v>
      </c>
      <c r="C12" s="84" t="s">
        <v>137</v>
      </c>
      <c r="D12" s="84"/>
      <c r="E12" s="84"/>
      <c r="F12" s="84"/>
      <c r="G12" s="84"/>
      <c r="H12" s="84"/>
    </row>
    <row r="13" spans="1:8" ht="50.25" customHeight="1" x14ac:dyDescent="0.25">
      <c r="B13" s="86" t="s">
        <v>125</v>
      </c>
      <c r="C13" s="86"/>
      <c r="D13" s="86"/>
      <c r="E13" s="86"/>
      <c r="F13" s="86"/>
      <c r="G13" s="86"/>
      <c r="H13" s="86"/>
    </row>
    <row r="14" spans="1:8" ht="23.25" customHeight="1" x14ac:dyDescent="0.25">
      <c r="B14" s="52"/>
      <c r="C14" s="86" t="s">
        <v>138</v>
      </c>
      <c r="D14" s="86"/>
      <c r="E14" s="52"/>
      <c r="F14" s="52"/>
      <c r="G14" s="52"/>
      <c r="H14" s="52"/>
    </row>
    <row r="15" spans="1:8" ht="50.25" customHeight="1" x14ac:dyDescent="0.25">
      <c r="B15" s="52" t="s">
        <v>126</v>
      </c>
      <c r="C15" s="84" t="s">
        <v>139</v>
      </c>
      <c r="D15" s="84"/>
      <c r="E15" s="84"/>
      <c r="F15" s="84"/>
      <c r="G15" s="84"/>
      <c r="H15" s="84"/>
    </row>
    <row r="16" spans="1:8" ht="27.75" customHeight="1" x14ac:dyDescent="0.25">
      <c r="B16" s="85" t="s">
        <v>127</v>
      </c>
      <c r="C16" s="85"/>
      <c r="D16" s="85"/>
      <c r="E16" s="85"/>
      <c r="F16" s="85"/>
      <c r="G16" s="85"/>
      <c r="H16" s="85"/>
    </row>
    <row r="17" spans="2:8" ht="69" customHeight="1" x14ac:dyDescent="0.25">
      <c r="B17" s="52" t="s">
        <v>122</v>
      </c>
      <c r="C17" s="84" t="s">
        <v>140</v>
      </c>
      <c r="D17" s="84"/>
      <c r="E17" s="84"/>
      <c r="F17" s="84"/>
      <c r="G17" s="84"/>
      <c r="H17" s="84"/>
    </row>
    <row r="18" spans="2:8" ht="37.5" customHeight="1" x14ac:dyDescent="0.25">
      <c r="B18" s="52"/>
      <c r="C18" s="84" t="s">
        <v>159</v>
      </c>
      <c r="D18" s="84"/>
      <c r="E18" s="84"/>
      <c r="F18" s="84"/>
      <c r="G18" s="84"/>
      <c r="H18" s="84"/>
    </row>
    <row r="19" spans="2:8" ht="96" customHeight="1" x14ac:dyDescent="0.25">
      <c r="B19" s="52" t="s">
        <v>123</v>
      </c>
      <c r="C19" s="84" t="s">
        <v>141</v>
      </c>
      <c r="D19" s="84"/>
      <c r="E19" s="84"/>
      <c r="F19" s="84"/>
      <c r="G19" s="84"/>
      <c r="H19" s="84"/>
    </row>
    <row r="20" spans="2:8" ht="33" customHeight="1" x14ac:dyDescent="0.25">
      <c r="B20" s="52"/>
      <c r="C20" s="84" t="s">
        <v>160</v>
      </c>
      <c r="D20" s="84"/>
      <c r="E20" s="84"/>
      <c r="F20" s="84"/>
      <c r="G20" s="84"/>
      <c r="H20" s="84"/>
    </row>
    <row r="21" spans="2:8" ht="82.5" customHeight="1" x14ac:dyDescent="0.25">
      <c r="B21" s="52" t="s">
        <v>124</v>
      </c>
      <c r="C21" s="84" t="s">
        <v>142</v>
      </c>
      <c r="D21" s="84"/>
      <c r="E21" s="84"/>
      <c r="F21" s="84"/>
      <c r="G21" s="84"/>
      <c r="H21" s="84"/>
    </row>
    <row r="22" spans="2:8" ht="54.75" customHeight="1" x14ac:dyDescent="0.25">
      <c r="C22" s="84" t="s">
        <v>143</v>
      </c>
      <c r="D22" s="84"/>
      <c r="E22" s="84"/>
      <c r="F22" s="84"/>
      <c r="G22" s="84"/>
      <c r="H22" s="84"/>
    </row>
    <row r="23" spans="2:8" ht="23.25" customHeight="1" x14ac:dyDescent="0.25">
      <c r="B23" s="85" t="s">
        <v>128</v>
      </c>
      <c r="C23" s="85"/>
      <c r="D23" s="85"/>
      <c r="E23" s="85"/>
      <c r="F23" s="85"/>
      <c r="G23" s="85"/>
      <c r="H23" s="85"/>
    </row>
    <row r="24" spans="2:8" ht="53.25" customHeight="1" x14ac:dyDescent="0.25">
      <c r="B24" s="84" t="s">
        <v>129</v>
      </c>
      <c r="C24" s="84"/>
      <c r="D24" s="84"/>
      <c r="E24" s="84"/>
      <c r="F24" s="84"/>
      <c r="G24" s="84"/>
      <c r="H24" s="84"/>
    </row>
    <row r="25" spans="2:8" ht="34.5" customHeight="1" x14ac:dyDescent="0.25">
      <c r="B25" t="s">
        <v>130</v>
      </c>
      <c r="C25" s="84" t="s">
        <v>144</v>
      </c>
      <c r="D25" s="84"/>
      <c r="E25" s="84"/>
      <c r="F25" s="84"/>
      <c r="G25" s="84"/>
      <c r="H25" s="84"/>
    </row>
    <row r="26" spans="2:8" ht="35.25" customHeight="1" x14ac:dyDescent="0.25">
      <c r="B26" t="s">
        <v>130</v>
      </c>
      <c r="C26" s="84" t="s">
        <v>145</v>
      </c>
      <c r="D26" s="84"/>
      <c r="E26" s="84"/>
      <c r="F26" s="84"/>
      <c r="G26" s="84"/>
      <c r="H26" s="84"/>
    </row>
    <row r="27" spans="2:8" ht="34.5" customHeight="1" x14ac:dyDescent="0.25">
      <c r="B27" t="s">
        <v>130</v>
      </c>
      <c r="C27" s="84" t="s">
        <v>146</v>
      </c>
      <c r="D27" s="84"/>
      <c r="E27" s="84"/>
      <c r="F27" s="84"/>
      <c r="G27" s="84"/>
      <c r="H27" s="84"/>
    </row>
    <row r="28" spans="2:8" ht="33.75" customHeight="1" x14ac:dyDescent="0.25">
      <c r="B28" t="s">
        <v>130</v>
      </c>
      <c r="C28" s="84" t="s">
        <v>147</v>
      </c>
      <c r="D28" s="84"/>
      <c r="E28" s="84"/>
      <c r="F28" s="84"/>
      <c r="G28" s="84"/>
      <c r="H28" s="84"/>
    </row>
    <row r="29" spans="2:8" ht="32.25" customHeight="1" x14ac:dyDescent="0.25">
      <c r="B29" s="85" t="s">
        <v>131</v>
      </c>
      <c r="C29" s="85"/>
      <c r="D29" s="85"/>
      <c r="E29" s="85"/>
      <c r="F29" s="85"/>
      <c r="G29" s="85"/>
      <c r="H29" s="85"/>
    </row>
    <row r="30" spans="2:8" ht="79.5" customHeight="1" x14ac:dyDescent="0.25">
      <c r="B30" s="84" t="s">
        <v>132</v>
      </c>
      <c r="C30" s="84"/>
      <c r="D30" s="84"/>
      <c r="E30" s="84"/>
      <c r="F30" s="84"/>
      <c r="G30" s="84"/>
      <c r="H30" s="84"/>
    </row>
    <row r="31" spans="2:8" ht="49.5" customHeight="1" x14ac:dyDescent="0.25">
      <c r="B31" t="s">
        <v>130</v>
      </c>
      <c r="C31" s="84" t="s">
        <v>148</v>
      </c>
      <c r="D31" s="84"/>
      <c r="E31" s="84"/>
      <c r="F31" s="84"/>
      <c r="G31" s="84"/>
      <c r="H31" s="84"/>
    </row>
    <row r="32" spans="2:8" ht="33" customHeight="1" x14ac:dyDescent="0.25">
      <c r="C32" s="84" t="s">
        <v>149</v>
      </c>
      <c r="D32" s="84"/>
      <c r="E32" s="84"/>
      <c r="F32" s="84"/>
      <c r="G32" s="84"/>
      <c r="H32" s="84"/>
    </row>
    <row r="33" spans="2:8" ht="49.5" customHeight="1" x14ac:dyDescent="0.25">
      <c r="B33" t="s">
        <v>130</v>
      </c>
      <c r="C33" s="84" t="s">
        <v>150</v>
      </c>
      <c r="D33" s="84"/>
      <c r="E33" s="84"/>
      <c r="F33" s="84"/>
      <c r="G33" s="84"/>
      <c r="H33" s="84"/>
    </row>
    <row r="34" spans="2:8" ht="37.5" customHeight="1" x14ac:dyDescent="0.25">
      <c r="B34" t="s">
        <v>130</v>
      </c>
      <c r="C34" s="84" t="s">
        <v>151</v>
      </c>
      <c r="D34" s="84"/>
      <c r="E34" s="84"/>
      <c r="F34" s="84"/>
      <c r="G34" s="84"/>
      <c r="H34" s="84"/>
    </row>
    <row r="35" spans="2:8" ht="48" customHeight="1" x14ac:dyDescent="0.25">
      <c r="B35" t="s">
        <v>130</v>
      </c>
      <c r="C35" s="84" t="s">
        <v>152</v>
      </c>
      <c r="D35" s="84"/>
      <c r="E35" s="84"/>
      <c r="F35" s="84"/>
      <c r="G35" s="84"/>
      <c r="H35" s="84"/>
    </row>
    <row r="36" spans="2:8" ht="21.75" customHeight="1" x14ac:dyDescent="0.25">
      <c r="B36" s="14" t="s">
        <v>133</v>
      </c>
      <c r="C36" s="15"/>
      <c r="D36" s="16"/>
      <c r="E36" s="16"/>
      <c r="F36" s="16"/>
      <c r="G36" s="16"/>
      <c r="H36" s="16"/>
    </row>
    <row r="37" spans="2:8" ht="19.5" customHeight="1" x14ac:dyDescent="0.25">
      <c r="B37" s="7" t="s">
        <v>130</v>
      </c>
      <c r="C37" s="84" t="s">
        <v>153</v>
      </c>
      <c r="D37" s="84"/>
      <c r="E37" s="84"/>
      <c r="F37" s="84"/>
      <c r="G37" s="84"/>
      <c r="H37" s="84"/>
    </row>
    <row r="38" spans="2:8" ht="19.5" customHeight="1" x14ac:dyDescent="0.25">
      <c r="B38" s="7" t="s">
        <v>130</v>
      </c>
      <c r="C38" s="84" t="s">
        <v>154</v>
      </c>
      <c r="D38" s="84"/>
      <c r="E38" s="84"/>
      <c r="F38" s="84"/>
      <c r="G38" s="84"/>
      <c r="H38" s="84"/>
    </row>
    <row r="39" spans="2:8" ht="32.25" customHeight="1" x14ac:dyDescent="0.25">
      <c r="B39" s="7" t="s">
        <v>130</v>
      </c>
      <c r="C39" s="84" t="s">
        <v>155</v>
      </c>
      <c r="D39" s="84"/>
      <c r="E39" s="84"/>
      <c r="F39" s="84"/>
      <c r="G39" s="84"/>
      <c r="H39" s="84"/>
    </row>
    <row r="40" spans="2:8" ht="31.5" customHeight="1" x14ac:dyDescent="0.25">
      <c r="B40" s="7" t="s">
        <v>130</v>
      </c>
      <c r="C40" s="84" t="s">
        <v>156</v>
      </c>
      <c r="D40" s="84"/>
      <c r="E40" s="84"/>
      <c r="F40" s="84"/>
      <c r="G40" s="84"/>
      <c r="H40" s="84"/>
    </row>
  </sheetData>
  <mergeCells count="36">
    <mergeCell ref="B4:H4"/>
    <mergeCell ref="B5:H5"/>
    <mergeCell ref="B16:H16"/>
    <mergeCell ref="C25:H25"/>
    <mergeCell ref="B6:H6"/>
    <mergeCell ref="B7:H7"/>
    <mergeCell ref="C8:H8"/>
    <mergeCell ref="C10:H10"/>
    <mergeCell ref="C12:H12"/>
    <mergeCell ref="C15:H15"/>
    <mergeCell ref="C11:H11"/>
    <mergeCell ref="C14:D14"/>
    <mergeCell ref="C17:H17"/>
    <mergeCell ref="B13:H13"/>
    <mergeCell ref="C9:H9"/>
    <mergeCell ref="C26:H26"/>
    <mergeCell ref="C27:H27"/>
    <mergeCell ref="C28:H28"/>
    <mergeCell ref="C18:H18"/>
    <mergeCell ref="C20:H20"/>
    <mergeCell ref="B23:H23"/>
    <mergeCell ref="B24:H24"/>
    <mergeCell ref="C19:H19"/>
    <mergeCell ref="C21:H21"/>
    <mergeCell ref="C22:H22"/>
    <mergeCell ref="C35:H35"/>
    <mergeCell ref="C40:H40"/>
    <mergeCell ref="C33:H33"/>
    <mergeCell ref="C39:H39"/>
    <mergeCell ref="B29:H29"/>
    <mergeCell ref="B30:H30"/>
    <mergeCell ref="C31:H31"/>
    <mergeCell ref="C34:H34"/>
    <mergeCell ref="C32:H32"/>
    <mergeCell ref="C38:H38"/>
    <mergeCell ref="C37:H37"/>
  </mergeCells>
  <hyperlinks>
    <hyperlink ref="C14:D14" r:id="rId1" location="_Toc261352312" display="Customize a document theme." xr:uid="{00000000-0004-0000-0400-000000000000}"/>
  </hyperlinks>
  <printOptions horizontalCentered="1"/>
  <pageMargins left="0.7" right="0.7" top="1" bottom="1" header="0.3" footer="0.3"/>
  <pageSetup paperSize="9" orientation="portrait" horizontalDpi="300" verticalDpi="300" r:id="rId2"/>
  <headerFooter differentFirst="1" alignWithMargins="0">
    <oddFooter>Page &amp;P of &amp;N</oddFooter>
  </headerFooter>
  <ignoredErrors>
    <ignoredError sqref="B12 B15 B17 B19 B21 B10 B8" numberStoredAsText="1"/>
  </ignoredError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7</vt:i4>
      </vt:variant>
    </vt:vector>
  </HeadingPairs>
  <TitlesOfParts>
    <vt:vector size="12" baseType="lpstr">
      <vt:lpstr>Facture</vt:lpstr>
      <vt:lpstr>Clients</vt:lpstr>
      <vt:lpstr>Factures – Principal</vt:lpstr>
      <vt:lpstr>Détails de la facture</vt:lpstr>
      <vt:lpstr>A propos du Suivi des factures</vt:lpstr>
      <vt:lpstr>Clients!Impression_des_titres</vt:lpstr>
      <vt:lpstr>'Détails de la facture'!Impression_des_titres</vt:lpstr>
      <vt:lpstr>'Factures – Principal'!Impression_des_titres</vt:lpstr>
      <vt:lpstr>No_Facture</vt:lpstr>
      <vt:lpstr>NomSociété</vt:lpstr>
      <vt:lpstr>plgFacture</vt:lpstr>
      <vt:lpstr>RechercheClients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Tux</dc:creator>
  <cp:lastModifiedBy>Tux</cp:lastModifiedBy>
  <dcterms:created xsi:type="dcterms:W3CDTF">2016-11-01T03:33:07Z</dcterms:created>
  <dcterms:modified xsi:type="dcterms:W3CDTF">2019-10-04T14:39:31Z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 id">
    <vt:lpwstr>28cafb98-69ad-41bc-a72a-bc67a419e79a</vt:lpwstr>
  </property>
  <property fmtid="{D5CDD505-2E9C-101B-9397-08002B2CF9AE}" pid="3" name="Workbook type">
    <vt:lpwstr>Custom</vt:lpwstr>
  </property>
  <property fmtid="{D5CDD505-2E9C-101B-9397-08002B2CF9AE}" pid="4" name="Workbook version">
    <vt:lpwstr>Custom</vt:lpwstr>
  </property>
</Properties>
</file>