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licerCaches/slicerCache1.xml" ContentType="application/vnd.ms-excel.slicerCache+xml"/>
  <Override PartName="/xl/slicerCaches/slicerCache2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slicers/slicer1.xml" ContentType="application/vnd.ms-excel.slicer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drawings/drawing3.xml" ContentType="application/vnd.openxmlformats-officedocument.drawing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325" codeName="{2109D909-C6D8-E34B-4C66-09127ED2DC46}"/>
  <workbookPr codeName="ThisWorkbook" autoCompressPictures="0"/>
  <mc:AlternateContent xmlns:mc="http://schemas.openxmlformats.org/markup-compatibility/2006">
    <mc:Choice Requires="x15">
      <x15ac:absPath xmlns:x15ac="http://schemas.microsoft.com/office/spreadsheetml/2010/11/ac" url="C:\Users\administrateur\Downloads\"/>
    </mc:Choice>
  </mc:AlternateContent>
  <xr:revisionPtr revIDLastSave="0" documentId="13_ncr:1_{8B0B45BD-F3A8-490E-9F2B-6D4BF590858C}" xr6:coauthVersionLast="45" xr6:coauthVersionMax="45" xr10:uidLastSave="{00000000-0000-0000-0000-000000000000}"/>
  <bookViews>
    <workbookView xWindow="-120" yWindow="-120" windowWidth="29040" windowHeight="15990" activeTab="1" xr2:uid="{00000000-000D-0000-FFFF-FFFF00000000}"/>
  </bookViews>
  <sheets>
    <sheet name="MATRICE" sheetId="1" r:id="rId1"/>
    <sheet name="RECAP" sheetId="4" r:id="rId2"/>
    <sheet name="MOYEN PAIEMENT" sheetId="2" r:id="rId3"/>
    <sheet name="VENDEURS" sheetId="3" r:id="rId4"/>
  </sheets>
  <definedNames>
    <definedName name="ListePaiements">TabPaiements[Paiements]</definedName>
    <definedName name="ListeVendeurs">TabVendeurs[Vendeurs]</definedName>
    <definedName name="Segment_1">#N/A</definedName>
    <definedName name="Segment_Vendeur">#N/A</definedName>
    <definedName name="_xlnm.Print_Area" localSheetId="0">MATRICE!$A$1:$L$20</definedName>
  </definedNames>
  <calcPr calcId="191029"/>
  <extLs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5"/>
        <x14:slicerCache r:id="rId6"/>
      </x15:slicerCaches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D13" i="4" l="1"/>
  <c r="D12" i="4"/>
  <c r="D11" i="4"/>
  <c r="D10" i="4"/>
  <c r="D9" i="4"/>
  <c r="D8" i="4"/>
  <c r="D7" i="4"/>
  <c r="D6" i="4"/>
  <c r="D5" i="4"/>
  <c r="D4" i="4"/>
  <c r="D3" i="4"/>
  <c r="D15" i="4"/>
  <c r="D16" i="4"/>
  <c r="E13" i="4" a="1"/>
  <c r="E13" i="4" s="1"/>
  <c r="E12" i="4" a="1"/>
  <c r="E12" i="4" s="1"/>
  <c r="E11" i="4" a="1"/>
  <c r="E11" i="4" s="1"/>
  <c r="E10" i="4" a="1"/>
  <c r="E10" i="4" s="1"/>
  <c r="E9" i="4" a="1"/>
  <c r="E9" i="4" s="1"/>
  <c r="E8" i="4" a="1"/>
  <c r="E8" i="4" s="1"/>
  <c r="E7" i="4" a="1"/>
  <c r="E7" i="4" s="1"/>
  <c r="E6" i="4" a="1"/>
  <c r="E6" i="4" s="1"/>
  <c r="E5" i="4" a="1"/>
  <c r="E5" i="4" s="1"/>
  <c r="E3" i="4" a="1"/>
  <c r="E3" i="4" s="1"/>
  <c r="E4" i="4" a="1"/>
  <c r="E4" i="4" s="1"/>
  <c r="I22" i="1"/>
  <c r="K22" i="1"/>
  <c r="L22" i="1"/>
  <c r="I21" i="1"/>
  <c r="K21" i="1"/>
  <c r="L21" i="1"/>
  <c r="A20" i="1" l="1"/>
  <c r="I20" i="1"/>
  <c r="L20" i="1"/>
  <c r="K20" i="1"/>
  <c r="J11" i="4" l="1"/>
  <c r="J12" i="4" s="1"/>
  <c r="A21" i="1"/>
  <c r="A22" i="1" l="1"/>
  <c r="J22" i="1" s="1" a="1"/>
  <c r="J22" i="1" s="1"/>
  <c r="J20" i="1" l="1" a="1"/>
  <c r="J20" i="1" s="1"/>
  <c r="J21" i="1" a="1"/>
  <c r="J21" i="1" s="1"/>
  <c r="D17" i="4" l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<sst xmlns="http://schemas.openxmlformats.org/spreadsheetml/2006/main" count="58" uniqueCount="42">
  <si>
    <t>Libellé</t>
  </si>
  <si>
    <t>Quantité</t>
  </si>
  <si>
    <t>Montant TVA (total)</t>
  </si>
  <si>
    <t>Prix de vente HT (total)</t>
  </si>
  <si>
    <t>Total panier</t>
  </si>
  <si>
    <t>CB SC</t>
  </si>
  <si>
    <t>CHEQUE</t>
  </si>
  <si>
    <t>ESPECES</t>
  </si>
  <si>
    <t>Prix de vente TTC (total)</t>
  </si>
  <si>
    <t>OFFERT</t>
  </si>
  <si>
    <t>SAV</t>
  </si>
  <si>
    <t>MAGASIN</t>
  </si>
  <si>
    <t>VENDEUR CB</t>
  </si>
  <si>
    <t>CARTE CADEAU</t>
  </si>
  <si>
    <t>CB CODE</t>
  </si>
  <si>
    <t>Moyen de paiement</t>
  </si>
  <si>
    <t>P/u de vente TTC</t>
  </si>
  <si>
    <t>VAD VIR</t>
  </si>
  <si>
    <t>VAD PAYPAL</t>
  </si>
  <si>
    <t>Vendeur</t>
  </si>
  <si>
    <t>DATE - SEMAINE N°X</t>
  </si>
  <si>
    <t>VENDEUR 1</t>
  </si>
  <si>
    <t>VENDEUR 2</t>
  </si>
  <si>
    <t>VENDEUR 3</t>
  </si>
  <si>
    <t>@</t>
  </si>
  <si>
    <t>Vendeurs</t>
  </si>
  <si>
    <t>Paiements</t>
  </si>
  <si>
    <t>1</t>
  </si>
  <si>
    <t>Client</t>
  </si>
  <si>
    <t>Commentaire</t>
  </si>
  <si>
    <t>FOND DE CAISSE DE LA VEILLE</t>
  </si>
  <si>
    <t>FOND DE CAISSE FIN DE JOURNEE</t>
  </si>
  <si>
    <t>MONNAIE</t>
  </si>
  <si>
    <t>CAFE</t>
  </si>
  <si>
    <t>AUTRE</t>
  </si>
  <si>
    <t>ERREUR DE CAISSE ESPECES</t>
  </si>
  <si>
    <t>NBR VENTES JOUR.</t>
  </si>
  <si>
    <t>PANIER MOYEN</t>
  </si>
  <si>
    <t>FOND DE CAISSE FIN DE JOURNEE ESTIME</t>
  </si>
  <si>
    <t>ESPECES RETIREES ENVELOPPE</t>
  </si>
  <si>
    <t>JOURNALIER</t>
  </si>
  <si>
    <t>TABLEAU DE BORD RÉCAPITULATIF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</si>
</sst>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* #,##0.00\ &quot;€&quot;_-;\-* #,##0.00\ &quot;€&quot;_-;_-* &quot;-&quot;??\ &quot;€&quot;_-;_-@_-"/>
    <numFmt numFmtId="164" formatCode="#,##0.00\ &quot;€&quot;"/>
    <numFmt numFmtId="165" formatCode=";;;"/>
    <numFmt numFmtId="166" formatCode="&quot;TOTAL&quot;\ @"/>
  </numFmts>
  <fonts count="13" x14ac:knownFonts="1">
    <font>
      <sz val="11"/>
      <color theme="1"/>
      <name val="Calibri"/>
      <family val="2"/>
      <scheme val="minor"/>
    </font>
    <font>
      <b/>
      <sz val="13"/>
      <color theme="3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b/>
      <sz val="14"/>
      <name val="Calibri"/>
      <family val="2"/>
      <scheme val="minor"/>
    </font>
    <font>
      <sz val="14"/>
      <name val="Calibri"/>
      <family val="2"/>
      <scheme val="minor"/>
    </font>
    <font>
      <sz val="8"/>
      <name val="Calibri"/>
      <family val="2"/>
      <scheme val="minor"/>
    </font>
    <font>
      <b/>
      <sz val="50"/>
      <name val="Calibri"/>
      <family val="2"/>
      <scheme val="minor"/>
    </font>
    <font>
      <b/>
      <sz val="14"/>
      <name val="Calibri"/>
      <family val="2"/>
      <scheme val="minor"/>
    </font>
    <font>
      <sz val="14"/>
      <color theme="7" tint="0.39997558519241921"/>
      <name val="Calibri"/>
      <family val="2"/>
      <scheme val="minor"/>
    </font>
    <font>
      <sz val="26"/>
      <color theme="0"/>
      <name val="Segoe UI Light"/>
      <family val="2"/>
    </font>
  </fonts>
  <fills count="8">
    <fill>
      <patternFill patternType="none"/>
    </fill>
    <fill>
      <patternFill patternType="gray125"/>
    </fill>
    <fill>
      <patternFill patternType="solid">
        <fgColor theme="7" tint="0.39997558519241921"/>
        <bgColor indexed="65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 tint="0.4999847407452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51">
    <xf numFmtId="0" fontId="0" fillId="0" borderId="0"/>
    <xf numFmtId="0" fontId="1" fillId="0" borderId="1" applyNumberFormat="0" applyFill="0" applyAlignment="0" applyProtection="0"/>
    <xf numFmtId="0" fontId="2" fillId="2" borderId="0" applyNumberFormat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</cellStyleXfs>
  <cellXfs count="46">
    <xf numFmtId="0" fontId="0" fillId="0" borderId="0" xfId="0"/>
    <xf numFmtId="0" fontId="3" fillId="0" borderId="0" xfId="0" applyFont="1" applyAlignment="1">
      <alignment vertical="center"/>
    </xf>
    <xf numFmtId="164" fontId="3" fillId="0" borderId="0" xfId="0" applyNumberFormat="1" applyFont="1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164" fontId="0" fillId="4" borderId="2" xfId="0" applyNumberFormat="1" applyFont="1" applyFill="1" applyBorder="1" applyAlignment="1">
      <alignment horizontal="right" vertical="center"/>
    </xf>
    <xf numFmtId="0" fontId="0" fillId="4" borderId="2" xfId="0" applyFont="1" applyFill="1" applyBorder="1" applyAlignment="1">
      <alignment horizontal="center" vertical="center"/>
    </xf>
    <xf numFmtId="164" fontId="0" fillId="0" borderId="2" xfId="0" applyNumberFormat="1" applyFont="1" applyBorder="1" applyAlignment="1">
      <alignment horizontal="right" vertical="center"/>
    </xf>
    <xf numFmtId="0" fontId="0" fillId="0" borderId="2" xfId="0" applyFont="1" applyBorder="1" applyAlignment="1">
      <alignment horizontal="center" vertical="center"/>
    </xf>
    <xf numFmtId="165" fontId="0" fillId="0" borderId="0" xfId="0" applyNumberFormat="1" applyFont="1" applyFill="1" applyAlignment="1">
      <alignment horizontal="center" vertical="center"/>
    </xf>
    <xf numFmtId="0" fontId="10" fillId="3" borderId="11" xfId="1" applyFont="1" applyFill="1" applyBorder="1" applyAlignment="1">
      <alignment horizontal="center" vertical="center"/>
    </xf>
    <xf numFmtId="0" fontId="6" fillId="3" borderId="11" xfId="1" applyFont="1" applyFill="1" applyBorder="1" applyAlignment="1">
      <alignment horizontal="center" vertical="center"/>
    </xf>
    <xf numFmtId="0" fontId="6" fillId="3" borderId="0" xfId="1" applyFont="1" applyFill="1" applyBorder="1" applyAlignment="1">
      <alignment horizontal="center" vertical="center"/>
    </xf>
    <xf numFmtId="0" fontId="6" fillId="3" borderId="10" xfId="1" applyFont="1" applyFill="1" applyBorder="1" applyAlignment="1">
      <alignment horizontal="center" vertical="center"/>
    </xf>
    <xf numFmtId="0" fontId="7" fillId="2" borderId="2" xfId="2" applyFont="1" applyBorder="1" applyAlignment="1">
      <alignment horizontal="center" vertical="center" wrapText="1"/>
    </xf>
    <xf numFmtId="0" fontId="7" fillId="3" borderId="2" xfId="2" applyFont="1" applyFill="1" applyBorder="1" applyAlignment="1">
      <alignment horizontal="left" vertical="center" wrapText="1"/>
    </xf>
    <xf numFmtId="1" fontId="7" fillId="2" borderId="2" xfId="2" applyNumberFormat="1" applyFont="1" applyBorder="1" applyAlignment="1">
      <alignment horizontal="center" vertical="center" wrapText="1"/>
    </xf>
    <xf numFmtId="164" fontId="7" fillId="3" borderId="2" xfId="2" applyNumberFormat="1" applyFont="1" applyFill="1" applyBorder="1" applyAlignment="1">
      <alignment horizontal="center" vertical="center" wrapText="1"/>
    </xf>
    <xf numFmtId="164" fontId="7" fillId="2" borderId="2" xfId="2" applyNumberFormat="1" applyFont="1" applyBorder="1" applyAlignment="1">
      <alignment horizontal="center" vertical="center" wrapText="1"/>
    </xf>
    <xf numFmtId="164" fontId="11" fillId="5" borderId="2" xfId="2" applyNumberFormat="1" applyFont="1" applyFill="1" applyBorder="1" applyAlignment="1">
      <alignment horizontal="center" vertical="center" wrapText="1"/>
    </xf>
    <xf numFmtId="164" fontId="3" fillId="4" borderId="2" xfId="0" applyNumberFormat="1" applyFont="1" applyFill="1" applyBorder="1" applyAlignment="1">
      <alignment vertical="center"/>
    </xf>
    <xf numFmtId="164" fontId="3" fillId="0" borderId="2" xfId="0" applyNumberFormat="1" applyFont="1" applyBorder="1" applyAlignment="1">
      <alignment vertical="center"/>
    </xf>
    <xf numFmtId="44" fontId="7" fillId="0" borderId="2" xfId="0" applyNumberFormat="1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left" vertical="center" indent="1"/>
    </xf>
    <xf numFmtId="0" fontId="0" fillId="0" borderId="0" xfId="0" applyAlignment="1">
      <alignment vertical="center"/>
    </xf>
    <xf numFmtId="0" fontId="12" fillId="7" borderId="0" xfId="0" applyFont="1" applyFill="1" applyAlignment="1">
      <alignment vertical="center"/>
    </xf>
    <xf numFmtId="166" fontId="7" fillId="4" borderId="2" xfId="0" applyNumberFormat="1" applyFont="1" applyFill="1" applyBorder="1" applyAlignment="1">
      <alignment horizontal="left" vertical="center" indent="1"/>
    </xf>
    <xf numFmtId="166" fontId="7" fillId="6" borderId="2" xfId="0" applyNumberFormat="1" applyFont="1" applyFill="1" applyBorder="1" applyAlignment="1">
      <alignment horizontal="left" vertical="center" indent="1"/>
    </xf>
    <xf numFmtId="164" fontId="3" fillId="4" borderId="2" xfId="0" applyNumberFormat="1" applyFont="1" applyFill="1" applyBorder="1" applyAlignment="1">
      <alignment horizontal="left" vertical="center" indent="1"/>
    </xf>
    <xf numFmtId="164" fontId="3" fillId="0" borderId="2" xfId="0" applyNumberFormat="1" applyFont="1" applyBorder="1" applyAlignment="1">
      <alignment horizontal="left" vertical="center" indent="1"/>
    </xf>
    <xf numFmtId="164" fontId="3" fillId="0" borderId="0" xfId="0" applyNumberFormat="1" applyFont="1" applyAlignment="1">
      <alignment horizontal="left" vertical="center" indent="1"/>
    </xf>
    <xf numFmtId="0" fontId="3" fillId="0" borderId="0" xfId="0" applyFont="1" applyAlignment="1">
      <alignment horizontal="left" vertical="center" indent="1"/>
    </xf>
    <xf numFmtId="164" fontId="3" fillId="4" borderId="12" xfId="0" applyNumberFormat="1" applyFont="1" applyFill="1" applyBorder="1" applyAlignment="1">
      <alignment horizontal="left" vertical="center" indent="1"/>
    </xf>
    <xf numFmtId="164" fontId="3" fillId="4" borderId="13" xfId="0" applyNumberFormat="1" applyFont="1" applyFill="1" applyBorder="1" applyAlignment="1">
      <alignment horizontal="left" vertical="center" indent="1"/>
    </xf>
    <xf numFmtId="164" fontId="3" fillId="4" borderId="14" xfId="0" applyNumberFormat="1" applyFont="1" applyFill="1" applyBorder="1" applyAlignment="1">
      <alignment horizontal="left" vertical="center" indent="1"/>
    </xf>
  </cellXfs>
  <cellStyles count="51">
    <cellStyle name="60 % - Accent4" xfId="2" builtinId="44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" xfId="33" builtinId="8" hidden="1"/>
    <cellStyle name="Lien hypertexte" xfId="35" builtinId="8" hidden="1"/>
    <cellStyle name="Lien hypertexte" xfId="37" builtinId="8" hidden="1"/>
    <cellStyle name="Lien hypertexte" xfId="39" builtinId="8" hidden="1"/>
    <cellStyle name="Lien hypertexte" xfId="41" builtinId="8" hidden="1"/>
    <cellStyle name="Lien hypertexte" xfId="43" builtinId="8" hidden="1"/>
    <cellStyle name="Lien hypertexte" xfId="45" builtinId="8" hidden="1"/>
    <cellStyle name="Lien hypertexte" xfId="47" builtinId="8" hidden="1"/>
    <cellStyle name="Lien hypertexte" xfId="49" builtinId="8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Lien hypertexte visité" xfId="34" builtinId="9" hidden="1"/>
    <cellStyle name="Lien hypertexte visité" xfId="36" builtinId="9" hidden="1"/>
    <cellStyle name="Lien hypertexte visité" xfId="38" builtinId="9" hidden="1"/>
    <cellStyle name="Lien hypertexte visité" xfId="40" builtinId="9" hidden="1"/>
    <cellStyle name="Lien hypertexte visité" xfId="42" builtinId="9" hidden="1"/>
    <cellStyle name="Lien hypertexte visité" xfId="44" builtinId="9" hidden="1"/>
    <cellStyle name="Lien hypertexte visité" xfId="46" builtinId="9" hidden="1"/>
    <cellStyle name="Lien hypertexte visité" xfId="48" builtinId="9" hidden="1"/>
    <cellStyle name="Lien hypertexte visité" xfId="50" builtinId="9" hidden="1"/>
    <cellStyle name="Normal" xfId="0" builtinId="0"/>
    <cellStyle name="Titre 2" xfId="1" builtinId="17"/>
  </cellStyles>
  <dxfs count="35">
    <dxf>
      <font>
        <color theme="0"/>
      </font>
      <fill>
        <patternFill>
          <bgColor theme="1" tint="0.14996795556505021"/>
        </patternFill>
      </fill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scheme val="minor"/>
      </font>
      <numFmt numFmtId="164" formatCode="#,##0.00\ &quot;€&quot;"/>
      <fill>
        <patternFill patternType="solid">
          <fgColor indexed="64"/>
          <bgColor theme="7" tint="0.3999755851924192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scheme val="minor"/>
      </font>
      <numFmt numFmtId="164" formatCode="#,##0.00\ &quot;€&quot;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scheme val="minor"/>
      </font>
      <fill>
        <patternFill patternType="solid">
          <fgColor indexed="64"/>
          <bgColor theme="7" tint="0.3999755851924192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scheme val="minor"/>
      </font>
      <numFmt numFmtId="164" formatCode="#,##0.00\ &quot;€&quot;"/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7" tint="0.39997558519241921"/>
        <name val="Calibri"/>
        <scheme val="minor"/>
      </font>
      <fill>
        <patternFill patternType="solid">
          <fgColor indexed="64"/>
          <bgColor theme="7" tint="0.3999755851924192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strike val="0"/>
        <outline val="0"/>
        <shadow val="0"/>
        <u val="none"/>
        <vertAlign val="baseline"/>
        <sz val="14"/>
        <color theme="7" tint="0.39997558519241921"/>
        <name val="Calibri"/>
        <scheme val="minor"/>
      </font>
      <numFmt numFmtId="164" formatCode="#,##0.00\ &quot;€&quot;"/>
      <fill>
        <patternFill patternType="solid">
          <fgColor indexed="64"/>
          <bgColor theme="7" tint="0.3999755851924192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scheme val="minor"/>
      </font>
      <fill>
        <patternFill patternType="solid">
          <fgColor indexed="64"/>
          <bgColor theme="7" tint="0.3999755851924192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scheme val="minor"/>
      </font>
      <numFmt numFmtId="164" formatCode="#,##0.00\ &quot;€&quot;"/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auto="1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scheme val="minor"/>
      </font>
      <fill>
        <patternFill patternType="solid">
          <fgColor indexed="64"/>
          <bgColor theme="4" tint="0.3999755851924192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scheme val="minor"/>
      </font>
      <numFmt numFmtId="164" formatCode="#,##0.00\ &quot;€&quot;"/>
      <fill>
        <patternFill patternType="solid">
          <fgColor indexed="64"/>
          <bgColor theme="4" tint="0.3999755851924192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scheme val="minor"/>
      </font>
      <fill>
        <patternFill patternType="solid">
          <fgColor indexed="64"/>
          <bgColor theme="7" tint="0.3999755851924192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scheme val="minor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scheme val="minor"/>
      </font>
      <fill>
        <patternFill patternType="solid">
          <fgColor indexed="64"/>
          <bgColor theme="7" tint="0.3999755851924192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scheme val="minor"/>
      </font>
      <numFmt numFmtId="1" formatCode="0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scheme val="minor"/>
      </font>
      <fill>
        <patternFill patternType="solid">
          <fgColor indexed="64"/>
          <bgColor theme="4" tint="0.39997558519241921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scheme val="minor"/>
      </font>
      <fill>
        <patternFill patternType="solid">
          <fgColor indexed="64"/>
          <bgColor theme="4" tint="0.39997558519241921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scheme val="minor"/>
      </font>
      <fill>
        <patternFill patternType="solid">
          <fgColor indexed="64"/>
          <bgColor theme="7" tint="0.3999755851924192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scheme val="minor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scheme val="minor"/>
      </font>
      <fill>
        <patternFill patternType="solid">
          <fgColor indexed="64"/>
          <bgColor theme="7" tint="0.3999755851924192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scheme val="minor"/>
      </font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scheme val="minor"/>
      </font>
      <fill>
        <patternFill patternType="solid">
          <fgColor indexed="64"/>
          <bgColor theme="7" tint="0.3999755851924192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scheme val="minor"/>
      </font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scheme val="minor"/>
      </font>
      <fill>
        <patternFill patternType="solid">
          <fgColor indexed="64"/>
          <bgColor theme="7" tint="0.3999755851924192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scheme val="minor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outline="0">
        <top style="medium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scheme val="minor"/>
      </font>
      <alignment horizontal="center" vertical="center" textRotation="0" wrapText="1" indent="0" justifyLastLine="0" shrinkToFit="0" readingOrder="0"/>
    </dxf>
    <dxf>
      <border outline="0">
        <bottom style="medium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scheme val="minor"/>
      </font>
      <fill>
        <patternFill patternType="solid">
          <fgColor indexed="64"/>
          <bgColor theme="4" tint="0.39997558519241921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7/relationships/slicerCache" Target="slicerCaches/slicerCache2.xml"/><Relationship Id="rId11" Type="http://schemas.openxmlformats.org/officeDocument/2006/relationships/calcChain" Target="calcChain.xml"/><Relationship Id="rId5" Type="http://schemas.microsoft.com/office/2007/relationships/slicerCache" Target="slicerCaches/slicerCache1.xml"/><Relationship Id="rId10" Type="http://schemas.openxmlformats.org/officeDocument/2006/relationships/sheetMetadata" Target="metadata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99060</xdr:colOff>
      <xdr:row>9</xdr:row>
      <xdr:rowOff>7619</xdr:rowOff>
    </xdr:from>
    <xdr:to>
      <xdr:col>4</xdr:col>
      <xdr:colOff>2522220</xdr:colOff>
      <xdr:row>15</xdr:row>
      <xdr:rowOff>297180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5" name="PANIER">
              <a:extLst>
                <a:ext uri="{FF2B5EF4-FFF2-40B4-BE49-F238E27FC236}">
                  <a16:creationId xmlns:a16="http://schemas.microsoft.com/office/drawing/2014/main" id="{9E4C7C38-ACAF-4DD5-B8C9-58E1FEB7940F}"/>
                </a:ext>
              </a:extLst>
            </xdr:cNvPr>
            <xdr:cNvGraphicFramePr>
              <a:graphicFrameLocks noMove="1" noResize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PANIER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99060" y="2750819"/>
              <a:ext cx="6080760" cy="2118361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sont pris en charge dans Excel ou version ultérieure.
En revanche, si la forme a été modifiée dans une version précédente d’Excel, ou si le classeur a été enregistré dans Excel 2007 ou une version précédente, vous ne pouvez pas utiliser le segment.</a:t>
              </a:r>
            </a:p>
          </xdr:txBody>
        </xdr:sp>
      </mc:Fallback>
    </mc:AlternateContent>
    <xdr:clientData fPrintsWithSheet="0"/>
  </xdr:twoCellAnchor>
  <xdr:twoCellAnchor editAs="absolute">
    <xdr:from>
      <xdr:col>0</xdr:col>
      <xdr:colOff>102868</xdr:colOff>
      <xdr:row>5</xdr:row>
      <xdr:rowOff>22861</xdr:rowOff>
    </xdr:from>
    <xdr:to>
      <xdr:col>3</xdr:col>
      <xdr:colOff>891540</xdr:colOff>
      <xdr:row>8</xdr:row>
      <xdr:rowOff>175261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4" name="Vendeur">
              <a:extLst>
                <a:ext uri="{FF2B5EF4-FFF2-40B4-BE49-F238E27FC236}">
                  <a16:creationId xmlns:a16="http://schemas.microsoft.com/office/drawing/2014/main" id="{44494BB3-3DF4-438A-AC15-4B216AC552C1}"/>
                </a:ext>
              </a:extLst>
            </xdr:cNvPr>
            <xdr:cNvGraphicFramePr>
              <a:graphicFrameLocks noMove="1" noResize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Vendeur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02868" y="1546861"/>
              <a:ext cx="3463292" cy="10668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sont pris en charge dans Excel ou version ultérieure.
En revanche, si la forme a été modifiée dans une version précédente d’Excel, ou si le classeur a été enregistré dans Excel 2007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200025</xdr:colOff>
      <xdr:row>10</xdr:row>
      <xdr:rowOff>57150</xdr:rowOff>
    </xdr:from>
    <xdr:to>
      <xdr:col>4</xdr:col>
      <xdr:colOff>85725</xdr:colOff>
      <xdr:row>12</xdr:row>
      <xdr:rowOff>95250</xdr:rowOff>
    </xdr:to>
    <xdr:sp macro="" textlink="">
      <xdr:nvSpPr>
        <xdr:cNvPr id="3" name="Bulle narrative : rectangle à coins arrondis 2">
          <a:extLst>
            <a:ext uri="{FF2B5EF4-FFF2-40B4-BE49-F238E27FC236}">
              <a16:creationId xmlns:a16="http://schemas.microsoft.com/office/drawing/2014/main" id="{0A226068-7E2F-415F-ABB4-1530112E065A}"/>
            </a:ext>
          </a:extLst>
        </xdr:cNvPr>
        <xdr:cNvSpPr/>
      </xdr:nvSpPr>
      <xdr:spPr>
        <a:xfrm>
          <a:off x="2847975" y="3105150"/>
          <a:ext cx="1409700" cy="647700"/>
        </a:xfrm>
        <a:prstGeom prst="wedgeRoundRectCallout">
          <a:avLst>
            <a:gd name="adj1" fmla="val -57320"/>
            <a:gd name="adj2" fmla="val 74265"/>
            <a:gd name="adj3" fmla="val 16667"/>
          </a:avLst>
        </a:prstGeom>
        <a:ln>
          <a:noFill/>
        </a:ln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Touche TAB pour ajouter une ligne dans le tableau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133350</xdr:colOff>
      <xdr:row>3</xdr:row>
      <xdr:rowOff>95250</xdr:rowOff>
    </xdr:from>
    <xdr:to>
      <xdr:col>4</xdr:col>
      <xdr:colOff>19050</xdr:colOff>
      <xdr:row>5</xdr:row>
      <xdr:rowOff>133350</xdr:rowOff>
    </xdr:to>
    <xdr:sp macro="" textlink="">
      <xdr:nvSpPr>
        <xdr:cNvPr id="2" name="Bulle narrative : rectangle à coins arrondis 1">
          <a:extLst>
            <a:ext uri="{FF2B5EF4-FFF2-40B4-BE49-F238E27FC236}">
              <a16:creationId xmlns:a16="http://schemas.microsoft.com/office/drawing/2014/main" id="{6372DD61-28F5-4403-8ACA-829B53CFD468}"/>
            </a:ext>
          </a:extLst>
        </xdr:cNvPr>
        <xdr:cNvSpPr/>
      </xdr:nvSpPr>
      <xdr:spPr>
        <a:xfrm>
          <a:off x="2228850" y="1009650"/>
          <a:ext cx="1409700" cy="647700"/>
        </a:xfrm>
        <a:prstGeom prst="wedgeRoundRectCallout">
          <a:avLst>
            <a:gd name="adj1" fmla="val -57320"/>
            <a:gd name="adj2" fmla="val 74265"/>
            <a:gd name="adj3" fmla="val 16667"/>
          </a:avLst>
        </a:prstGeom>
        <a:ln>
          <a:noFill/>
        </a:ln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Touche TAB pour ajouter une ligne dans le tableau</a:t>
          </a:r>
        </a:p>
      </xdr:txBody>
    </xdr:sp>
    <xdr:clientData/>
  </xdr:twoCellAnchor>
</xdr:wsDr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1" xr10:uid="{00000000-0013-0000-FFFF-FFFF01000000}" sourceName="1">
  <extLst>
    <x:ext xmlns:x15="http://schemas.microsoft.com/office/spreadsheetml/2010/11/main" uri="{2F2917AC-EB37-4324-AD4E-5DD8C200BD13}">
      <x15:tableSlicerCache tableId="1" column="1"/>
    </x:ext>
    <x:ext xmlns:x15="http://schemas.microsoft.com/office/spreadsheetml/2010/11/main" uri="{470722E0-AACD-4C17-9CDC-17EF765DBC7E}">
      <x15:slicerCacheHideItemsWithNoData/>
    </x:ext>
  </extLst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Vendeur" xr10:uid="{00000000-0013-0000-FFFF-FFFF02000000}" sourceName="Vendeur">
  <extLst>
    <x:ext xmlns:x15="http://schemas.microsoft.com/office/spreadsheetml/2010/11/main" uri="{2F2917AC-EB37-4324-AD4E-5DD8C200BD13}">
      <x15:tableSlicerCache tableId="1" column="2"/>
    </x:ext>
    <x:ext xmlns:x15="http://schemas.microsoft.com/office/spreadsheetml/2010/11/main" uri="{470722E0-AACD-4C17-9CDC-17EF765DBC7E}">
      <x15:slicerCacheHideItemsWithNoData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PANIER" xr10:uid="{00000000-0014-0000-FFFF-FFFF01000000}" cache="Segment_1" caption="PANIER" columnCount="20" style="SlicerStyleDark4" lockedPosition="1" rowHeight="241300"/>
  <slicer name="Vendeur" xr10:uid="{00000000-0014-0000-FFFF-FFFF02000000}" cache="Segment_Vendeur" caption="Vendeur" columnCount="2" lockedPosition="1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Saisie" displayName="TabSaisie" ref="A19:L22" headerRowDxfId="34" dataDxfId="32" headerRowBorderDxfId="33" tableBorderDxfId="31" headerRowCellStyle="Titre 2" dataCellStyle="60 % - Accent4">
  <autoFilter ref="A19:L22" xr:uid="{00000000-0009-0000-0100-000001000000}"/>
  <tableColumns count="12">
    <tableColumn id="1" xr3:uid="{00000000-0010-0000-0000-000001000000}" name="1" totalsRowLabel="Total" dataDxfId="30" totalsRowDxfId="29" dataCellStyle="60 % - Accent4">
      <calculatedColumnFormula>IF(D19="@",A18+1,A19)</calculatedColumnFormula>
    </tableColumn>
    <tableColumn id="12" xr3:uid="{00000000-0010-0000-0000-00000C000000}" name="Client" dataDxfId="28" totalsRowDxfId="27" dataCellStyle="60 % - Accent4"/>
    <tableColumn id="11" xr3:uid="{00000000-0010-0000-0000-00000B000000}" name="Commentaire" dataDxfId="26" totalsRowDxfId="25" dataCellStyle="60 % - Accent4"/>
    <tableColumn id="2" xr3:uid="{00000000-0010-0000-0000-000002000000}" name="Vendeur" dataDxfId="24" totalsRowDxfId="23" dataCellStyle="60 % - Accent4"/>
    <tableColumn id="3" xr3:uid="{00000000-0010-0000-0000-000003000000}" name="Libellé" dataDxfId="22" totalsRowDxfId="21" dataCellStyle="60 % - Accent4"/>
    <tableColumn id="4" xr3:uid="{00000000-0010-0000-0000-000004000000}" name="Quantité" dataDxfId="20" totalsRowDxfId="19" dataCellStyle="60 % - Accent4"/>
    <tableColumn id="5" xr3:uid="{00000000-0010-0000-0000-000005000000}" name="Moyen de paiement" dataDxfId="18" totalsRowDxfId="17" dataCellStyle="60 % - Accent4"/>
    <tableColumn id="6" xr3:uid="{00000000-0010-0000-0000-000006000000}" name="P/u de vente TTC" dataDxfId="16" totalsRowDxfId="15" dataCellStyle="60 % - Accent4"/>
    <tableColumn id="7" xr3:uid="{00000000-0010-0000-0000-000007000000}" name="Prix de vente TTC (total)" dataDxfId="14" totalsRowDxfId="13" dataCellStyle="60 % - Accent4">
      <calculatedColumnFormula>H20*F20</calculatedColumnFormula>
    </tableColumn>
    <tableColumn id="8" xr3:uid="{00000000-0010-0000-0000-000008000000}" name="Total panier" dataDxfId="12" totalsRowDxfId="11" dataCellStyle="60 % - Accent4">
      <calculatedColumnFormula array="1">SUMPRODUCT((TabSaisie[1]=TabSaisie[[#This Row],[1]])*TabSaisie[Prix de vente TTC (total)])</calculatedColumnFormula>
    </tableColumn>
    <tableColumn id="9" xr3:uid="{00000000-0010-0000-0000-000009000000}" name="Prix de vente HT (total)" dataDxfId="10" totalsRowDxfId="9" dataCellStyle="60 % - Accent4">
      <calculatedColumnFormula>(H20/1.2)*F20</calculatedColumnFormula>
    </tableColumn>
    <tableColumn id="10" xr3:uid="{00000000-0010-0000-0000-00000A000000}" name="Montant TVA (total)" totalsRowFunction="sum" dataDxfId="8" totalsRowDxfId="7" dataCellStyle="60 % - Accent4">
      <calculatedColumnFormula>((H20/1.2)*0.2)*F20</calculatedColumnFormula>
    </tableColumn>
  </tableColumns>
  <tableStyleInfo name="TableStyleMedium13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1000000}" name="TabPaiements" displayName="TabPaiements" ref="B2:B13" totalsRowShown="0" headerRowDxfId="6" dataDxfId="5">
  <autoFilter ref="B2:B13" xr:uid="{00000000-0009-0000-0100-000003000000}"/>
  <tableColumns count="1">
    <tableColumn id="1" xr3:uid="{00000000-0010-0000-0100-000001000000}" name="Paiements" dataDxfId="4"/>
  </tableColumns>
  <tableStyleInfo name="TableStyleMedium13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2000000}" name="TabVendeurs" displayName="TabVendeurs" ref="B2:B6" totalsRowShown="0" headerRowDxfId="3" dataDxfId="2">
  <autoFilter ref="B2:B6" xr:uid="{00000000-0009-0000-0100-000002000000}"/>
  <tableColumns count="1">
    <tableColumn id="1" xr3:uid="{00000000-0010-0000-0200-000001000000}" name="Vendeurs" dataDxfId="1"/>
  </tableColumns>
  <tableStyleInfo name="TableStyleMedium1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microsoft.com/office/2007/relationships/slicer" Target="../slicers/slicer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L22"/>
  <sheetViews>
    <sheetView zoomScaleNormal="100" workbookViewId="0">
      <selection activeCell="G21" sqref="G21"/>
    </sheetView>
  </sheetViews>
  <sheetFormatPr baseColWidth="10" defaultColWidth="11.42578125" defaultRowHeight="24" customHeight="1" x14ac:dyDescent="0.25"/>
  <cols>
    <col min="1" max="1" width="7.28515625" style="1" bestFit="1" customWidth="1"/>
    <col min="2" max="2" width="11.7109375" style="1" bestFit="1" customWidth="1"/>
    <col min="3" max="3" width="20" style="1" bestFit="1" customWidth="1"/>
    <col min="4" max="4" width="14.28515625" style="1" customWidth="1"/>
    <col min="5" max="5" width="45.42578125" style="1" customWidth="1"/>
    <col min="6" max="6" width="13.28515625" style="1" customWidth="1"/>
    <col min="7" max="7" width="26" style="1" customWidth="1"/>
    <col min="8" max="8" width="22.28515625" style="2" customWidth="1"/>
    <col min="9" max="9" width="30.42578125" style="1" customWidth="1"/>
    <col min="10" max="10" width="16.7109375" style="11" customWidth="1"/>
    <col min="11" max="11" width="29.42578125" style="1" customWidth="1"/>
    <col min="12" max="12" width="26" style="1" customWidth="1"/>
    <col min="13" max="16384" width="11.42578125" style="1"/>
  </cols>
  <sheetData>
    <row r="1" spans="1:12" ht="24" customHeight="1" x14ac:dyDescent="0.25">
      <c r="A1" s="25" t="s">
        <v>20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7"/>
    </row>
    <row r="2" spans="1:12" ht="24" customHeight="1" x14ac:dyDescent="0.25">
      <c r="A2" s="28"/>
      <c r="B2" s="29"/>
      <c r="C2" s="29"/>
      <c r="D2" s="29"/>
      <c r="E2" s="29"/>
      <c r="F2" s="29"/>
      <c r="G2" s="29"/>
      <c r="H2" s="29"/>
      <c r="I2" s="29"/>
      <c r="J2" s="29"/>
      <c r="K2" s="29"/>
      <c r="L2" s="30"/>
    </row>
    <row r="3" spans="1:12" ht="24" customHeight="1" x14ac:dyDescent="0.25">
      <c r="A3" s="28"/>
      <c r="B3" s="29"/>
      <c r="C3" s="29"/>
      <c r="D3" s="29"/>
      <c r="E3" s="29"/>
      <c r="F3" s="29"/>
      <c r="G3" s="29"/>
      <c r="H3" s="29"/>
      <c r="I3" s="29"/>
      <c r="J3" s="29"/>
      <c r="K3" s="29"/>
      <c r="L3" s="30"/>
    </row>
    <row r="4" spans="1:12" ht="24" customHeight="1" thickBot="1" x14ac:dyDescent="0.3">
      <c r="A4" s="31"/>
      <c r="B4" s="32"/>
      <c r="C4" s="32"/>
      <c r="D4" s="32"/>
      <c r="E4" s="32"/>
      <c r="F4" s="32"/>
      <c r="G4" s="32"/>
      <c r="H4" s="32"/>
      <c r="I4" s="32"/>
      <c r="J4" s="32"/>
      <c r="K4" s="32"/>
      <c r="L4" s="33"/>
    </row>
    <row r="18" spans="1:12" ht="24" customHeight="1" x14ac:dyDescent="0.25">
      <c r="H18" s="1"/>
    </row>
    <row r="19" spans="1:12" ht="18.75" x14ac:dyDescent="0.25">
      <c r="A19" s="12" t="s">
        <v>27</v>
      </c>
      <c r="B19" s="13" t="s">
        <v>28</v>
      </c>
      <c r="C19" s="13" t="s">
        <v>29</v>
      </c>
      <c r="D19" s="12" t="s">
        <v>19</v>
      </c>
      <c r="E19" s="13" t="s">
        <v>0</v>
      </c>
      <c r="F19" s="14" t="s">
        <v>1</v>
      </c>
      <c r="G19" s="13" t="s">
        <v>15</v>
      </c>
      <c r="H19" s="13" t="s">
        <v>16</v>
      </c>
      <c r="I19" s="13" t="s">
        <v>8</v>
      </c>
      <c r="J19" s="13" t="s">
        <v>4</v>
      </c>
      <c r="K19" s="15" t="s">
        <v>3</v>
      </c>
      <c r="L19" s="15" t="s">
        <v>2</v>
      </c>
    </row>
    <row r="20" spans="1:12" ht="22.15" customHeight="1" x14ac:dyDescent="0.25">
      <c r="A20" s="16" t="str">
        <f t="shared" ref="A20" si="0">IF(D19="@",A18+1,A19)</f>
        <v>1</v>
      </c>
      <c r="B20" s="16"/>
      <c r="C20" s="16"/>
      <c r="D20" s="16" t="s">
        <v>21</v>
      </c>
      <c r="E20" s="17"/>
      <c r="F20" s="18">
        <v>3</v>
      </c>
      <c r="G20" s="16" t="s">
        <v>6</v>
      </c>
      <c r="H20" s="19">
        <v>7</v>
      </c>
      <c r="I20" s="20">
        <f t="shared" ref="I20" si="1">H20*F20</f>
        <v>21</v>
      </c>
      <c r="J20" s="21" cm="1">
        <f t="array" ref="J20">SUMPRODUCT((TabSaisie[1]=TabSaisie[[#This Row],[1]])*TabSaisie[Prix de vente TTC (total)])</f>
        <v>49</v>
      </c>
      <c r="K20" s="20">
        <f t="shared" ref="K20" si="2">(H20/1.2)*F20</f>
        <v>17.5</v>
      </c>
      <c r="L20" s="20">
        <f t="shared" ref="L20" si="3">((H20/1.2)*0.2)*F20</f>
        <v>3.5</v>
      </c>
    </row>
    <row r="21" spans="1:12" ht="24" customHeight="1" x14ac:dyDescent="0.25">
      <c r="A21" s="16" t="str">
        <f>IF(D20="@",A19+1,A20)</f>
        <v>1</v>
      </c>
      <c r="B21" s="16"/>
      <c r="C21" s="16"/>
      <c r="D21" s="16" t="s">
        <v>21</v>
      </c>
      <c r="E21" s="17"/>
      <c r="F21" s="18">
        <v>7</v>
      </c>
      <c r="G21" s="16" t="s">
        <v>7</v>
      </c>
      <c r="H21" s="19">
        <v>4</v>
      </c>
      <c r="I21" s="20">
        <f>H21*F21</f>
        <v>28</v>
      </c>
      <c r="J21" s="21" cm="1">
        <f t="array" ref="J21">SUMPRODUCT((TabSaisie[1]=TabSaisie[[#This Row],[1]])*TabSaisie[Prix de vente TTC (total)])</f>
        <v>49</v>
      </c>
      <c r="K21" s="20">
        <f>(H21/1.2)*F21</f>
        <v>23.333333333333336</v>
      </c>
      <c r="L21" s="20">
        <f>((H21/1.2)*0.2)*F21</f>
        <v>4.666666666666667</v>
      </c>
    </row>
    <row r="22" spans="1:12" ht="24" customHeight="1" x14ac:dyDescent="0.25">
      <c r="A22" s="16" t="str">
        <f>IF(D21="@",A20+1,A21)</f>
        <v>1</v>
      </c>
      <c r="B22" s="16"/>
      <c r="C22" s="16"/>
      <c r="D22" s="16" t="s">
        <v>24</v>
      </c>
      <c r="E22" s="17"/>
      <c r="F22" s="18"/>
      <c r="G22" s="16"/>
      <c r="H22" s="19"/>
      <c r="I22" s="20">
        <f>H22*F22</f>
        <v>0</v>
      </c>
      <c r="J22" s="21" cm="1">
        <f t="array" ref="J22">SUMPRODUCT((TabSaisie[1]=TabSaisie[[#This Row],[1]])*TabSaisie[Prix de vente TTC (total)])</f>
        <v>49</v>
      </c>
      <c r="K22" s="20">
        <f>(H22/1.2)*F22</f>
        <v>0</v>
      </c>
      <c r="L22" s="20">
        <f>((H22/1.2)*0.2)*F22</f>
        <v>0</v>
      </c>
    </row>
  </sheetData>
  <mergeCells count="1">
    <mergeCell ref="A1:L4"/>
  </mergeCells>
  <phoneticPr fontId="8" type="noConversion"/>
  <conditionalFormatting sqref="A19:L22">
    <cfRule type="expression" dxfId="0" priority="9">
      <formula>$D19="@"</formula>
    </cfRule>
  </conditionalFormatting>
  <dataValidations count="2">
    <dataValidation type="list" allowBlank="1" showInputMessage="1" showErrorMessage="1" sqref="G20:G22" xr:uid="{00000000-0002-0000-0000-000000000000}">
      <formula1>ListePaiements</formula1>
    </dataValidation>
    <dataValidation type="list" allowBlank="1" showInputMessage="1" showErrorMessage="1" sqref="D20:D22" xr:uid="{00000000-0002-0000-0000-000001000000}">
      <formula1>ListeVendeurs</formula1>
    </dataValidation>
  </dataValidations>
  <printOptions horizontalCentered="1" verticalCentered="1"/>
  <pageMargins left="0" right="0" top="0" bottom="0" header="0" footer="0"/>
  <pageSetup paperSize="9" scale="42" fitToHeight="2" orientation="landscape" horizontalDpi="4294967292" verticalDpi="4294967292" r:id="rId1"/>
  <drawing r:id="rId2"/>
  <tableParts count="1">
    <tablePart r:id="rId3"/>
  </tableParts>
  <extLst>
    <ext xmlns:x15="http://schemas.microsoft.com/office/spreadsheetml/2010/11/main" uri="{3A4CF648-6AED-40f4-86FF-DC5316D8AED3}">
      <x14:slicerList xmlns:x14="http://schemas.microsoft.com/office/spreadsheetml/2009/9/main">
        <x14:slicer r:id="rId4"/>
      </x14:slicerList>
    </ext>
    <ext xmlns:mx="http://schemas.microsoft.com/office/mac/excel/2008/main" uri="{64002731-A6B0-56B0-2670-7721B7C09600}">
      <mx:PLV Mode="0" OnePage="0" WScale="10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4"/>
  <dimension ref="C1:J17"/>
  <sheetViews>
    <sheetView tabSelected="1" zoomScale="115" zoomScaleNormal="115" workbookViewId="0">
      <selection activeCell="D6" sqref="D6"/>
    </sheetView>
  </sheetViews>
  <sheetFormatPr baseColWidth="10" defaultRowHeight="24" customHeight="1" x14ac:dyDescent="0.25"/>
  <cols>
    <col min="1" max="1" width="9.140625" style="35" customWidth="1"/>
    <col min="2" max="2" width="11.42578125" style="35"/>
    <col min="3" max="3" width="29.85546875" style="35" customWidth="1"/>
    <col min="4" max="4" width="14" style="35" customWidth="1"/>
    <col min="5" max="5" width="14.5703125" style="35" customWidth="1"/>
    <col min="6" max="6" width="9.140625" style="35" customWidth="1"/>
    <col min="7" max="9" width="14.28515625" style="35" customWidth="1"/>
    <col min="10" max="16384" width="11.42578125" style="35"/>
  </cols>
  <sheetData>
    <row r="1" spans="3:10" s="36" customFormat="1" ht="48" customHeight="1" x14ac:dyDescent="0.25">
      <c r="C1" s="36" t="s">
        <v>41</v>
      </c>
    </row>
    <row r="3" spans="3:10" ht="24" customHeight="1" x14ac:dyDescent="0.25">
      <c r="C3" s="37" t="s">
        <v>14</v>
      </c>
      <c r="D3" s="8">
        <f>COUNTIF(TabSaisie[Moyen de paiement],C3)</f>
        <v>0</v>
      </c>
      <c r="E3" s="7" cm="1">
        <f t="array" ref="E3">SUMPRODUCT((TabSaisie[Prix de vente TTC (total)])*(TabSaisie[Moyen de paiement]=RECAP!C3))</f>
        <v>0</v>
      </c>
      <c r="G3" s="39" t="s">
        <v>30</v>
      </c>
      <c r="H3" s="39"/>
      <c r="I3" s="39"/>
      <c r="J3" s="22"/>
    </row>
    <row r="4" spans="3:10" ht="24" customHeight="1" x14ac:dyDescent="0.25">
      <c r="C4" s="38" t="s">
        <v>5</v>
      </c>
      <c r="D4" s="10">
        <f>COUNTIF(TabSaisie[Moyen de paiement],C4)</f>
        <v>0</v>
      </c>
      <c r="E4" s="9" cm="1">
        <f t="array" ref="E4">SUMPRODUCT((TabSaisie[Prix de vente TTC (total)])*(TabSaisie[Moyen de paiement]=RECAP!C4))</f>
        <v>0</v>
      </c>
      <c r="G4" s="40" t="s">
        <v>31</v>
      </c>
      <c r="H4" s="40"/>
      <c r="I4" s="40"/>
      <c r="J4" s="23"/>
    </row>
    <row r="5" spans="3:10" ht="24" customHeight="1" x14ac:dyDescent="0.25">
      <c r="C5" s="37" t="s">
        <v>7</v>
      </c>
      <c r="D5" s="8">
        <f>COUNTIF(TabSaisie[Moyen de paiement],C5)</f>
        <v>1</v>
      </c>
      <c r="E5" s="7" cm="1">
        <f t="array" ref="E5">SUMPRODUCT((TabSaisie[Prix de vente TTC (total)])*(TabSaisie[Moyen de paiement]=RECAP!C5))</f>
        <v>28</v>
      </c>
      <c r="G5" s="41"/>
      <c r="H5" s="42"/>
      <c r="I5" s="42"/>
      <c r="J5" s="1"/>
    </row>
    <row r="6" spans="3:10" ht="24" customHeight="1" x14ac:dyDescent="0.25">
      <c r="C6" s="38" t="s">
        <v>6</v>
      </c>
      <c r="D6" s="10">
        <f>COUNTIF(TabSaisie[Moyen de paiement],C6)</f>
        <v>1</v>
      </c>
      <c r="E6" s="9" cm="1">
        <f t="array" ref="E6">SUMPRODUCT((TabSaisie[Prix de vente TTC (total)])*(TabSaisie[Moyen de paiement]=RECAP!C6))</f>
        <v>21</v>
      </c>
      <c r="G6" s="39" t="s">
        <v>32</v>
      </c>
      <c r="H6" s="39"/>
      <c r="I6" s="39"/>
      <c r="J6" s="22"/>
    </row>
    <row r="7" spans="3:10" ht="24" customHeight="1" x14ac:dyDescent="0.25">
      <c r="C7" s="37" t="s">
        <v>11</v>
      </c>
      <c r="D7" s="8">
        <f>COUNTIF(TabSaisie[Moyen de paiement],C7)</f>
        <v>0</v>
      </c>
      <c r="E7" s="7" cm="1">
        <f t="array" ref="E7">SUMPRODUCT((TabSaisie[Prix de vente TTC (total)])*(TabSaisie[Moyen de paiement]=RECAP!C7))</f>
        <v>0</v>
      </c>
      <c r="G7" s="40" t="s">
        <v>33</v>
      </c>
      <c r="H7" s="40"/>
      <c r="I7" s="40"/>
      <c r="J7" s="23"/>
    </row>
    <row r="8" spans="3:10" ht="24" customHeight="1" x14ac:dyDescent="0.25">
      <c r="C8" s="38" t="s">
        <v>10</v>
      </c>
      <c r="D8" s="10">
        <f>COUNTIF(TabSaisie[Moyen de paiement],C8)</f>
        <v>0</v>
      </c>
      <c r="E8" s="9" cm="1">
        <f t="array" ref="E8">SUMPRODUCT((TabSaisie[Prix de vente TTC (total)])*(TabSaisie[Moyen de paiement]=RECAP!C8))</f>
        <v>0</v>
      </c>
      <c r="G8" s="43" t="s">
        <v>34</v>
      </c>
      <c r="H8" s="44"/>
      <c r="I8" s="45"/>
      <c r="J8" s="22"/>
    </row>
    <row r="9" spans="3:10" ht="24" customHeight="1" x14ac:dyDescent="0.25">
      <c r="C9" s="37" t="s">
        <v>9</v>
      </c>
      <c r="D9" s="8">
        <f>COUNTIF(TabSaisie[Moyen de paiement],C9)</f>
        <v>0</v>
      </c>
      <c r="E9" s="7" cm="1">
        <f t="array" ref="E9">SUMPRODUCT((TabSaisie[Prix de vente TTC (total)])*(TabSaisie[Moyen de paiement]=RECAP!C9))</f>
        <v>0</v>
      </c>
      <c r="G9" s="41"/>
      <c r="H9" s="42"/>
      <c r="I9" s="42"/>
      <c r="J9" s="1"/>
    </row>
    <row r="10" spans="3:10" ht="24" customHeight="1" x14ac:dyDescent="0.25">
      <c r="C10" s="38" t="s">
        <v>17</v>
      </c>
      <c r="D10" s="10">
        <f>COUNTIF(TabSaisie[Moyen de paiement],C10)</f>
        <v>0</v>
      </c>
      <c r="E10" s="9" cm="1">
        <f t="array" ref="E10">SUMPRODUCT((TabSaisie[Prix de vente TTC (total)])*(TabSaisie[Moyen de paiement]=RECAP!C10))</f>
        <v>0</v>
      </c>
      <c r="G10" s="40" t="s">
        <v>39</v>
      </c>
      <c r="H10" s="40"/>
      <c r="I10" s="40"/>
      <c r="J10" s="23"/>
    </row>
    <row r="11" spans="3:10" ht="24" customHeight="1" x14ac:dyDescent="0.25">
      <c r="C11" s="37" t="s">
        <v>18</v>
      </c>
      <c r="D11" s="8">
        <f>COUNTIF(TabSaisie[Moyen de paiement],C11)</f>
        <v>0</v>
      </c>
      <c r="E11" s="7" cm="1">
        <f t="array" ref="E11">SUMPRODUCT((TabSaisie[Prix de vente TTC (total)])*(TabSaisie[Moyen de paiement]=RECAP!C11))</f>
        <v>0</v>
      </c>
      <c r="G11" s="39" t="s">
        <v>38</v>
      </c>
      <c r="H11" s="39"/>
      <c r="I11" s="39"/>
      <c r="J11" s="22">
        <f>((((J3+E5)-J10)-J7)-J8)</f>
        <v>28</v>
      </c>
    </row>
    <row r="12" spans="3:10" ht="24" customHeight="1" x14ac:dyDescent="0.25">
      <c r="C12" s="38" t="s">
        <v>12</v>
      </c>
      <c r="D12" s="10">
        <f>COUNTIF(TabSaisie[Moyen de paiement],C12)</f>
        <v>0</v>
      </c>
      <c r="E12" s="9" cm="1">
        <f t="array" ref="E12">SUMPRODUCT((TabSaisie[Prix de vente TTC (total)])*(TabSaisie[Moyen de paiement]=RECAP!C12))</f>
        <v>0</v>
      </c>
      <c r="G12" s="40" t="s">
        <v>35</v>
      </c>
      <c r="H12" s="40"/>
      <c r="I12" s="40"/>
      <c r="J12" s="23">
        <f>J11-J4</f>
        <v>28</v>
      </c>
    </row>
    <row r="13" spans="3:10" ht="24" customHeight="1" x14ac:dyDescent="0.25">
      <c r="C13" s="37" t="s">
        <v>13</v>
      </c>
      <c r="D13" s="8">
        <f>COUNTIF(TabSaisie[Moyen de paiement],C13)</f>
        <v>0</v>
      </c>
      <c r="E13" s="7" cm="1">
        <f t="array" ref="E13">SUMPRODUCT((TabSaisie[Prix de vente TTC (total)])*(TabSaisie[Moyen de paiement]=RECAP!C13))</f>
        <v>0</v>
      </c>
    </row>
    <row r="15" spans="3:10" ht="24" customHeight="1" x14ac:dyDescent="0.25">
      <c r="C15" s="34" t="s">
        <v>40</v>
      </c>
      <c r="D15" s="24">
        <f>SUM(TabSaisie[Prix de vente TTC (total)])</f>
        <v>49</v>
      </c>
    </row>
    <row r="16" spans="3:10" ht="24" customHeight="1" x14ac:dyDescent="0.25">
      <c r="C16" s="34" t="s">
        <v>36</v>
      </c>
      <c r="D16" s="10">
        <f>COUNT(TabSaisie[Quantité])</f>
        <v>2</v>
      </c>
    </row>
    <row r="17" spans="3:4" ht="24" customHeight="1" x14ac:dyDescent="0.25">
      <c r="C17" s="34" t="s">
        <v>37</v>
      </c>
      <c r="D17" s="24">
        <f>D15/D16</f>
        <v>24.5</v>
      </c>
    </row>
  </sheetData>
  <mergeCells count="8">
    <mergeCell ref="G12:I12"/>
    <mergeCell ref="G10:I10"/>
    <mergeCell ref="G11:I11"/>
    <mergeCell ref="G3:I3"/>
    <mergeCell ref="G4:I4"/>
    <mergeCell ref="G6:I6"/>
    <mergeCell ref="G7:I7"/>
    <mergeCell ref="G8:I8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"/>
  <dimension ref="B2:B13"/>
  <sheetViews>
    <sheetView workbookViewId="0">
      <selection activeCell="B3" sqref="B3:B13"/>
    </sheetView>
  </sheetViews>
  <sheetFormatPr baseColWidth="10" defaultColWidth="11.42578125" defaultRowHeight="24" customHeight="1" x14ac:dyDescent="0.25"/>
  <cols>
    <col min="1" max="1" width="13.7109375" style="3" bestFit="1" customWidth="1"/>
    <col min="2" max="2" width="26" style="3" customWidth="1"/>
    <col min="3" max="16384" width="11.42578125" style="3"/>
  </cols>
  <sheetData>
    <row r="2" spans="2:2" ht="24" customHeight="1" x14ac:dyDescent="0.25">
      <c r="B2" s="3" t="s">
        <v>26</v>
      </c>
    </row>
    <row r="3" spans="2:2" ht="24" customHeight="1" x14ac:dyDescent="0.25">
      <c r="B3" s="3" t="s">
        <v>14</v>
      </c>
    </row>
    <row r="4" spans="2:2" ht="24" customHeight="1" x14ac:dyDescent="0.25">
      <c r="B4" s="3" t="s">
        <v>5</v>
      </c>
    </row>
    <row r="5" spans="2:2" ht="24" customHeight="1" x14ac:dyDescent="0.25">
      <c r="B5" s="3" t="s">
        <v>7</v>
      </c>
    </row>
    <row r="6" spans="2:2" ht="24" customHeight="1" x14ac:dyDescent="0.25">
      <c r="B6" s="3" t="s">
        <v>6</v>
      </c>
    </row>
    <row r="7" spans="2:2" ht="24" customHeight="1" x14ac:dyDescent="0.25">
      <c r="B7" s="3" t="s">
        <v>17</v>
      </c>
    </row>
    <row r="8" spans="2:2" ht="24" customHeight="1" x14ac:dyDescent="0.25">
      <c r="B8" s="3" t="s">
        <v>18</v>
      </c>
    </row>
    <row r="9" spans="2:2" ht="24" customHeight="1" x14ac:dyDescent="0.25">
      <c r="B9" s="3" t="s">
        <v>9</v>
      </c>
    </row>
    <row r="10" spans="2:2" ht="24" customHeight="1" x14ac:dyDescent="0.25">
      <c r="B10" s="3" t="s">
        <v>10</v>
      </c>
    </row>
    <row r="11" spans="2:2" ht="24" customHeight="1" x14ac:dyDescent="0.25">
      <c r="B11" s="3" t="s">
        <v>11</v>
      </c>
    </row>
    <row r="12" spans="2:2" ht="24" customHeight="1" x14ac:dyDescent="0.25">
      <c r="B12" s="3" t="s">
        <v>12</v>
      </c>
    </row>
    <row r="13" spans="2:2" ht="24" customHeight="1" x14ac:dyDescent="0.25">
      <c r="B13" s="3" t="s">
        <v>13</v>
      </c>
    </row>
  </sheetData>
  <pageMargins left="0.7" right="0.7" top="0.75" bottom="0.75" header="0.3" footer="0.3"/>
  <drawing r:id="rId1"/>
  <tableParts count="1">
    <tablePart r:id="rId2"/>
  </tableParts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3"/>
  <dimension ref="A1:B7"/>
  <sheetViews>
    <sheetView workbookViewId="0">
      <selection activeCell="F6" sqref="F6"/>
    </sheetView>
  </sheetViews>
  <sheetFormatPr baseColWidth="10" defaultColWidth="11.42578125" defaultRowHeight="24" customHeight="1" x14ac:dyDescent="0.25"/>
  <cols>
    <col min="1" max="1" width="11.5703125" style="3" customWidth="1"/>
    <col min="2" max="2" width="19.85546875" style="3" customWidth="1"/>
    <col min="3" max="16384" width="11.42578125" style="3"/>
  </cols>
  <sheetData>
    <row r="1" spans="1:2" ht="24" customHeight="1" x14ac:dyDescent="0.25">
      <c r="B1" s="4"/>
    </row>
    <row r="2" spans="1:2" ht="24" customHeight="1" x14ac:dyDescent="0.25">
      <c r="B2" s="6" t="s">
        <v>25</v>
      </c>
    </row>
    <row r="3" spans="1:2" ht="24" customHeight="1" x14ac:dyDescent="0.25">
      <c r="B3" s="5" t="s">
        <v>21</v>
      </c>
    </row>
    <row r="4" spans="1:2" ht="24" customHeight="1" x14ac:dyDescent="0.25">
      <c r="B4" s="4" t="s">
        <v>22</v>
      </c>
    </row>
    <row r="5" spans="1:2" ht="24" customHeight="1" x14ac:dyDescent="0.25">
      <c r="B5" s="4" t="s">
        <v>23</v>
      </c>
    </row>
    <row r="6" spans="1:2" ht="24" customHeight="1" x14ac:dyDescent="0.25">
      <c r="A6" s="4"/>
      <c r="B6" s="4" t="s">
        <v>24</v>
      </c>
    </row>
    <row r="7" spans="1:2" ht="24" customHeight="1" x14ac:dyDescent="0.25">
      <c r="A7" s="4"/>
    </row>
  </sheetData>
  <pageMargins left="0.75" right="0.75" top="1" bottom="1" header="0.5" footer="0.5"/>
  <drawing r:id="rId1"/>
  <tableParts count="1">
    <tablePart r:id="rId2"/>
  </tableParts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3</vt:i4>
      </vt:variant>
    </vt:vector>
  </HeadingPairs>
  <TitlesOfParts>
    <vt:vector size="7" baseType="lpstr">
      <vt:lpstr>MATRICE</vt:lpstr>
      <vt:lpstr>RECAP</vt:lpstr>
      <vt:lpstr>MOYEN PAIEMENT</vt:lpstr>
      <vt:lpstr>VENDEURS</vt:lpstr>
      <vt:lpstr>ListePaiements</vt:lpstr>
      <vt:lpstr>ListeVendeurs</vt:lpstr>
      <vt:lpstr>MATRICE!Zone_d_impression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Tux</cp:lastModifiedBy>
  <cp:lastPrinted>2020-01-12T22:58:34Z</cp:lastPrinted>
  <dcterms:created xsi:type="dcterms:W3CDTF">2019-12-31T14:34:39Z</dcterms:created>
  <dcterms:modified xsi:type="dcterms:W3CDTF">2020-01-21T13:20:22Z</dcterms:modified>
</cp:coreProperties>
</file>