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9F98B950-EF9B-4781-8DB5-7C3742EEC973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list" sheetId="1" r:id="rId1"/>
    <sheet name="recipe" sheetId="2" r:id="rId2"/>
    <sheet name="param" sheetId="3" r:id="rId3"/>
    <sheet name="doc" sheetId="4" r:id="rId4"/>
  </sheets>
  <definedNames>
    <definedName name="marge">param!$C$3</definedName>
    <definedName name="Produit">ListeProd[Product]</definedName>
    <definedName name="Segment_category">#N/A</definedName>
    <definedName name="Segment_Ingredient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2" l="1"/>
  <c r="I7" i="2" s="1"/>
  <c r="C9" i="2"/>
  <c r="D9" i="2"/>
  <c r="F9" i="2" s="1"/>
  <c r="C8" i="2"/>
  <c r="D8" i="2"/>
  <c r="F8" i="2" s="1"/>
  <c r="D5" i="2"/>
  <c r="F5" i="2" s="1"/>
  <c r="D6" i="2"/>
  <c r="F6" i="2" s="1"/>
  <c r="D7" i="2"/>
  <c r="F7" i="2" s="1"/>
  <c r="C5" i="2"/>
  <c r="C6" i="2"/>
  <c r="C7" i="2"/>
  <c r="I8" i="2" l="1"/>
  <c r="I9" i="2"/>
</calcChain>
</file>

<file path=xl/sharedStrings.xml><?xml version="1.0" encoding="utf-8"?>
<sst xmlns="http://schemas.openxmlformats.org/spreadsheetml/2006/main" count="502" uniqueCount="196">
  <si>
    <t xml:space="preserve">cuncumber </t>
  </si>
  <si>
    <t xml:space="preserve">Potato </t>
  </si>
  <si>
    <t xml:space="preserve">potato baby </t>
  </si>
  <si>
    <t xml:space="preserve">tomato beef </t>
  </si>
  <si>
    <t xml:space="preserve">tomato cherry </t>
  </si>
  <si>
    <t>tomato cocktail</t>
  </si>
  <si>
    <t xml:space="preserve">celery branch </t>
  </si>
  <si>
    <t>carrot</t>
  </si>
  <si>
    <t xml:space="preserve">corn baby </t>
  </si>
  <si>
    <t xml:space="preserve">green bean </t>
  </si>
  <si>
    <t>zuchini</t>
  </si>
  <si>
    <t xml:space="preserve">eggplant </t>
  </si>
  <si>
    <t xml:space="preserve">onion </t>
  </si>
  <si>
    <t xml:space="preserve">onion red </t>
  </si>
  <si>
    <t xml:space="preserve">shallot </t>
  </si>
  <si>
    <t xml:space="preserve">garlic </t>
  </si>
  <si>
    <t xml:space="preserve">ginger </t>
  </si>
  <si>
    <t xml:space="preserve">bell peper red </t>
  </si>
  <si>
    <t xml:space="preserve">bell peper green </t>
  </si>
  <si>
    <t xml:space="preserve">asparagus </t>
  </si>
  <si>
    <t xml:space="preserve">mushroom oyster </t>
  </si>
  <si>
    <t xml:space="preserve">mushroom button </t>
  </si>
  <si>
    <t xml:space="preserve">mushroom king </t>
  </si>
  <si>
    <t xml:space="preserve">mushroom shitake </t>
  </si>
  <si>
    <t xml:space="preserve">mushroom tea </t>
  </si>
  <si>
    <t xml:space="preserve">cauliflower </t>
  </si>
  <si>
    <t xml:space="preserve">brocoli </t>
  </si>
  <si>
    <t xml:space="preserve">veggi </t>
  </si>
  <si>
    <t xml:space="preserve">category </t>
  </si>
  <si>
    <t>lemongrass</t>
  </si>
  <si>
    <t>basil</t>
  </si>
  <si>
    <t>dill</t>
  </si>
  <si>
    <t>coriander</t>
  </si>
  <si>
    <t xml:space="preserve">pearsley </t>
  </si>
  <si>
    <t>rosmary</t>
  </si>
  <si>
    <t xml:space="preserve">red sorrel </t>
  </si>
  <si>
    <t>minth</t>
  </si>
  <si>
    <t xml:space="preserve">celery </t>
  </si>
  <si>
    <t xml:space="preserve">herbs </t>
  </si>
  <si>
    <t>apple</t>
  </si>
  <si>
    <t>coconut</t>
  </si>
  <si>
    <t xml:space="preserve">passion fruit </t>
  </si>
  <si>
    <t xml:space="preserve">watermelon </t>
  </si>
  <si>
    <t>lime</t>
  </si>
  <si>
    <t>lemon</t>
  </si>
  <si>
    <t>orange</t>
  </si>
  <si>
    <t xml:space="preserve">pear </t>
  </si>
  <si>
    <t xml:space="preserve">mango </t>
  </si>
  <si>
    <t>fruit</t>
  </si>
  <si>
    <t xml:space="preserve">kum quat </t>
  </si>
  <si>
    <t xml:space="preserve">octopus </t>
  </si>
  <si>
    <t>squid</t>
  </si>
  <si>
    <t>clams</t>
  </si>
  <si>
    <t>shrimp</t>
  </si>
  <si>
    <t xml:space="preserve">pomelo red </t>
  </si>
  <si>
    <t>mussel</t>
  </si>
  <si>
    <t xml:space="preserve">mahi </t>
  </si>
  <si>
    <t xml:space="preserve">tuna </t>
  </si>
  <si>
    <t xml:space="preserve">seabass </t>
  </si>
  <si>
    <t xml:space="preserve">salmon </t>
  </si>
  <si>
    <t xml:space="preserve">sailfish </t>
  </si>
  <si>
    <t>fish/seafood</t>
  </si>
  <si>
    <t xml:space="preserve">chicken breast </t>
  </si>
  <si>
    <t xml:space="preserve">chicken whole </t>
  </si>
  <si>
    <t xml:space="preserve">chicken leg </t>
  </si>
  <si>
    <t xml:space="preserve">duck breast </t>
  </si>
  <si>
    <t xml:space="preserve">duck leg </t>
  </si>
  <si>
    <t xml:space="preserve">duck whole </t>
  </si>
  <si>
    <t xml:space="preserve">duck gizzard </t>
  </si>
  <si>
    <t xml:space="preserve">bacon </t>
  </si>
  <si>
    <t xml:space="preserve">porc shoulder </t>
  </si>
  <si>
    <t xml:space="preserve">porc neck </t>
  </si>
  <si>
    <t>porc liver</t>
  </si>
  <si>
    <t xml:space="preserve">porc belly </t>
  </si>
  <si>
    <t xml:space="preserve">porc casing </t>
  </si>
  <si>
    <t xml:space="preserve">beef meat </t>
  </si>
  <si>
    <t xml:space="preserve">beef fat </t>
  </si>
  <si>
    <t xml:space="preserve">porc chop </t>
  </si>
  <si>
    <t>beef cube roll</t>
  </si>
  <si>
    <t xml:space="preserve">lamb chop </t>
  </si>
  <si>
    <t xml:space="preserve">beef tomahawk </t>
  </si>
  <si>
    <t xml:space="preserve">meat </t>
  </si>
  <si>
    <t xml:space="preserve">milk </t>
  </si>
  <si>
    <t xml:space="preserve">cream </t>
  </si>
  <si>
    <t>cream cheese</t>
  </si>
  <si>
    <t xml:space="preserve">goat cheese </t>
  </si>
  <si>
    <t xml:space="preserve">brie de meaux </t>
  </si>
  <si>
    <t xml:space="preserve">manchego </t>
  </si>
  <si>
    <t>emmental</t>
  </si>
  <si>
    <t xml:space="preserve">blue cheese </t>
  </si>
  <si>
    <t xml:space="preserve">quails </t>
  </si>
  <si>
    <t xml:space="preserve">egg chicken </t>
  </si>
  <si>
    <t xml:space="preserve">egg quails </t>
  </si>
  <si>
    <t xml:space="preserve">dairy </t>
  </si>
  <si>
    <t xml:space="preserve">flour t55 </t>
  </si>
  <si>
    <t xml:space="preserve">salt </t>
  </si>
  <si>
    <t xml:space="preserve">salt crystal </t>
  </si>
  <si>
    <t xml:space="preserve">green pepper </t>
  </si>
  <si>
    <t xml:space="preserve">pepper corn </t>
  </si>
  <si>
    <t xml:space="preserve">pepper grind </t>
  </si>
  <si>
    <t>muscade</t>
  </si>
  <si>
    <t xml:space="preserve">5 spice </t>
  </si>
  <si>
    <t xml:space="preserve">curcuma </t>
  </si>
  <si>
    <t xml:space="preserve">piment espelette </t>
  </si>
  <si>
    <t xml:space="preserve">paprika </t>
  </si>
  <si>
    <t xml:space="preserve">paprika smoked </t>
  </si>
  <si>
    <t xml:space="preserve">onion powder </t>
  </si>
  <si>
    <t xml:space="preserve">garlic powder </t>
  </si>
  <si>
    <t xml:space="preserve">origan </t>
  </si>
  <si>
    <t xml:space="preserve">fenel seed </t>
  </si>
  <si>
    <t xml:space="preserve">coriander seed </t>
  </si>
  <si>
    <t xml:space="preserve">oil olive </t>
  </si>
  <si>
    <t xml:space="preserve">oil cooking </t>
  </si>
  <si>
    <t>vinegar balsamic</t>
  </si>
  <si>
    <t xml:space="preserve">vinegar red wine </t>
  </si>
  <si>
    <t xml:space="preserve">vienagar cider </t>
  </si>
  <si>
    <t xml:space="preserve">vinegar raspberry </t>
  </si>
  <si>
    <t xml:space="preserve">oil truffle </t>
  </si>
  <si>
    <t xml:space="preserve">green peas </t>
  </si>
  <si>
    <t xml:space="preserve">tomato sauce </t>
  </si>
  <si>
    <t xml:space="preserve">demi glace </t>
  </si>
  <si>
    <t xml:space="preserve">red wine cook </t>
  </si>
  <si>
    <t xml:space="preserve">sesame black </t>
  </si>
  <si>
    <t xml:space="preserve">sesame white </t>
  </si>
  <si>
    <t xml:space="preserve">pinenuts </t>
  </si>
  <si>
    <t xml:space="preserve">walnuts </t>
  </si>
  <si>
    <t xml:space="preserve">dry grape </t>
  </si>
  <si>
    <t>safran</t>
  </si>
  <si>
    <t xml:space="preserve">butter </t>
  </si>
  <si>
    <t xml:space="preserve">duck fat </t>
  </si>
  <si>
    <t xml:space="preserve">porc fat </t>
  </si>
  <si>
    <t xml:space="preserve">cajun nuts </t>
  </si>
  <si>
    <t xml:space="preserve">epicerie </t>
  </si>
  <si>
    <t xml:space="preserve">pepper pink </t>
  </si>
  <si>
    <t xml:space="preserve">almond slice </t>
  </si>
  <si>
    <t>biscuit cozy coco</t>
  </si>
  <si>
    <t>vanilla extract</t>
  </si>
  <si>
    <t xml:space="preserve">vanilla flavor </t>
  </si>
  <si>
    <t>sugar</t>
  </si>
  <si>
    <t xml:space="preserve">sugar brown </t>
  </si>
  <si>
    <t>chocolate 55%</t>
  </si>
  <si>
    <t>lee perry worshestir</t>
  </si>
  <si>
    <t xml:space="preserve">cognac </t>
  </si>
  <si>
    <t xml:space="preserve">porto </t>
  </si>
  <si>
    <t xml:space="preserve">olive cocktail </t>
  </si>
  <si>
    <t xml:space="preserve">ketchup </t>
  </si>
  <si>
    <t xml:space="preserve">mayonnaise </t>
  </si>
  <si>
    <t xml:space="preserve">chili sauce </t>
  </si>
  <si>
    <t>gherkins</t>
  </si>
  <si>
    <t xml:space="preserve">tabasco </t>
  </si>
  <si>
    <t>arugula</t>
  </si>
  <si>
    <t>salad lolo</t>
  </si>
  <si>
    <t>salad curle</t>
  </si>
  <si>
    <t xml:space="preserve">salad iceberg </t>
  </si>
  <si>
    <t xml:space="preserve">anchovy </t>
  </si>
  <si>
    <t>kg</t>
  </si>
  <si>
    <t xml:space="preserve">bag </t>
  </si>
  <si>
    <t>oil nuts</t>
  </si>
  <si>
    <t xml:space="preserve">honey </t>
  </si>
  <si>
    <t xml:space="preserve">mustard whole grain </t>
  </si>
  <si>
    <t xml:space="preserve">mushroom mix dry </t>
  </si>
  <si>
    <t>vinegar white</t>
  </si>
  <si>
    <t xml:space="preserve">juniper berry </t>
  </si>
  <si>
    <t xml:space="preserve">mustard  </t>
  </si>
  <si>
    <t>yeast dry</t>
  </si>
  <si>
    <t>yeast chimic</t>
  </si>
  <si>
    <t xml:space="preserve">carrot baby </t>
  </si>
  <si>
    <t>pc</t>
  </si>
  <si>
    <t>L</t>
  </si>
  <si>
    <t>Kg</t>
  </si>
  <si>
    <t>?</t>
  </si>
  <si>
    <t xml:space="preserve">beef shank </t>
  </si>
  <si>
    <t xml:space="preserve">tomato </t>
  </si>
  <si>
    <t>Linguine</t>
  </si>
  <si>
    <t>gr</t>
  </si>
  <si>
    <t>froie gras</t>
  </si>
  <si>
    <t>Serrano</t>
  </si>
  <si>
    <t>chorizo</t>
  </si>
  <si>
    <t xml:space="preserve">Ingredient </t>
  </si>
  <si>
    <t>x</t>
  </si>
  <si>
    <t>Đ/U</t>
  </si>
  <si>
    <t>Qty for recipe</t>
  </si>
  <si>
    <t>Total</t>
  </si>
  <si>
    <t xml:space="preserve">profit </t>
  </si>
  <si>
    <t>Fees</t>
  </si>
  <si>
    <t xml:space="preserve">Sub  total </t>
  </si>
  <si>
    <t>Total cost</t>
  </si>
  <si>
    <t xml:space="preserve">Selling price </t>
  </si>
  <si>
    <t>%</t>
  </si>
  <si>
    <t>recipe 01</t>
  </si>
  <si>
    <t xml:space="preserve">Preparation </t>
  </si>
  <si>
    <t>Unit</t>
  </si>
  <si>
    <t>Category</t>
  </si>
  <si>
    <t>Product</t>
  </si>
  <si>
    <t>Price</t>
  </si>
  <si>
    <t>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</si>
</sst>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$&quot;* #,##0.00_);_(&quot;$&quot;* \(#,##0.00\);_(&quot;$&quot;* &quot;-&quot;??_);_(@_)"/>
    <numFmt numFmtId="165" formatCode="_([$VND]\ * #,##0.00_);_([$VND]\ * \(#,##0.00\);_([$VND]\ * &quot;-&quot;??_);_(@_)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303030"/>
      <name val="Arial"/>
      <family val="2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Font="1" applyFill="1" applyBorder="1" applyAlignment="1">
      <alignment horizontal="left" vertical="center" indent="1"/>
    </xf>
    <xf numFmtId="0" fontId="0" fillId="0" borderId="0" xfId="0" applyFill="1" applyBorder="1" applyAlignment="1">
      <alignment horizontal="left" vertical="center" indent="1"/>
    </xf>
    <xf numFmtId="165" fontId="0" fillId="0" borderId="0" xfId="1" applyNumberFormat="1" applyFont="1" applyFill="1" applyBorder="1" applyAlignment="1">
      <alignment horizontal="left" vertical="center" indent="1"/>
    </xf>
    <xf numFmtId="0" fontId="1" fillId="0" borderId="0" xfId="0" applyFont="1" applyFill="1" applyBorder="1" applyAlignment="1">
      <alignment horizontal="left" vertical="center" indent="1"/>
    </xf>
    <xf numFmtId="165" fontId="1" fillId="0" borderId="0" xfId="1" applyNumberFormat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 indent="1"/>
    </xf>
    <xf numFmtId="0" fontId="0" fillId="0" borderId="0" xfId="0" applyFill="1" applyBorder="1" applyAlignment="1">
      <alignment horizontal="left" vertical="center" wrapText="1" indent="1"/>
    </xf>
    <xf numFmtId="0" fontId="4" fillId="0" borderId="0" xfId="0" quotePrefix="1" applyFont="1" applyFill="1" applyBorder="1" applyAlignment="1">
      <alignment horizontal="left" vertical="center" indent="1"/>
    </xf>
    <xf numFmtId="0" fontId="0" fillId="2" borderId="0" xfId="0" applyFill="1" applyBorder="1" applyAlignment="1">
      <alignment horizontal="left" vertical="center" indent="1"/>
    </xf>
    <xf numFmtId="165" fontId="0" fillId="2" borderId="0" xfId="1" applyNumberFormat="1" applyFont="1" applyFill="1" applyBorder="1" applyAlignment="1">
      <alignment horizontal="left" vertical="center" indent="1"/>
    </xf>
    <xf numFmtId="0" fontId="6" fillId="2" borderId="0" xfId="0" applyFont="1" applyFill="1" applyBorder="1" applyAlignment="1">
      <alignment horizontal="left" vertical="center" indent="1"/>
    </xf>
    <xf numFmtId="0" fontId="0" fillId="0" borderId="0" xfId="0" applyFill="1" applyBorder="1" applyAlignment="1">
      <alignment vertical="center"/>
    </xf>
    <xf numFmtId="0" fontId="0" fillId="0" borderId="0" xfId="0" applyNumberFormat="1" applyFill="1" applyBorder="1" applyAlignment="1">
      <alignment horizontal="left" vertical="center" indent="1"/>
    </xf>
    <xf numFmtId="165" fontId="0" fillId="0" borderId="1" xfId="1" applyNumberFormat="1" applyFont="1" applyFill="1" applyBorder="1" applyAlignment="1">
      <alignment horizontal="left" vertical="center" indent="1"/>
    </xf>
    <xf numFmtId="165" fontId="0" fillId="0" borderId="0" xfId="0" applyNumberFormat="1" applyFill="1" applyBorder="1" applyAlignment="1">
      <alignment horizontal="left" vertical="center" indent="1"/>
    </xf>
    <xf numFmtId="0" fontId="6" fillId="3" borderId="0" xfId="0" applyFont="1" applyFill="1" applyAlignment="1">
      <alignment horizontal="center" vertical="center"/>
    </xf>
    <xf numFmtId="9" fontId="5" fillId="4" borderId="0" xfId="0" applyNumberFormat="1" applyFont="1" applyFill="1" applyAlignment="1">
      <alignment horizontal="center" vertical="center"/>
    </xf>
    <xf numFmtId="0" fontId="7" fillId="5" borderId="0" xfId="0" applyFont="1" applyFill="1" applyBorder="1" applyAlignment="1">
      <alignment horizontal="left" vertical="center" wrapText="1" indent="1"/>
    </xf>
  </cellXfs>
  <cellStyles count="2">
    <cellStyle name="Monétaire" xfId="1" builtinId="4"/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0303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numFmt numFmtId="165" formatCode="_([$VND]\ * #,##0.00_);_([$VND]\ * \(#,##0.00\);_([$VND]\ * &quot;-&quot;??_);_(@_)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numFmt numFmtId="165" formatCode="_([$VND]\ * #,##0.00_);_([$VND]\ * \(#,##0.00\);_([$VND]\ * &quot;-&quot;??_);_(@_)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([$VND]\ * #,##0.00_);_([$VND]\ * \(#,##0.00\);_([$VND]\ * &quot;-&quot;??_);_(@_)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6"/>
        </patternFill>
      </fill>
      <alignment horizontal="left" vertical="center" textRotation="0" wrapText="0" indent="1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0303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([$VND]\ * #,##0.00_);_([$VND]\ * \(#,##0.00\);_([$VND]\ * &quot;-&quot;??_);_(@_)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</dxfs>
  <tableStyles count="0" defaultTableStyle="TableStyleMedium2" defaultPivotStyle="PivotStyleLight16"/>
  <colors>
    <mruColors>
      <color rgb="FF70AD47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1114425</xdr:colOff>
      <xdr:row>167</xdr:row>
      <xdr:rowOff>76199</xdr:rowOff>
    </xdr:from>
    <xdr:to>
      <xdr:col>6</xdr:col>
      <xdr:colOff>38100</xdr:colOff>
      <xdr:row>168</xdr:row>
      <xdr:rowOff>238124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48004B5-D651-4B72-B6D7-851E566CD887}"/>
            </a:ext>
          </a:extLst>
        </xdr:cNvPr>
        <xdr:cNvSpPr/>
      </xdr:nvSpPr>
      <xdr:spPr>
        <a:xfrm rot="21120162">
          <a:off x="5791200" y="50977799"/>
          <a:ext cx="1476375" cy="466725"/>
        </a:xfrm>
        <a:prstGeom prst="rect">
          <a:avLst/>
        </a:prstGeom>
        <a:solidFill>
          <a:srgbClr val="70AD47">
            <a:alpha val="69804"/>
          </a:srgbClr>
        </a:solidFill>
        <a:ln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Touche TAB pour ajouter une ligne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123825</xdr:colOff>
      <xdr:row>1</xdr:row>
      <xdr:rowOff>0</xdr:rowOff>
    </xdr:from>
    <xdr:to>
      <xdr:col>15</xdr:col>
      <xdr:colOff>123825</xdr:colOff>
      <xdr:row>19</xdr:row>
      <xdr:rowOff>276225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Ingredient ">
              <a:extLst>
                <a:ext uri="{FF2B5EF4-FFF2-40B4-BE49-F238E27FC236}">
                  <a16:creationId xmlns:a16="http://schemas.microsoft.com/office/drawing/2014/main" id="{3455BBBE-8F9C-4952-988C-1C314E85DAF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gredient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77675" y="304800"/>
              <a:ext cx="1828800" cy="6267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76200</xdr:colOff>
      <xdr:row>1</xdr:row>
      <xdr:rowOff>0</xdr:rowOff>
    </xdr:from>
    <xdr:to>
      <xdr:col>12</xdr:col>
      <xdr:colOff>76200</xdr:colOff>
      <xdr:row>9</xdr:row>
      <xdr:rowOff>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category ">
              <a:extLst>
                <a:ext uri="{FF2B5EF4-FFF2-40B4-BE49-F238E27FC236}">
                  <a16:creationId xmlns:a16="http://schemas.microsoft.com/office/drawing/2014/main" id="{67CAF69F-A32B-4C5B-B5F0-833137C87C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egory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01250" y="304800"/>
              <a:ext cx="1828800" cy="2943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495300</xdr:colOff>
      <xdr:row>6</xdr:row>
      <xdr:rowOff>200024</xdr:rowOff>
    </xdr:from>
    <xdr:to>
      <xdr:col>6</xdr:col>
      <xdr:colOff>476250</xdr:colOff>
      <xdr:row>8</xdr:row>
      <xdr:rowOff>57149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2A3B191F-27FE-43F5-9E33-22AFC58E155D}"/>
            </a:ext>
          </a:extLst>
        </xdr:cNvPr>
        <xdr:cNvSpPr/>
      </xdr:nvSpPr>
      <xdr:spPr>
        <a:xfrm>
          <a:off x="5981700" y="2533649"/>
          <a:ext cx="1476375" cy="466725"/>
        </a:xfrm>
        <a:prstGeom prst="rect">
          <a:avLst/>
        </a:prstGeom>
        <a:solidFill>
          <a:srgbClr val="70AD47">
            <a:alpha val="69804"/>
          </a:srgbClr>
        </a:solidFill>
        <a:ln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Arrivé en F9, touche TAB pour ajouter une ligne !</a:t>
          </a:r>
        </a:p>
      </xdr:txBody>
    </xdr:sp>
    <xdr:clientData/>
  </xdr:twoCellAnchor>
  <xdr:twoCellAnchor>
    <xdr:from>
      <xdr:col>10</xdr:col>
      <xdr:colOff>552450</xdr:colOff>
      <xdr:row>5</xdr:row>
      <xdr:rowOff>190499</xdr:rowOff>
    </xdr:from>
    <xdr:to>
      <xdr:col>13</xdr:col>
      <xdr:colOff>200025</xdr:colOff>
      <xdr:row>7</xdr:row>
      <xdr:rowOff>47624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C6849C47-1E82-41BE-9E5D-E54A95AEEEE5}"/>
            </a:ext>
          </a:extLst>
        </xdr:cNvPr>
        <xdr:cNvSpPr/>
      </xdr:nvSpPr>
      <xdr:spPr>
        <a:xfrm>
          <a:off x="11087100" y="2219324"/>
          <a:ext cx="1476375" cy="466725"/>
        </a:xfrm>
        <a:prstGeom prst="rect">
          <a:avLst/>
        </a:prstGeom>
        <a:solidFill>
          <a:srgbClr val="70AD47">
            <a:alpha val="69804"/>
          </a:srgbClr>
        </a:solidFill>
        <a:ln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Ici ce sont des "Segments" pour filtrer</a:t>
          </a:r>
        </a:p>
      </xdr:txBody>
    </xdr:sp>
    <xdr:clientData/>
  </xdr:twoCellAnchor>
  <xdr:twoCellAnchor>
    <xdr:from>
      <xdr:col>6</xdr:col>
      <xdr:colOff>285750</xdr:colOff>
      <xdr:row>8</xdr:row>
      <xdr:rowOff>285749</xdr:rowOff>
    </xdr:from>
    <xdr:to>
      <xdr:col>8</xdr:col>
      <xdr:colOff>190500</xdr:colOff>
      <xdr:row>10</xdr:row>
      <xdr:rowOff>142874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59B8C6E3-7604-45B0-A492-5B63403A288D}"/>
            </a:ext>
          </a:extLst>
        </xdr:cNvPr>
        <xdr:cNvSpPr/>
      </xdr:nvSpPr>
      <xdr:spPr>
        <a:xfrm rot="21205101">
          <a:off x="7267575" y="3228974"/>
          <a:ext cx="1476375" cy="466725"/>
        </a:xfrm>
        <a:prstGeom prst="rect">
          <a:avLst/>
        </a:prstGeom>
        <a:solidFill>
          <a:srgbClr val="70AD47">
            <a:alpha val="69804"/>
          </a:srgbClr>
        </a:solidFill>
        <a:ln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La marge est définie</a:t>
          </a:r>
          <a:r>
            <a:rPr lang="fr-FR" sz="1000" baseline="0"/>
            <a:t> dans les "param"</a:t>
          </a:r>
          <a:endParaRPr lang="fr-FR" sz="10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952501</xdr:colOff>
      <xdr:row>0</xdr:row>
      <xdr:rowOff>295275</xdr:rowOff>
    </xdr:from>
    <xdr:to>
      <xdr:col>4</xdr:col>
      <xdr:colOff>238126</xdr:colOff>
      <xdr:row>2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0B0DBC2-4B73-4383-8799-F7BD284916DD}"/>
            </a:ext>
          </a:extLst>
        </xdr:cNvPr>
        <xdr:cNvSpPr/>
      </xdr:nvSpPr>
      <xdr:spPr>
        <a:xfrm rot="21205101">
          <a:off x="2705101" y="295275"/>
          <a:ext cx="1476375" cy="466725"/>
        </a:xfrm>
        <a:prstGeom prst="rect">
          <a:avLst/>
        </a:prstGeom>
        <a:solidFill>
          <a:srgbClr val="70AD47">
            <a:alpha val="69804"/>
          </a:srgbClr>
        </a:solidFill>
        <a:ln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La marge est nommée "marge"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0</xdr:row>
      <xdr:rowOff>219075</xdr:rowOff>
    </xdr:from>
    <xdr:to>
      <xdr:col>9</xdr:col>
      <xdr:colOff>95250</xdr:colOff>
      <xdr:row>17</xdr:row>
      <xdr:rowOff>161925</xdr:rowOff>
    </xdr:to>
    <xdr:grpSp>
      <xdr:nvGrpSpPr>
        <xdr:cNvPr id="4" name="Doc">
          <a:extLst>
            <a:ext uri="{FF2B5EF4-FFF2-40B4-BE49-F238E27FC236}">
              <a16:creationId xmlns:a16="http://schemas.microsoft.com/office/drawing/2014/main" id="{2E943DB1-3B02-408A-AE73-568AD7910A04}"/>
            </a:ext>
          </a:extLst>
        </xdr:cNvPr>
        <xdr:cNvGrpSpPr/>
      </xdr:nvGrpSpPr>
      <xdr:grpSpPr>
        <a:xfrm>
          <a:off x="419100" y="219075"/>
          <a:ext cx="7562850" cy="5124450"/>
          <a:chOff x="419100" y="219075"/>
          <a:chExt cx="7562850" cy="5124450"/>
        </a:xfrm>
      </xdr:grpSpPr>
      <xdr:sp macro="" textlink="">
        <xdr:nvSpPr>
          <xdr:cNvPr id="2" name="Windows">
            <a:extLst>
              <a:ext uri="{FF2B5EF4-FFF2-40B4-BE49-F238E27FC236}">
                <a16:creationId xmlns:a16="http://schemas.microsoft.com/office/drawing/2014/main" id="{314424F6-225A-487E-A11D-F9C74A6AD9B4}"/>
              </a:ext>
            </a:extLst>
          </xdr:cNvPr>
          <xdr:cNvSpPr/>
        </xdr:nvSpPr>
        <xdr:spPr>
          <a:xfrm>
            <a:off x="419100" y="219075"/>
            <a:ext cx="7562850" cy="5124450"/>
          </a:xfrm>
          <a:prstGeom prst="rect">
            <a:avLst/>
          </a:prstGeom>
          <a:solidFill>
            <a:schemeClr val="bg2"/>
          </a:solidFill>
          <a:ln>
            <a:noFill/>
          </a:ln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Titre">
            <a:extLst>
              <a:ext uri="{FF2B5EF4-FFF2-40B4-BE49-F238E27FC236}">
                <a16:creationId xmlns:a16="http://schemas.microsoft.com/office/drawing/2014/main" id="{82E04747-D84C-4776-8C60-A4A67EFBA5A8}"/>
              </a:ext>
            </a:extLst>
          </xdr:cNvPr>
          <xdr:cNvSpPr/>
        </xdr:nvSpPr>
        <xdr:spPr>
          <a:xfrm>
            <a:off x="657225" y="381000"/>
            <a:ext cx="7096125" cy="4191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400"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Documentation</a:t>
            </a:r>
            <a:endParaRPr lang="fr-FR" sz="1400">
              <a:solidFill>
                <a:schemeClr val="tx1"/>
              </a:solidFill>
              <a:effectLst/>
            </a:endParaRPr>
          </a:p>
          <a:p>
            <a:pPr algn="ctr"/>
            <a:endParaRPr lang="fr-FR" sz="1400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ngredient" xr10:uid="{F3552BE4-02F5-44F9-AF58-F557705D48B3}" sourceName="Ingredient 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egory" xr10:uid="{04C6AEC2-2AB4-4BB3-AF46-92E63E03F19A}" sourceName="category ">
  <extLst>
    <x:ext xmlns:x15="http://schemas.microsoft.com/office/spreadsheetml/2010/11/main" uri="{2F2917AC-EB37-4324-AD4E-5DD8C200BD13}">
      <x15:tableSlicerCache tableId="2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ngredient " xr10:uid="{3D0B59CE-E9A4-497C-A064-AA68F3333A96}" cache="Segment_Ingredient" caption="Ingredient " style="SlicerStyleLight4" rowHeight="241300"/>
  <slicer name="category " xr10:uid="{F943D909-7787-4FD6-A905-1B487795DEF1}" cache="Segment_category" caption="category " style="SlicerStyleLight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8B524F-F4F0-4F59-9C6D-7A53A092839A}" name="ListeProd" displayName="ListeProd" ref="B2:E167" totalsRowShown="0" headerRowDxfId="12">
  <autoFilter ref="B2:E167" xr:uid="{B187029C-92D6-4404-86A2-804339183275}"/>
  <tableColumns count="4">
    <tableColumn id="1" xr3:uid="{3B33E4A0-F4B0-49A1-8E2C-064FAEBE0791}" name="Product" dataDxfId="16"/>
    <tableColumn id="2" xr3:uid="{52DF7C35-1B09-449D-9A5C-873558B33C64}" name="Category" dataDxfId="15"/>
    <tableColumn id="3" xr3:uid="{4092701D-F16F-4813-ABFC-0858612332DD}" name="Price" dataDxfId="14" dataCellStyle="Monétaire"/>
    <tableColumn id="4" xr3:uid="{98FE995A-5615-4B42-AA87-BDAC7579DDA6}" name="Unit" dataDxfId="1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BADD30-DA5C-4493-9DE4-39D3CF55500F}" name="Recipe" displayName="Recipe" ref="B4:F9" headerRowDxfId="7" dataDxfId="9">
  <autoFilter ref="B4:F9" xr:uid="{16CB69FC-65DF-4AD1-B56A-59F2ABDA83B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F7ECC9C3-65ED-4D6E-B2E4-2233C4A72425}" name="Ingredient " totalsRowLabel="Total" dataDxfId="11" totalsRowDxfId="0"/>
    <tableColumn id="2" xr3:uid="{AB838EF1-04EE-40E9-8F58-0DC087CE402E}" name="category " dataDxfId="8" totalsRowDxfId="1">
      <calculatedColumnFormula>VLOOKUP(Recipe[[#This Row],[Ingredient ]],ListeProd[],2,FALSE)</calculatedColumnFormula>
    </tableColumn>
    <tableColumn id="3" xr3:uid="{15B0956D-B40D-4960-8682-360F78BAA42B}" name="Đ/U" dataDxfId="6" totalsRowDxfId="2" dataCellStyle="Monétaire">
      <calculatedColumnFormula>VLOOKUP(Recipe[[#This Row],[Ingredient ]],ListeProd[],3,FALSE)</calculatedColumnFormula>
    </tableColumn>
    <tableColumn id="4" xr3:uid="{B03F6451-56A0-4C01-88B0-8668A5F50A9D}" name="Qty for recipe" dataDxfId="10" totalsRowDxfId="3"/>
    <tableColumn id="5" xr3:uid="{E6261A17-5A32-42DB-AE2C-39B5FD06E73C}" name="Total" totalsRowFunction="custom" dataDxfId="5" totalsRowDxfId="4">
      <calculatedColumnFormula>Recipe[[#This Row],[Qty for recipe]]*Recipe[[#This Row],[Đ/U]]</calculatedColumnFormula>
      <totalsRowFormula>SUBTOTAL(9,Recipe[Total])</totalsRowFormula>
    </tableColumn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167"/>
  <sheetViews>
    <sheetView tabSelected="1" topLeftCell="A157" workbookViewId="0">
      <selection activeCell="G167" sqref="G167"/>
    </sheetView>
  </sheetViews>
  <sheetFormatPr baseColWidth="10" defaultColWidth="9.140625" defaultRowHeight="24" customHeight="1" x14ac:dyDescent="0.25"/>
  <cols>
    <col min="1" max="1" width="8.140625" style="2" customWidth="1"/>
    <col min="2" max="3" width="31" style="2" customWidth="1"/>
    <col min="4" max="4" width="19" style="2" customWidth="1"/>
    <col min="5" max="5" width="10.140625" style="2" customWidth="1"/>
    <col min="6" max="16384" width="9.140625" style="2"/>
  </cols>
  <sheetData>
    <row r="2" spans="2:5" s="4" customFormat="1" ht="24" customHeight="1" x14ac:dyDescent="0.25">
      <c r="B2" s="6" t="s">
        <v>193</v>
      </c>
      <c r="C2" s="6" t="s">
        <v>192</v>
      </c>
      <c r="D2" s="6" t="s">
        <v>194</v>
      </c>
      <c r="E2" s="6" t="s">
        <v>191</v>
      </c>
    </row>
    <row r="3" spans="2:5" s="4" customFormat="1" ht="24" customHeight="1" x14ac:dyDescent="0.25">
      <c r="B3" s="1" t="s">
        <v>101</v>
      </c>
      <c r="C3" s="2" t="s">
        <v>132</v>
      </c>
      <c r="D3" s="3">
        <v>90000</v>
      </c>
      <c r="E3" s="2" t="s">
        <v>174</v>
      </c>
    </row>
    <row r="4" spans="2:5" s="4" customFormat="1" ht="24" customHeight="1" x14ac:dyDescent="0.25">
      <c r="B4" s="1" t="s">
        <v>134</v>
      </c>
      <c r="C4" s="2" t="s">
        <v>132</v>
      </c>
      <c r="D4" s="3"/>
      <c r="E4" s="2" t="s">
        <v>169</v>
      </c>
    </row>
    <row r="5" spans="2:5" s="4" customFormat="1" ht="24" customHeight="1" x14ac:dyDescent="0.25">
      <c r="B5" s="1" t="s">
        <v>154</v>
      </c>
      <c r="C5" s="2" t="s">
        <v>61</v>
      </c>
      <c r="D5" s="3"/>
      <c r="E5" s="2" t="s">
        <v>174</v>
      </c>
    </row>
    <row r="6" spans="2:5" s="4" customFormat="1" ht="24" customHeight="1" x14ac:dyDescent="0.25">
      <c r="B6" s="1" t="s">
        <v>39</v>
      </c>
      <c r="C6" s="2" t="s">
        <v>48</v>
      </c>
      <c r="D6" s="3">
        <v>30000</v>
      </c>
      <c r="E6" s="2" t="s">
        <v>169</v>
      </c>
    </row>
    <row r="7" spans="2:5" s="4" customFormat="1" ht="24" customHeight="1" x14ac:dyDescent="0.25">
      <c r="B7" s="1" t="s">
        <v>150</v>
      </c>
      <c r="C7" s="2" t="s">
        <v>27</v>
      </c>
      <c r="D7" s="3"/>
      <c r="E7" s="2" t="s">
        <v>169</v>
      </c>
    </row>
    <row r="8" spans="2:5" s="4" customFormat="1" ht="24" customHeight="1" x14ac:dyDescent="0.25">
      <c r="B8" s="1" t="s">
        <v>19</v>
      </c>
      <c r="C8" s="2" t="s">
        <v>27</v>
      </c>
      <c r="D8" s="3">
        <v>110000</v>
      </c>
      <c r="E8" s="2" t="s">
        <v>169</v>
      </c>
    </row>
    <row r="9" spans="2:5" s="4" customFormat="1" ht="24" customHeight="1" x14ac:dyDescent="0.25">
      <c r="B9" s="1" t="s">
        <v>69</v>
      </c>
      <c r="C9" s="2" t="s">
        <v>81</v>
      </c>
      <c r="D9" s="3">
        <v>149600</v>
      </c>
      <c r="E9" s="2" t="s">
        <v>169</v>
      </c>
    </row>
    <row r="10" spans="2:5" s="4" customFormat="1" ht="24" customHeight="1" x14ac:dyDescent="0.25">
      <c r="B10" s="1" t="s">
        <v>30</v>
      </c>
      <c r="C10" s="2" t="s">
        <v>38</v>
      </c>
      <c r="D10" s="3">
        <v>20000</v>
      </c>
      <c r="E10" s="2" t="s">
        <v>169</v>
      </c>
    </row>
    <row r="11" spans="2:5" s="4" customFormat="1" ht="24" customHeight="1" x14ac:dyDescent="0.25">
      <c r="B11" s="1" t="s">
        <v>78</v>
      </c>
      <c r="C11" s="2" t="s">
        <v>81</v>
      </c>
      <c r="D11" s="3">
        <v>588000</v>
      </c>
      <c r="E11" s="2" t="s">
        <v>169</v>
      </c>
    </row>
    <row r="12" spans="2:5" ht="24" customHeight="1" x14ac:dyDescent="0.25">
      <c r="B12" s="1" t="s">
        <v>76</v>
      </c>
      <c r="C12" s="2" t="s">
        <v>81</v>
      </c>
      <c r="D12" s="3">
        <v>40000</v>
      </c>
      <c r="E12" s="2" t="s">
        <v>169</v>
      </c>
    </row>
    <row r="13" spans="2:5" ht="24" customHeight="1" x14ac:dyDescent="0.25">
      <c r="B13" s="1" t="s">
        <v>75</v>
      </c>
      <c r="C13" s="2" t="s">
        <v>81</v>
      </c>
      <c r="D13" s="3">
        <v>240000</v>
      </c>
      <c r="E13" s="2" t="s">
        <v>169</v>
      </c>
    </row>
    <row r="14" spans="2:5" ht="24" customHeight="1" x14ac:dyDescent="0.25">
      <c r="B14" s="1" t="s">
        <v>171</v>
      </c>
      <c r="C14" s="2" t="s">
        <v>81</v>
      </c>
      <c r="D14" s="3">
        <v>167619</v>
      </c>
      <c r="E14" s="2" t="s">
        <v>169</v>
      </c>
    </row>
    <row r="15" spans="2:5" ht="24" customHeight="1" x14ac:dyDescent="0.25">
      <c r="B15" s="1" t="s">
        <v>80</v>
      </c>
      <c r="C15" s="2" t="s">
        <v>81</v>
      </c>
      <c r="D15" s="3"/>
      <c r="E15" s="2" t="s">
        <v>169</v>
      </c>
    </row>
    <row r="16" spans="2:5" ht="24" customHeight="1" x14ac:dyDescent="0.25">
      <c r="B16" s="1" t="s">
        <v>18</v>
      </c>
      <c r="C16" s="2" t="s">
        <v>27</v>
      </c>
      <c r="D16" s="3">
        <v>34000</v>
      </c>
      <c r="E16" s="2" t="s">
        <v>169</v>
      </c>
    </row>
    <row r="17" spans="2:5" ht="24" customHeight="1" x14ac:dyDescent="0.25">
      <c r="B17" s="1" t="s">
        <v>17</v>
      </c>
      <c r="C17" s="2" t="s">
        <v>27</v>
      </c>
      <c r="D17" s="3">
        <v>40000</v>
      </c>
      <c r="E17" s="2" t="s">
        <v>169</v>
      </c>
    </row>
    <row r="18" spans="2:5" ht="24" customHeight="1" x14ac:dyDescent="0.25">
      <c r="B18" s="1" t="s">
        <v>135</v>
      </c>
      <c r="C18" s="2" t="s">
        <v>132</v>
      </c>
      <c r="D18" s="3">
        <v>4300</v>
      </c>
      <c r="E18" s="2" t="s">
        <v>167</v>
      </c>
    </row>
    <row r="19" spans="2:5" ht="24" customHeight="1" x14ac:dyDescent="0.25">
      <c r="B19" s="4" t="s">
        <v>89</v>
      </c>
      <c r="C19" s="4" t="s">
        <v>93</v>
      </c>
      <c r="D19" s="5">
        <v>747000</v>
      </c>
      <c r="E19" s="4" t="s">
        <v>169</v>
      </c>
    </row>
    <row r="20" spans="2:5" ht="24" customHeight="1" x14ac:dyDescent="0.25">
      <c r="B20" s="4" t="s">
        <v>86</v>
      </c>
      <c r="C20" s="4" t="s">
        <v>93</v>
      </c>
      <c r="D20" s="5">
        <v>583000</v>
      </c>
      <c r="E20" s="4" t="s">
        <v>169</v>
      </c>
    </row>
    <row r="21" spans="2:5" ht="24" customHeight="1" x14ac:dyDescent="0.25">
      <c r="B21" s="1" t="s">
        <v>26</v>
      </c>
      <c r="C21" s="2" t="s">
        <v>27</v>
      </c>
      <c r="D21" s="3">
        <v>36000</v>
      </c>
      <c r="E21" s="2" t="s">
        <v>169</v>
      </c>
    </row>
    <row r="22" spans="2:5" ht="24" customHeight="1" x14ac:dyDescent="0.25">
      <c r="B22" s="4" t="s">
        <v>128</v>
      </c>
      <c r="C22" s="4" t="s">
        <v>93</v>
      </c>
      <c r="D22" s="5">
        <v>64056</v>
      </c>
      <c r="E22" s="4" t="s">
        <v>169</v>
      </c>
    </row>
    <row r="23" spans="2:5" ht="24" customHeight="1" x14ac:dyDescent="0.25">
      <c r="B23" s="1" t="s">
        <v>131</v>
      </c>
      <c r="C23" s="2" t="s">
        <v>132</v>
      </c>
      <c r="D23" s="3">
        <v>300000</v>
      </c>
      <c r="E23" s="2" t="s">
        <v>169</v>
      </c>
    </row>
    <row r="24" spans="2:5" ht="24" customHeight="1" x14ac:dyDescent="0.25">
      <c r="B24" s="1" t="s">
        <v>7</v>
      </c>
      <c r="C24" s="2" t="s">
        <v>27</v>
      </c>
      <c r="D24" s="3">
        <v>20000</v>
      </c>
      <c r="E24" s="2" t="s">
        <v>169</v>
      </c>
    </row>
    <row r="25" spans="2:5" ht="24" customHeight="1" x14ac:dyDescent="0.25">
      <c r="B25" s="1" t="s">
        <v>166</v>
      </c>
      <c r="C25" s="2" t="s">
        <v>27</v>
      </c>
      <c r="D25" s="3"/>
      <c r="E25" s="2" t="s">
        <v>169</v>
      </c>
    </row>
    <row r="26" spans="2:5" ht="24" customHeight="1" x14ac:dyDescent="0.25">
      <c r="B26" s="1" t="s">
        <v>25</v>
      </c>
      <c r="C26" s="2" t="s">
        <v>27</v>
      </c>
      <c r="D26" s="3">
        <v>35000</v>
      </c>
      <c r="E26" s="2" t="s">
        <v>169</v>
      </c>
    </row>
    <row r="27" spans="2:5" ht="24" customHeight="1" x14ac:dyDescent="0.25">
      <c r="B27" s="1" t="s">
        <v>37</v>
      </c>
      <c r="C27" s="2" t="s">
        <v>38</v>
      </c>
      <c r="D27" s="3"/>
      <c r="E27" s="2" t="s">
        <v>169</v>
      </c>
    </row>
    <row r="28" spans="2:5" ht="24" customHeight="1" x14ac:dyDescent="0.25">
      <c r="B28" s="1" t="s">
        <v>6</v>
      </c>
      <c r="C28" s="2" t="s">
        <v>27</v>
      </c>
      <c r="D28" s="3">
        <v>21000</v>
      </c>
      <c r="E28" s="2" t="s">
        <v>169</v>
      </c>
    </row>
    <row r="29" spans="2:5" ht="24" customHeight="1" x14ac:dyDescent="0.25">
      <c r="B29" s="1" t="s">
        <v>62</v>
      </c>
      <c r="C29" s="2" t="s">
        <v>81</v>
      </c>
      <c r="D29" s="3">
        <v>50000</v>
      </c>
      <c r="E29" s="2" t="s">
        <v>169</v>
      </c>
    </row>
    <row r="30" spans="2:5" ht="24" customHeight="1" x14ac:dyDescent="0.25">
      <c r="B30" s="1" t="s">
        <v>64</v>
      </c>
      <c r="C30" s="2" t="s">
        <v>81</v>
      </c>
      <c r="D30" s="3">
        <v>70000</v>
      </c>
      <c r="E30" s="2" t="s">
        <v>169</v>
      </c>
    </row>
    <row r="31" spans="2:5" ht="24" customHeight="1" x14ac:dyDescent="0.25">
      <c r="B31" s="1" t="s">
        <v>63</v>
      </c>
      <c r="C31" s="2" t="s">
        <v>81</v>
      </c>
      <c r="D31" s="3"/>
      <c r="E31" s="2" t="s">
        <v>169</v>
      </c>
    </row>
    <row r="32" spans="2:5" ht="24" customHeight="1" x14ac:dyDescent="0.25">
      <c r="B32" s="1" t="s">
        <v>147</v>
      </c>
      <c r="C32" s="2" t="s">
        <v>132</v>
      </c>
      <c r="D32" s="3">
        <v>65000</v>
      </c>
    </row>
    <row r="33" spans="2:5" ht="24" customHeight="1" x14ac:dyDescent="0.25">
      <c r="B33" s="1" t="s">
        <v>140</v>
      </c>
      <c r="C33" s="2" t="s">
        <v>38</v>
      </c>
      <c r="D33" s="3"/>
      <c r="E33" s="2" t="s">
        <v>169</v>
      </c>
    </row>
    <row r="34" spans="2:5" ht="24" customHeight="1" x14ac:dyDescent="0.25">
      <c r="B34" s="1" t="s">
        <v>177</v>
      </c>
      <c r="C34" s="2" t="s">
        <v>81</v>
      </c>
      <c r="D34" s="3">
        <v>435600</v>
      </c>
      <c r="E34" s="2" t="s">
        <v>169</v>
      </c>
    </row>
    <row r="35" spans="2:5" ht="24" customHeight="1" x14ac:dyDescent="0.25">
      <c r="B35" s="1" t="s">
        <v>52</v>
      </c>
      <c r="C35" s="2" t="s">
        <v>61</v>
      </c>
      <c r="D35" s="3">
        <v>35000</v>
      </c>
      <c r="E35" s="2" t="s">
        <v>169</v>
      </c>
    </row>
    <row r="36" spans="2:5" ht="24" customHeight="1" x14ac:dyDescent="0.25">
      <c r="B36" s="1" t="s">
        <v>40</v>
      </c>
      <c r="C36" s="2" t="s">
        <v>48</v>
      </c>
      <c r="D36" s="3">
        <v>11000</v>
      </c>
      <c r="E36" s="2" t="s">
        <v>167</v>
      </c>
    </row>
    <row r="37" spans="2:5" ht="24" customHeight="1" x14ac:dyDescent="0.25">
      <c r="B37" s="1" t="s">
        <v>142</v>
      </c>
      <c r="C37" s="2" t="s">
        <v>132</v>
      </c>
      <c r="D37" s="3">
        <v>550000</v>
      </c>
      <c r="E37" s="2" t="s">
        <v>168</v>
      </c>
    </row>
    <row r="38" spans="2:5" ht="24" customHeight="1" x14ac:dyDescent="0.25">
      <c r="B38" s="1" t="s">
        <v>32</v>
      </c>
      <c r="C38" s="2" t="s">
        <v>38</v>
      </c>
      <c r="D38" s="3">
        <v>40000</v>
      </c>
      <c r="E38" s="2" t="s">
        <v>169</v>
      </c>
    </row>
    <row r="39" spans="2:5" ht="24" customHeight="1" x14ac:dyDescent="0.25">
      <c r="B39" s="1" t="s">
        <v>110</v>
      </c>
      <c r="C39" s="2" t="s">
        <v>132</v>
      </c>
      <c r="D39" s="3" t="s">
        <v>179</v>
      </c>
      <c r="E39" s="2" t="s">
        <v>169</v>
      </c>
    </row>
    <row r="40" spans="2:5" ht="24" customHeight="1" x14ac:dyDescent="0.25">
      <c r="B40" s="1" t="s">
        <v>8</v>
      </c>
      <c r="C40" s="2" t="s">
        <v>27</v>
      </c>
      <c r="D40" s="3">
        <v>36000</v>
      </c>
      <c r="E40" s="2" t="s">
        <v>169</v>
      </c>
    </row>
    <row r="41" spans="2:5" ht="24" customHeight="1" x14ac:dyDescent="0.25">
      <c r="B41" s="4" t="s">
        <v>83</v>
      </c>
      <c r="C41" s="4" t="s">
        <v>93</v>
      </c>
      <c r="D41" s="5">
        <v>140000</v>
      </c>
      <c r="E41" s="4" t="s">
        <v>168</v>
      </c>
    </row>
    <row r="42" spans="2:5" ht="24" customHeight="1" x14ac:dyDescent="0.25">
      <c r="B42" s="4" t="s">
        <v>84</v>
      </c>
      <c r="C42" s="4" t="s">
        <v>93</v>
      </c>
      <c r="D42" s="5">
        <v>170000</v>
      </c>
      <c r="E42" s="4" t="s">
        <v>169</v>
      </c>
    </row>
    <row r="43" spans="2:5" ht="24" customHeight="1" x14ac:dyDescent="0.25">
      <c r="B43" s="1" t="s">
        <v>0</v>
      </c>
      <c r="C43" s="2" t="s">
        <v>27</v>
      </c>
      <c r="D43" s="3">
        <v>16000</v>
      </c>
      <c r="E43" s="2" t="s">
        <v>169</v>
      </c>
    </row>
    <row r="44" spans="2:5" ht="24" customHeight="1" x14ac:dyDescent="0.25">
      <c r="B44" s="1" t="s">
        <v>102</v>
      </c>
      <c r="C44" s="2" t="s">
        <v>132</v>
      </c>
      <c r="D44" s="3" t="s">
        <v>179</v>
      </c>
      <c r="E44" s="2" t="s">
        <v>169</v>
      </c>
    </row>
    <row r="45" spans="2:5" ht="24" customHeight="1" x14ac:dyDescent="0.25">
      <c r="B45" s="1" t="s">
        <v>120</v>
      </c>
      <c r="C45" s="2" t="s">
        <v>132</v>
      </c>
      <c r="D45" s="3">
        <v>252000</v>
      </c>
      <c r="E45" s="2" t="s">
        <v>155</v>
      </c>
    </row>
    <row r="46" spans="2:5" ht="24" customHeight="1" x14ac:dyDescent="0.25">
      <c r="B46" s="1" t="s">
        <v>31</v>
      </c>
      <c r="C46" s="2" t="s">
        <v>38</v>
      </c>
      <c r="D46" s="3">
        <v>12000</v>
      </c>
      <c r="E46" s="2" t="s">
        <v>169</v>
      </c>
    </row>
    <row r="47" spans="2:5" ht="24" customHeight="1" x14ac:dyDescent="0.25">
      <c r="B47" s="1" t="s">
        <v>126</v>
      </c>
      <c r="C47" s="2" t="s">
        <v>132</v>
      </c>
      <c r="D47" s="3">
        <v>116000</v>
      </c>
      <c r="E47" s="2" t="s">
        <v>169</v>
      </c>
    </row>
    <row r="48" spans="2:5" ht="24" customHeight="1" x14ac:dyDescent="0.25">
      <c r="B48" s="1" t="s">
        <v>65</v>
      </c>
      <c r="C48" s="2" t="s">
        <v>81</v>
      </c>
      <c r="D48" s="3">
        <v>120000</v>
      </c>
      <c r="E48" s="2" t="s">
        <v>169</v>
      </c>
    </row>
    <row r="49" spans="2:5" ht="24" customHeight="1" x14ac:dyDescent="0.25">
      <c r="B49" s="1" t="s">
        <v>129</v>
      </c>
      <c r="C49" s="2" t="s">
        <v>81</v>
      </c>
      <c r="D49" s="3">
        <v>690</v>
      </c>
      <c r="E49" s="2" t="s">
        <v>169</v>
      </c>
    </row>
    <row r="50" spans="2:5" ht="24" customHeight="1" x14ac:dyDescent="0.25">
      <c r="B50" s="1" t="s">
        <v>68</v>
      </c>
      <c r="C50" s="2" t="s">
        <v>81</v>
      </c>
      <c r="D50" s="3">
        <v>80000</v>
      </c>
      <c r="E50" s="2" t="s">
        <v>169</v>
      </c>
    </row>
    <row r="51" spans="2:5" ht="24" customHeight="1" x14ac:dyDescent="0.25">
      <c r="B51" s="1" t="s">
        <v>66</v>
      </c>
      <c r="C51" s="2" t="s">
        <v>81</v>
      </c>
      <c r="D51" s="3">
        <v>120000</v>
      </c>
      <c r="E51" s="2" t="s">
        <v>169</v>
      </c>
    </row>
    <row r="52" spans="2:5" ht="24" customHeight="1" x14ac:dyDescent="0.25">
      <c r="B52" s="1" t="s">
        <v>67</v>
      </c>
      <c r="C52" s="2" t="s">
        <v>81</v>
      </c>
      <c r="D52" s="3">
        <v>70000</v>
      </c>
      <c r="E52" s="2" t="s">
        <v>169</v>
      </c>
    </row>
    <row r="53" spans="2:5" ht="24" customHeight="1" x14ac:dyDescent="0.25">
      <c r="B53" s="1" t="s">
        <v>91</v>
      </c>
      <c r="C53" s="2" t="s">
        <v>81</v>
      </c>
      <c r="D53" s="3">
        <v>2200</v>
      </c>
      <c r="E53" s="2" t="s">
        <v>167</v>
      </c>
    </row>
    <row r="54" spans="2:5" ht="24" customHeight="1" x14ac:dyDescent="0.25">
      <c r="B54" s="1" t="s">
        <v>92</v>
      </c>
      <c r="C54" s="2" t="s">
        <v>81</v>
      </c>
      <c r="D54" s="3">
        <v>600</v>
      </c>
      <c r="E54" s="2" t="s">
        <v>167</v>
      </c>
    </row>
    <row r="55" spans="2:5" ht="24" customHeight="1" x14ac:dyDescent="0.25">
      <c r="B55" s="1" t="s">
        <v>11</v>
      </c>
      <c r="C55" s="2" t="s">
        <v>27</v>
      </c>
      <c r="D55" s="3"/>
      <c r="E55" s="2" t="s">
        <v>169</v>
      </c>
    </row>
    <row r="56" spans="2:5" ht="24" customHeight="1" x14ac:dyDescent="0.25">
      <c r="B56" s="4" t="s">
        <v>88</v>
      </c>
      <c r="C56" s="4" t="s">
        <v>93</v>
      </c>
      <c r="D56" s="5">
        <v>280000</v>
      </c>
      <c r="E56" s="4" t="s">
        <v>169</v>
      </c>
    </row>
    <row r="57" spans="2:5" ht="24" customHeight="1" x14ac:dyDescent="0.25">
      <c r="B57" s="1" t="s">
        <v>109</v>
      </c>
      <c r="C57" s="2" t="s">
        <v>132</v>
      </c>
      <c r="D57" s="3"/>
      <c r="E57" s="2" t="s">
        <v>169</v>
      </c>
    </row>
    <row r="58" spans="2:5" ht="24" customHeight="1" x14ac:dyDescent="0.25">
      <c r="B58" s="1" t="s">
        <v>94</v>
      </c>
      <c r="C58" s="2" t="s">
        <v>132</v>
      </c>
      <c r="D58" s="3">
        <v>10000</v>
      </c>
      <c r="E58" s="2" t="s">
        <v>169</v>
      </c>
    </row>
    <row r="59" spans="2:5" ht="24" customHeight="1" x14ac:dyDescent="0.25">
      <c r="B59" s="1" t="s">
        <v>175</v>
      </c>
      <c r="C59" s="2" t="s">
        <v>81</v>
      </c>
      <c r="D59" s="3">
        <v>1532727</v>
      </c>
      <c r="E59" s="2" t="s">
        <v>169</v>
      </c>
    </row>
    <row r="60" spans="2:5" ht="24" customHeight="1" x14ac:dyDescent="0.25">
      <c r="B60" s="1" t="s">
        <v>15</v>
      </c>
      <c r="C60" s="2" t="s">
        <v>27</v>
      </c>
      <c r="D60" s="3">
        <v>36000</v>
      </c>
      <c r="E60" s="2" t="s">
        <v>169</v>
      </c>
    </row>
    <row r="61" spans="2:5" ht="24" customHeight="1" x14ac:dyDescent="0.25">
      <c r="B61" s="1" t="s">
        <v>107</v>
      </c>
      <c r="C61" s="2" t="s">
        <v>132</v>
      </c>
      <c r="D61" s="3"/>
      <c r="E61" s="2" t="s">
        <v>169</v>
      </c>
    </row>
    <row r="62" spans="2:5" ht="24" customHeight="1" x14ac:dyDescent="0.25">
      <c r="B62" s="1" t="s">
        <v>148</v>
      </c>
      <c r="C62" s="2" t="s">
        <v>132</v>
      </c>
      <c r="D62" s="3">
        <v>64000</v>
      </c>
      <c r="E62" s="2" t="s">
        <v>174</v>
      </c>
    </row>
    <row r="63" spans="2:5" ht="24" customHeight="1" x14ac:dyDescent="0.25">
      <c r="B63" s="1" t="s">
        <v>16</v>
      </c>
      <c r="C63" s="2" t="s">
        <v>27</v>
      </c>
      <c r="D63" s="3">
        <v>50000</v>
      </c>
      <c r="E63" s="2" t="s">
        <v>169</v>
      </c>
    </row>
    <row r="64" spans="2:5" ht="24" customHeight="1" x14ac:dyDescent="0.25">
      <c r="B64" s="4" t="s">
        <v>85</v>
      </c>
      <c r="C64" s="4" t="s">
        <v>93</v>
      </c>
      <c r="D64" s="5">
        <v>759000</v>
      </c>
      <c r="E64" s="4" t="s">
        <v>169</v>
      </c>
    </row>
    <row r="65" spans="2:5" ht="24" customHeight="1" x14ac:dyDescent="0.25">
      <c r="B65" s="1" t="s">
        <v>9</v>
      </c>
      <c r="C65" s="2" t="s">
        <v>27</v>
      </c>
      <c r="D65" s="3">
        <v>25000</v>
      </c>
      <c r="E65" s="2" t="s">
        <v>169</v>
      </c>
    </row>
    <row r="66" spans="2:5" ht="24" customHeight="1" x14ac:dyDescent="0.25">
      <c r="B66" s="1" t="s">
        <v>118</v>
      </c>
      <c r="C66" s="2" t="s">
        <v>27</v>
      </c>
      <c r="D66" s="3">
        <v>55000</v>
      </c>
      <c r="E66" s="2" t="s">
        <v>169</v>
      </c>
    </row>
    <row r="67" spans="2:5" ht="24" customHeight="1" x14ac:dyDescent="0.25">
      <c r="B67" s="1" t="s">
        <v>97</v>
      </c>
      <c r="C67" s="2" t="s">
        <v>38</v>
      </c>
      <c r="D67" s="3"/>
      <c r="E67" s="2" t="s">
        <v>169</v>
      </c>
    </row>
    <row r="68" spans="2:5" ht="24" customHeight="1" x14ac:dyDescent="0.25">
      <c r="B68" s="1" t="s">
        <v>158</v>
      </c>
      <c r="C68" s="2" t="s">
        <v>132</v>
      </c>
      <c r="D68" s="3">
        <v>79000</v>
      </c>
      <c r="E68" s="2" t="s">
        <v>168</v>
      </c>
    </row>
    <row r="69" spans="2:5" ht="24" customHeight="1" x14ac:dyDescent="0.25">
      <c r="B69" s="1" t="s">
        <v>162</v>
      </c>
      <c r="C69" s="2" t="s">
        <v>132</v>
      </c>
      <c r="D69" s="3"/>
      <c r="E69" s="2" t="s">
        <v>169</v>
      </c>
    </row>
    <row r="70" spans="2:5" ht="24" customHeight="1" x14ac:dyDescent="0.25">
      <c r="B70" s="1" t="s">
        <v>145</v>
      </c>
      <c r="C70" s="2" t="s">
        <v>132</v>
      </c>
      <c r="D70" s="3">
        <v>55000</v>
      </c>
    </row>
    <row r="71" spans="2:5" ht="24" customHeight="1" x14ac:dyDescent="0.25">
      <c r="B71" s="1" t="s">
        <v>49</v>
      </c>
      <c r="C71" s="2" t="s">
        <v>48</v>
      </c>
      <c r="D71" s="3"/>
      <c r="E71" s="2" t="s">
        <v>169</v>
      </c>
    </row>
    <row r="72" spans="2:5" ht="24" customHeight="1" x14ac:dyDescent="0.25">
      <c r="B72" s="1" t="s">
        <v>79</v>
      </c>
      <c r="C72" s="2" t="s">
        <v>81</v>
      </c>
      <c r="D72" s="3">
        <v>780000</v>
      </c>
      <c r="E72" s="2" t="s">
        <v>169</v>
      </c>
    </row>
    <row r="73" spans="2:5" ht="24" customHeight="1" x14ac:dyDescent="0.25">
      <c r="B73" s="1" t="s">
        <v>141</v>
      </c>
      <c r="C73" s="2" t="s">
        <v>132</v>
      </c>
      <c r="D73" s="3"/>
    </row>
    <row r="74" spans="2:5" ht="24" customHeight="1" x14ac:dyDescent="0.25">
      <c r="B74" s="1" t="s">
        <v>44</v>
      </c>
      <c r="C74" s="2" t="s">
        <v>48</v>
      </c>
      <c r="D74" s="3"/>
      <c r="E74" s="2" t="s">
        <v>169</v>
      </c>
    </row>
    <row r="75" spans="2:5" ht="24" customHeight="1" x14ac:dyDescent="0.25">
      <c r="B75" s="1" t="s">
        <v>29</v>
      </c>
      <c r="C75" s="2" t="s">
        <v>38</v>
      </c>
      <c r="D75" s="3"/>
      <c r="E75" s="2" t="s">
        <v>169</v>
      </c>
    </row>
    <row r="76" spans="2:5" ht="24" customHeight="1" x14ac:dyDescent="0.25">
      <c r="B76" s="1" t="s">
        <v>43</v>
      </c>
      <c r="C76" s="2" t="s">
        <v>48</v>
      </c>
      <c r="D76" s="3">
        <v>22000</v>
      </c>
      <c r="E76" s="2" t="s">
        <v>169</v>
      </c>
    </row>
    <row r="77" spans="2:5" ht="24" customHeight="1" x14ac:dyDescent="0.25">
      <c r="B77" s="1" t="s">
        <v>173</v>
      </c>
      <c r="C77" s="2" t="s">
        <v>132</v>
      </c>
      <c r="D77" s="3">
        <v>34500</v>
      </c>
      <c r="E77" s="2" t="s">
        <v>155</v>
      </c>
    </row>
    <row r="78" spans="2:5" ht="24" customHeight="1" x14ac:dyDescent="0.25">
      <c r="B78" s="1" t="s">
        <v>56</v>
      </c>
      <c r="C78" s="2" t="s">
        <v>61</v>
      </c>
      <c r="D78" s="3">
        <v>55000</v>
      </c>
      <c r="E78" s="2" t="s">
        <v>169</v>
      </c>
    </row>
    <row r="79" spans="2:5" ht="24" customHeight="1" x14ac:dyDescent="0.25">
      <c r="B79" s="4" t="s">
        <v>87</v>
      </c>
      <c r="C79" s="4" t="s">
        <v>93</v>
      </c>
      <c r="D79" s="5">
        <v>521054</v>
      </c>
      <c r="E79" s="4" t="s">
        <v>169</v>
      </c>
    </row>
    <row r="80" spans="2:5" ht="24" customHeight="1" x14ac:dyDescent="0.25">
      <c r="B80" s="1" t="s">
        <v>47</v>
      </c>
      <c r="C80" s="2" t="s">
        <v>48</v>
      </c>
      <c r="D80" s="3">
        <v>30000</v>
      </c>
      <c r="E80" s="2" t="s">
        <v>169</v>
      </c>
    </row>
    <row r="81" spans="2:5" ht="24" customHeight="1" x14ac:dyDescent="0.25">
      <c r="B81" s="1" t="s">
        <v>146</v>
      </c>
      <c r="C81" s="2" t="s">
        <v>132</v>
      </c>
      <c r="D81" s="3">
        <v>74000</v>
      </c>
      <c r="E81" s="2" t="s">
        <v>155</v>
      </c>
    </row>
    <row r="82" spans="2:5" ht="24" customHeight="1" x14ac:dyDescent="0.25">
      <c r="B82" s="4" t="s">
        <v>82</v>
      </c>
      <c r="C82" s="4" t="s">
        <v>93</v>
      </c>
      <c r="D82" s="5">
        <v>43259</v>
      </c>
      <c r="E82" s="4" t="s">
        <v>168</v>
      </c>
    </row>
    <row r="83" spans="2:5" ht="24" customHeight="1" x14ac:dyDescent="0.25">
      <c r="B83" s="1" t="s">
        <v>36</v>
      </c>
      <c r="C83" s="2" t="s">
        <v>38</v>
      </c>
      <c r="D83" s="3"/>
      <c r="E83" s="2" t="s">
        <v>169</v>
      </c>
    </row>
    <row r="84" spans="2:5" ht="24" customHeight="1" x14ac:dyDescent="0.25">
      <c r="B84" s="1" t="s">
        <v>100</v>
      </c>
      <c r="C84" s="2" t="s">
        <v>132</v>
      </c>
      <c r="D84" s="3"/>
      <c r="E84" s="2" t="s">
        <v>169</v>
      </c>
    </row>
    <row r="85" spans="2:5" ht="24" customHeight="1" x14ac:dyDescent="0.25">
      <c r="B85" s="1" t="s">
        <v>21</v>
      </c>
      <c r="C85" s="2" t="s">
        <v>27</v>
      </c>
      <c r="D85" s="3"/>
      <c r="E85" s="2" t="s">
        <v>169</v>
      </c>
    </row>
    <row r="86" spans="2:5" ht="24" customHeight="1" x14ac:dyDescent="0.25">
      <c r="B86" s="1" t="s">
        <v>22</v>
      </c>
      <c r="C86" s="2" t="s">
        <v>27</v>
      </c>
      <c r="D86" s="3"/>
      <c r="E86" s="2" t="s">
        <v>169</v>
      </c>
    </row>
    <row r="87" spans="2:5" ht="24" customHeight="1" x14ac:dyDescent="0.25">
      <c r="B87" s="1" t="s">
        <v>160</v>
      </c>
      <c r="C87" s="2" t="s">
        <v>132</v>
      </c>
      <c r="D87" s="3"/>
      <c r="E87" s="2" t="s">
        <v>155</v>
      </c>
    </row>
    <row r="88" spans="2:5" ht="24" customHeight="1" x14ac:dyDescent="0.25">
      <c r="B88" s="1" t="s">
        <v>20</v>
      </c>
      <c r="C88" s="2" t="s">
        <v>27</v>
      </c>
      <c r="D88" s="3"/>
      <c r="E88" s="2" t="s">
        <v>169</v>
      </c>
    </row>
    <row r="89" spans="2:5" ht="24" customHeight="1" x14ac:dyDescent="0.25">
      <c r="B89" s="1" t="s">
        <v>23</v>
      </c>
      <c r="C89" s="2" t="s">
        <v>27</v>
      </c>
      <c r="D89" s="3"/>
      <c r="E89" s="2" t="s">
        <v>169</v>
      </c>
    </row>
    <row r="90" spans="2:5" ht="24" customHeight="1" x14ac:dyDescent="0.25">
      <c r="B90" s="1" t="s">
        <v>24</v>
      </c>
      <c r="C90" s="2" t="s">
        <v>27</v>
      </c>
      <c r="D90" s="3"/>
      <c r="E90" s="2" t="s">
        <v>169</v>
      </c>
    </row>
    <row r="91" spans="2:5" ht="24" customHeight="1" x14ac:dyDescent="0.25">
      <c r="B91" s="1" t="s">
        <v>55</v>
      </c>
      <c r="C91" s="2" t="s">
        <v>61</v>
      </c>
      <c r="D91" s="3">
        <v>150000</v>
      </c>
      <c r="E91" s="2" t="s">
        <v>156</v>
      </c>
    </row>
    <row r="92" spans="2:5" ht="24" customHeight="1" x14ac:dyDescent="0.25">
      <c r="B92" s="1" t="s">
        <v>163</v>
      </c>
      <c r="C92" s="2" t="s">
        <v>132</v>
      </c>
      <c r="D92" s="3"/>
      <c r="E92" s="2" t="s">
        <v>168</v>
      </c>
    </row>
    <row r="93" spans="2:5" ht="24" customHeight="1" x14ac:dyDescent="0.25">
      <c r="B93" s="1" t="s">
        <v>159</v>
      </c>
      <c r="C93" s="2" t="s">
        <v>132</v>
      </c>
      <c r="D93" s="3"/>
      <c r="E93" s="2" t="s">
        <v>168</v>
      </c>
    </row>
    <row r="94" spans="2:5" ht="24" customHeight="1" x14ac:dyDescent="0.25">
      <c r="B94" s="1" t="s">
        <v>50</v>
      </c>
      <c r="C94" s="2" t="s">
        <v>61</v>
      </c>
      <c r="D94" s="3">
        <v>160000</v>
      </c>
      <c r="E94" s="2" t="s">
        <v>169</v>
      </c>
    </row>
    <row r="95" spans="2:5" ht="24" customHeight="1" x14ac:dyDescent="0.25">
      <c r="B95" s="1" t="s">
        <v>112</v>
      </c>
      <c r="C95" s="2" t="s">
        <v>132</v>
      </c>
      <c r="D95" s="3">
        <v>19000</v>
      </c>
      <c r="E95" s="2" t="s">
        <v>168</v>
      </c>
    </row>
    <row r="96" spans="2:5" ht="24" customHeight="1" x14ac:dyDescent="0.25">
      <c r="B96" s="1" t="s">
        <v>157</v>
      </c>
      <c r="C96" s="2" t="s">
        <v>132</v>
      </c>
      <c r="D96" s="3"/>
      <c r="E96" s="2" t="s">
        <v>168</v>
      </c>
    </row>
    <row r="97" spans="2:5" ht="24" customHeight="1" x14ac:dyDescent="0.25">
      <c r="B97" s="1" t="s">
        <v>111</v>
      </c>
      <c r="C97" s="2" t="s">
        <v>132</v>
      </c>
      <c r="D97" s="3">
        <v>152460</v>
      </c>
      <c r="E97" s="2" t="s">
        <v>168</v>
      </c>
    </row>
    <row r="98" spans="2:5" ht="24" customHeight="1" x14ac:dyDescent="0.25">
      <c r="B98" s="1" t="s">
        <v>117</v>
      </c>
      <c r="C98" s="2" t="s">
        <v>132</v>
      </c>
      <c r="D98" s="3">
        <v>670000</v>
      </c>
      <c r="E98" s="2" t="s">
        <v>168</v>
      </c>
    </row>
    <row r="99" spans="2:5" ht="24" customHeight="1" x14ac:dyDescent="0.25">
      <c r="B99" s="1" t="s">
        <v>144</v>
      </c>
      <c r="C99" s="2" t="s">
        <v>132</v>
      </c>
      <c r="D99" s="3">
        <v>330000</v>
      </c>
      <c r="E99" s="2" t="s">
        <v>155</v>
      </c>
    </row>
    <row r="100" spans="2:5" ht="24" customHeight="1" x14ac:dyDescent="0.25">
      <c r="B100" s="1" t="s">
        <v>12</v>
      </c>
      <c r="C100" s="2" t="s">
        <v>27</v>
      </c>
      <c r="D100" s="3"/>
      <c r="E100" s="2" t="s">
        <v>169</v>
      </c>
    </row>
    <row r="101" spans="2:5" ht="24" customHeight="1" x14ac:dyDescent="0.25">
      <c r="B101" s="1" t="s">
        <v>106</v>
      </c>
      <c r="C101" s="2" t="s">
        <v>132</v>
      </c>
      <c r="D101" s="3"/>
      <c r="E101" s="2" t="s">
        <v>169</v>
      </c>
    </row>
    <row r="102" spans="2:5" ht="24" customHeight="1" x14ac:dyDescent="0.25">
      <c r="B102" s="1" t="s">
        <v>13</v>
      </c>
      <c r="C102" s="2" t="s">
        <v>27</v>
      </c>
      <c r="D102" s="3"/>
      <c r="E102" s="2" t="s">
        <v>169</v>
      </c>
    </row>
    <row r="103" spans="2:5" ht="24" customHeight="1" x14ac:dyDescent="0.25">
      <c r="B103" s="1" t="s">
        <v>45</v>
      </c>
      <c r="C103" s="2" t="s">
        <v>48</v>
      </c>
      <c r="D103" s="3">
        <v>16000</v>
      </c>
      <c r="E103" s="2" t="s">
        <v>169</v>
      </c>
    </row>
    <row r="104" spans="2:5" ht="24" customHeight="1" x14ac:dyDescent="0.25">
      <c r="B104" s="1" t="s">
        <v>108</v>
      </c>
      <c r="C104" s="2" t="s">
        <v>132</v>
      </c>
      <c r="D104" s="3"/>
      <c r="E104" s="2" t="s">
        <v>169</v>
      </c>
    </row>
    <row r="105" spans="2:5" ht="24" customHeight="1" x14ac:dyDescent="0.25">
      <c r="B105" s="1" t="s">
        <v>104</v>
      </c>
      <c r="C105" s="2" t="s">
        <v>132</v>
      </c>
      <c r="D105" s="3"/>
      <c r="E105" s="2" t="s">
        <v>169</v>
      </c>
    </row>
    <row r="106" spans="2:5" ht="24" customHeight="1" x14ac:dyDescent="0.25">
      <c r="B106" s="1" t="s">
        <v>105</v>
      </c>
      <c r="C106" s="2" t="s">
        <v>132</v>
      </c>
      <c r="D106" s="3"/>
      <c r="E106" s="2" t="s">
        <v>169</v>
      </c>
    </row>
    <row r="107" spans="2:5" ht="24" customHeight="1" x14ac:dyDescent="0.25">
      <c r="B107" s="1" t="s">
        <v>41</v>
      </c>
      <c r="C107" s="2" t="s">
        <v>48</v>
      </c>
      <c r="D107" s="3">
        <v>15000</v>
      </c>
      <c r="E107" s="2" t="s">
        <v>169</v>
      </c>
    </row>
    <row r="108" spans="2:5" ht="24" customHeight="1" x14ac:dyDescent="0.25">
      <c r="B108" s="1" t="s">
        <v>46</v>
      </c>
      <c r="C108" s="2" t="s">
        <v>48</v>
      </c>
      <c r="D108" s="3"/>
      <c r="E108" s="2" t="s">
        <v>169</v>
      </c>
    </row>
    <row r="109" spans="2:5" ht="24" customHeight="1" x14ac:dyDescent="0.25">
      <c r="B109" s="1" t="s">
        <v>33</v>
      </c>
      <c r="C109" s="2" t="s">
        <v>38</v>
      </c>
      <c r="D109" s="3"/>
      <c r="E109" s="2" t="s">
        <v>169</v>
      </c>
    </row>
    <row r="110" spans="2:5" ht="24" customHeight="1" x14ac:dyDescent="0.25">
      <c r="B110" s="1" t="s">
        <v>98</v>
      </c>
      <c r="C110" s="2" t="s">
        <v>132</v>
      </c>
      <c r="D110" s="3"/>
      <c r="E110" s="2" t="s">
        <v>169</v>
      </c>
    </row>
    <row r="111" spans="2:5" ht="24" customHeight="1" x14ac:dyDescent="0.25">
      <c r="B111" s="1" t="s">
        <v>99</v>
      </c>
      <c r="C111" s="2" t="s">
        <v>132</v>
      </c>
      <c r="D111" s="3"/>
      <c r="E111" s="2" t="s">
        <v>169</v>
      </c>
    </row>
    <row r="112" spans="2:5" ht="24" customHeight="1" x14ac:dyDescent="0.25">
      <c r="B112" s="1" t="s">
        <v>133</v>
      </c>
      <c r="C112" s="2" t="s">
        <v>132</v>
      </c>
      <c r="D112" s="3"/>
      <c r="E112" s="2" t="s">
        <v>169</v>
      </c>
    </row>
    <row r="113" spans="2:5" ht="24" customHeight="1" x14ac:dyDescent="0.25">
      <c r="B113" s="1" t="s">
        <v>103</v>
      </c>
      <c r="C113" s="2" t="s">
        <v>132</v>
      </c>
      <c r="D113" s="3">
        <v>500000</v>
      </c>
      <c r="E113" s="2" t="s">
        <v>169</v>
      </c>
    </row>
    <row r="114" spans="2:5" ht="24" customHeight="1" x14ac:dyDescent="0.25">
      <c r="B114" s="1" t="s">
        <v>124</v>
      </c>
      <c r="C114" s="2" t="s">
        <v>132</v>
      </c>
      <c r="D114" s="3">
        <v>95000</v>
      </c>
      <c r="E114" s="2" t="s">
        <v>169</v>
      </c>
    </row>
    <row r="115" spans="2:5" ht="24" customHeight="1" x14ac:dyDescent="0.25">
      <c r="B115" s="1" t="s">
        <v>54</v>
      </c>
      <c r="C115" s="2" t="s">
        <v>48</v>
      </c>
      <c r="D115" s="3"/>
      <c r="E115" s="2" t="s">
        <v>169</v>
      </c>
    </row>
    <row r="116" spans="2:5" ht="24" customHeight="1" x14ac:dyDescent="0.25">
      <c r="B116" s="1" t="s">
        <v>73</v>
      </c>
      <c r="C116" s="2" t="s">
        <v>81</v>
      </c>
      <c r="D116" s="3">
        <v>100000</v>
      </c>
      <c r="E116" s="2" t="s">
        <v>169</v>
      </c>
    </row>
    <row r="117" spans="2:5" ht="24" customHeight="1" x14ac:dyDescent="0.25">
      <c r="B117" s="1" t="s">
        <v>74</v>
      </c>
      <c r="C117" s="2" t="s">
        <v>81</v>
      </c>
      <c r="D117" s="3">
        <v>30000</v>
      </c>
      <c r="E117" s="2" t="s">
        <v>169</v>
      </c>
    </row>
    <row r="118" spans="2:5" ht="24" customHeight="1" x14ac:dyDescent="0.25">
      <c r="B118" s="1" t="s">
        <v>77</v>
      </c>
      <c r="C118" s="2" t="s">
        <v>81</v>
      </c>
      <c r="D118" s="3">
        <v>120000</v>
      </c>
      <c r="E118" s="2" t="s">
        <v>169</v>
      </c>
    </row>
    <row r="119" spans="2:5" ht="24" customHeight="1" x14ac:dyDescent="0.25">
      <c r="B119" s="1" t="s">
        <v>130</v>
      </c>
      <c r="C119" s="2" t="s">
        <v>81</v>
      </c>
      <c r="D119" s="3"/>
      <c r="E119" s="2" t="s">
        <v>169</v>
      </c>
    </row>
    <row r="120" spans="2:5" ht="24" customHeight="1" x14ac:dyDescent="0.25">
      <c r="B120" s="1" t="s">
        <v>72</v>
      </c>
      <c r="C120" s="2" t="s">
        <v>81</v>
      </c>
      <c r="D120" s="3">
        <v>20000</v>
      </c>
      <c r="E120" s="2" t="s">
        <v>169</v>
      </c>
    </row>
    <row r="121" spans="2:5" ht="24" customHeight="1" x14ac:dyDescent="0.25">
      <c r="B121" s="1" t="s">
        <v>71</v>
      </c>
      <c r="C121" s="2" t="s">
        <v>81</v>
      </c>
      <c r="D121" s="3">
        <v>100000</v>
      </c>
      <c r="E121" s="2" t="s">
        <v>169</v>
      </c>
    </row>
    <row r="122" spans="2:5" ht="24" customHeight="1" x14ac:dyDescent="0.25">
      <c r="B122" s="1" t="s">
        <v>70</v>
      </c>
      <c r="C122" s="2" t="s">
        <v>81</v>
      </c>
      <c r="D122" s="3">
        <v>100000</v>
      </c>
      <c r="E122" s="2" t="s">
        <v>169</v>
      </c>
    </row>
    <row r="123" spans="2:5" ht="24" customHeight="1" x14ac:dyDescent="0.25">
      <c r="B123" s="1" t="s">
        <v>143</v>
      </c>
      <c r="C123" s="2" t="s">
        <v>132</v>
      </c>
      <c r="D123" s="3">
        <v>300000</v>
      </c>
      <c r="E123" s="2" t="s">
        <v>168</v>
      </c>
    </row>
    <row r="124" spans="2:5" ht="24" customHeight="1" x14ac:dyDescent="0.25">
      <c r="B124" s="1" t="s">
        <v>1</v>
      </c>
      <c r="C124" s="2" t="s">
        <v>27</v>
      </c>
      <c r="D124" s="3">
        <v>25000</v>
      </c>
      <c r="E124" s="2" t="s">
        <v>169</v>
      </c>
    </row>
    <row r="125" spans="2:5" ht="24" customHeight="1" x14ac:dyDescent="0.25">
      <c r="B125" s="1" t="s">
        <v>2</v>
      </c>
      <c r="C125" s="2" t="s">
        <v>27</v>
      </c>
      <c r="D125" s="3">
        <v>28000</v>
      </c>
      <c r="E125" s="2" t="s">
        <v>169</v>
      </c>
    </row>
    <row r="126" spans="2:5" ht="24" customHeight="1" x14ac:dyDescent="0.25">
      <c r="B126" s="1" t="s">
        <v>90</v>
      </c>
      <c r="C126" s="2" t="s">
        <v>81</v>
      </c>
      <c r="D126" s="3"/>
      <c r="E126" s="2" t="s">
        <v>169</v>
      </c>
    </row>
    <row r="127" spans="2:5" ht="24" customHeight="1" x14ac:dyDescent="0.25">
      <c r="B127" s="1" t="s">
        <v>35</v>
      </c>
      <c r="C127" s="2" t="s">
        <v>38</v>
      </c>
      <c r="D127" s="3"/>
      <c r="E127" s="2" t="s">
        <v>169</v>
      </c>
    </row>
    <row r="128" spans="2:5" ht="24" customHeight="1" x14ac:dyDescent="0.25">
      <c r="B128" s="1" t="s">
        <v>121</v>
      </c>
      <c r="C128" s="2" t="s">
        <v>132</v>
      </c>
      <c r="D128" s="3"/>
      <c r="E128" s="2" t="s">
        <v>168</v>
      </c>
    </row>
    <row r="129" spans="2:5" ht="24" customHeight="1" x14ac:dyDescent="0.25">
      <c r="B129" s="1" t="s">
        <v>34</v>
      </c>
      <c r="C129" s="2" t="s">
        <v>38</v>
      </c>
      <c r="D129" s="3"/>
      <c r="E129" s="2" t="s">
        <v>169</v>
      </c>
    </row>
    <row r="130" spans="2:5" ht="24" customHeight="1" x14ac:dyDescent="0.25">
      <c r="B130" s="1" t="s">
        <v>127</v>
      </c>
      <c r="C130" s="2" t="s">
        <v>132</v>
      </c>
      <c r="D130" s="3"/>
      <c r="E130" s="2" t="s">
        <v>169</v>
      </c>
    </row>
    <row r="131" spans="2:5" ht="24" customHeight="1" x14ac:dyDescent="0.25">
      <c r="B131" s="1" t="s">
        <v>60</v>
      </c>
      <c r="C131" s="2" t="s">
        <v>61</v>
      </c>
      <c r="D131" s="3" t="s">
        <v>170</v>
      </c>
      <c r="E131" s="2" t="s">
        <v>169</v>
      </c>
    </row>
    <row r="132" spans="2:5" ht="24" customHeight="1" x14ac:dyDescent="0.25">
      <c r="B132" s="1" t="s">
        <v>152</v>
      </c>
      <c r="C132" s="2" t="s">
        <v>27</v>
      </c>
      <c r="D132" s="3"/>
      <c r="E132" s="2" t="s">
        <v>169</v>
      </c>
    </row>
    <row r="133" spans="2:5" ht="24" customHeight="1" x14ac:dyDescent="0.25">
      <c r="B133" s="1" t="s">
        <v>153</v>
      </c>
      <c r="C133" s="2" t="s">
        <v>27</v>
      </c>
      <c r="D133" s="3">
        <v>50000</v>
      </c>
      <c r="E133" s="2" t="s">
        <v>169</v>
      </c>
    </row>
    <row r="134" spans="2:5" ht="24" customHeight="1" x14ac:dyDescent="0.25">
      <c r="B134" s="1" t="s">
        <v>151</v>
      </c>
      <c r="C134" s="2" t="s">
        <v>27</v>
      </c>
      <c r="D134" s="3">
        <v>30000</v>
      </c>
      <c r="E134" s="2" t="s">
        <v>169</v>
      </c>
    </row>
    <row r="135" spans="2:5" ht="24" customHeight="1" x14ac:dyDescent="0.25">
      <c r="B135" s="1" t="s">
        <v>59</v>
      </c>
      <c r="C135" s="2" t="s">
        <v>61</v>
      </c>
      <c r="D135" s="3">
        <v>256000</v>
      </c>
      <c r="E135" s="2" t="s">
        <v>169</v>
      </c>
    </row>
    <row r="136" spans="2:5" ht="24" customHeight="1" x14ac:dyDescent="0.25">
      <c r="B136" s="1" t="s">
        <v>95</v>
      </c>
      <c r="C136" s="2" t="s">
        <v>132</v>
      </c>
      <c r="D136" s="3">
        <v>6000</v>
      </c>
      <c r="E136" s="2" t="s">
        <v>169</v>
      </c>
    </row>
    <row r="137" spans="2:5" ht="24" customHeight="1" x14ac:dyDescent="0.25">
      <c r="B137" s="1" t="s">
        <v>96</v>
      </c>
      <c r="C137" s="2" t="s">
        <v>132</v>
      </c>
      <c r="D137" s="3"/>
      <c r="E137" s="2" t="s">
        <v>169</v>
      </c>
    </row>
    <row r="138" spans="2:5" ht="24" customHeight="1" x14ac:dyDescent="0.25">
      <c r="B138" s="1" t="s">
        <v>58</v>
      </c>
      <c r="C138" s="2" t="s">
        <v>61</v>
      </c>
      <c r="D138" s="3">
        <v>150000</v>
      </c>
      <c r="E138" s="2" t="s">
        <v>169</v>
      </c>
    </row>
    <row r="139" spans="2:5" ht="24" customHeight="1" x14ac:dyDescent="0.25">
      <c r="B139" s="1" t="s">
        <v>176</v>
      </c>
      <c r="C139" s="2" t="s">
        <v>81</v>
      </c>
      <c r="D139" s="3">
        <v>865700</v>
      </c>
      <c r="E139" s="2" t="s">
        <v>169</v>
      </c>
    </row>
    <row r="140" spans="2:5" ht="24" customHeight="1" x14ac:dyDescent="0.25">
      <c r="B140" s="1" t="s">
        <v>122</v>
      </c>
      <c r="C140" s="2" t="s">
        <v>132</v>
      </c>
      <c r="D140" s="3"/>
      <c r="E140" s="2" t="s">
        <v>169</v>
      </c>
    </row>
    <row r="141" spans="2:5" ht="24" customHeight="1" x14ac:dyDescent="0.25">
      <c r="B141" s="1" t="s">
        <v>123</v>
      </c>
      <c r="C141" s="2" t="s">
        <v>132</v>
      </c>
      <c r="D141" s="3"/>
      <c r="E141" s="2" t="s">
        <v>169</v>
      </c>
    </row>
    <row r="142" spans="2:5" ht="24" customHeight="1" x14ac:dyDescent="0.25">
      <c r="B142" s="1" t="s">
        <v>14</v>
      </c>
      <c r="C142" s="2" t="s">
        <v>27</v>
      </c>
      <c r="D142" s="3">
        <v>15000</v>
      </c>
      <c r="E142" s="2" t="s">
        <v>169</v>
      </c>
    </row>
    <row r="143" spans="2:5" ht="24" customHeight="1" x14ac:dyDescent="0.25">
      <c r="B143" s="1" t="s">
        <v>53</v>
      </c>
      <c r="C143" s="2" t="s">
        <v>61</v>
      </c>
      <c r="D143" s="3">
        <v>200000</v>
      </c>
      <c r="E143" s="2" t="s">
        <v>169</v>
      </c>
    </row>
    <row r="144" spans="2:5" ht="24" customHeight="1" x14ac:dyDescent="0.25">
      <c r="B144" s="1" t="s">
        <v>51</v>
      </c>
      <c r="C144" s="2" t="s">
        <v>61</v>
      </c>
      <c r="D144" s="3">
        <v>260000</v>
      </c>
      <c r="E144" s="2" t="s">
        <v>169</v>
      </c>
    </row>
    <row r="145" spans="2:5" ht="24" customHeight="1" x14ac:dyDescent="0.25">
      <c r="B145" s="1" t="s">
        <v>138</v>
      </c>
      <c r="C145" s="2" t="s">
        <v>132</v>
      </c>
      <c r="D145" s="3">
        <v>16000</v>
      </c>
      <c r="E145" s="2" t="s">
        <v>169</v>
      </c>
    </row>
    <row r="146" spans="2:5" ht="24" customHeight="1" x14ac:dyDescent="0.25">
      <c r="B146" s="1" t="s">
        <v>139</v>
      </c>
      <c r="C146" s="2" t="s">
        <v>132</v>
      </c>
      <c r="D146" s="3"/>
      <c r="E146" s="2" t="s">
        <v>169</v>
      </c>
    </row>
    <row r="147" spans="2:5" ht="24" customHeight="1" x14ac:dyDescent="0.25">
      <c r="B147" s="1" t="s">
        <v>149</v>
      </c>
      <c r="C147" s="2" t="s">
        <v>132</v>
      </c>
      <c r="D147" s="3"/>
    </row>
    <row r="148" spans="2:5" ht="24" customHeight="1" x14ac:dyDescent="0.25">
      <c r="B148" s="1" t="s">
        <v>172</v>
      </c>
      <c r="C148" s="2" t="s">
        <v>27</v>
      </c>
      <c r="D148" s="3">
        <v>16000</v>
      </c>
      <c r="E148" s="2" t="s">
        <v>169</v>
      </c>
    </row>
    <row r="149" spans="2:5" ht="24" customHeight="1" x14ac:dyDescent="0.25">
      <c r="B149" s="1" t="s">
        <v>3</v>
      </c>
      <c r="C149" s="2" t="s">
        <v>27</v>
      </c>
      <c r="D149" s="3"/>
      <c r="E149" s="2" t="s">
        <v>169</v>
      </c>
    </row>
    <row r="150" spans="2:5" ht="24" customHeight="1" x14ac:dyDescent="0.25">
      <c r="B150" s="1" t="s">
        <v>4</v>
      </c>
      <c r="C150" s="2" t="s">
        <v>27</v>
      </c>
      <c r="D150" s="3">
        <v>22000</v>
      </c>
      <c r="E150" s="2" t="s">
        <v>169</v>
      </c>
    </row>
    <row r="151" spans="2:5" ht="24" customHeight="1" x14ac:dyDescent="0.25">
      <c r="B151" s="1" t="s">
        <v>5</v>
      </c>
      <c r="C151" s="2" t="s">
        <v>27</v>
      </c>
      <c r="D151" s="3"/>
      <c r="E151" s="2" t="s">
        <v>169</v>
      </c>
    </row>
    <row r="152" spans="2:5" ht="24" customHeight="1" x14ac:dyDescent="0.25">
      <c r="B152" s="1" t="s">
        <v>119</v>
      </c>
      <c r="C152" s="2" t="s">
        <v>132</v>
      </c>
      <c r="D152" s="3"/>
    </row>
    <row r="153" spans="2:5" ht="24" customHeight="1" x14ac:dyDescent="0.25">
      <c r="B153" s="1" t="s">
        <v>57</v>
      </c>
      <c r="C153" s="2" t="s">
        <v>61</v>
      </c>
      <c r="D153" s="3">
        <v>210000</v>
      </c>
      <c r="E153" s="2" t="s">
        <v>169</v>
      </c>
    </row>
    <row r="154" spans="2:5" ht="24" customHeight="1" x14ac:dyDescent="0.25">
      <c r="B154" s="1" t="s">
        <v>136</v>
      </c>
      <c r="C154" s="2" t="s">
        <v>132</v>
      </c>
      <c r="D154" s="3"/>
    </row>
    <row r="155" spans="2:5" ht="24" customHeight="1" x14ac:dyDescent="0.25">
      <c r="B155" s="1" t="s">
        <v>137</v>
      </c>
      <c r="C155" s="2" t="s">
        <v>132</v>
      </c>
      <c r="D155" s="3">
        <v>290000</v>
      </c>
    </row>
    <row r="156" spans="2:5" ht="24" customHeight="1" x14ac:dyDescent="0.25">
      <c r="B156" s="1" t="s">
        <v>115</v>
      </c>
      <c r="C156" s="2" t="s">
        <v>132</v>
      </c>
      <c r="D156" s="3"/>
    </row>
    <row r="157" spans="2:5" ht="24" customHeight="1" x14ac:dyDescent="0.25">
      <c r="B157" s="1" t="s">
        <v>113</v>
      </c>
      <c r="C157" s="2" t="s">
        <v>132</v>
      </c>
      <c r="D157" s="3"/>
    </row>
    <row r="158" spans="2:5" ht="24" customHeight="1" x14ac:dyDescent="0.25">
      <c r="B158" s="1" t="s">
        <v>116</v>
      </c>
      <c r="C158" s="2" t="s">
        <v>132</v>
      </c>
      <c r="D158" s="3"/>
    </row>
    <row r="159" spans="2:5" ht="24" customHeight="1" x14ac:dyDescent="0.25">
      <c r="B159" s="1" t="s">
        <v>114</v>
      </c>
      <c r="C159" s="2" t="s">
        <v>132</v>
      </c>
      <c r="D159" s="3">
        <v>138600</v>
      </c>
      <c r="E159" s="2" t="s">
        <v>168</v>
      </c>
    </row>
    <row r="160" spans="2:5" ht="24" customHeight="1" x14ac:dyDescent="0.25">
      <c r="B160" s="1" t="s">
        <v>161</v>
      </c>
      <c r="C160" s="2" t="s">
        <v>132</v>
      </c>
      <c r="D160" s="3"/>
    </row>
    <row r="161" spans="2:5" ht="24" customHeight="1" x14ac:dyDescent="0.25">
      <c r="B161" s="1" t="s">
        <v>125</v>
      </c>
      <c r="C161" s="2" t="s">
        <v>132</v>
      </c>
      <c r="D161" s="3">
        <v>500000</v>
      </c>
      <c r="E161" s="2" t="s">
        <v>169</v>
      </c>
    </row>
    <row r="162" spans="2:5" ht="24" customHeight="1" x14ac:dyDescent="0.25">
      <c r="B162" s="1" t="s">
        <v>42</v>
      </c>
      <c r="C162" s="2" t="s">
        <v>48</v>
      </c>
      <c r="D162" s="3"/>
    </row>
    <row r="163" spans="2:5" ht="24" customHeight="1" x14ac:dyDescent="0.25">
      <c r="B163" s="1" t="s">
        <v>165</v>
      </c>
      <c r="C163" s="2" t="s">
        <v>132</v>
      </c>
      <c r="D163" s="3"/>
      <c r="E163" s="2" t="s">
        <v>167</v>
      </c>
    </row>
    <row r="164" spans="2:5" ht="24" customHeight="1" x14ac:dyDescent="0.25">
      <c r="B164" s="1" t="s">
        <v>164</v>
      </c>
      <c r="C164" s="2" t="s">
        <v>132</v>
      </c>
      <c r="D164" s="3">
        <v>55000</v>
      </c>
    </row>
    <row r="165" spans="2:5" ht="24" customHeight="1" x14ac:dyDescent="0.25">
      <c r="B165" s="1" t="s">
        <v>10</v>
      </c>
      <c r="C165" s="2" t="s">
        <v>27</v>
      </c>
      <c r="D165" s="3">
        <v>22000</v>
      </c>
      <c r="E165" s="2" t="s">
        <v>169</v>
      </c>
    </row>
    <row r="166" spans="2:5" ht="24" customHeight="1" x14ac:dyDescent="0.25">
      <c r="B166" s="1"/>
      <c r="D166" s="3"/>
    </row>
    <row r="167" spans="2:5" ht="24" customHeight="1" x14ac:dyDescent="0.25">
      <c r="B167" s="1"/>
      <c r="D167" s="3"/>
    </row>
  </sheetData>
  <sortState xmlns:xlrd2="http://schemas.microsoft.com/office/spreadsheetml/2017/richdata2" ref="A3:B169">
    <sortCondition ref="A2"/>
  </sortState>
  <pageMargins left="0.7" right="0.7" top="0.75" bottom="0.75" header="0.3" footer="0.3"/>
  <pageSetup paperSize="11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K33"/>
  <sheetViews>
    <sheetView workbookViewId="0">
      <selection activeCell="F9" sqref="F9"/>
    </sheetView>
  </sheetViews>
  <sheetFormatPr baseColWidth="10" defaultColWidth="9.140625" defaultRowHeight="24" customHeight="1" x14ac:dyDescent="0.25"/>
  <cols>
    <col min="1" max="1" width="9.140625" style="2"/>
    <col min="2" max="2" width="21.42578125" style="2" customWidth="1"/>
    <col min="3" max="3" width="15.28515625" style="2" customWidth="1"/>
    <col min="4" max="4" width="19.85546875" style="3" customWidth="1"/>
    <col min="5" max="5" width="16.5703125" style="2" customWidth="1"/>
    <col min="6" max="6" width="22.42578125" style="2" customWidth="1"/>
    <col min="7" max="7" width="9.140625" style="2"/>
    <col min="8" max="8" width="14.42578125" style="2" customWidth="1"/>
    <col min="9" max="9" width="20.5703125" style="3" customWidth="1"/>
    <col min="10" max="16384" width="9.140625" style="2"/>
  </cols>
  <sheetData>
    <row r="2" spans="2:11" ht="63.75" customHeight="1" x14ac:dyDescent="0.25">
      <c r="B2" s="20" t="s">
        <v>189</v>
      </c>
      <c r="C2" s="20"/>
      <c r="D2" s="20"/>
      <c r="E2" s="20"/>
      <c r="F2" s="20"/>
      <c r="G2" s="20"/>
      <c r="H2" s="20"/>
      <c r="I2" s="20"/>
    </row>
    <row r="3" spans="2:11" ht="24" customHeight="1" x14ac:dyDescent="0.25">
      <c r="E3" s="8"/>
      <c r="F3" s="8"/>
      <c r="G3" s="9"/>
      <c r="H3" s="9"/>
    </row>
    <row r="4" spans="2:11" ht="24" customHeight="1" x14ac:dyDescent="0.25">
      <c r="B4" s="13" t="s">
        <v>178</v>
      </c>
      <c r="C4" s="13" t="s">
        <v>28</v>
      </c>
      <c r="D4" s="13" t="s">
        <v>180</v>
      </c>
      <c r="E4" s="13" t="s">
        <v>181</v>
      </c>
      <c r="F4" s="13" t="s">
        <v>182</v>
      </c>
      <c r="G4" s="11"/>
      <c r="H4" s="11"/>
      <c r="I4" s="12"/>
    </row>
    <row r="5" spans="2:11" ht="24" customHeight="1" x14ac:dyDescent="0.25">
      <c r="B5" s="10" t="s">
        <v>26</v>
      </c>
      <c r="C5" s="2" t="str">
        <f>VLOOKUP(Recipe[[#This Row],[Ingredient ]],ListeProd[],2,FALSE)</f>
        <v xml:space="preserve">veggi </v>
      </c>
      <c r="D5" s="3">
        <f>VLOOKUP(Recipe[[#This Row],[Ingredient ]],ListeProd[],3,FALSE)</f>
        <v>36000</v>
      </c>
      <c r="E5" s="2">
        <v>3</v>
      </c>
      <c r="F5" s="17">
        <f>Recipe[[#This Row],[Qty for recipe]]*Recipe[[#This Row],[Đ/U]]</f>
        <v>108000</v>
      </c>
      <c r="H5" s="2" t="s">
        <v>185</v>
      </c>
      <c r="I5" s="16">
        <f>SUBTOTAL(9,Recipe[Total])</f>
        <v>1168000</v>
      </c>
    </row>
    <row r="6" spans="2:11" ht="24" customHeight="1" x14ac:dyDescent="0.25">
      <c r="B6" s="10" t="s">
        <v>125</v>
      </c>
      <c r="C6" s="2" t="str">
        <f>VLOOKUP(Recipe[[#This Row],[Ingredient ]],ListeProd[],2,FALSE)</f>
        <v xml:space="preserve">epicerie </v>
      </c>
      <c r="D6" s="3">
        <f>VLOOKUP(Recipe[[#This Row],[Ingredient ]],ListeProd[],3,FALSE)</f>
        <v>500000</v>
      </c>
      <c r="E6" s="2">
        <v>1</v>
      </c>
      <c r="F6" s="17">
        <f>Recipe[[#This Row],[Qty for recipe]]*Recipe[[#This Row],[Đ/U]]</f>
        <v>500000</v>
      </c>
      <c r="H6" s="2" t="s">
        <v>184</v>
      </c>
      <c r="I6" s="16">
        <v>97</v>
      </c>
    </row>
    <row r="7" spans="2:11" ht="24" customHeight="1" x14ac:dyDescent="0.25">
      <c r="B7" s="10" t="s">
        <v>101</v>
      </c>
      <c r="C7" s="15" t="str">
        <f>VLOOKUP(Recipe[[#This Row],[Ingredient ]],ListeProd[],2,FALSE)</f>
        <v xml:space="preserve">epicerie </v>
      </c>
      <c r="D7" s="3">
        <f>VLOOKUP(Recipe[[#This Row],[Ingredient ]],ListeProd[],3,FALSE)</f>
        <v>90000</v>
      </c>
      <c r="E7" s="2">
        <v>2</v>
      </c>
      <c r="F7" s="17">
        <f>Recipe[[#This Row],[Qty for recipe]]*Recipe[[#This Row],[Đ/U]]</f>
        <v>180000</v>
      </c>
      <c r="H7" s="2" t="s">
        <v>186</v>
      </c>
      <c r="I7" s="16">
        <f>I6+I5</f>
        <v>1168097</v>
      </c>
    </row>
    <row r="8" spans="2:11" ht="24" customHeight="1" x14ac:dyDescent="0.25">
      <c r="B8" s="10" t="s">
        <v>17</v>
      </c>
      <c r="C8" s="15" t="str">
        <f>VLOOKUP(Recipe[[#This Row],[Ingredient ]],ListeProd[],2,FALSE)</f>
        <v xml:space="preserve">veggi </v>
      </c>
      <c r="D8" s="3">
        <f>VLOOKUP(Recipe[[#This Row],[Ingredient ]],ListeProd[],3,FALSE)</f>
        <v>40000</v>
      </c>
      <c r="E8" s="2">
        <v>4</v>
      </c>
      <c r="F8" s="17">
        <f>Recipe[[#This Row],[Qty for recipe]]*Recipe[[#This Row],[Đ/U]]</f>
        <v>160000</v>
      </c>
      <c r="H8" s="2" t="s">
        <v>187</v>
      </c>
      <c r="I8" s="16">
        <f>I7*(1+marge)</f>
        <v>1401716.4</v>
      </c>
    </row>
    <row r="9" spans="2:11" ht="24" customHeight="1" x14ac:dyDescent="0.25">
      <c r="B9" s="10" t="s">
        <v>19</v>
      </c>
      <c r="C9" s="15" t="str">
        <f>VLOOKUP(Recipe[[#This Row],[Ingredient ]],ListeProd[],2,FALSE)</f>
        <v xml:space="preserve">veggi </v>
      </c>
      <c r="D9" s="3">
        <f>VLOOKUP(Recipe[[#This Row],[Ingredient ]],ListeProd[],3,FALSE)</f>
        <v>110000</v>
      </c>
      <c r="E9" s="2">
        <v>2</v>
      </c>
      <c r="F9" s="17">
        <f>Recipe[[#This Row],[Qty for recipe]]*Recipe[[#This Row],[Đ/U]]</f>
        <v>220000</v>
      </c>
      <c r="H9" s="2" t="s">
        <v>183</v>
      </c>
      <c r="I9" s="16">
        <f>I7*marge</f>
        <v>233619.40000000002</v>
      </c>
      <c r="J9" s="2" t="s">
        <v>188</v>
      </c>
    </row>
    <row r="10" spans="2:11" ht="24" customHeight="1" x14ac:dyDescent="0.25">
      <c r="B10" s="10"/>
      <c r="I10" s="16"/>
    </row>
    <row r="11" spans="2:11" ht="24" customHeight="1" x14ac:dyDescent="0.25">
      <c r="B11" s="10"/>
    </row>
    <row r="12" spans="2:11" ht="24" customHeight="1" x14ac:dyDescent="0.25">
      <c r="B12" s="10"/>
    </row>
    <row r="13" spans="2:11" ht="24" customHeight="1" x14ac:dyDescent="0.25">
      <c r="B13" s="10"/>
      <c r="H13" s="2" t="s">
        <v>190</v>
      </c>
      <c r="I13" s="14"/>
      <c r="J13" s="14"/>
      <c r="K13" s="14"/>
    </row>
    <row r="14" spans="2:11" ht="24" customHeight="1" x14ac:dyDescent="0.25">
      <c r="B14" s="10"/>
      <c r="H14" s="14"/>
      <c r="I14" s="14"/>
      <c r="J14" s="14"/>
      <c r="K14" s="14"/>
    </row>
    <row r="15" spans="2:11" ht="24" customHeight="1" x14ac:dyDescent="0.25">
      <c r="B15" s="10"/>
      <c r="H15" s="14"/>
      <c r="I15" s="14"/>
      <c r="J15" s="14"/>
      <c r="K15" s="14"/>
    </row>
    <row r="16" spans="2:11" ht="24" customHeight="1" x14ac:dyDescent="0.25">
      <c r="B16" s="10"/>
      <c r="H16" s="14"/>
      <c r="I16" s="14"/>
      <c r="J16" s="14"/>
      <c r="K16" s="14"/>
    </row>
    <row r="17" spans="2:11" ht="24" customHeight="1" x14ac:dyDescent="0.25">
      <c r="B17" s="10"/>
      <c r="H17" s="14"/>
      <c r="I17" s="14"/>
      <c r="J17" s="14"/>
      <c r="K17" s="14"/>
    </row>
    <row r="18" spans="2:11" ht="24" customHeight="1" x14ac:dyDescent="0.25">
      <c r="B18" s="10"/>
      <c r="H18" s="14"/>
      <c r="I18" s="14"/>
      <c r="J18" s="14"/>
      <c r="K18" s="14"/>
    </row>
    <row r="19" spans="2:11" ht="24" customHeight="1" x14ac:dyDescent="0.25">
      <c r="B19" s="10"/>
      <c r="H19" s="14"/>
      <c r="I19" s="14"/>
      <c r="J19" s="14"/>
      <c r="K19" s="14"/>
    </row>
    <row r="20" spans="2:11" ht="24" customHeight="1" x14ac:dyDescent="0.25">
      <c r="B20" s="10"/>
      <c r="H20" s="14"/>
      <c r="I20" s="14"/>
      <c r="J20" s="14"/>
      <c r="K20" s="14"/>
    </row>
    <row r="21" spans="2:11" ht="24" customHeight="1" x14ac:dyDescent="0.25">
      <c r="B21" s="10"/>
      <c r="H21" s="14"/>
      <c r="I21" s="14"/>
      <c r="J21" s="14"/>
      <c r="K21" s="14"/>
    </row>
    <row r="22" spans="2:11" ht="24" customHeight="1" x14ac:dyDescent="0.25">
      <c r="B22" s="10"/>
      <c r="H22" s="14"/>
      <c r="I22" s="14"/>
      <c r="J22" s="14"/>
      <c r="K22" s="14"/>
    </row>
    <row r="23" spans="2:11" ht="24" customHeight="1" x14ac:dyDescent="0.25">
      <c r="B23" s="10"/>
      <c r="H23" s="14"/>
      <c r="I23" s="14"/>
      <c r="J23" s="14"/>
      <c r="K23" s="14"/>
    </row>
    <row r="24" spans="2:11" ht="24" customHeight="1" x14ac:dyDescent="0.25">
      <c r="B24" s="10"/>
      <c r="H24" s="14"/>
      <c r="I24" s="14"/>
      <c r="J24" s="14"/>
      <c r="K24" s="14"/>
    </row>
    <row r="25" spans="2:11" ht="24" customHeight="1" x14ac:dyDescent="0.25">
      <c r="B25" s="10"/>
      <c r="H25" s="14"/>
      <c r="I25" s="14"/>
      <c r="J25" s="14"/>
      <c r="K25" s="14"/>
    </row>
    <row r="26" spans="2:11" ht="24" customHeight="1" x14ac:dyDescent="0.25">
      <c r="B26" s="10"/>
      <c r="H26" s="14"/>
      <c r="I26" s="14"/>
      <c r="J26" s="14"/>
      <c r="K26" s="14"/>
    </row>
    <row r="27" spans="2:11" ht="24" customHeight="1" x14ac:dyDescent="0.25">
      <c r="B27" s="10"/>
      <c r="H27" s="14"/>
      <c r="I27" s="14"/>
      <c r="J27" s="14"/>
      <c r="K27" s="14"/>
    </row>
    <row r="28" spans="2:11" ht="24" customHeight="1" x14ac:dyDescent="0.25">
      <c r="B28" s="10"/>
      <c r="H28" s="14"/>
      <c r="I28" s="14"/>
      <c r="J28" s="14"/>
      <c r="K28" s="14"/>
    </row>
    <row r="29" spans="2:11" ht="24" customHeight="1" x14ac:dyDescent="0.25">
      <c r="B29" s="10"/>
      <c r="H29" s="14"/>
      <c r="I29" s="14"/>
      <c r="J29" s="14"/>
      <c r="K29" s="14"/>
    </row>
    <row r="30" spans="2:11" ht="24" customHeight="1" x14ac:dyDescent="0.25">
      <c r="B30" s="10"/>
    </row>
    <row r="31" spans="2:11" ht="24" customHeight="1" x14ac:dyDescent="0.25">
      <c r="B31" s="10"/>
    </row>
    <row r="32" spans="2:11" ht="24" customHeight="1" x14ac:dyDescent="0.25">
      <c r="B32" s="10"/>
    </row>
    <row r="33" spans="2:2" ht="24" customHeight="1" x14ac:dyDescent="0.25">
      <c r="B33" s="10"/>
    </row>
  </sheetData>
  <dataValidations count="2">
    <dataValidation type="list" allowBlank="1" showInputMessage="1" showErrorMessage="1" sqref="B10:B33" xr:uid="{00000000-0002-0000-0100-000001000000}">
      <formula1>ingredient</formula1>
    </dataValidation>
    <dataValidation type="list" allowBlank="1" showInputMessage="1" showErrorMessage="1" sqref="B5:B9" xr:uid="{2CBD5FAE-DEC9-4B11-9E02-DEF2976C9596}">
      <formula1>Produit</formula1>
    </dataValidation>
  </dataValidations>
  <pageMargins left="0.7" right="0.7" top="0.75" bottom="0.75" header="0.3" footer="0.3"/>
  <pageSetup paperSize="11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1D100-6F64-49E5-85CC-A3E692809DDC}">
  <dimension ref="B3:C3"/>
  <sheetViews>
    <sheetView workbookViewId="0">
      <selection activeCell="E5" sqref="E5"/>
    </sheetView>
  </sheetViews>
  <sheetFormatPr baseColWidth="10" defaultColWidth="13.140625" defaultRowHeight="24" customHeight="1" x14ac:dyDescent="0.25"/>
  <cols>
    <col min="1" max="2" width="13.140625" style="7"/>
    <col min="3" max="3" width="19.7109375" style="7" customWidth="1"/>
    <col min="4" max="16384" width="13.140625" style="7"/>
  </cols>
  <sheetData>
    <row r="3" spans="2:3" ht="24" customHeight="1" x14ac:dyDescent="0.25">
      <c r="B3" s="18" t="s">
        <v>195</v>
      </c>
      <c r="C3" s="19">
        <v>0.2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0685F3-C563-40D3-B04C-A62467A69901}">
  <dimension ref="A1"/>
  <sheetViews>
    <sheetView workbookViewId="0">
      <selection activeCell="J5" sqref="J5"/>
    </sheetView>
  </sheetViews>
  <sheetFormatPr baseColWidth="10" defaultColWidth="13.140625" defaultRowHeight="24" customHeight="1" x14ac:dyDescent="0.25"/>
  <cols>
    <col min="1" max="16384" width="13.140625" style="7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</vt:lpstr>
      <vt:lpstr>recipe</vt:lpstr>
      <vt:lpstr>param</vt:lpstr>
      <vt:lpstr>doc</vt:lpstr>
      <vt:lpstr>marge</vt:lpstr>
      <vt:lpstr>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MAYTINH</dc:creator>
  <cp:lastModifiedBy>Tux</cp:lastModifiedBy>
  <dcterms:created xsi:type="dcterms:W3CDTF">2019-11-07T08:42:30Z</dcterms:created>
  <dcterms:modified xsi:type="dcterms:W3CDTF">2019-11-14T11:22:31Z</dcterms:modified>
</cp:coreProperties>
</file>