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xr:revisionPtr revIDLastSave="0" documentId="10_ncr:100000_{2FA0230E-1F78-4702-BDB0-6DB724770479}" xr6:coauthVersionLast="31" xr6:coauthVersionMax="31" xr10:uidLastSave="{00000000-0000-0000-0000-000000000000}"/>
  <bookViews>
    <workbookView xWindow="0" yWindow="0" windowWidth="28800" windowHeight="12375" xr2:uid="{8421FB60-B181-4953-BBF6-B1208304B815}"/>
  </bookViews>
  <sheets>
    <sheet name="cca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24" i="1" l="1"/>
  <c r="X24" i="1"/>
  <c r="V24" i="1"/>
  <c r="T24" i="1"/>
  <c r="R24" i="1"/>
  <c r="Q24" i="1"/>
  <c r="P24" i="1"/>
  <c r="J24" i="1"/>
  <c r="AA24" i="1" s="1"/>
  <c r="Z23" i="1"/>
  <c r="X23" i="1"/>
  <c r="V23" i="1"/>
  <c r="T23" i="1"/>
  <c r="R23" i="1"/>
  <c r="Q23" i="1"/>
  <c r="P23" i="1"/>
  <c r="J23" i="1"/>
  <c r="AA23" i="1" s="1"/>
  <c r="Z22" i="1"/>
  <c r="X22" i="1"/>
  <c r="V22" i="1"/>
  <c r="T22" i="1"/>
  <c r="R22" i="1"/>
  <c r="Q22" i="1"/>
  <c r="P22" i="1"/>
  <c r="J22" i="1"/>
  <c r="AA22" i="1" s="1"/>
  <c r="Z21" i="1"/>
  <c r="X21" i="1"/>
  <c r="V21" i="1"/>
  <c r="T21" i="1"/>
  <c r="R21" i="1"/>
  <c r="Q21" i="1"/>
  <c r="P21" i="1"/>
  <c r="J21" i="1"/>
  <c r="AA21" i="1" s="1"/>
  <c r="Z20" i="1"/>
  <c r="X20" i="1"/>
  <c r="V20" i="1"/>
  <c r="T20" i="1"/>
  <c r="R20" i="1"/>
  <c r="Q20" i="1"/>
  <c r="P20" i="1"/>
  <c r="J20" i="1"/>
  <c r="AA20" i="1" s="1"/>
  <c r="Z19" i="1"/>
  <c r="X19" i="1"/>
  <c r="V19" i="1"/>
  <c r="T19" i="1"/>
  <c r="R19" i="1"/>
  <c r="Q19" i="1"/>
  <c r="P19" i="1"/>
  <c r="J19" i="1"/>
  <c r="AA19" i="1" s="1"/>
  <c r="Z18" i="1"/>
  <c r="X18" i="1"/>
  <c r="V18" i="1"/>
  <c r="T18" i="1"/>
  <c r="R18" i="1"/>
  <c r="Q18" i="1"/>
  <c r="P18" i="1"/>
  <c r="J18" i="1"/>
  <c r="AA18" i="1" s="1"/>
  <c r="Z17" i="1"/>
  <c r="X17" i="1"/>
  <c r="V17" i="1"/>
  <c r="T17" i="1"/>
  <c r="R17" i="1"/>
  <c r="Q17" i="1"/>
  <c r="P17" i="1"/>
  <c r="J17" i="1"/>
  <c r="AA17" i="1" s="1"/>
  <c r="Z16" i="1"/>
  <c r="X16" i="1"/>
  <c r="V16" i="1"/>
  <c r="T16" i="1"/>
  <c r="R16" i="1"/>
  <c r="Q16" i="1"/>
  <c r="P16" i="1"/>
  <c r="J16" i="1"/>
  <c r="AA16" i="1" s="1"/>
  <c r="Z15" i="1"/>
  <c r="X15" i="1"/>
  <c r="V15" i="1"/>
  <c r="T15" i="1"/>
  <c r="R15" i="1"/>
  <c r="Q15" i="1"/>
  <c r="P15" i="1"/>
  <c r="J15" i="1"/>
  <c r="AA15" i="1" s="1"/>
  <c r="Z14" i="1"/>
  <c r="X14" i="1"/>
  <c r="V14" i="1"/>
  <c r="T14" i="1"/>
  <c r="R14" i="1"/>
  <c r="Q14" i="1"/>
  <c r="P14" i="1"/>
  <c r="J14" i="1"/>
  <c r="AA14" i="1" s="1"/>
  <c r="Z13" i="1"/>
  <c r="X13" i="1"/>
  <c r="V13" i="1"/>
  <c r="T13" i="1"/>
  <c r="R13" i="1"/>
  <c r="P13" i="1"/>
  <c r="J13" i="1"/>
  <c r="AA13" i="1" s="1"/>
  <c r="Z12" i="1"/>
  <c r="X12" i="1"/>
  <c r="V12" i="1"/>
  <c r="T12" i="1"/>
  <c r="R12" i="1"/>
  <c r="P12" i="1"/>
  <c r="J12" i="1"/>
  <c r="AA12" i="1" s="1"/>
  <c r="Z11" i="1"/>
  <c r="X11" i="1"/>
  <c r="V11" i="1"/>
  <c r="T11" i="1"/>
  <c r="R11" i="1"/>
  <c r="Q11" i="1"/>
  <c r="P11" i="1"/>
  <c r="J11" i="1"/>
  <c r="AA11" i="1" s="1"/>
  <c r="Z10" i="1"/>
  <c r="X10" i="1"/>
  <c r="V10" i="1"/>
  <c r="T10" i="1"/>
  <c r="R10" i="1"/>
  <c r="Q10" i="1"/>
  <c r="P10" i="1"/>
  <c r="J10" i="1"/>
  <c r="AA10" i="1" s="1"/>
  <c r="Q9" i="1"/>
  <c r="P9" i="1"/>
  <c r="J9" i="1"/>
  <c r="AA9" i="1" s="1"/>
  <c r="J8" i="1"/>
  <c r="Z8" i="1" s="1"/>
  <c r="Z7" i="1"/>
  <c r="Y7" i="1"/>
  <c r="X7" i="1"/>
  <c r="W7" i="1"/>
  <c r="V7" i="1"/>
  <c r="U7" i="1"/>
  <c r="T7" i="1"/>
  <c r="S7" i="1"/>
  <c r="R7" i="1"/>
  <c r="Q7" i="1"/>
  <c r="P7" i="1"/>
  <c r="J7" i="1"/>
  <c r="AA7" i="1" s="1"/>
  <c r="Z6" i="1"/>
  <c r="Y6" i="1"/>
  <c r="X6" i="1"/>
  <c r="W6" i="1"/>
  <c r="V6" i="1"/>
  <c r="U6" i="1"/>
  <c r="T6" i="1"/>
  <c r="S6" i="1"/>
  <c r="R6" i="1"/>
  <c r="Q6" i="1"/>
  <c r="P6" i="1"/>
  <c r="J6" i="1"/>
  <c r="AA6" i="1" s="1"/>
  <c r="Z5" i="1"/>
  <c r="Y5" i="1"/>
  <c r="X5" i="1"/>
  <c r="W5" i="1"/>
  <c r="V5" i="1"/>
  <c r="U5" i="1"/>
  <c r="T5" i="1"/>
  <c r="S5" i="1"/>
  <c r="R5" i="1"/>
  <c r="Q5" i="1"/>
  <c r="P5" i="1"/>
  <c r="J5" i="1"/>
  <c r="AA5" i="1" s="1"/>
  <c r="AB6" i="1" l="1"/>
  <c r="AB7" i="1"/>
  <c r="AB5" i="1"/>
  <c r="Q8" i="1"/>
  <c r="Q26" i="1" s="1"/>
  <c r="S8" i="1"/>
  <c r="S26" i="1" s="1"/>
  <c r="U8" i="1"/>
  <c r="U26" i="1" s="1"/>
  <c r="W8" i="1"/>
  <c r="W26" i="1" s="1"/>
  <c r="Y8" i="1"/>
  <c r="Y26" i="1" s="1"/>
  <c r="AA8" i="1"/>
  <c r="AA26" i="1" s="1"/>
  <c r="S9" i="1"/>
  <c r="U9" i="1"/>
  <c r="W9" i="1"/>
  <c r="Y9" i="1"/>
  <c r="AC6" i="1"/>
  <c r="P8" i="1"/>
  <c r="R8" i="1"/>
  <c r="R26" i="1" s="1"/>
  <c r="T8" i="1"/>
  <c r="T26" i="1" s="1"/>
  <c r="V8" i="1"/>
  <c r="V26" i="1" s="1"/>
  <c r="X8" i="1"/>
  <c r="X26" i="1" s="1"/>
  <c r="R9" i="1"/>
  <c r="AB9" i="1" s="1"/>
  <c r="T9" i="1"/>
  <c r="V9" i="1"/>
  <c r="X9" i="1"/>
  <c r="Z9" i="1"/>
  <c r="Z26" i="1" s="1"/>
  <c r="S10" i="1"/>
  <c r="AB10" i="1" s="1"/>
  <c r="U10" i="1"/>
  <c r="W10" i="1"/>
  <c r="Y10" i="1"/>
  <c r="S11" i="1"/>
  <c r="U11" i="1"/>
  <c r="W11" i="1"/>
  <c r="Y11" i="1"/>
  <c r="Q12" i="1"/>
  <c r="AB12" i="1" s="1"/>
  <c r="S12" i="1"/>
  <c r="U12" i="1"/>
  <c r="W12" i="1"/>
  <c r="Y12" i="1"/>
  <c r="Q13" i="1"/>
  <c r="AB13" i="1" s="1"/>
  <c r="S13" i="1"/>
  <c r="U13" i="1"/>
  <c r="W13" i="1"/>
  <c r="Y13" i="1"/>
  <c r="S14" i="1"/>
  <c r="AB14" i="1" s="1"/>
  <c r="U14" i="1"/>
  <c r="W14" i="1"/>
  <c r="Y14" i="1"/>
  <c r="S15" i="1"/>
  <c r="U15" i="1"/>
  <c r="W15" i="1"/>
  <c r="Y15" i="1"/>
  <c r="S16" i="1"/>
  <c r="AB16" i="1" s="1"/>
  <c r="U16" i="1"/>
  <c r="W16" i="1"/>
  <c r="Y16" i="1"/>
  <c r="S17" i="1"/>
  <c r="U17" i="1"/>
  <c r="W17" i="1"/>
  <c r="Y17" i="1"/>
  <c r="S18" i="1"/>
  <c r="AB18" i="1" s="1"/>
  <c r="U18" i="1"/>
  <c r="W18" i="1"/>
  <c r="Y18" i="1"/>
  <c r="S19" i="1"/>
  <c r="U19" i="1"/>
  <c r="W19" i="1"/>
  <c r="Y19" i="1"/>
  <c r="S20" i="1"/>
  <c r="AB20" i="1" s="1"/>
  <c r="U20" i="1"/>
  <c r="W20" i="1"/>
  <c r="Y20" i="1"/>
  <c r="S21" i="1"/>
  <c r="U21" i="1"/>
  <c r="W21" i="1"/>
  <c r="Y21" i="1"/>
  <c r="S22" i="1"/>
  <c r="AB22" i="1" s="1"/>
  <c r="U22" i="1"/>
  <c r="W22" i="1"/>
  <c r="Y22" i="1"/>
  <c r="S23" i="1"/>
  <c r="U23" i="1"/>
  <c r="W23" i="1"/>
  <c r="Y23" i="1"/>
  <c r="S24" i="1"/>
  <c r="AB24" i="1" s="1"/>
  <c r="U24" i="1"/>
  <c r="W24" i="1"/>
  <c r="Y24" i="1"/>
  <c r="AB23" i="1" l="1"/>
  <c r="AB21" i="1"/>
  <c r="AB19" i="1"/>
  <c r="AB17" i="1"/>
  <c r="AB15" i="1"/>
  <c r="AB11" i="1"/>
  <c r="AB8" i="1"/>
  <c r="AB26" i="1"/>
  <c r="P26" i="1"/>
</calcChain>
</file>

<file path=xl/sharedStrings.xml><?xml version="1.0" encoding="utf-8"?>
<sst xmlns="http://schemas.openxmlformats.org/spreadsheetml/2006/main" count="36" uniqueCount="34">
  <si>
    <t>FOURNISSEUR</t>
  </si>
  <si>
    <t>N°frs</t>
  </si>
  <si>
    <t>Description</t>
  </si>
  <si>
    <t>Compte PCG</t>
  </si>
  <si>
    <t>Désignation cpte</t>
  </si>
  <si>
    <t>Corresp. MFRP</t>
  </si>
  <si>
    <t>Date début</t>
  </si>
  <si>
    <t>Date Fin</t>
  </si>
  <si>
    <t>date comptable</t>
  </si>
  <si>
    <t>Durée Mois</t>
  </si>
  <si>
    <t>Département</t>
  </si>
  <si>
    <t>Filiale</t>
  </si>
  <si>
    <t>N°facture</t>
  </si>
  <si>
    <t>N°AP</t>
  </si>
  <si>
    <t>Montant HT</t>
  </si>
  <si>
    <t>Total</t>
  </si>
  <si>
    <t>ABONNEMENT VALIDITE 062018 A 122018</t>
  </si>
  <si>
    <t>ABONNEMENT DU 01/09/2018 AU 31/08/2019</t>
  </si>
  <si>
    <t>COTISATION du 01/09 au 31/08/2018</t>
  </si>
  <si>
    <t>ABONNEMENT du 01/01/2019 au 30/01/2020</t>
  </si>
  <si>
    <t>Cotisation 01 à 12/2019</t>
  </si>
  <si>
    <t>ANNONCES AGENCE 01 à 12/2019</t>
  </si>
  <si>
    <t>01  à 12/2019</t>
  </si>
  <si>
    <t>PORTAIL SALES INFORMATION ACCES DE 01/2019 à 12/2019</t>
  </si>
  <si>
    <t>CAMPAGNES DIGITALES LINKEDIN 2019</t>
  </si>
  <si>
    <t>LINKEDIN PAGE - MARKETING 2019</t>
  </si>
  <si>
    <t>ASSURANCE FLOTTE AUTOS 2019 &amp; RÉGUL 2018 + AUTO-MISSION 2019 + ASSISTANCE 2019 + FONDS DE GARANTIE</t>
  </si>
  <si>
    <t>ASSURANCE DIOT DOMMAGES AUX BIENS 2019</t>
  </si>
  <si>
    <t>HONORAIRE FLOTTE AUTOS 2019</t>
  </si>
  <si>
    <t>Association cotisation du 01/03/2019 au 31/12/2019</t>
  </si>
  <si>
    <t>cvthèque abo 01/2019 à 12/2019</t>
  </si>
  <si>
    <t>11 mois fact du 10/02/2019</t>
  </si>
  <si>
    <t>cotisation annuelle 2019</t>
  </si>
  <si>
    <t>abo journal businew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</si>
</sst>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[$-40C]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9" tint="0.79998168889431442"/>
        <bgColor indexed="65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</cellStyleXfs>
  <cellXfs count="28">
    <xf numFmtId="0" fontId="0" fillId="0" borderId="0" xfId="0"/>
    <xf numFmtId="0" fontId="4" fillId="0" borderId="0" xfId="0" applyFont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1" fillId="4" borderId="1" xfId="4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2" borderId="2" xfId="2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164" fontId="1" fillId="4" borderId="1" xfId="4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43" fontId="0" fillId="0" borderId="4" xfId="1" applyFont="1" applyBorder="1"/>
    <xf numFmtId="43" fontId="0" fillId="0" borderId="0" xfId="1" applyFont="1" applyBorder="1"/>
    <xf numFmtId="43" fontId="0" fillId="0" borderId="5" xfId="1" applyFont="1" applyBorder="1"/>
    <xf numFmtId="43" fontId="0" fillId="0" borderId="1" xfId="1" applyFont="1" applyBorder="1"/>
    <xf numFmtId="43" fontId="0" fillId="0" borderId="6" xfId="1" applyFont="1" applyBorder="1"/>
    <xf numFmtId="43" fontId="0" fillId="0" borderId="7" xfId="1" applyFont="1" applyBorder="1"/>
    <xf numFmtId="43" fontId="0" fillId="0" borderId="8" xfId="1" applyFont="1" applyBorder="1"/>
    <xf numFmtId="43" fontId="0" fillId="0" borderId="0" xfId="1" applyFont="1"/>
    <xf numFmtId="43" fontId="4" fillId="0" borderId="1" xfId="1" applyFont="1" applyBorder="1"/>
    <xf numFmtId="164" fontId="0" fillId="0" borderId="0" xfId="0" applyNumberFormat="1"/>
    <xf numFmtId="43" fontId="3" fillId="3" borderId="5" xfId="3" applyNumberFormat="1" applyBorder="1"/>
    <xf numFmtId="164" fontId="3" fillId="3" borderId="1" xfId="3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5">
    <cellStyle name="20 % - Accent6" xfId="4" builtinId="50"/>
    <cellStyle name="Insatisfaisant" xfId="3" builtinId="27"/>
    <cellStyle name="Milliers" xfId="1" builtinId="3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865B4-8001-4D17-BAFD-015CF82E7CAA}">
  <dimension ref="A1:AC27"/>
  <sheetViews>
    <sheetView showGridLines="0" tabSelected="1" workbookViewId="0">
      <selection activeCell="Q12" sqref="Q12:Z15"/>
    </sheetView>
  </sheetViews>
  <sheetFormatPr baseColWidth="10" defaultRowHeight="15" outlineLevelCol="1" x14ac:dyDescent="0.25"/>
  <cols>
    <col min="1" max="1" width="13.5703125" bestFit="1" customWidth="1"/>
    <col min="2" max="3" width="11.42578125" hidden="1" customWidth="1" outlineLevel="1"/>
    <col min="4" max="4" width="11.42578125" customWidth="1" collapsed="1"/>
    <col min="5" max="5" width="41.140625" customWidth="1"/>
    <col min="6" max="6" width="14" bestFit="1" customWidth="1"/>
    <col min="9" max="9" width="14.5703125" bestFit="1" customWidth="1"/>
    <col min="11" max="14" width="11.42578125" hidden="1" customWidth="1" outlineLevel="1"/>
    <col min="15" max="15" width="11.85546875" bestFit="1" customWidth="1" collapsed="1"/>
    <col min="16" max="16" width="11.7109375" bestFit="1" customWidth="1"/>
    <col min="17" max="17" width="11.85546875" bestFit="1" customWidth="1"/>
    <col min="18" max="18" width="12.140625" bestFit="1" customWidth="1"/>
    <col min="19" max="28" width="11.85546875" bestFit="1" customWidth="1"/>
  </cols>
  <sheetData>
    <row r="1" spans="1:29" x14ac:dyDescent="0.25">
      <c r="A1" s="1"/>
      <c r="B1" s="2"/>
    </row>
    <row r="2" spans="1:29" x14ac:dyDescent="0.25">
      <c r="A2" s="1"/>
      <c r="B2" s="2"/>
    </row>
    <row r="4" spans="1:29" ht="30" x14ac:dyDescent="0.25">
      <c r="A4" s="3" t="s">
        <v>0</v>
      </c>
      <c r="B4" s="3" t="s">
        <v>1</v>
      </c>
      <c r="C4" s="3" t="s">
        <v>2</v>
      </c>
      <c r="D4" s="4" t="s">
        <v>3</v>
      </c>
      <c r="E4" s="3" t="s">
        <v>4</v>
      </c>
      <c r="F4" s="5" t="s">
        <v>5</v>
      </c>
      <c r="G4" s="6" t="s">
        <v>6</v>
      </c>
      <c r="H4" s="6" t="s">
        <v>7</v>
      </c>
      <c r="I4" s="6" t="s">
        <v>8</v>
      </c>
      <c r="J4" s="7" t="s">
        <v>9</v>
      </c>
      <c r="K4" s="3" t="s">
        <v>10</v>
      </c>
      <c r="L4" s="3" t="s">
        <v>11</v>
      </c>
      <c r="M4" s="3" t="s">
        <v>12</v>
      </c>
      <c r="N4" s="3" t="s">
        <v>13</v>
      </c>
      <c r="O4" s="8" t="s">
        <v>14</v>
      </c>
      <c r="P4" s="9">
        <v>43466</v>
      </c>
      <c r="Q4" s="9">
        <v>43497</v>
      </c>
      <c r="R4" s="9">
        <v>43525</v>
      </c>
      <c r="S4" s="9">
        <v>43556</v>
      </c>
      <c r="T4" s="9">
        <v>43586</v>
      </c>
      <c r="U4" s="9">
        <v>43617</v>
      </c>
      <c r="V4" s="9">
        <v>43647</v>
      </c>
      <c r="W4" s="9">
        <v>43678</v>
      </c>
      <c r="X4" s="9">
        <v>43709</v>
      </c>
      <c r="Y4" s="9">
        <v>43739</v>
      </c>
      <c r="Z4" s="9">
        <v>43770</v>
      </c>
      <c r="AA4" s="9">
        <v>43800</v>
      </c>
      <c r="AB4" s="9" t="s">
        <v>15</v>
      </c>
    </row>
    <row r="5" spans="1:29" x14ac:dyDescent="0.25">
      <c r="D5" s="27">
        <v>625190</v>
      </c>
      <c r="E5" s="10" t="s">
        <v>16</v>
      </c>
      <c r="G5" s="26">
        <v>43252</v>
      </c>
      <c r="H5" s="26">
        <v>43465</v>
      </c>
      <c r="I5" s="26">
        <v>43465</v>
      </c>
      <c r="J5" s="12">
        <f>ROUND((H5-G5)/30,0)</f>
        <v>7</v>
      </c>
      <c r="K5" s="13"/>
      <c r="L5" s="13"/>
      <c r="M5" s="13"/>
      <c r="N5" s="13"/>
      <c r="O5" s="14">
        <v>2992.5</v>
      </c>
      <c r="P5" s="15" t="str">
        <f>IFERROR(ROUND(IF(MONTH($I5)&gt;MONTH(P$4),"",IF(MONTH($I5)&lt;MONTH(P$4),$O5/$J5,IF(MONTH($I5)=MONTH(P$4),$O5/$J5*MONTH($I5)-$O5,IF(SUM($P5:P5)&gt;=$O5,"0")))),2),"")</f>
        <v/>
      </c>
      <c r="Q5" s="16" t="str">
        <f>IFERROR(ROUND(IF(MONTH($I5)&gt;MONTH(Q$4),"",IF(MONTH($I5)&lt;MONTH(Q$4),$O5/$J5,IF(MONTH($I5)=MONTH(Q$4),$O5/$J5*MONTH($I5)-$O5,IF(SUM($P5:Q5)&gt;=$O5,"0")))),2),"")</f>
        <v/>
      </c>
      <c r="R5" s="16" t="str">
        <f>IFERROR(ROUND(IF(MONTH($I5)&gt;MONTH(R$4),"",IF(MONTH($I5)&lt;MONTH(R$4),$O5/$J5,IF(MONTH($I5)=MONTH(R$4),$O5/$J5*MONTH($I5)-$O5,IF(SUM($P5:R5)&gt;=$O5,"0")))),2),"")</f>
        <v/>
      </c>
      <c r="S5" s="16" t="str">
        <f>IFERROR(ROUND(IF(MONTH($I5)&gt;MONTH(S$4),"",IF(MONTH($I5)&lt;MONTH(S$4),$O5/$J5,IF(MONTH($I5)=MONTH(S$4),$O5/$J5*MONTH($I5)-$O5,IF(SUM($P5:S5)&gt;=$O5,"0")))),2),"")</f>
        <v/>
      </c>
      <c r="T5" s="16" t="str">
        <f>IFERROR(ROUND(IF(MONTH($I5)&gt;MONTH(T$4),"",IF(MONTH($I5)&lt;MONTH(T$4),$O5/$J5,IF(MONTH($I5)=MONTH(T$4),$O5/$J5*MONTH($I5)-$O5,IF(SUM($P5:T5)&gt;=$O5,"0")))),2),"")</f>
        <v/>
      </c>
      <c r="U5" s="16" t="str">
        <f>IFERROR(ROUND(IF(MONTH($I5)&gt;MONTH(U$4),"",IF(MONTH($I5)&lt;MONTH(U$4),$O5/$J5,IF(MONTH($I5)=MONTH(U$4),$O5/$J5*MONTH($I5)-$O5,IF(SUM($P5:U5)&gt;=$O5,"0")))),2),"")</f>
        <v/>
      </c>
      <c r="V5" s="16" t="str">
        <f>IFERROR(ROUND(IF(MONTH($I5)&gt;MONTH(V$4),"",IF(MONTH($I5)&lt;MONTH(V$4),$O5/$J5,IF(MONTH($I5)=MONTH(V$4),$O5/$J5*MONTH($I5)-$O5,IF(SUM($P5:V5)&gt;=$O5,"0")))),2),"")</f>
        <v/>
      </c>
      <c r="W5" s="16" t="str">
        <f>IFERROR(ROUND(IF(MONTH($I5)&gt;MONTH(W$4),"",IF(MONTH($I5)&lt;MONTH(W$4),$O5/$J5,IF(MONTH($I5)=MONTH(W$4),$O5/$J5*MONTH($I5)-$O5,IF(SUM($P5:W5)&gt;=$O5,"0")))),2),"")</f>
        <v/>
      </c>
      <c r="X5" s="16" t="str">
        <f>IFERROR(ROUND(IF(MONTH($I5)&gt;MONTH(X$4),"",IF(MONTH($I5)&lt;MONTH(X$4),$O5/$J5,IF(MONTH($I5)=MONTH(X$4),$O5/$J5*MONTH($I5)-$O5,IF(SUM($P5:X5)&gt;=$O5,"0")))),2),"")</f>
        <v/>
      </c>
      <c r="Y5" s="16" t="str">
        <f>IFERROR(ROUND(IF(MONTH($I5)&gt;MONTH(Y$4),"",IF(MONTH($I5)&lt;MONTH(Y$4),$O5/$J5,IF(MONTH($I5)=MONTH(Y$4),$O5/$J5*MONTH($I5)-$O5,IF(SUM($P5:Y5)&gt;=$O5,"0")))),2),"")</f>
        <v/>
      </c>
      <c r="Z5" s="16" t="str">
        <f>IFERROR(ROUND(IF(MONTH($I5)&gt;MONTH(Z$4),"",IF(MONTH($I5)&lt;MONTH(Z$4),$O5/$J5,IF(MONTH($I5)=MONTH(Z$4),$O5/$J5*MONTH($I5)-$O5,IF(SUM($P5:Z5)&gt;=$O5,"0")))),2),"")</f>
        <v/>
      </c>
      <c r="AA5" s="25">
        <f>IFERROR(ROUND(IF(MONTH($I5)&gt;MONTH(AA$4),"",IF(MONTH($I5)&lt;MONTH(AA$4),$O5/$J5,IF(MONTH($I5)=MONTH(AA$4),$O5/$J5*MONTH($I5)-$O5,IF(SUM($P5:AA5)&gt;=$O5,"0")))),2),"")</f>
        <v>2137.5</v>
      </c>
      <c r="AB5" s="18">
        <f>SUM(P5:AA5)</f>
        <v>2137.5</v>
      </c>
    </row>
    <row r="6" spans="1:29" x14ac:dyDescent="0.25">
      <c r="D6" s="27">
        <v>613205</v>
      </c>
      <c r="E6" s="10" t="s">
        <v>17</v>
      </c>
      <c r="G6" s="26">
        <v>43344</v>
      </c>
      <c r="H6" s="26">
        <v>43708</v>
      </c>
      <c r="I6" s="26">
        <v>43465</v>
      </c>
      <c r="J6" s="12">
        <f t="shared" ref="J6:J24" si="0">ROUND((H6-G6)/30,0)</f>
        <v>12</v>
      </c>
      <c r="K6" s="13"/>
      <c r="L6" s="13"/>
      <c r="M6" s="13"/>
      <c r="N6" s="13"/>
      <c r="O6" s="14">
        <v>1380</v>
      </c>
      <c r="P6" s="15" t="str">
        <f>IFERROR(ROUND(IF(MONTH($I6)&gt;MONTH(P$4),"",IF(MONTH($I6)&lt;MONTH(P$4),$O6/$J6,IF(MONTH($I6)=MONTH(P$4),$O6/$J6*MONTH($I6)-$O6,IF(SUM($P6:P6)&gt;=$O6,"0")))),2),"")</f>
        <v/>
      </c>
      <c r="Q6" s="16" t="str">
        <f>IFERROR(ROUND(IF(MONTH($I6)&gt;MONTH(Q$4),"",IF(MONTH($I6)&lt;MONTH(Q$4),$O6/$J6,IF(MONTH($I6)=MONTH(Q$4),$O6/$J6*MONTH($I6)-$O6,IF(SUM($P6:Q6)&gt;=$O6,"0")))),2),"")</f>
        <v/>
      </c>
      <c r="R6" s="16" t="str">
        <f>IFERROR(ROUND(IF(MONTH($I6)&gt;MONTH(R$4),"",IF(MONTH($I6)&lt;MONTH(R$4),$O6/$J6,IF(MONTH($I6)=MONTH(R$4),$O6/$J6*MONTH($I6)-$O6,IF(SUM($P6:R6)&gt;=$O6,"0")))),2),"")</f>
        <v/>
      </c>
      <c r="S6" s="16" t="str">
        <f>IFERROR(ROUND(IF(MONTH($I6)&gt;MONTH(S$4),"",IF(MONTH($I6)&lt;MONTH(S$4),$O6/$J6,IF(MONTH($I6)=MONTH(S$4),$O6/$J6*MONTH($I6)-$O6,IF(SUM($P6:S6)&gt;=$O6,"0")))),2),"")</f>
        <v/>
      </c>
      <c r="T6" s="16" t="str">
        <f>IFERROR(ROUND(IF(MONTH($I6)&gt;MONTH(T$4),"",IF(MONTH($I6)&lt;MONTH(T$4),$O6/$J6,IF(MONTH($I6)=MONTH(T$4),$O6/$J6*MONTH($I6)-$O6,IF(SUM($P6:T6)&gt;=$O6,"0")))),2),"")</f>
        <v/>
      </c>
      <c r="U6" s="16" t="str">
        <f>IFERROR(ROUND(IF(MONTH($I6)&gt;MONTH(U$4),"",IF(MONTH($I6)&lt;MONTH(U$4),$O6/$J6,IF(MONTH($I6)=MONTH(U$4),$O6/$J6*MONTH($I6)-$O6,IF(SUM($P6:U6)&gt;=$O6,"0")))),2),"")</f>
        <v/>
      </c>
      <c r="V6" s="16" t="str">
        <f>IFERROR(ROUND(IF(MONTH($I6)&gt;MONTH(V$4),"",IF(MONTH($I6)&lt;MONTH(V$4),$O6/$J6,IF(MONTH($I6)=MONTH(V$4),$O6/$J6*MONTH($I6)-$O6,IF(SUM($P6:V6)&gt;=$O6,"0")))),2),"")</f>
        <v/>
      </c>
      <c r="W6" s="16" t="str">
        <f>IFERROR(ROUND(IF(MONTH($I6)&gt;MONTH(W$4),"",IF(MONTH($I6)&lt;MONTH(W$4),$O6/$J6,IF(MONTH($I6)=MONTH(W$4),$O6/$J6*MONTH($I6)-$O6,IF(SUM($P6:W6)&gt;=$O6,"0")))),2),"")</f>
        <v/>
      </c>
      <c r="X6" s="16" t="str">
        <f>IFERROR(ROUND(IF(MONTH($I6)&gt;MONTH(X$4),"",IF(MONTH($I6)&lt;MONTH(X$4),$O6/$J6,IF(MONTH($I6)=MONTH(X$4),$O6/$J6*MONTH($I6)-$O6,IF(SUM($P6:X6)&gt;=$O6,"0")))),2),"")</f>
        <v/>
      </c>
      <c r="Y6" s="16" t="str">
        <f>IFERROR(ROUND(IF(MONTH($I6)&gt;MONTH(Y$4),"",IF(MONTH($I6)&lt;MONTH(Y$4),$O6/$J6,IF(MONTH($I6)=MONTH(Y$4),$O6/$J6*MONTH($I6)-$O6,IF(SUM($P6:Y6)&gt;=$O6,"0")))),2),"")</f>
        <v/>
      </c>
      <c r="Z6" s="16" t="str">
        <f>IFERROR(ROUND(IF(MONTH($I6)&gt;MONTH(Z$4),"",IF(MONTH($I6)&lt;MONTH(Z$4),$O6/$J6,IF(MONTH($I6)=MONTH(Z$4),$O6/$J6*MONTH($I6)-$O6,IF(SUM($P6:Z6)&gt;=$O6,"0")))),2),"")</f>
        <v/>
      </c>
      <c r="AA6" s="25">
        <f>IFERROR(ROUND(IF(MONTH($I6)&gt;MONTH(AA$4),"",IF(MONTH($I6)&lt;MONTH(AA$4),$O6/$J6,IF(MONTH($I6)=MONTH(AA$4),$O6/$J6*MONTH($I6)-$O6,IF(SUM($P6:AA6)&gt;=$O6,"0")))),2),"")</f>
        <v>0</v>
      </c>
      <c r="AB6" s="18">
        <f t="shared" ref="AB6:AB23" si="1">SUM(P6:AA6)</f>
        <v>0</v>
      </c>
      <c r="AC6" t="str">
        <f>IF(SUM($P$5:AB5)&gt;=$O$5,"",$O$5/$J$5)</f>
        <v/>
      </c>
    </row>
    <row r="7" spans="1:29" x14ac:dyDescent="0.25">
      <c r="D7" s="27">
        <v>628100</v>
      </c>
      <c r="E7" s="10" t="s">
        <v>18</v>
      </c>
      <c r="G7" s="26">
        <v>43344</v>
      </c>
      <c r="H7" s="26">
        <v>43465</v>
      </c>
      <c r="I7" s="26">
        <v>43465</v>
      </c>
      <c r="J7" s="12">
        <f t="shared" si="0"/>
        <v>4</v>
      </c>
      <c r="K7" s="13"/>
      <c r="L7" s="13"/>
      <c r="M7" s="13"/>
      <c r="N7" s="13"/>
      <c r="O7" s="14">
        <v>300</v>
      </c>
      <c r="P7" s="15" t="str">
        <f>IFERROR(ROUND(IF(MONTH($I7)&gt;MONTH(P$4),"",IF(MONTH($I7)&lt;MONTH(P$4),$O7/$J7,IF(MONTH($I7)=MONTH(P$4),$O7/$J7*MONTH($I7)-$O7,IF(SUM($P7:P7)&gt;=$O7,"0")))),2),"")</f>
        <v/>
      </c>
      <c r="Q7" s="16" t="str">
        <f>IFERROR(ROUND(IF(MONTH($I7)&gt;MONTH(Q$4),"",IF(MONTH($I7)&lt;MONTH(Q$4),$O7/$J7,IF(MONTH($I7)=MONTH(Q$4),$O7/$J7*MONTH($I7)-$O7,IF(SUM($P7:Q7)&gt;=$O7,"0")))),2),"")</f>
        <v/>
      </c>
      <c r="R7" s="16" t="str">
        <f>IFERROR(ROUND(IF(MONTH($I7)&gt;MONTH(R$4),"",IF(MONTH($I7)&lt;MONTH(R$4),$O7/$J7,IF(MONTH($I7)=MONTH(R$4),$O7/$J7*MONTH($I7)-$O7,IF(SUM($P7:R7)&gt;=$O7,"0")))),2),"")</f>
        <v/>
      </c>
      <c r="S7" s="16" t="str">
        <f>IFERROR(ROUND(IF(MONTH($I7)&gt;MONTH(S$4),"",IF(MONTH($I7)&lt;MONTH(S$4),$O7/$J7,IF(MONTH($I7)=MONTH(S$4),$O7/$J7*MONTH($I7)-$O7,IF(SUM($P7:S7)&gt;=$O7,"0")))),2),"")</f>
        <v/>
      </c>
      <c r="T7" s="16" t="str">
        <f>IFERROR(ROUND(IF(MONTH($I7)&gt;MONTH(T$4),"",IF(MONTH($I7)&lt;MONTH(T$4),$O7/$J7,IF(MONTH($I7)=MONTH(T$4),$O7/$J7*MONTH($I7)-$O7,IF(SUM($P7:T7)&gt;=$O7,"0")))),2),"")</f>
        <v/>
      </c>
      <c r="U7" s="16" t="str">
        <f>IFERROR(ROUND(IF(MONTH($I7)&gt;MONTH(U$4),"",IF(MONTH($I7)&lt;MONTH(U$4),$O7/$J7,IF(MONTH($I7)=MONTH(U$4),$O7/$J7*MONTH($I7)-$O7,IF(SUM($P7:U7)&gt;=$O7,"0")))),2),"")</f>
        <v/>
      </c>
      <c r="V7" s="16" t="str">
        <f>IFERROR(ROUND(IF(MONTH($I7)&gt;MONTH(V$4),"",IF(MONTH($I7)&lt;MONTH(V$4),$O7/$J7,IF(MONTH($I7)=MONTH(V$4),$O7/$J7*MONTH($I7)-$O7,IF(SUM($P7:V7)&gt;=$O7,"0")))),2),"")</f>
        <v/>
      </c>
      <c r="W7" s="16" t="str">
        <f>IFERROR(ROUND(IF(MONTH($I7)&gt;MONTH(W$4),"",IF(MONTH($I7)&lt;MONTH(W$4),$O7/$J7,IF(MONTH($I7)=MONTH(W$4),$O7/$J7*MONTH($I7)-$O7,IF(SUM($P7:W7)&gt;=$O7,"0")))),2),"")</f>
        <v/>
      </c>
      <c r="X7" s="16" t="str">
        <f>IFERROR(ROUND(IF(MONTH($I7)&gt;MONTH(X$4),"",IF(MONTH($I7)&lt;MONTH(X$4),$O7/$J7,IF(MONTH($I7)=MONTH(X$4),$O7/$J7*MONTH($I7)-$O7,IF(SUM($P7:X7)&gt;=$O7,"0")))),2),"")</f>
        <v/>
      </c>
      <c r="Y7" s="16" t="str">
        <f>IFERROR(ROUND(IF(MONTH($I7)&gt;MONTH(Y$4),"",IF(MONTH($I7)&lt;MONTH(Y$4),$O7/$J7,IF(MONTH($I7)=MONTH(Y$4),$O7/$J7*MONTH($I7)-$O7,IF(SUM($P7:Y7)&gt;=$O7,"0")))),2),"")</f>
        <v/>
      </c>
      <c r="Z7" s="16" t="str">
        <f>IFERROR(ROUND(IF(MONTH($I7)&gt;MONTH(Z$4),"",IF(MONTH($I7)&lt;MONTH(Z$4),$O7/$J7,IF(MONTH($I7)=MONTH(Z$4),$O7/$J7*MONTH($I7)-$O7,IF(SUM($P7:Z7)&gt;=$O7,"0")))),2),"")</f>
        <v/>
      </c>
      <c r="AA7" s="25">
        <f>IFERROR(ROUND(IF(MONTH($I7)&gt;MONTH(AA$4),"",IF(MONTH($I7)&lt;MONTH(AA$4),$O7/$J7,IF(MONTH($I7)=MONTH(AA$4),$O7/$J7*MONTH($I7)-$O7,IF(SUM($P7:AA7)&gt;=$O7,"0")))),2),"")</f>
        <v>600</v>
      </c>
      <c r="AB7" s="18">
        <f t="shared" si="1"/>
        <v>600</v>
      </c>
    </row>
    <row r="8" spans="1:29" x14ac:dyDescent="0.25">
      <c r="D8" s="27">
        <v>628400</v>
      </c>
      <c r="E8" s="10" t="s">
        <v>19</v>
      </c>
      <c r="G8" s="11">
        <v>43466</v>
      </c>
      <c r="H8" s="11">
        <v>43860</v>
      </c>
      <c r="I8" s="11">
        <v>43466</v>
      </c>
      <c r="J8" s="12">
        <f t="shared" si="0"/>
        <v>13</v>
      </c>
      <c r="K8" s="13"/>
      <c r="L8" s="13"/>
      <c r="M8" s="13"/>
      <c r="N8" s="13"/>
      <c r="O8" s="14">
        <v>685.77</v>
      </c>
      <c r="P8" s="15">
        <f>IFERROR(ROUND(IF(MONTH($I8)&gt;MONTH(P$4),"",IF(MONTH($I8)&lt;MONTH(P$4),$O8/$J8,IF(MONTH($I8)=MONTH(P$4),$O8/$J8*MONTH($I8)-$O8,IF(SUM($P8:P8)&gt;=$O8,"0")))),2),"")</f>
        <v>-633.02</v>
      </c>
      <c r="Q8" s="16">
        <f>IFERROR(ROUND(IF(MONTH($I8)&gt;MONTH(Q$4),"",IF(MONTH($I8)&lt;MONTH(Q$4),$O8/$J8,IF(MONTH($I8)=MONTH(Q$4),$O8/$J8*MONTH($I8)-$O8,IF(SUM($P8:Q8)&gt;=$O8,"0")))),2),"")</f>
        <v>52.75</v>
      </c>
      <c r="R8" s="16">
        <f>IFERROR(ROUND(IF(MONTH($I8)&gt;MONTH(R$4),"",IF(MONTH($I8)&lt;MONTH(R$4),$O8/$J8,IF(MONTH($I8)=MONTH(R$4),$O8/$J8*MONTH($I8)-$O8,IF(SUM($P8:R8)&gt;=$O8,"0")))),2),"")</f>
        <v>52.75</v>
      </c>
      <c r="S8" s="16">
        <f>IFERROR(ROUND(IF(MONTH($I8)&gt;MONTH(S$4),"",IF(MONTH($I8)&lt;MONTH(S$4),$O8/$J8,IF(MONTH($I8)=MONTH(S$4),$O8/$J8*MONTH($I8)-$O8,IF(SUM($P8:S8)&gt;=$O8,"0")))),2),"")</f>
        <v>52.75</v>
      </c>
      <c r="T8" s="16">
        <f>IFERROR(ROUND(IF(MONTH($I8)&gt;MONTH(T$4),"",IF(MONTH($I8)&lt;MONTH(T$4),$O8/$J8,IF(MONTH($I8)=MONTH(T$4),$O8/$J8*MONTH($I8)-$O8,IF(SUM($P8:T8)&gt;=$O8,"0")))),2),"")</f>
        <v>52.75</v>
      </c>
      <c r="U8" s="16">
        <f>IFERROR(ROUND(IF(MONTH($I8)&gt;MONTH(U$4),"",IF(MONTH($I8)&lt;MONTH(U$4),$O8/$J8,IF(MONTH($I8)=MONTH(U$4),$O8/$J8*MONTH($I8)-$O8,IF(SUM($P8:U8)&gt;=$O8,"0")))),2),"")</f>
        <v>52.75</v>
      </c>
      <c r="V8" s="16">
        <f>IFERROR(ROUND(IF(MONTH($I8)&gt;MONTH(V$4),"",IF(MONTH($I8)&lt;MONTH(V$4),$O8/$J8,IF(MONTH($I8)=MONTH(V$4),$O8/$J8*MONTH($I8)-$O8,IF(SUM($P8:V8)&gt;=$O8,"0")))),2),"")</f>
        <v>52.75</v>
      </c>
      <c r="W8" s="16">
        <f>IFERROR(ROUND(IF(MONTH($I8)&gt;MONTH(W$4),"",IF(MONTH($I8)&lt;MONTH(W$4),$O8/$J8,IF(MONTH($I8)=MONTH(W$4),$O8/$J8*MONTH($I8)-$O8,IF(SUM($P8:W8)&gt;=$O8,"0")))),2),"")</f>
        <v>52.75</v>
      </c>
      <c r="X8" s="16">
        <f>IFERROR(ROUND(IF(MONTH($I8)&gt;MONTH(X$4),"",IF(MONTH($I8)&lt;MONTH(X$4),$O8/$J8,IF(MONTH($I8)=MONTH(X$4),$O8/$J8*MONTH($I8)-$O8,IF(SUM($P8:X8)&gt;=$O8,"0")))),2),"")</f>
        <v>52.75</v>
      </c>
      <c r="Y8" s="16">
        <f>IFERROR(ROUND(IF(MONTH($I8)&gt;MONTH(Y$4),"",IF(MONTH($I8)&lt;MONTH(Y$4),$O8/$J8,IF(MONTH($I8)=MONTH(Y$4),$O8/$J8*MONTH($I8)-$O8,IF(SUM($P8:Y8)&gt;=$O8,"0")))),2),"")</f>
        <v>52.75</v>
      </c>
      <c r="Z8" s="16">
        <f>IFERROR(ROUND(IF(MONTH($I8)&gt;MONTH(Z$4),"",IF(MONTH($I8)&lt;MONTH(Z$4),$O8/$J8,IF(MONTH($I8)=MONTH(Z$4),$O8/$J8*MONTH($I8)-$O8,IF(SUM($P8:Z8)&gt;=$O8,"0")))),2),"")</f>
        <v>52.75</v>
      </c>
      <c r="AA8" s="17">
        <f>IFERROR(ROUND(IF(MONTH($I8)&gt;MONTH(AA$4),"",IF(MONTH($I8)&lt;MONTH(AA$4),$O8/$J8,IF(MONTH($I8)=MONTH(AA$4),$O8/$J8*MONTH($I8)-$O8,IF(SUM($P8:AA8)&gt;=$O8,"0")))),2),"")</f>
        <v>52.75</v>
      </c>
      <c r="AB8" s="18">
        <f t="shared" si="1"/>
        <v>-52.769999999999982</v>
      </c>
    </row>
    <row r="9" spans="1:29" x14ac:dyDescent="0.25">
      <c r="D9" s="27">
        <v>647506</v>
      </c>
      <c r="E9" s="10" t="s">
        <v>20</v>
      </c>
      <c r="G9" s="11">
        <v>43470</v>
      </c>
      <c r="H9" s="11">
        <v>43830</v>
      </c>
      <c r="I9" s="11">
        <v>43555</v>
      </c>
      <c r="J9" s="12">
        <f t="shared" si="0"/>
        <v>12</v>
      </c>
      <c r="K9" s="13"/>
      <c r="L9" s="13"/>
      <c r="M9" s="13"/>
      <c r="N9" s="13"/>
      <c r="O9" s="14">
        <v>5999.9</v>
      </c>
      <c r="P9" s="15" t="str">
        <f>IFERROR(ROUND(IF(MONTH($I9)&gt;MONTH(P$4),"",IF(MONTH($I9)&lt;MONTH(P$4),$O9/$J9,IF(MONTH($I9)=MONTH(P$4),$O9/$J9*MONTH($I9)-$O9,IF(SUM($P9:P9)&gt;=$O9,"0")))),2),"")</f>
        <v/>
      </c>
      <c r="Q9" s="16" t="str">
        <f>IFERROR(ROUND(IF(MONTH($I9)&gt;MONTH(Q$4),"",IF(MONTH($I9)&lt;MONTH(Q$4),$O9/$J9,IF(MONTH($I9)=MONTH(Q$4),$O9/$J9*MONTH($I9)-$O9,IF(SUM($P9:Q9)&gt;=$O9,"0")))),2),"")</f>
        <v/>
      </c>
      <c r="R9" s="16">
        <f>IFERROR(ROUND(IF(MONTH($I9)&gt;MONTH(R$4),"",IF(MONTH($I9)&lt;MONTH(R$4),$O9/$J9,IF(MONTH($I9)=MONTH(R$4),$O9/$J9*MONTH($I9)-$O9,IF(SUM($P9:R9)&gt;=$O9,"0")))),2),"")</f>
        <v>-4499.93</v>
      </c>
      <c r="S9" s="16">
        <f>IFERROR(ROUND(IF(MONTH($I9)&gt;MONTH(S$4),"",IF(MONTH($I9)&lt;MONTH(S$4),$O9/$J9,IF(MONTH($I9)=MONTH(S$4),$O9/$J9*MONTH($I9)-$O9,IF(SUM($P9:S9)&gt;=$O9,"0")))),2),"")</f>
        <v>499.99</v>
      </c>
      <c r="T9" s="16">
        <f>IFERROR(ROUND(IF(MONTH($I9)&gt;MONTH(T$4),"",IF(MONTH($I9)&lt;MONTH(T$4),$O9/$J9,IF(MONTH($I9)=MONTH(T$4),$O9/$J9*MONTH($I9)-$O9,IF(SUM($P9:T9)&gt;=$O9,"0")))),2),"")</f>
        <v>499.99</v>
      </c>
      <c r="U9" s="16">
        <f>IFERROR(ROUND(IF(MONTH($I9)&gt;MONTH(U$4),"",IF(MONTH($I9)&lt;MONTH(U$4),$O9/$J9,IF(MONTH($I9)=MONTH(U$4),$O9/$J9*MONTH($I9)-$O9,IF(SUM($P9:U9)&gt;=$O9,"0")))),2),"")</f>
        <v>499.99</v>
      </c>
      <c r="V9" s="16">
        <f>IFERROR(ROUND(IF(MONTH($I9)&gt;MONTH(V$4),"",IF(MONTH($I9)&lt;MONTH(V$4),$O9/$J9,IF(MONTH($I9)=MONTH(V$4),$O9/$J9*MONTH($I9)-$O9,IF(SUM($P9:V9)&gt;=$O9,"0")))),2),"")</f>
        <v>499.99</v>
      </c>
      <c r="W9" s="16">
        <f>IFERROR(ROUND(IF(MONTH($I9)&gt;MONTH(W$4),"",IF(MONTH($I9)&lt;MONTH(W$4),$O9/$J9,IF(MONTH($I9)=MONTH(W$4),$O9/$J9*MONTH($I9)-$O9,IF(SUM($P9:W9)&gt;=$O9,"0")))),2),"")</f>
        <v>499.99</v>
      </c>
      <c r="X9" s="16">
        <f>IFERROR(ROUND(IF(MONTH($I9)&gt;MONTH(X$4),"",IF(MONTH($I9)&lt;MONTH(X$4),$O9/$J9,IF(MONTH($I9)=MONTH(X$4),$O9/$J9*MONTH($I9)-$O9,IF(SUM($P9:X9)&gt;=$O9,"0")))),2),"")</f>
        <v>499.99</v>
      </c>
      <c r="Y9" s="16">
        <f>IFERROR(ROUND(IF(MONTH($I9)&gt;MONTH(Y$4),"",IF(MONTH($I9)&lt;MONTH(Y$4),$O9/$J9,IF(MONTH($I9)=MONTH(Y$4),$O9/$J9*MONTH($I9)-$O9,IF(SUM($P9:Y9)&gt;=$O9,"0")))),2),"")</f>
        <v>499.99</v>
      </c>
      <c r="Z9" s="16">
        <f>IFERROR(ROUND(IF(MONTH($I9)&gt;MONTH(Z$4),"",IF(MONTH($I9)&lt;MONTH(Z$4),$O9/$J9,IF(MONTH($I9)=MONTH(Z$4),$O9/$J9*MONTH($I9)-$O9,IF(SUM($P9:Z9)&gt;=$O9,"0")))),2),"")</f>
        <v>499.99</v>
      </c>
      <c r="AA9" s="17">
        <f>IFERROR(ROUND(IF(MONTH($I9)&gt;MONTH(AA$4),"",IF(MONTH($I9)&lt;MONTH(AA$4),$O9/$J9,IF(MONTH($I9)=MONTH(AA$4),$O9/$J9*MONTH($I9)-$O9,IF(SUM($P9:AA9)&gt;=$O9,"0")))),2),"")</f>
        <v>499.99</v>
      </c>
      <c r="AB9" s="18">
        <f t="shared" si="1"/>
        <v>-2.0000000001118678E-2</v>
      </c>
    </row>
    <row r="10" spans="1:29" x14ac:dyDescent="0.25">
      <c r="D10" s="27">
        <v>628400</v>
      </c>
      <c r="E10" s="10" t="s">
        <v>21</v>
      </c>
      <c r="G10" s="11">
        <v>43471</v>
      </c>
      <c r="H10" s="11">
        <v>43830</v>
      </c>
      <c r="I10" s="11">
        <v>43555</v>
      </c>
      <c r="J10" s="12">
        <f t="shared" si="0"/>
        <v>12</v>
      </c>
      <c r="K10" s="13"/>
      <c r="L10" s="13"/>
      <c r="M10" s="13"/>
      <c r="N10" s="13"/>
      <c r="O10" s="14">
        <v>8560</v>
      </c>
      <c r="P10" s="15" t="str">
        <f>IFERROR(ROUND(IF(MONTH($I10)&gt;MONTH(P$4),"",IF(MONTH($I10)&lt;MONTH(P$4),$O10/$J10,IF(MONTH($I10)=MONTH(P$4),$O10/$J10*MONTH($I10)-$O10,IF(SUM($P10:P10)&gt;=$O10,"0")))),2),"")</f>
        <v/>
      </c>
      <c r="Q10" s="16" t="str">
        <f>IFERROR(ROUND(IF(MONTH($I10)&gt;MONTH(Q$4),"",IF(MONTH($I10)&lt;MONTH(Q$4),$O10/$J10,IF(MONTH($I10)=MONTH(Q$4),$O10/$J10*MONTH($I10)-$O10,IF(SUM($P10:Q10)&gt;=$O10,"0")))),2),"")</f>
        <v/>
      </c>
      <c r="R10" s="16">
        <f>IFERROR(ROUND(IF(MONTH($I10)&gt;MONTH(R$4),"",IF(MONTH($I10)&lt;MONTH(R$4),$O10/$J10,IF(MONTH($I10)=MONTH(R$4),$O10/$J10*MONTH($I10)-$O10,IF(SUM($P10:R10)&gt;=$O10,"0")))),2),"")</f>
        <v>-6420</v>
      </c>
      <c r="S10" s="16">
        <f>IFERROR(ROUND(IF(MONTH($I10)&gt;MONTH(S$4),"",IF(MONTH($I10)&lt;MONTH(S$4),$O10/$J10,IF(MONTH($I10)=MONTH(S$4),$O10/$J10*MONTH($I10)-$O10,IF(SUM($P10:S10)&gt;=$O10,"0")))),2),"")</f>
        <v>713.33</v>
      </c>
      <c r="T10" s="16">
        <f>IFERROR(ROUND(IF(MONTH($I10)&gt;MONTH(T$4),"",IF(MONTH($I10)&lt;MONTH(T$4),$O10/$J10,IF(MONTH($I10)=MONTH(T$4),$O10/$J10*MONTH($I10)-$O10,IF(SUM($P10:T10)&gt;=$O10,"0")))),2),"")</f>
        <v>713.33</v>
      </c>
      <c r="U10" s="16">
        <f>IFERROR(ROUND(IF(MONTH($I10)&gt;MONTH(U$4),"",IF(MONTH($I10)&lt;MONTH(U$4),$O10/$J10,IF(MONTH($I10)=MONTH(U$4),$O10/$J10*MONTH($I10)-$O10,IF(SUM($P10:U10)&gt;=$O10,"0")))),2),"")</f>
        <v>713.33</v>
      </c>
      <c r="V10" s="16">
        <f>IFERROR(ROUND(IF(MONTH($I10)&gt;MONTH(V$4),"",IF(MONTH($I10)&lt;MONTH(V$4),$O10/$J10,IF(MONTH($I10)=MONTH(V$4),$O10/$J10*MONTH($I10)-$O10,IF(SUM($P10:V10)&gt;=$O10,"0")))),2),"")</f>
        <v>713.33</v>
      </c>
      <c r="W10" s="16">
        <f>IFERROR(ROUND(IF(MONTH($I10)&gt;MONTH(W$4),"",IF(MONTH($I10)&lt;MONTH(W$4),$O10/$J10,IF(MONTH($I10)=MONTH(W$4),$O10/$J10*MONTH($I10)-$O10,IF(SUM($P10:W10)&gt;=$O10,"0")))),2),"")</f>
        <v>713.33</v>
      </c>
      <c r="X10" s="16">
        <f>IFERROR(ROUND(IF(MONTH($I10)&gt;MONTH(X$4),"",IF(MONTH($I10)&lt;MONTH(X$4),$O10/$J10,IF(MONTH($I10)=MONTH(X$4),$O10/$J10*MONTH($I10)-$O10,IF(SUM($P10:X10)&gt;=$O10,"0")))),2),"")</f>
        <v>713.33</v>
      </c>
      <c r="Y10" s="16">
        <f>IFERROR(ROUND(IF(MONTH($I10)&gt;MONTH(Y$4),"",IF(MONTH($I10)&lt;MONTH(Y$4),$O10/$J10,IF(MONTH($I10)=MONTH(Y$4),$O10/$J10*MONTH($I10)-$O10,IF(SUM($P10:Y10)&gt;=$O10,"0")))),2),"")</f>
        <v>713.33</v>
      </c>
      <c r="Z10" s="16">
        <f>IFERROR(ROUND(IF(MONTH($I10)&gt;MONTH(Z$4),"",IF(MONTH($I10)&lt;MONTH(Z$4),$O10/$J10,IF(MONTH($I10)=MONTH(Z$4),$O10/$J10*MONTH($I10)-$O10,IF(SUM($P10:Z10)&gt;=$O10,"0")))),2),"")</f>
        <v>713.33</v>
      </c>
      <c r="AA10" s="17">
        <f>IFERROR(ROUND(IF(MONTH($I10)&gt;MONTH(AA$4),"",IF(MONTH($I10)&lt;MONTH(AA$4),$O10/$J10,IF(MONTH($I10)=MONTH(AA$4),$O10/$J10*MONTH($I10)-$O10,IF(SUM($P10:AA10)&gt;=$O10,"0")))),2),"")</f>
        <v>713.33</v>
      </c>
      <c r="AB10" s="18">
        <f t="shared" si="1"/>
        <v>-3.0000000000427463E-2</v>
      </c>
    </row>
    <row r="11" spans="1:29" x14ac:dyDescent="0.25">
      <c r="D11" s="27">
        <v>626200</v>
      </c>
      <c r="E11" s="10" t="s">
        <v>22</v>
      </c>
      <c r="G11" s="11">
        <v>43472</v>
      </c>
      <c r="H11" s="11">
        <v>43830</v>
      </c>
      <c r="I11" s="11">
        <v>43555</v>
      </c>
      <c r="J11" s="12">
        <f t="shared" si="0"/>
        <v>12</v>
      </c>
      <c r="K11" s="13"/>
      <c r="L11" s="13"/>
      <c r="M11" s="13"/>
      <c r="N11" s="13"/>
      <c r="O11" s="14">
        <v>828</v>
      </c>
      <c r="P11" s="15" t="str">
        <f>IFERROR(ROUND(IF(MONTH($I11)&gt;MONTH(P$4),"",IF(MONTH($I11)&lt;MONTH(P$4),$O11/$J11,IF(MONTH($I11)=MONTH(P$4),$O11/$J11*MONTH($I11)-$O11,IF(SUM($P11:P11)&gt;=$O11,"0")))),2),"")</f>
        <v/>
      </c>
      <c r="Q11" s="16" t="str">
        <f>IFERROR(ROUND(IF(MONTH($I11)&gt;MONTH(Q$4),"",IF(MONTH($I11)&lt;MONTH(Q$4),$O11/$J11,IF(MONTH($I11)=MONTH(Q$4),$O11/$J11*MONTH($I11)-$O11,IF(SUM($P11:Q11)&gt;=$O11,"0")))),2),"")</f>
        <v/>
      </c>
      <c r="R11" s="16">
        <f>IFERROR(ROUND(IF(MONTH($I11)&gt;MONTH(R$4),"",IF(MONTH($I11)&lt;MONTH(R$4),$O11/$J11,IF(MONTH($I11)=MONTH(R$4),$O11/$J11*MONTH($I11)-$O11,IF(SUM($P11:R11)&gt;=$O11,"0")))),2),"")</f>
        <v>-621</v>
      </c>
      <c r="S11" s="16">
        <f>IFERROR(ROUND(IF(MONTH($I11)&gt;MONTH(S$4),"",IF(MONTH($I11)&lt;MONTH(S$4),$O11/$J11,IF(MONTH($I11)=MONTH(S$4),$O11/$J11*MONTH($I11)-$O11,IF(SUM($P11:S11)&gt;=$O11,"0")))),2),"")</f>
        <v>69</v>
      </c>
      <c r="T11" s="16">
        <f>IFERROR(ROUND(IF(MONTH($I11)&gt;MONTH(T$4),"",IF(MONTH($I11)&lt;MONTH(T$4),$O11/$J11,IF(MONTH($I11)=MONTH(T$4),$O11/$J11*MONTH($I11)-$O11,IF(SUM($P11:T11)&gt;=$O11,"0")))),2),"")</f>
        <v>69</v>
      </c>
      <c r="U11" s="16">
        <f>IFERROR(ROUND(IF(MONTH($I11)&gt;MONTH(U$4),"",IF(MONTH($I11)&lt;MONTH(U$4),$O11/$J11,IF(MONTH($I11)=MONTH(U$4),$O11/$J11*MONTH($I11)-$O11,IF(SUM($P11:U11)&gt;=$O11,"0")))),2),"")</f>
        <v>69</v>
      </c>
      <c r="V11" s="16">
        <f>IFERROR(ROUND(IF(MONTH($I11)&gt;MONTH(V$4),"",IF(MONTH($I11)&lt;MONTH(V$4),$O11/$J11,IF(MONTH($I11)=MONTH(V$4),$O11/$J11*MONTH($I11)-$O11,IF(SUM($P11:V11)&gt;=$O11,"0")))),2),"")</f>
        <v>69</v>
      </c>
      <c r="W11" s="16">
        <f>IFERROR(ROUND(IF(MONTH($I11)&gt;MONTH(W$4),"",IF(MONTH($I11)&lt;MONTH(W$4),$O11/$J11,IF(MONTH($I11)=MONTH(W$4),$O11/$J11*MONTH($I11)-$O11,IF(SUM($P11:W11)&gt;=$O11,"0")))),2),"")</f>
        <v>69</v>
      </c>
      <c r="X11" s="16">
        <f>IFERROR(ROUND(IF(MONTH($I11)&gt;MONTH(X$4),"",IF(MONTH($I11)&lt;MONTH(X$4),$O11/$J11,IF(MONTH($I11)=MONTH(X$4),$O11/$J11*MONTH($I11)-$O11,IF(SUM($P11:X11)&gt;=$O11,"0")))),2),"")</f>
        <v>69</v>
      </c>
      <c r="Y11" s="16">
        <f>IFERROR(ROUND(IF(MONTH($I11)&gt;MONTH(Y$4),"",IF(MONTH($I11)&lt;MONTH(Y$4),$O11/$J11,IF(MONTH($I11)=MONTH(Y$4),$O11/$J11*MONTH($I11)-$O11,IF(SUM($P11:Y11)&gt;=$O11,"0")))),2),"")</f>
        <v>69</v>
      </c>
      <c r="Z11" s="16">
        <f>IFERROR(ROUND(IF(MONTH($I11)&gt;MONTH(Z$4),"",IF(MONTH($I11)&lt;MONTH(Z$4),$O11/$J11,IF(MONTH($I11)=MONTH(Z$4),$O11/$J11*MONTH($I11)-$O11,IF(SUM($P11:Z11)&gt;=$O11,"0")))),2),"")</f>
        <v>69</v>
      </c>
      <c r="AA11" s="17">
        <f>IFERROR(ROUND(IF(MONTH($I11)&gt;MONTH(AA$4),"",IF(MONTH($I11)&lt;MONTH(AA$4),$O11/$J11,IF(MONTH($I11)=MONTH(AA$4),$O11/$J11*MONTH($I11)-$O11,IF(SUM($P11:AA11)&gt;=$O11,"0")))),2),"")</f>
        <v>69</v>
      </c>
      <c r="AB11" s="18">
        <f t="shared" si="1"/>
        <v>0</v>
      </c>
    </row>
    <row r="12" spans="1:29" ht="30" x14ac:dyDescent="0.25">
      <c r="D12" s="27">
        <v>618100</v>
      </c>
      <c r="E12" s="10" t="s">
        <v>23</v>
      </c>
      <c r="G12" s="11">
        <v>43466</v>
      </c>
      <c r="H12" s="11">
        <v>43830</v>
      </c>
      <c r="I12" s="11">
        <v>43496</v>
      </c>
      <c r="J12" s="12">
        <f t="shared" si="0"/>
        <v>12</v>
      </c>
      <c r="K12" s="13"/>
      <c r="L12" s="13"/>
      <c r="M12" s="13"/>
      <c r="N12" s="13"/>
      <c r="O12" s="14">
        <v>9450</v>
      </c>
      <c r="P12" s="15">
        <f>IFERROR(ROUND(IF(MONTH($I12)&gt;MONTH(P$4),"",IF(MONTH($I12)&lt;MONTH(P$4),$O12/$J12,IF(MONTH($I12)=MONTH(P$4),$O12/$J12*MONTH($I12)-$O12,IF(SUM($P12:P12)&gt;=$O12,"0")))),2),"")</f>
        <v>-8662.5</v>
      </c>
      <c r="Q12" s="16">
        <f>IFERROR(ROUND(IF(MONTH($I12)&gt;MONTH(Q$4),"",IF(MONTH($I12)&lt;MONTH(Q$4),$O12/$J12,IF(MONTH($I12)=MONTH(Q$4),$O12/$J12*MONTH($I12)-$O12,IF(SUM($P12:Q12)&gt;=$O12,"0")))),2),"")</f>
        <v>787.5</v>
      </c>
      <c r="R12" s="16">
        <f>IFERROR(ROUND(IF(MONTH($I12)&gt;MONTH(R$4),"",IF(MONTH($I12)&lt;MONTH(R$4),$O12/$J12,IF(MONTH($I12)=MONTH(R$4),$O12/$J12*MONTH($I12)-$O12,IF(SUM($P12:R12)&gt;=$O12,"0")))),2),"")</f>
        <v>787.5</v>
      </c>
      <c r="S12" s="16">
        <f>IFERROR(ROUND(IF(MONTH($I12)&gt;MONTH(S$4),"",IF(MONTH($I12)&lt;MONTH(S$4),$O12/$J12,IF(MONTH($I12)=MONTH(S$4),$O12/$J12*MONTH($I12)-$O12,IF(SUM($P12:S12)&gt;=$O12,"0")))),2),"")</f>
        <v>787.5</v>
      </c>
      <c r="T12" s="16">
        <f>IFERROR(ROUND(IF(MONTH($I12)&gt;MONTH(T$4),"",IF(MONTH($I12)&lt;MONTH(T$4),$O12/$J12,IF(MONTH($I12)=MONTH(T$4),$O12/$J12*MONTH($I12)-$O12,IF(SUM($P12:T12)&gt;=$O12,"0")))),2),"")</f>
        <v>787.5</v>
      </c>
      <c r="U12" s="16">
        <f>IFERROR(ROUND(IF(MONTH($I12)&gt;MONTH(U$4),"",IF(MONTH($I12)&lt;MONTH(U$4),$O12/$J12,IF(MONTH($I12)=MONTH(U$4),$O12/$J12*MONTH($I12)-$O12,IF(SUM($P12:U12)&gt;=$O12,"0")))),2),"")</f>
        <v>787.5</v>
      </c>
      <c r="V12" s="16">
        <f>IFERROR(ROUND(IF(MONTH($I12)&gt;MONTH(V$4),"",IF(MONTH($I12)&lt;MONTH(V$4),$O12/$J12,IF(MONTH($I12)=MONTH(V$4),$O12/$J12*MONTH($I12)-$O12,IF(SUM($P12:V12)&gt;=$O12,"0")))),2),"")</f>
        <v>787.5</v>
      </c>
      <c r="W12" s="16">
        <f>IFERROR(ROUND(IF(MONTH($I12)&gt;MONTH(W$4),"",IF(MONTH($I12)&lt;MONTH(W$4),$O12/$J12,IF(MONTH($I12)=MONTH(W$4),$O12/$J12*MONTH($I12)-$O12,IF(SUM($P12:W12)&gt;=$O12,"0")))),2),"")</f>
        <v>787.5</v>
      </c>
      <c r="X12" s="16">
        <f>IFERROR(ROUND(IF(MONTH($I12)&gt;MONTH(X$4),"",IF(MONTH($I12)&lt;MONTH(X$4),$O12/$J12,IF(MONTH($I12)=MONTH(X$4),$O12/$J12*MONTH($I12)-$O12,IF(SUM($P12:X12)&gt;=$O12,"0")))),2),"")</f>
        <v>787.5</v>
      </c>
      <c r="Y12" s="16">
        <f>IFERROR(ROUND(IF(MONTH($I12)&gt;MONTH(Y$4),"",IF(MONTH($I12)&lt;MONTH(Y$4),$O12/$J12,IF(MONTH($I12)=MONTH(Y$4),$O12/$J12*MONTH($I12)-$O12,IF(SUM($P12:Y12)&gt;=$O12,"0")))),2),"")</f>
        <v>787.5</v>
      </c>
      <c r="Z12" s="16">
        <f>IFERROR(ROUND(IF(MONTH($I12)&gt;MONTH(Z$4),"",IF(MONTH($I12)&lt;MONTH(Z$4),$O12/$J12,IF(MONTH($I12)=MONTH(Z$4),$O12/$J12*MONTH($I12)-$O12,IF(SUM($P12:Z12)&gt;=$O12,"0")))),2),"")</f>
        <v>787.5</v>
      </c>
      <c r="AA12" s="17">
        <f>IFERROR(ROUND(IF(MONTH($I12)&gt;MONTH(AA$4),"",IF(MONTH($I12)&lt;MONTH(AA$4),$O12/$J12,IF(MONTH($I12)=MONTH(AA$4),$O12/$J12*MONTH($I12)-$O12,IF(SUM($P12:AA12)&gt;=$O12,"0")))),2),"")</f>
        <v>787.5</v>
      </c>
      <c r="AB12" s="18">
        <f t="shared" si="1"/>
        <v>0</v>
      </c>
    </row>
    <row r="13" spans="1:29" x14ac:dyDescent="0.25">
      <c r="D13" s="27">
        <v>623773</v>
      </c>
      <c r="E13" s="10" t="s">
        <v>24</v>
      </c>
      <c r="G13" s="11">
        <v>43466</v>
      </c>
      <c r="H13" s="11">
        <v>43830</v>
      </c>
      <c r="I13" s="11">
        <v>43497</v>
      </c>
      <c r="J13" s="12">
        <f t="shared" si="0"/>
        <v>12</v>
      </c>
      <c r="K13" s="13"/>
      <c r="L13" s="13"/>
      <c r="M13" s="13"/>
      <c r="N13" s="13"/>
      <c r="O13" s="14">
        <v>10000</v>
      </c>
      <c r="P13" s="15" t="str">
        <f>IFERROR(ROUND(IF(MONTH($I13)&gt;MONTH(P$4),"",IF(MONTH($I13)&lt;MONTH(P$4),$O13/$J13,IF(MONTH($I13)=MONTH(P$4),$O13/$J13*MONTH($I13)-$O13,IF(SUM($P13:P13)&gt;=$O13,"0")))),2),"")</f>
        <v/>
      </c>
      <c r="Q13" s="16">
        <f>IFERROR(ROUND(IF(MONTH($I13)&gt;MONTH(Q$4),"",IF(MONTH($I13)&lt;MONTH(Q$4),$O13/$J13,IF(MONTH($I13)=MONTH(Q$4),$O13/$J13*MONTH($I13)-$O13,IF(SUM($P13:Q13)&gt;=$O13,"0")))),2),"")</f>
        <v>-8333.33</v>
      </c>
      <c r="R13" s="16">
        <f>IFERROR(ROUND(IF(MONTH($I13)&gt;MONTH(R$4),"",IF(MONTH($I13)&lt;MONTH(R$4),$O13/$J13,IF(MONTH($I13)=MONTH(R$4),$O13/$J13*MONTH($I13)-$O13,IF(SUM($P13:R13)&gt;=$O13,"0")))),2),"")</f>
        <v>833.33</v>
      </c>
      <c r="S13" s="16">
        <f>IFERROR(ROUND(IF(MONTH($I13)&gt;MONTH(S$4),"",IF(MONTH($I13)&lt;MONTH(S$4),$O13/$J13,IF(MONTH($I13)=MONTH(S$4),$O13/$J13*MONTH($I13)-$O13,IF(SUM($P13:S13)&gt;=$O13,"0")))),2),"")</f>
        <v>833.33</v>
      </c>
      <c r="T13" s="16">
        <f>IFERROR(ROUND(IF(MONTH($I13)&gt;MONTH(T$4),"",IF(MONTH($I13)&lt;MONTH(T$4),$O13/$J13,IF(MONTH($I13)=MONTH(T$4),$O13/$J13*MONTH($I13)-$O13,IF(SUM($P13:T13)&gt;=$O13,"0")))),2),"")</f>
        <v>833.33</v>
      </c>
      <c r="U13" s="16">
        <f>IFERROR(ROUND(IF(MONTH($I13)&gt;MONTH(U$4),"",IF(MONTH($I13)&lt;MONTH(U$4),$O13/$J13,IF(MONTH($I13)=MONTH(U$4),$O13/$J13*MONTH($I13)-$O13,IF(SUM($P13:U13)&gt;=$O13,"0")))),2),"")</f>
        <v>833.33</v>
      </c>
      <c r="V13" s="16">
        <f>IFERROR(ROUND(IF(MONTH($I13)&gt;MONTH(V$4),"",IF(MONTH($I13)&lt;MONTH(V$4),$O13/$J13,IF(MONTH($I13)=MONTH(V$4),$O13/$J13*MONTH($I13)-$O13,IF(SUM($P13:V13)&gt;=$O13,"0")))),2),"")</f>
        <v>833.33</v>
      </c>
      <c r="W13" s="16">
        <f>IFERROR(ROUND(IF(MONTH($I13)&gt;MONTH(W$4),"",IF(MONTH($I13)&lt;MONTH(W$4),$O13/$J13,IF(MONTH($I13)=MONTH(W$4),$O13/$J13*MONTH($I13)-$O13,IF(SUM($P13:W13)&gt;=$O13,"0")))),2),"")</f>
        <v>833.33</v>
      </c>
      <c r="X13" s="16">
        <f>IFERROR(ROUND(IF(MONTH($I13)&gt;MONTH(X$4),"",IF(MONTH($I13)&lt;MONTH(X$4),$O13/$J13,IF(MONTH($I13)=MONTH(X$4),$O13/$J13*MONTH($I13)-$O13,IF(SUM($P13:X13)&gt;=$O13,"0")))),2),"")</f>
        <v>833.33</v>
      </c>
      <c r="Y13" s="16">
        <f>IFERROR(ROUND(IF(MONTH($I13)&gt;MONTH(Y$4),"",IF(MONTH($I13)&lt;MONTH(Y$4),$O13/$J13,IF(MONTH($I13)=MONTH(Y$4),$O13/$J13*MONTH($I13)-$O13,IF(SUM($P13:Y13)&gt;=$O13,"0")))),2),"")</f>
        <v>833.33</v>
      </c>
      <c r="Z13" s="16">
        <f>IFERROR(ROUND(IF(MONTH($I13)&gt;MONTH(Z$4),"",IF(MONTH($I13)&lt;MONTH(Z$4),$O13/$J13,IF(MONTH($I13)=MONTH(Z$4),$O13/$J13*MONTH($I13)-$O13,IF(SUM($P13:Z13)&gt;=$O13,"0")))),2),"")</f>
        <v>833.33</v>
      </c>
      <c r="AA13" s="17">
        <f>IFERROR(ROUND(IF(MONTH($I13)&gt;MONTH(AA$4),"",IF(MONTH($I13)&lt;MONTH(AA$4),$O13/$J13,IF(MONTH($I13)=MONTH(AA$4),$O13/$J13*MONTH($I13)-$O13,IF(SUM($P13:AA13)&gt;=$O13,"0")))),2),"")</f>
        <v>833.33</v>
      </c>
      <c r="AB13" s="18">
        <f t="shared" si="1"/>
        <v>-3.0000000000427463E-2</v>
      </c>
    </row>
    <row r="14" spans="1:29" x14ac:dyDescent="0.25">
      <c r="D14" s="27">
        <v>628400</v>
      </c>
      <c r="E14" s="10" t="s">
        <v>25</v>
      </c>
      <c r="G14" s="11">
        <v>43466</v>
      </c>
      <c r="H14" s="11">
        <v>43830</v>
      </c>
      <c r="I14" s="11">
        <v>43525</v>
      </c>
      <c r="J14" s="12">
        <f t="shared" si="0"/>
        <v>12</v>
      </c>
      <c r="K14" s="13"/>
      <c r="L14" s="13"/>
      <c r="M14" s="13"/>
      <c r="N14" s="13"/>
      <c r="O14" s="14">
        <v>2527</v>
      </c>
      <c r="P14" s="15" t="str">
        <f>IFERROR(ROUND(IF(MONTH($I14)&gt;MONTH(P$4),"",IF(MONTH($I14)&lt;MONTH(P$4),$O14/$J14,IF(MONTH($I14)=MONTH(P$4),$O14/$J14*MONTH($I14)-$O14,IF(SUM($P14:P14)&gt;=$O14,"0")))),2),"")</f>
        <v/>
      </c>
      <c r="Q14" s="16" t="str">
        <f>IFERROR(ROUND(IF(MONTH($I14)&gt;MONTH(Q$4),"",IF(MONTH($I14)&lt;MONTH(Q$4),$O14/$J14,IF(MONTH($I14)=MONTH(Q$4),$O14/$J14*MONTH($I14)-$O14,IF(SUM($P14:Q14)&gt;=$O14,"0")))),2),"")</f>
        <v/>
      </c>
      <c r="R14" s="16">
        <f>IFERROR(ROUND(IF(MONTH($I14)&gt;MONTH(R$4),"",IF(MONTH($I14)&lt;MONTH(R$4),$O14/$J14,IF(MONTH($I14)=MONTH(R$4),$O14/$J14*MONTH($I14)-$O14,IF(SUM($P14:R14)&gt;=$O14,"0")))),2),"")</f>
        <v>-1895.25</v>
      </c>
      <c r="S14" s="16">
        <f>IFERROR(ROUND(IF(MONTH($I14)&gt;MONTH(S$4),"",IF(MONTH($I14)&lt;MONTH(S$4),$O14/$J14,IF(MONTH($I14)=MONTH(S$4),$O14/$J14*MONTH($I14)-$O14,IF(SUM($P14:S14)&gt;=$O14,"0")))),2),"")</f>
        <v>210.58</v>
      </c>
      <c r="T14" s="16">
        <f>IFERROR(ROUND(IF(MONTH($I14)&gt;MONTH(T$4),"",IF(MONTH($I14)&lt;MONTH(T$4),$O14/$J14,IF(MONTH($I14)=MONTH(T$4),$O14/$J14*MONTH($I14)-$O14,IF(SUM($P14:T14)&gt;=$O14,"0")))),2),"")</f>
        <v>210.58</v>
      </c>
      <c r="U14" s="16">
        <f>IFERROR(ROUND(IF(MONTH($I14)&gt;MONTH(U$4),"",IF(MONTH($I14)&lt;MONTH(U$4),$O14/$J14,IF(MONTH($I14)=MONTH(U$4),$O14/$J14*MONTH($I14)-$O14,IF(SUM($P14:U14)&gt;=$O14,"0")))),2),"")</f>
        <v>210.58</v>
      </c>
      <c r="V14" s="16">
        <f>IFERROR(ROUND(IF(MONTH($I14)&gt;MONTH(V$4),"",IF(MONTH($I14)&lt;MONTH(V$4),$O14/$J14,IF(MONTH($I14)=MONTH(V$4),$O14/$J14*MONTH($I14)-$O14,IF(SUM($P14:V14)&gt;=$O14,"0")))),2),"")</f>
        <v>210.58</v>
      </c>
      <c r="W14" s="16">
        <f>IFERROR(ROUND(IF(MONTH($I14)&gt;MONTH(W$4),"",IF(MONTH($I14)&lt;MONTH(W$4),$O14/$J14,IF(MONTH($I14)=MONTH(W$4),$O14/$J14*MONTH($I14)-$O14,IF(SUM($P14:W14)&gt;=$O14,"0")))),2),"")</f>
        <v>210.58</v>
      </c>
      <c r="X14" s="16">
        <f>IFERROR(ROUND(IF(MONTH($I14)&gt;MONTH(X$4),"",IF(MONTH($I14)&lt;MONTH(X$4),$O14/$J14,IF(MONTH($I14)=MONTH(X$4),$O14/$J14*MONTH($I14)-$O14,IF(SUM($P14:X14)&gt;=$O14,"0")))),2),"")</f>
        <v>210.58</v>
      </c>
      <c r="Y14" s="16">
        <f>IFERROR(ROUND(IF(MONTH($I14)&gt;MONTH(Y$4),"",IF(MONTH($I14)&lt;MONTH(Y$4),$O14/$J14,IF(MONTH($I14)=MONTH(Y$4),$O14/$J14*MONTH($I14)-$O14,IF(SUM($P14:Y14)&gt;=$O14,"0")))),2),"")</f>
        <v>210.58</v>
      </c>
      <c r="Z14" s="16">
        <f>IFERROR(ROUND(IF(MONTH($I14)&gt;MONTH(Z$4),"",IF(MONTH($I14)&lt;MONTH(Z$4),$O14/$J14,IF(MONTH($I14)=MONTH(Z$4),$O14/$J14*MONTH($I14)-$O14,IF(SUM($P14:Z14)&gt;=$O14,"0")))),2),"")</f>
        <v>210.58</v>
      </c>
      <c r="AA14" s="17">
        <f>IFERROR(ROUND(IF(MONTH($I14)&gt;MONTH(AA$4),"",IF(MONTH($I14)&lt;MONTH(AA$4),$O14/$J14,IF(MONTH($I14)=MONTH(AA$4),$O14/$J14*MONTH($I14)-$O14,IF(SUM($P14:AA14)&gt;=$O14,"0")))),2),"")</f>
        <v>210.58</v>
      </c>
      <c r="AB14" s="18">
        <f t="shared" si="1"/>
        <v>-3.0000000000143245E-2</v>
      </c>
    </row>
    <row r="15" spans="1:29" ht="45" x14ac:dyDescent="0.25">
      <c r="D15" s="27">
        <v>616110</v>
      </c>
      <c r="E15" s="10" t="s">
        <v>26</v>
      </c>
      <c r="G15" s="11">
        <v>43466</v>
      </c>
      <c r="H15" s="11">
        <v>43830</v>
      </c>
      <c r="I15" s="11">
        <v>43525</v>
      </c>
      <c r="J15" s="12">
        <f t="shared" si="0"/>
        <v>12</v>
      </c>
      <c r="K15" s="13"/>
      <c r="L15" s="13"/>
      <c r="M15" s="13"/>
      <c r="N15" s="13"/>
      <c r="O15" s="14">
        <v>17807</v>
      </c>
      <c r="P15" s="15" t="str">
        <f>IFERROR(ROUND(IF(MONTH($I15)&gt;MONTH(P$4),"",IF(MONTH($I15)&lt;MONTH(P$4),$O15/$J15,IF(MONTH($I15)=MONTH(P$4),$O15/$J15*MONTH($I15)-$O15,IF(SUM($P15:P15)&gt;=$O15,"0")))),2),"")</f>
        <v/>
      </c>
      <c r="Q15" s="16" t="str">
        <f>IFERROR(ROUND(IF(MONTH($I15)&gt;MONTH(Q$4),"",IF(MONTH($I15)&lt;MONTH(Q$4),$O15/$J15,IF(MONTH($I15)=MONTH(Q$4),$O15/$J15*MONTH($I15)-$O15,IF(SUM($P15:Q15)&gt;=$O15,"0")))),2),"")</f>
        <v/>
      </c>
      <c r="R15" s="16">
        <f>IFERROR(ROUND(IF(MONTH($I15)&gt;MONTH(R$4),"",IF(MONTH($I15)&lt;MONTH(R$4),$O15/$J15,IF(MONTH($I15)=MONTH(R$4),$O15/$J15*MONTH($I15)-$O15,IF(SUM($P15:R15)&gt;=$O15,"0")))),2),"")</f>
        <v>-13355.25</v>
      </c>
      <c r="S15" s="16">
        <f>IFERROR(ROUND(IF(MONTH($I15)&gt;MONTH(S$4),"",IF(MONTH($I15)&lt;MONTH(S$4),$O15/$J15,IF(MONTH($I15)=MONTH(S$4),$O15/$J15*MONTH($I15)-$O15,IF(SUM($P15:S15)&gt;=$O15,"0")))),2),"")</f>
        <v>1483.92</v>
      </c>
      <c r="T15" s="16">
        <f>IFERROR(ROUND(IF(MONTH($I15)&gt;MONTH(T$4),"",IF(MONTH($I15)&lt;MONTH(T$4),$O15/$J15,IF(MONTH($I15)=MONTH(T$4),$O15/$J15*MONTH($I15)-$O15,IF(SUM($P15:T15)&gt;=$O15,"0")))),2),"")</f>
        <v>1483.92</v>
      </c>
      <c r="U15" s="16">
        <f>IFERROR(ROUND(IF(MONTH($I15)&gt;MONTH(U$4),"",IF(MONTH($I15)&lt;MONTH(U$4),$O15/$J15,IF(MONTH($I15)=MONTH(U$4),$O15/$J15*MONTH($I15)-$O15,IF(SUM($P15:U15)&gt;=$O15,"0")))),2),"")</f>
        <v>1483.92</v>
      </c>
      <c r="V15" s="16">
        <f>IFERROR(ROUND(IF(MONTH($I15)&gt;MONTH(V$4),"",IF(MONTH($I15)&lt;MONTH(V$4),$O15/$J15,IF(MONTH($I15)=MONTH(V$4),$O15/$J15*MONTH($I15)-$O15,IF(SUM($P15:V15)&gt;=$O15,"0")))),2),"")</f>
        <v>1483.92</v>
      </c>
      <c r="W15" s="16">
        <f>IFERROR(ROUND(IF(MONTH($I15)&gt;MONTH(W$4),"",IF(MONTH($I15)&lt;MONTH(W$4),$O15/$J15,IF(MONTH($I15)=MONTH(W$4),$O15/$J15*MONTH($I15)-$O15,IF(SUM($P15:W15)&gt;=$O15,"0")))),2),"")</f>
        <v>1483.92</v>
      </c>
      <c r="X15" s="16">
        <f>IFERROR(ROUND(IF(MONTH($I15)&gt;MONTH(X$4),"",IF(MONTH($I15)&lt;MONTH(X$4),$O15/$J15,IF(MONTH($I15)=MONTH(X$4),$O15/$J15*MONTH($I15)-$O15,IF(SUM($P15:X15)&gt;=$O15,"0")))),2),"")</f>
        <v>1483.92</v>
      </c>
      <c r="Y15" s="16">
        <f>IFERROR(ROUND(IF(MONTH($I15)&gt;MONTH(Y$4),"",IF(MONTH($I15)&lt;MONTH(Y$4),$O15/$J15,IF(MONTH($I15)=MONTH(Y$4),$O15/$J15*MONTH($I15)-$O15,IF(SUM($P15:Y15)&gt;=$O15,"0")))),2),"")</f>
        <v>1483.92</v>
      </c>
      <c r="Z15" s="16">
        <f>IFERROR(ROUND(IF(MONTH($I15)&gt;MONTH(Z$4),"",IF(MONTH($I15)&lt;MONTH(Z$4),$O15/$J15,IF(MONTH($I15)=MONTH(Z$4),$O15/$J15*MONTH($I15)-$O15,IF(SUM($P15:Z15)&gt;=$O15,"0")))),2),"")</f>
        <v>1483.92</v>
      </c>
      <c r="AA15" s="17">
        <f>IFERROR(ROUND(IF(MONTH($I15)&gt;MONTH(AA$4),"",IF(MONTH($I15)&lt;MONTH(AA$4),$O15/$J15,IF(MONTH($I15)=MONTH(AA$4),$O15/$J15*MONTH($I15)-$O15,IF(SUM($P15:AA15)&gt;=$O15,"0")))),2),"")</f>
        <v>1483.92</v>
      </c>
      <c r="AB15" s="18">
        <f t="shared" si="1"/>
        <v>3.0000000000654836E-2</v>
      </c>
    </row>
    <row r="16" spans="1:29" ht="30" x14ac:dyDescent="0.25">
      <c r="D16" s="27">
        <v>616100</v>
      </c>
      <c r="E16" s="10" t="s">
        <v>27</v>
      </c>
      <c r="G16" s="11">
        <v>43466</v>
      </c>
      <c r="H16" s="11">
        <v>43830</v>
      </c>
      <c r="I16" s="11">
        <v>43525</v>
      </c>
      <c r="J16" s="12">
        <f t="shared" si="0"/>
        <v>12</v>
      </c>
      <c r="K16" s="13"/>
      <c r="L16" s="13"/>
      <c r="M16" s="13"/>
      <c r="N16" s="13"/>
      <c r="O16" s="14">
        <v>2180</v>
      </c>
      <c r="P16" s="15" t="str">
        <f>IFERROR(ROUND(IF(MONTH($I16)&gt;MONTH(P$4),"",IF(MONTH($I16)&lt;MONTH(P$4),$O16/$J16,IF(MONTH($I16)=MONTH(P$4),$O16/$J16*MONTH($I16)-$O16,IF(SUM($P16:P16)&gt;=$O16,"0")))),2),"")</f>
        <v/>
      </c>
      <c r="Q16" s="16" t="str">
        <f>IFERROR(ROUND(IF(MONTH($I16)&gt;MONTH(Q$4),"",IF(MONTH($I16)&lt;MONTH(Q$4),$O16/$J16,IF(MONTH($I16)=MONTH(Q$4),$O16/$J16*MONTH($I16)-$O16,IF(SUM($P16:Q16)&gt;=$O16,"0")))),2),"")</f>
        <v/>
      </c>
      <c r="R16" s="16">
        <f>IFERROR(ROUND(IF(MONTH($I16)&gt;MONTH(R$4),"",IF(MONTH($I16)&lt;MONTH(R$4),$O16/$J16,IF(MONTH($I16)=MONTH(R$4),$O16/$J16*MONTH($I16)-$O16,IF(SUM($P16:R16)&gt;=$O16,"0")))),2),"")</f>
        <v>-1635</v>
      </c>
      <c r="S16" s="16">
        <f>IFERROR(ROUND(IF(MONTH($I16)&gt;MONTH(S$4),"",IF(MONTH($I16)&lt;MONTH(S$4),$O16/$J16,IF(MONTH($I16)=MONTH(S$4),$O16/$J16*MONTH($I16)-$O16,IF(SUM($P16:S16)&gt;=$O16,"0")))),2),"")</f>
        <v>181.67</v>
      </c>
      <c r="T16" s="16">
        <f>IFERROR(ROUND(IF(MONTH($I16)&gt;MONTH(T$4),"",IF(MONTH($I16)&lt;MONTH(T$4),$O16/$J16,IF(MONTH($I16)=MONTH(T$4),$O16/$J16*MONTH($I16)-$O16,IF(SUM($P16:T16)&gt;=$O16,"0")))),2),"")</f>
        <v>181.67</v>
      </c>
      <c r="U16" s="16">
        <f>IFERROR(ROUND(IF(MONTH($I16)&gt;MONTH(U$4),"",IF(MONTH($I16)&lt;MONTH(U$4),$O16/$J16,IF(MONTH($I16)=MONTH(U$4),$O16/$J16*MONTH($I16)-$O16,IF(SUM($P16:U16)&gt;=$O16,"0")))),2),"")</f>
        <v>181.67</v>
      </c>
      <c r="V16" s="16">
        <f>IFERROR(ROUND(IF(MONTH($I16)&gt;MONTH(V$4),"",IF(MONTH($I16)&lt;MONTH(V$4),$O16/$J16,IF(MONTH($I16)=MONTH(V$4),$O16/$J16*MONTH($I16)-$O16,IF(SUM($P16:V16)&gt;=$O16,"0")))),2),"")</f>
        <v>181.67</v>
      </c>
      <c r="W16" s="16">
        <f>IFERROR(ROUND(IF(MONTH($I16)&gt;MONTH(W$4),"",IF(MONTH($I16)&lt;MONTH(W$4),$O16/$J16,IF(MONTH($I16)=MONTH(W$4),$O16/$J16*MONTH($I16)-$O16,IF(SUM($P16:W16)&gt;=$O16,"0")))),2),"")</f>
        <v>181.67</v>
      </c>
      <c r="X16" s="16">
        <f>IFERROR(ROUND(IF(MONTH($I16)&gt;MONTH(X$4),"",IF(MONTH($I16)&lt;MONTH(X$4),$O16/$J16,IF(MONTH($I16)=MONTH(X$4),$O16/$J16*MONTH($I16)-$O16,IF(SUM($P16:X16)&gt;=$O16,"0")))),2),"")</f>
        <v>181.67</v>
      </c>
      <c r="Y16" s="16">
        <f>IFERROR(ROUND(IF(MONTH($I16)&gt;MONTH(Y$4),"",IF(MONTH($I16)&lt;MONTH(Y$4),$O16/$J16,IF(MONTH($I16)=MONTH(Y$4),$O16/$J16*MONTH($I16)-$O16,IF(SUM($P16:Y16)&gt;=$O16,"0")))),2),"")</f>
        <v>181.67</v>
      </c>
      <c r="Z16" s="16">
        <f>IFERROR(ROUND(IF(MONTH($I16)&gt;MONTH(Z$4),"",IF(MONTH($I16)&lt;MONTH(Z$4),$O16/$J16,IF(MONTH($I16)=MONTH(Z$4),$O16/$J16*MONTH($I16)-$O16,IF(SUM($P16:Z16)&gt;=$O16,"0")))),2),"")</f>
        <v>181.67</v>
      </c>
      <c r="AA16" s="17">
        <f>IFERROR(ROUND(IF(MONTH($I16)&gt;MONTH(AA$4),"",IF(MONTH($I16)&lt;MONTH(AA$4),$O16/$J16,IF(MONTH($I16)=MONTH(AA$4),$O16/$J16*MONTH($I16)-$O16,IF(SUM($P16:AA16)&gt;=$O16,"0")))),2),"")</f>
        <v>181.67</v>
      </c>
      <c r="AB16" s="18">
        <f t="shared" si="1"/>
        <v>3.0000000000029559E-2</v>
      </c>
    </row>
    <row r="17" spans="4:28" x14ac:dyDescent="0.25">
      <c r="D17" s="27">
        <v>622600</v>
      </c>
      <c r="E17" s="10" t="s">
        <v>28</v>
      </c>
      <c r="G17" s="11">
        <v>43466</v>
      </c>
      <c r="H17" s="11">
        <v>43830</v>
      </c>
      <c r="I17" s="11">
        <v>43525</v>
      </c>
      <c r="J17" s="12">
        <f t="shared" si="0"/>
        <v>12</v>
      </c>
      <c r="K17" s="13"/>
      <c r="L17" s="13"/>
      <c r="M17" s="13"/>
      <c r="N17" s="13"/>
      <c r="O17" s="14">
        <v>2106</v>
      </c>
      <c r="P17" s="15" t="str">
        <f>IFERROR(ROUND(IF(MONTH($I17)&gt;MONTH(P$4),"",IF(MONTH($I17)&lt;MONTH(P$4),$O17/$J17,IF(MONTH($I17)=MONTH(P$4),$O17/$J17*MONTH($I17)-$O17,IF(SUM($P17:P17)&gt;=$O17,"0")))),2),"")</f>
        <v/>
      </c>
      <c r="Q17" s="16" t="str">
        <f>IFERROR(ROUND(IF(MONTH($I17)&gt;MONTH(Q$4),"",IF(MONTH($I17)&lt;MONTH(Q$4),$O17/$J17,IF(MONTH($I17)=MONTH(Q$4),$O17/$J17*MONTH($I17)-$O17,IF(SUM($P17:Q17)&gt;=$O17,"0")))),2),"")</f>
        <v/>
      </c>
      <c r="R17" s="16">
        <f>IFERROR(ROUND(IF(MONTH($I17)&gt;MONTH(R$4),"",IF(MONTH($I17)&lt;MONTH(R$4),$O17/$J17,IF(MONTH($I17)=MONTH(R$4),$O17/$J17*MONTH($I17)-$O17,IF(SUM($P17:R17)&gt;=$O17,"0")))),2),"")</f>
        <v>-1579.5</v>
      </c>
      <c r="S17" s="16">
        <f>IFERROR(ROUND(IF(MONTH($I17)&gt;MONTH(S$4),"",IF(MONTH($I17)&lt;MONTH(S$4),$O17/$J17,IF(MONTH($I17)=MONTH(S$4),$O17/$J17*MONTH($I17)-$O17,IF(SUM($P17:S17)&gt;=$O17,"0")))),2),"")</f>
        <v>175.5</v>
      </c>
      <c r="T17" s="16">
        <f>IFERROR(ROUND(IF(MONTH($I17)&gt;MONTH(T$4),"",IF(MONTH($I17)&lt;MONTH(T$4),$O17/$J17,IF(MONTH($I17)=MONTH(T$4),$O17/$J17*MONTH($I17)-$O17,IF(SUM($P17:T17)&gt;=$O17,"0")))),2),"")</f>
        <v>175.5</v>
      </c>
      <c r="U17" s="16">
        <f>IFERROR(ROUND(IF(MONTH($I17)&gt;MONTH(U$4),"",IF(MONTH($I17)&lt;MONTH(U$4),$O17/$J17,IF(MONTH($I17)=MONTH(U$4),$O17/$J17*MONTH($I17)-$O17,IF(SUM($P17:U17)&gt;=$O17,"0")))),2),"")</f>
        <v>175.5</v>
      </c>
      <c r="V17" s="16">
        <f>IFERROR(ROUND(IF(MONTH($I17)&gt;MONTH(V$4),"",IF(MONTH($I17)&lt;MONTH(V$4),$O17/$J17,IF(MONTH($I17)=MONTH(V$4),$O17/$J17*MONTH($I17)-$O17,IF(SUM($P17:V17)&gt;=$O17,"0")))),2),"")</f>
        <v>175.5</v>
      </c>
      <c r="W17" s="16">
        <f>IFERROR(ROUND(IF(MONTH($I17)&gt;MONTH(W$4),"",IF(MONTH($I17)&lt;MONTH(W$4),$O17/$J17,IF(MONTH($I17)=MONTH(W$4),$O17/$J17*MONTH($I17)-$O17,IF(SUM($P17:W17)&gt;=$O17,"0")))),2),"")</f>
        <v>175.5</v>
      </c>
      <c r="X17" s="16">
        <f>IFERROR(ROUND(IF(MONTH($I17)&gt;MONTH(X$4),"",IF(MONTH($I17)&lt;MONTH(X$4),$O17/$J17,IF(MONTH($I17)=MONTH(X$4),$O17/$J17*MONTH($I17)-$O17,IF(SUM($P17:X17)&gt;=$O17,"0")))),2),"")</f>
        <v>175.5</v>
      </c>
      <c r="Y17" s="16">
        <f>IFERROR(ROUND(IF(MONTH($I17)&gt;MONTH(Y$4),"",IF(MONTH($I17)&lt;MONTH(Y$4),$O17/$J17,IF(MONTH($I17)=MONTH(Y$4),$O17/$J17*MONTH($I17)-$O17,IF(SUM($P17:Y17)&gt;=$O17,"0")))),2),"")</f>
        <v>175.5</v>
      </c>
      <c r="Z17" s="16">
        <f>IFERROR(ROUND(IF(MONTH($I17)&gt;MONTH(Z$4),"",IF(MONTH($I17)&lt;MONTH(Z$4),$O17/$J17,IF(MONTH($I17)=MONTH(Z$4),$O17/$J17*MONTH($I17)-$O17,IF(SUM($P17:Z17)&gt;=$O17,"0")))),2),"")</f>
        <v>175.5</v>
      </c>
      <c r="AA17" s="17">
        <f>IFERROR(ROUND(IF(MONTH($I17)&gt;MONTH(AA$4),"",IF(MONTH($I17)&lt;MONTH(AA$4),$O17/$J17,IF(MONTH($I17)=MONTH(AA$4),$O17/$J17*MONTH($I17)-$O17,IF(SUM($P17:AA17)&gt;=$O17,"0")))),2),"")</f>
        <v>175.5</v>
      </c>
      <c r="AB17" s="18">
        <f t="shared" si="1"/>
        <v>0</v>
      </c>
    </row>
    <row r="18" spans="4:28" ht="30" x14ac:dyDescent="0.25">
      <c r="D18" s="27">
        <v>628100</v>
      </c>
      <c r="E18" s="10" t="s">
        <v>29</v>
      </c>
      <c r="G18" s="11">
        <v>43525</v>
      </c>
      <c r="H18" s="11">
        <v>43830</v>
      </c>
      <c r="I18" s="11">
        <v>43525</v>
      </c>
      <c r="J18" s="12">
        <f t="shared" si="0"/>
        <v>10</v>
      </c>
      <c r="K18" s="13"/>
      <c r="L18" s="13"/>
      <c r="M18" s="13"/>
      <c r="N18" s="13"/>
      <c r="O18" s="14">
        <v>2000</v>
      </c>
      <c r="P18" s="15" t="str">
        <f>IFERROR(ROUND(IF(MONTH($I18)&gt;MONTH(P$4),"",IF(MONTH($I18)&lt;MONTH(P$4),$O18/$J18,IF(MONTH($I18)=MONTH(P$4),$O18/$J18*MONTH($I18)-$O18,IF(SUM($P18:P18)&gt;=$O18,"0")))),2),"")</f>
        <v/>
      </c>
      <c r="Q18" s="16" t="str">
        <f>IFERROR(ROUND(IF(MONTH($I18)&gt;MONTH(Q$4),"",IF(MONTH($I18)&lt;MONTH(Q$4),$O18/$J18,IF(MONTH($I18)=MONTH(Q$4),$O18/$J18*MONTH($I18)-$O18,IF(SUM($P18:Q18)&gt;=$O18,"0")))),2),"")</f>
        <v/>
      </c>
      <c r="R18" s="16">
        <f>IFERROR(ROUND(IF(MONTH($I18)&gt;MONTH(R$4),"",IF(MONTH($I18)&lt;MONTH(R$4),$O18/$J18,IF(MONTH($I18)=MONTH(R$4),$O18/$J18*MONTH($I18)-$O18,IF(SUM($P18:R18)&gt;=$O18,"0")))),2),"")</f>
        <v>-1400</v>
      </c>
      <c r="S18" s="16">
        <f>IFERROR(ROUND(IF(MONTH($I18)&gt;MONTH(S$4),"",IF(MONTH($I18)&lt;MONTH(S$4),$O18/$J18,IF(MONTH($I18)=MONTH(S$4),$O18/$J18*MONTH($I18)-$O18,IF(SUM($P18:S18)&gt;=$O18,"0")))),2),"")</f>
        <v>200</v>
      </c>
      <c r="T18" s="16">
        <f>IFERROR(ROUND(IF(MONTH($I18)&gt;MONTH(T$4),"",IF(MONTH($I18)&lt;MONTH(T$4),$O18/$J18,IF(MONTH($I18)=MONTH(T$4),$O18/$J18*MONTH($I18)-$O18,IF(SUM($P18:T18)&gt;=$O18,"0")))),2),"")</f>
        <v>200</v>
      </c>
      <c r="U18" s="16">
        <f>IFERROR(ROUND(IF(MONTH($I18)&gt;MONTH(U$4),"",IF(MONTH($I18)&lt;MONTH(U$4),$O18/$J18,IF(MONTH($I18)=MONTH(U$4),$O18/$J18*MONTH($I18)-$O18,IF(SUM($P18:U18)&gt;=$O18,"0")))),2),"")</f>
        <v>200</v>
      </c>
      <c r="V18" s="16">
        <f>IFERROR(ROUND(IF(MONTH($I18)&gt;MONTH(V$4),"",IF(MONTH($I18)&lt;MONTH(V$4),$O18/$J18,IF(MONTH($I18)=MONTH(V$4),$O18/$J18*MONTH($I18)-$O18,IF(SUM($P18:V18)&gt;=$O18,"0")))),2),"")</f>
        <v>200</v>
      </c>
      <c r="W18" s="16">
        <f>IFERROR(ROUND(IF(MONTH($I18)&gt;MONTH(W$4),"",IF(MONTH($I18)&lt;MONTH(W$4),$O18/$J18,IF(MONTH($I18)=MONTH(W$4),$O18/$J18*MONTH($I18)-$O18,IF(SUM($P18:W18)&gt;=$O18,"0")))),2),"")</f>
        <v>200</v>
      </c>
      <c r="X18" s="16">
        <f>IFERROR(ROUND(IF(MONTH($I18)&gt;MONTH(X$4),"",IF(MONTH($I18)&lt;MONTH(X$4),$O18/$J18,IF(MONTH($I18)=MONTH(X$4),$O18/$J18*MONTH($I18)-$O18,IF(SUM($P18:X18)&gt;=$O18,"0")))),2),"")</f>
        <v>200</v>
      </c>
      <c r="Y18" s="16">
        <f>IFERROR(ROUND(IF(MONTH($I18)&gt;MONTH(Y$4),"",IF(MONTH($I18)&lt;MONTH(Y$4),$O18/$J18,IF(MONTH($I18)=MONTH(Y$4),$O18/$J18*MONTH($I18)-$O18,IF(SUM($P18:Y18)&gt;=$O18,"0")))),2),"")</f>
        <v>200</v>
      </c>
      <c r="Z18" s="16">
        <f>IFERROR(ROUND(IF(MONTH($I18)&gt;MONTH(Z$4),"",IF(MONTH($I18)&lt;MONTH(Z$4),$O18/$J18,IF(MONTH($I18)=MONTH(Z$4),$O18/$J18*MONTH($I18)-$O18,IF(SUM($P18:Z18)&gt;=$O18,"0")))),2),"")</f>
        <v>200</v>
      </c>
      <c r="AA18" s="17">
        <f>IFERROR(ROUND(IF(MONTH($I18)&gt;MONTH(AA$4),"",IF(MONTH($I18)&lt;MONTH(AA$4),$O18/$J18,IF(MONTH($I18)=MONTH(AA$4),$O18/$J18*MONTH($I18)-$O18,IF(SUM($P18:AA18)&gt;=$O18,"0")))),2),"")</f>
        <v>200</v>
      </c>
      <c r="AB18" s="18">
        <f t="shared" si="1"/>
        <v>400</v>
      </c>
    </row>
    <row r="19" spans="4:28" x14ac:dyDescent="0.25">
      <c r="D19" s="27">
        <v>628400</v>
      </c>
      <c r="E19" s="10" t="s">
        <v>30</v>
      </c>
      <c r="G19" s="11">
        <v>43466</v>
      </c>
      <c r="H19" s="11">
        <v>43830</v>
      </c>
      <c r="I19" s="11">
        <v>43525</v>
      </c>
      <c r="J19" s="12">
        <f t="shared" si="0"/>
        <v>12</v>
      </c>
      <c r="K19" s="13"/>
      <c r="L19" s="13"/>
      <c r="M19" s="13"/>
      <c r="N19" s="13"/>
      <c r="O19" s="14">
        <v>65174</v>
      </c>
      <c r="P19" s="15" t="str">
        <f>IFERROR(ROUND(IF(MONTH($I19)&gt;MONTH(P$4),"",IF(MONTH($I19)&lt;MONTH(P$4),$O19/$J19,IF(MONTH($I19)=MONTH(P$4),$O19/$J19*MONTH($I19)-$O19,IF(SUM($P19:P19)&gt;=$O19,"0")))),2),"")</f>
        <v/>
      </c>
      <c r="Q19" s="16" t="str">
        <f>IFERROR(ROUND(IF(MONTH($I19)&gt;MONTH(Q$4),"",IF(MONTH($I19)&lt;MONTH(Q$4),$O19/$J19,IF(MONTH($I19)=MONTH(Q$4),$O19/$J19*MONTH($I19)-$O19,IF(SUM($P19:Q19)&gt;=$O19,"0")))),2),"")</f>
        <v/>
      </c>
      <c r="R19" s="16">
        <f>IFERROR(ROUND(IF(MONTH($I19)&gt;MONTH(R$4),"",IF(MONTH($I19)&lt;MONTH(R$4),$O19/$J19,IF(MONTH($I19)=MONTH(R$4),$O19/$J19*MONTH($I19)-$O19,IF(SUM($P19:R19)&gt;=$O19,"0")))),2),"")</f>
        <v>-48880.5</v>
      </c>
      <c r="S19" s="16">
        <f>IFERROR(ROUND(IF(MONTH($I19)&gt;MONTH(S$4),"",IF(MONTH($I19)&lt;MONTH(S$4),$O19/$J19,IF(MONTH($I19)=MONTH(S$4),$O19/$J19*MONTH($I19)-$O19,IF(SUM($P19:S19)&gt;=$O19,"0")))),2),"")</f>
        <v>5431.17</v>
      </c>
      <c r="T19" s="16">
        <f>IFERROR(ROUND(IF(MONTH($I19)&gt;MONTH(T$4),"",IF(MONTH($I19)&lt;MONTH(T$4),$O19/$J19,IF(MONTH($I19)=MONTH(T$4),$O19/$J19*MONTH($I19)-$O19,IF(SUM($P19:T19)&gt;=$O19,"0")))),2),"")</f>
        <v>5431.17</v>
      </c>
      <c r="U19" s="16">
        <f>IFERROR(ROUND(IF(MONTH($I19)&gt;MONTH(U$4),"",IF(MONTH($I19)&lt;MONTH(U$4),$O19/$J19,IF(MONTH($I19)=MONTH(U$4),$O19/$J19*MONTH($I19)-$O19,IF(SUM($P19:U19)&gt;=$O19,"0")))),2),"")</f>
        <v>5431.17</v>
      </c>
      <c r="V19" s="16">
        <f>IFERROR(ROUND(IF(MONTH($I19)&gt;MONTH(V$4),"",IF(MONTH($I19)&lt;MONTH(V$4),$O19/$J19,IF(MONTH($I19)=MONTH(V$4),$O19/$J19*MONTH($I19)-$O19,IF(SUM($P19:V19)&gt;=$O19,"0")))),2),"")</f>
        <v>5431.17</v>
      </c>
      <c r="W19" s="16">
        <f>IFERROR(ROUND(IF(MONTH($I19)&gt;MONTH(W$4),"",IF(MONTH($I19)&lt;MONTH(W$4),$O19/$J19,IF(MONTH($I19)=MONTH(W$4),$O19/$J19*MONTH($I19)-$O19,IF(SUM($P19:W19)&gt;=$O19,"0")))),2),"")</f>
        <v>5431.17</v>
      </c>
      <c r="X19" s="16">
        <f>IFERROR(ROUND(IF(MONTH($I19)&gt;MONTH(X$4),"",IF(MONTH($I19)&lt;MONTH(X$4),$O19/$J19,IF(MONTH($I19)=MONTH(X$4),$O19/$J19*MONTH($I19)-$O19,IF(SUM($P19:X19)&gt;=$O19,"0")))),2),"")</f>
        <v>5431.17</v>
      </c>
      <c r="Y19" s="16">
        <f>IFERROR(ROUND(IF(MONTH($I19)&gt;MONTH(Y$4),"",IF(MONTH($I19)&lt;MONTH(Y$4),$O19/$J19,IF(MONTH($I19)=MONTH(Y$4),$O19/$J19*MONTH($I19)-$O19,IF(SUM($P19:Y19)&gt;=$O19,"0")))),2),"")</f>
        <v>5431.17</v>
      </c>
      <c r="Z19" s="16">
        <f>IFERROR(ROUND(IF(MONTH($I19)&gt;MONTH(Z$4),"",IF(MONTH($I19)&lt;MONTH(Z$4),$O19/$J19,IF(MONTH($I19)=MONTH(Z$4),$O19/$J19*MONTH($I19)-$O19,IF(SUM($P19:Z19)&gt;=$O19,"0")))),2),"")</f>
        <v>5431.17</v>
      </c>
      <c r="AA19" s="17">
        <f>IFERROR(ROUND(IF(MONTH($I19)&gt;MONTH(AA$4),"",IF(MONTH($I19)&lt;MONTH(AA$4),$O19/$J19,IF(MONTH($I19)=MONTH(AA$4),$O19/$J19*MONTH($I19)-$O19,IF(SUM($P19:AA19)&gt;=$O19,"0")))),2),"")</f>
        <v>5431.17</v>
      </c>
      <c r="AB19" s="18">
        <f t="shared" si="1"/>
        <v>2.9999999991559889E-2</v>
      </c>
    </row>
    <row r="20" spans="4:28" x14ac:dyDescent="0.25">
      <c r="D20" s="27">
        <v>628400</v>
      </c>
      <c r="E20" s="10" t="s">
        <v>31</v>
      </c>
      <c r="G20" s="11">
        <v>43466</v>
      </c>
      <c r="H20" s="11">
        <v>43830</v>
      </c>
      <c r="I20" s="11">
        <v>43556</v>
      </c>
      <c r="J20" s="12">
        <f t="shared" si="0"/>
        <v>12</v>
      </c>
      <c r="K20" s="13"/>
      <c r="L20" s="13"/>
      <c r="M20" s="13"/>
      <c r="N20" s="13"/>
      <c r="O20" s="14">
        <v>2500</v>
      </c>
      <c r="P20" s="15" t="str">
        <f>IFERROR(ROUND(IF(MONTH($I20)&gt;MONTH(P$4),"",IF(MONTH($I20)&lt;MONTH(P$4),$O20/$J20,IF(MONTH($I20)=MONTH(P$4),$O20/$J20*MONTH($I20)-$O20,IF(SUM($P20:P20)&gt;=$O20,"0")))),2),"")</f>
        <v/>
      </c>
      <c r="Q20" s="16" t="str">
        <f>IFERROR(ROUND(IF(MONTH($I20)&gt;MONTH(Q$4),"",IF(MONTH($I20)&lt;MONTH(Q$4),$O20/$J20,IF(MONTH($I20)=MONTH(Q$4),$O20/$J20*MONTH($I20)-$O20,IF(SUM($P20:Q20)&gt;=$O20,"0")))),2),"")</f>
        <v/>
      </c>
      <c r="R20" s="16" t="str">
        <f>IFERROR(ROUND(IF(MONTH($I20)&gt;MONTH(R$4),"",IF(MONTH($I20)&lt;MONTH(R$4),$O20/$J20,IF(MONTH($I20)=MONTH(R$4),$O20/$J20*MONTH($I20)-$O20,IF(SUM($P20:R20)&gt;=$O20,"0")))),2),"")</f>
        <v/>
      </c>
      <c r="S20" s="16">
        <f>IFERROR(ROUND(IF(MONTH($I20)&gt;MONTH(S$4),"",IF(MONTH($I20)&lt;MONTH(S$4),$O20/$J20,IF(MONTH($I20)=MONTH(S$4),$O20/$J20*MONTH($I20)-$O20,IF(SUM($P20:S20)&gt;=$O20,"0")))),2),"")</f>
        <v>-1666.67</v>
      </c>
      <c r="T20" s="16">
        <f>IFERROR(ROUND(IF(MONTH($I20)&gt;MONTH(T$4),"",IF(MONTH($I20)&lt;MONTH(T$4),$O20/$J20,IF(MONTH($I20)=MONTH(T$4),$O20/$J20*MONTH($I20)-$O20,IF(SUM($P20:T20)&gt;=$O20,"0")))),2),"")</f>
        <v>208.33</v>
      </c>
      <c r="U20" s="16">
        <f>IFERROR(ROUND(IF(MONTH($I20)&gt;MONTH(U$4),"",IF(MONTH($I20)&lt;MONTH(U$4),$O20/$J20,IF(MONTH($I20)=MONTH(U$4),$O20/$J20*MONTH($I20)-$O20,IF(SUM($P20:U20)&gt;=$O20,"0")))),2),"")</f>
        <v>208.33</v>
      </c>
      <c r="V20" s="16">
        <f>IFERROR(ROUND(IF(MONTH($I20)&gt;MONTH(V$4),"",IF(MONTH($I20)&lt;MONTH(V$4),$O20/$J20,IF(MONTH($I20)=MONTH(V$4),$O20/$J20*MONTH($I20)-$O20,IF(SUM($P20:V20)&gt;=$O20,"0")))),2),"")</f>
        <v>208.33</v>
      </c>
      <c r="W20" s="16">
        <f>IFERROR(ROUND(IF(MONTH($I20)&gt;MONTH(W$4),"",IF(MONTH($I20)&lt;MONTH(W$4),$O20/$J20,IF(MONTH($I20)=MONTH(W$4),$O20/$J20*MONTH($I20)-$O20,IF(SUM($P20:W20)&gt;=$O20,"0")))),2),"")</f>
        <v>208.33</v>
      </c>
      <c r="X20" s="16">
        <f>IFERROR(ROUND(IF(MONTH($I20)&gt;MONTH(X$4),"",IF(MONTH($I20)&lt;MONTH(X$4),$O20/$J20,IF(MONTH($I20)=MONTH(X$4),$O20/$J20*MONTH($I20)-$O20,IF(SUM($P20:X20)&gt;=$O20,"0")))),2),"")</f>
        <v>208.33</v>
      </c>
      <c r="Y20" s="16">
        <f>IFERROR(ROUND(IF(MONTH($I20)&gt;MONTH(Y$4),"",IF(MONTH($I20)&lt;MONTH(Y$4),$O20/$J20,IF(MONTH($I20)=MONTH(Y$4),$O20/$J20*MONTH($I20)-$O20,IF(SUM($P20:Y20)&gt;=$O20,"0")))),2),"")</f>
        <v>208.33</v>
      </c>
      <c r="Z20" s="16">
        <f>IFERROR(ROUND(IF(MONTH($I20)&gt;MONTH(Z$4),"",IF(MONTH($I20)&lt;MONTH(Z$4),$O20/$J20,IF(MONTH($I20)=MONTH(Z$4),$O20/$J20*MONTH($I20)-$O20,IF(SUM($P20:Z20)&gt;=$O20,"0")))),2),"")</f>
        <v>208.33</v>
      </c>
      <c r="AA20" s="17">
        <f>IFERROR(ROUND(IF(MONTH($I20)&gt;MONTH(AA$4),"",IF(MONTH($I20)&lt;MONTH(AA$4),$O20/$J20,IF(MONTH($I20)=MONTH(AA$4),$O20/$J20*MONTH($I20)-$O20,IF(SUM($P20:AA20)&gt;=$O20,"0")))),2),"")</f>
        <v>208.33</v>
      </c>
      <c r="AB20" s="18">
        <f t="shared" si="1"/>
        <v>-3.0000000000143245E-2</v>
      </c>
    </row>
    <row r="21" spans="4:28" x14ac:dyDescent="0.25">
      <c r="D21" s="27">
        <v>647506</v>
      </c>
      <c r="E21" s="10" t="s">
        <v>32</v>
      </c>
      <c r="G21" s="11">
        <v>43466</v>
      </c>
      <c r="H21" s="11">
        <v>43830</v>
      </c>
      <c r="I21" s="11">
        <v>43556</v>
      </c>
      <c r="J21" s="12">
        <f t="shared" si="0"/>
        <v>12</v>
      </c>
      <c r="K21" s="13"/>
      <c r="L21" s="13"/>
      <c r="M21" s="13"/>
      <c r="N21" s="13"/>
      <c r="O21" s="14">
        <v>575</v>
      </c>
      <c r="P21" s="15" t="str">
        <f>IFERROR(ROUND(IF(MONTH($I21)&gt;MONTH(P$4),"",IF(MONTH($I21)&lt;MONTH(P$4),$O21/$J21,IF(MONTH($I21)=MONTH(P$4),$O21/$J21*MONTH($I21)-$O21,IF(SUM($P21:P21)&gt;=$O21,"0")))),2),"")</f>
        <v/>
      </c>
      <c r="Q21" s="16" t="str">
        <f>IFERROR(ROUND(IF(MONTH($I21)&gt;MONTH(Q$4),"",IF(MONTH($I21)&lt;MONTH(Q$4),$O21/$J21,IF(MONTH($I21)=MONTH(Q$4),$O21/$J21*MONTH($I21)-$O21,IF(SUM($P21:Q21)&gt;=$O21,"0")))),2),"")</f>
        <v/>
      </c>
      <c r="R21" s="16" t="str">
        <f>IFERROR(ROUND(IF(MONTH($I21)&gt;MONTH(R$4),"",IF(MONTH($I21)&lt;MONTH(R$4),$O21/$J21,IF(MONTH($I21)=MONTH(R$4),$O21/$J21*MONTH($I21)-$O21,IF(SUM($P21:R21)&gt;=$O21,"0")))),2),"")</f>
        <v/>
      </c>
      <c r="S21" s="16">
        <f>IFERROR(ROUND(IF(MONTH($I21)&gt;MONTH(S$4),"",IF(MONTH($I21)&lt;MONTH(S$4),$O21/$J21,IF(MONTH($I21)=MONTH(S$4),$O21/$J21*MONTH($I21)-$O21,IF(SUM($P21:S21)&gt;=$O21,"0")))),2),"")</f>
        <v>-383.33</v>
      </c>
      <c r="T21" s="16">
        <f>IFERROR(ROUND(IF(MONTH($I21)&gt;MONTH(T$4),"",IF(MONTH($I21)&lt;MONTH(T$4),$O21/$J21,IF(MONTH($I21)=MONTH(T$4),$O21/$J21*MONTH($I21)-$O21,IF(SUM($P21:T21)&gt;=$O21,"0")))),2),"")</f>
        <v>47.92</v>
      </c>
      <c r="U21" s="16">
        <f>IFERROR(ROUND(IF(MONTH($I21)&gt;MONTH(U$4),"",IF(MONTH($I21)&lt;MONTH(U$4),$O21/$J21,IF(MONTH($I21)=MONTH(U$4),$O21/$J21*MONTH($I21)-$O21,IF(SUM($P21:U21)&gt;=$O21,"0")))),2),"")</f>
        <v>47.92</v>
      </c>
      <c r="V21" s="16">
        <f>IFERROR(ROUND(IF(MONTH($I21)&gt;MONTH(V$4),"",IF(MONTH($I21)&lt;MONTH(V$4),$O21/$J21,IF(MONTH($I21)=MONTH(V$4),$O21/$J21*MONTH($I21)-$O21,IF(SUM($P21:V21)&gt;=$O21,"0")))),2),"")</f>
        <v>47.92</v>
      </c>
      <c r="W21" s="16">
        <f>IFERROR(ROUND(IF(MONTH($I21)&gt;MONTH(W$4),"",IF(MONTH($I21)&lt;MONTH(W$4),$O21/$J21,IF(MONTH($I21)=MONTH(W$4),$O21/$J21*MONTH($I21)-$O21,IF(SUM($P21:W21)&gt;=$O21,"0")))),2),"")</f>
        <v>47.92</v>
      </c>
      <c r="X21" s="16">
        <f>IFERROR(ROUND(IF(MONTH($I21)&gt;MONTH(X$4),"",IF(MONTH($I21)&lt;MONTH(X$4),$O21/$J21,IF(MONTH($I21)=MONTH(X$4),$O21/$J21*MONTH($I21)-$O21,IF(SUM($P21:X21)&gt;=$O21,"0")))),2),"")</f>
        <v>47.92</v>
      </c>
      <c r="Y21" s="16">
        <f>IFERROR(ROUND(IF(MONTH($I21)&gt;MONTH(Y$4),"",IF(MONTH($I21)&lt;MONTH(Y$4),$O21/$J21,IF(MONTH($I21)=MONTH(Y$4),$O21/$J21*MONTH($I21)-$O21,IF(SUM($P21:Y21)&gt;=$O21,"0")))),2),"")</f>
        <v>47.92</v>
      </c>
      <c r="Z21" s="16">
        <f>IFERROR(ROUND(IF(MONTH($I21)&gt;MONTH(Z$4),"",IF(MONTH($I21)&lt;MONTH(Z$4),$O21/$J21,IF(MONTH($I21)=MONTH(Z$4),$O21/$J21*MONTH($I21)-$O21,IF(SUM($P21:Z21)&gt;=$O21,"0")))),2),"")</f>
        <v>47.92</v>
      </c>
      <c r="AA21" s="17">
        <f>IFERROR(ROUND(IF(MONTH($I21)&gt;MONTH(AA$4),"",IF(MONTH($I21)&lt;MONTH(AA$4),$O21/$J21,IF(MONTH($I21)=MONTH(AA$4),$O21/$J21*MONTH($I21)-$O21,IF(SUM($P21:AA21)&gt;=$O21,"0")))),2),"")</f>
        <v>47.92</v>
      </c>
      <c r="AB21" s="18">
        <f t="shared" si="1"/>
        <v>3.0000000000100613E-2</v>
      </c>
    </row>
    <row r="22" spans="4:28" x14ac:dyDescent="0.25">
      <c r="D22" s="27">
        <v>626200</v>
      </c>
      <c r="E22" s="10" t="s">
        <v>32</v>
      </c>
      <c r="G22" s="11">
        <v>43466</v>
      </c>
      <c r="H22" s="11">
        <v>43830</v>
      </c>
      <c r="I22" s="11">
        <v>43556</v>
      </c>
      <c r="J22" s="12">
        <f t="shared" si="0"/>
        <v>12</v>
      </c>
      <c r="K22" s="13"/>
      <c r="L22" s="13"/>
      <c r="M22" s="13"/>
      <c r="N22" s="13"/>
      <c r="O22" s="14">
        <v>2710</v>
      </c>
      <c r="P22" s="15" t="str">
        <f>IFERROR(ROUND(IF(MONTH($I22)&gt;MONTH(P$4),"",IF(MONTH($I22)&lt;MONTH(P$4),$O22/$J22,IF(MONTH($I22)=MONTH(P$4),$O22/$J22*MONTH($I22)-$O22,IF(SUM($P22:P22)&gt;=$O22,"0")))),2),"")</f>
        <v/>
      </c>
      <c r="Q22" s="16" t="str">
        <f>IFERROR(ROUND(IF(MONTH($I22)&gt;MONTH(Q$4),"",IF(MONTH($I22)&lt;MONTH(Q$4),$O22/$J22,IF(MONTH($I22)=MONTH(Q$4),$O22/$J22*MONTH($I22)-$O22,IF(SUM($P22:Q22)&gt;=$O22,"0")))),2),"")</f>
        <v/>
      </c>
      <c r="R22" s="16" t="str">
        <f>IFERROR(ROUND(IF(MONTH($I22)&gt;MONTH(R$4),"",IF(MONTH($I22)&lt;MONTH(R$4),$O22/$J22,IF(MONTH($I22)=MONTH(R$4),$O22/$J22*MONTH($I22)-$O22,IF(SUM($P22:R22)&gt;=$O22,"0")))),2),"")</f>
        <v/>
      </c>
      <c r="S22" s="16">
        <f>IFERROR(ROUND(IF(MONTH($I22)&gt;MONTH(S$4),"",IF(MONTH($I22)&lt;MONTH(S$4),$O22/$J22,IF(MONTH($I22)=MONTH(S$4),$O22/$J22*MONTH($I22)-$O22,IF(SUM($P22:S22)&gt;=$O22,"0")))),2),"")</f>
        <v>-1806.67</v>
      </c>
      <c r="T22" s="16">
        <f>IFERROR(ROUND(IF(MONTH($I22)&gt;MONTH(T$4),"",IF(MONTH($I22)&lt;MONTH(T$4),$O22/$J22,IF(MONTH($I22)=MONTH(T$4),$O22/$J22*MONTH($I22)-$O22,IF(SUM($P22:T22)&gt;=$O22,"0")))),2),"")</f>
        <v>225.83</v>
      </c>
      <c r="U22" s="16">
        <f>IFERROR(ROUND(IF(MONTH($I22)&gt;MONTH(U$4),"",IF(MONTH($I22)&lt;MONTH(U$4),$O22/$J22,IF(MONTH($I22)=MONTH(U$4),$O22/$J22*MONTH($I22)-$O22,IF(SUM($P22:U22)&gt;=$O22,"0")))),2),"")</f>
        <v>225.83</v>
      </c>
      <c r="V22" s="16">
        <f>IFERROR(ROUND(IF(MONTH($I22)&gt;MONTH(V$4),"",IF(MONTH($I22)&lt;MONTH(V$4),$O22/$J22,IF(MONTH($I22)=MONTH(V$4),$O22/$J22*MONTH($I22)-$O22,IF(SUM($P22:V22)&gt;=$O22,"0")))),2),"")</f>
        <v>225.83</v>
      </c>
      <c r="W22" s="16">
        <f>IFERROR(ROUND(IF(MONTH($I22)&gt;MONTH(W$4),"",IF(MONTH($I22)&lt;MONTH(W$4),$O22/$J22,IF(MONTH($I22)=MONTH(W$4),$O22/$J22*MONTH($I22)-$O22,IF(SUM($P22:W22)&gt;=$O22,"0")))),2),"")</f>
        <v>225.83</v>
      </c>
      <c r="X22" s="16">
        <f>IFERROR(ROUND(IF(MONTH($I22)&gt;MONTH(X$4),"",IF(MONTH($I22)&lt;MONTH(X$4),$O22/$J22,IF(MONTH($I22)=MONTH(X$4),$O22/$J22*MONTH($I22)-$O22,IF(SUM($P22:X22)&gt;=$O22,"0")))),2),"")</f>
        <v>225.83</v>
      </c>
      <c r="Y22" s="16">
        <f>IFERROR(ROUND(IF(MONTH($I22)&gt;MONTH(Y$4),"",IF(MONTH($I22)&lt;MONTH(Y$4),$O22/$J22,IF(MONTH($I22)=MONTH(Y$4),$O22/$J22*MONTH($I22)-$O22,IF(SUM($P22:Y22)&gt;=$O22,"0")))),2),"")</f>
        <v>225.83</v>
      </c>
      <c r="Z22" s="16">
        <f>IFERROR(ROUND(IF(MONTH($I22)&gt;MONTH(Z$4),"",IF(MONTH($I22)&lt;MONTH(Z$4),$O22/$J22,IF(MONTH($I22)=MONTH(Z$4),$O22/$J22*MONTH($I22)-$O22,IF(SUM($P22:Z22)&gt;=$O22,"0")))),2),"")</f>
        <v>225.83</v>
      </c>
      <c r="AA22" s="17">
        <f>IFERROR(ROUND(IF(MONTH($I22)&gt;MONTH(AA$4),"",IF(MONTH($I22)&lt;MONTH(AA$4),$O22/$J22,IF(MONTH($I22)=MONTH(AA$4),$O22/$J22*MONTH($I22)-$O22,IF(SUM($P22:AA22)&gt;=$O22,"0")))),2),"")</f>
        <v>225.83</v>
      </c>
      <c r="AB22" s="18">
        <f t="shared" si="1"/>
        <v>-3.0000000000143245E-2</v>
      </c>
    </row>
    <row r="23" spans="4:28" x14ac:dyDescent="0.25">
      <c r="D23" s="27">
        <v>626200</v>
      </c>
      <c r="E23" s="10" t="s">
        <v>32</v>
      </c>
      <c r="G23" s="11">
        <v>43466</v>
      </c>
      <c r="H23" s="11">
        <v>43830</v>
      </c>
      <c r="I23" s="11">
        <v>43556</v>
      </c>
      <c r="J23" s="12">
        <f t="shared" si="0"/>
        <v>12</v>
      </c>
      <c r="K23" s="13"/>
      <c r="L23" s="13"/>
      <c r="M23" s="13"/>
      <c r="N23" s="13"/>
      <c r="O23" s="14">
        <v>882</v>
      </c>
      <c r="P23" s="15" t="str">
        <f>IFERROR(ROUND(IF(MONTH($I23)&gt;MONTH(P$4),"",IF(MONTH($I23)&lt;MONTH(P$4),$O23/$J23,IF(MONTH($I23)=MONTH(P$4),$O23/$J23*MONTH($I23)-$O23,IF(SUM($P23:P23)&gt;=$O23,"0")))),2),"")</f>
        <v/>
      </c>
      <c r="Q23" s="16" t="str">
        <f>IFERROR(ROUND(IF(MONTH($I23)&gt;MONTH(Q$4),"",IF(MONTH($I23)&lt;MONTH(Q$4),$O23/$J23,IF(MONTH($I23)=MONTH(Q$4),$O23/$J23*MONTH($I23)-$O23,IF(SUM($P23:Q23)&gt;=$O23,"0")))),2),"")</f>
        <v/>
      </c>
      <c r="R23" s="16" t="str">
        <f>IFERROR(ROUND(IF(MONTH($I23)&gt;MONTH(R$4),"",IF(MONTH($I23)&lt;MONTH(R$4),$O23/$J23,IF(MONTH($I23)=MONTH(R$4),$O23/$J23*MONTH($I23)-$O23,IF(SUM($P23:R23)&gt;=$O23,"0")))),2),"")</f>
        <v/>
      </c>
      <c r="S23" s="16">
        <f>IFERROR(ROUND(IF(MONTH($I23)&gt;MONTH(S$4),"",IF(MONTH($I23)&lt;MONTH(S$4),$O23/$J23,IF(MONTH($I23)=MONTH(S$4),$O23/$J23*MONTH($I23)-$O23,IF(SUM($P23:S23)&gt;=$O23,"0")))),2),"")</f>
        <v>-588</v>
      </c>
      <c r="T23" s="16">
        <f>IFERROR(ROUND(IF(MONTH($I23)&gt;MONTH(T$4),"",IF(MONTH($I23)&lt;MONTH(T$4),$O23/$J23,IF(MONTH($I23)=MONTH(T$4),$O23/$J23*MONTH($I23)-$O23,IF(SUM($P23:T23)&gt;=$O23,"0")))),2),"")</f>
        <v>73.5</v>
      </c>
      <c r="U23" s="16">
        <f>IFERROR(ROUND(IF(MONTH($I23)&gt;MONTH(U$4),"",IF(MONTH($I23)&lt;MONTH(U$4),$O23/$J23,IF(MONTH($I23)=MONTH(U$4),$O23/$J23*MONTH($I23)-$O23,IF(SUM($P23:U23)&gt;=$O23,"0")))),2),"")</f>
        <v>73.5</v>
      </c>
      <c r="V23" s="16">
        <f>IFERROR(ROUND(IF(MONTH($I23)&gt;MONTH(V$4),"",IF(MONTH($I23)&lt;MONTH(V$4),$O23/$J23,IF(MONTH($I23)=MONTH(V$4),$O23/$J23*MONTH($I23)-$O23,IF(SUM($P23:V23)&gt;=$O23,"0")))),2),"")</f>
        <v>73.5</v>
      </c>
      <c r="W23" s="16">
        <f>IFERROR(ROUND(IF(MONTH($I23)&gt;MONTH(W$4),"",IF(MONTH($I23)&lt;MONTH(W$4),$O23/$J23,IF(MONTH($I23)=MONTH(W$4),$O23/$J23*MONTH($I23)-$O23,IF(SUM($P23:W23)&gt;=$O23,"0")))),2),"")</f>
        <v>73.5</v>
      </c>
      <c r="X23" s="16">
        <f>IFERROR(ROUND(IF(MONTH($I23)&gt;MONTH(X$4),"",IF(MONTH($I23)&lt;MONTH(X$4),$O23/$J23,IF(MONTH($I23)=MONTH(X$4),$O23/$J23*MONTH($I23)-$O23,IF(SUM($P23:X23)&gt;=$O23,"0")))),2),"")</f>
        <v>73.5</v>
      </c>
      <c r="Y23" s="16">
        <f>IFERROR(ROUND(IF(MONTH($I23)&gt;MONTH(Y$4),"",IF(MONTH($I23)&lt;MONTH(Y$4),$O23/$J23,IF(MONTH($I23)=MONTH(Y$4),$O23/$J23*MONTH($I23)-$O23,IF(SUM($P23:Y23)&gt;=$O23,"0")))),2),"")</f>
        <v>73.5</v>
      </c>
      <c r="Z23" s="16">
        <f>IFERROR(ROUND(IF(MONTH($I23)&gt;MONTH(Z$4),"",IF(MONTH($I23)&lt;MONTH(Z$4),$O23/$J23,IF(MONTH($I23)=MONTH(Z$4),$O23/$J23*MONTH($I23)-$O23,IF(SUM($P23:Z23)&gt;=$O23,"0")))),2),"")</f>
        <v>73.5</v>
      </c>
      <c r="AA23" s="17">
        <f>IFERROR(ROUND(IF(MONTH($I23)&gt;MONTH(AA$4),"",IF(MONTH($I23)&lt;MONTH(AA$4),$O23/$J23,IF(MONTH($I23)=MONTH(AA$4),$O23/$J23*MONTH($I23)-$O23,IF(SUM($P23:AA23)&gt;=$O23,"0")))),2),"")</f>
        <v>73.5</v>
      </c>
      <c r="AB23" s="18">
        <f t="shared" si="1"/>
        <v>0</v>
      </c>
    </row>
    <row r="24" spans="4:28" x14ac:dyDescent="0.25">
      <c r="D24" s="27">
        <v>628100</v>
      </c>
      <c r="E24" s="10" t="s">
        <v>33</v>
      </c>
      <c r="G24" s="11">
        <v>43466</v>
      </c>
      <c r="H24" s="11">
        <v>43830</v>
      </c>
      <c r="I24" s="11">
        <v>43556</v>
      </c>
      <c r="J24" s="12">
        <f t="shared" si="0"/>
        <v>12</v>
      </c>
      <c r="K24" s="13"/>
      <c r="L24" s="13"/>
      <c r="M24" s="13"/>
      <c r="N24" s="13"/>
      <c r="O24" s="14">
        <v>3636</v>
      </c>
      <c r="P24" s="19" t="str">
        <f>IFERROR(ROUND(IF(MONTH($I24)&gt;MONTH(P$4),"",IF(MONTH($I24)&lt;MONTH(P$4),$O24/$J24,IF(MONTH($I24)=MONTH(P$4),$O24/$J24*MONTH($I24)-$O24,IF(SUM($P24:P24)&gt;=$O24,"0")))),2),"")</f>
        <v/>
      </c>
      <c r="Q24" s="20" t="str">
        <f>IFERROR(ROUND(IF(MONTH($I24)&gt;MONTH(Q$4),"",IF(MONTH($I24)&lt;MONTH(Q$4),$O24/$J24,IF(MONTH($I24)=MONTH(Q$4),$O24/$J24*MONTH($I24)-$O24,IF(SUM($P24:Q24)&gt;=$O24,"0")))),2),"")</f>
        <v/>
      </c>
      <c r="R24" s="20" t="str">
        <f>IFERROR(ROUND(IF(MONTH($I24)&gt;MONTH(R$4),"",IF(MONTH($I24)&lt;MONTH(R$4),$O24/$J24,IF(MONTH($I24)=MONTH(R$4),$O24/$J24*MONTH($I24)-$O24,IF(SUM($P24:R24)&gt;=$O24,"0")))),2),"")</f>
        <v/>
      </c>
      <c r="S24" s="20">
        <f>IFERROR(ROUND(IF(MONTH($I24)&gt;MONTH(S$4),"",IF(MONTH($I24)&lt;MONTH(S$4),$O24/$J24,IF(MONTH($I24)=MONTH(S$4),$O24/$J24*MONTH($I24)-$O24,IF(SUM($P24:S24)&gt;=$O24,"0")))),2),"")</f>
        <v>-2424</v>
      </c>
      <c r="T24" s="20">
        <f>IFERROR(ROUND(IF(MONTH($I24)&gt;MONTH(T$4),"",IF(MONTH($I24)&lt;MONTH(T$4),$O24/$J24,IF(MONTH($I24)=MONTH(T$4),$O24/$J24*MONTH($I24)-$O24,IF(SUM($P24:T24)&gt;=$O24,"0")))),2),"")</f>
        <v>303</v>
      </c>
      <c r="U24" s="20">
        <f>IFERROR(ROUND(IF(MONTH($I24)&gt;MONTH(U$4),"",IF(MONTH($I24)&lt;MONTH(U$4),$O24/$J24,IF(MONTH($I24)=MONTH(U$4),$O24/$J24*MONTH($I24)-$O24,IF(SUM($P24:U24)&gt;=$O24,"0")))),2),"")</f>
        <v>303</v>
      </c>
      <c r="V24" s="20">
        <f>IFERROR(ROUND(IF(MONTH($I24)&gt;MONTH(V$4),"",IF(MONTH($I24)&lt;MONTH(V$4),$O24/$J24,IF(MONTH($I24)=MONTH(V$4),$O24/$J24*MONTH($I24)-$O24,IF(SUM($P24:V24)&gt;=$O24,"0")))),2),"")</f>
        <v>303</v>
      </c>
      <c r="W24" s="20">
        <f>IFERROR(ROUND(IF(MONTH($I24)&gt;MONTH(W$4),"",IF(MONTH($I24)&lt;MONTH(W$4),$O24/$J24,IF(MONTH($I24)=MONTH(W$4),$O24/$J24*MONTH($I24)-$O24,IF(SUM($P24:W24)&gt;=$O24,"0")))),2),"")</f>
        <v>303</v>
      </c>
      <c r="X24" s="20">
        <f>IFERROR(ROUND(IF(MONTH($I24)&gt;MONTH(X$4),"",IF(MONTH($I24)&lt;MONTH(X$4),$O24/$J24,IF(MONTH($I24)=MONTH(X$4),$O24/$J24*MONTH($I24)-$O24,IF(SUM($P24:X24)&gt;=$O24,"0")))),2),"")</f>
        <v>303</v>
      </c>
      <c r="Y24" s="20">
        <f>IFERROR(ROUND(IF(MONTH($I24)&gt;MONTH(Y$4),"",IF(MONTH($I24)&lt;MONTH(Y$4),$O24/$J24,IF(MONTH($I24)=MONTH(Y$4),$O24/$J24*MONTH($I24)-$O24,IF(SUM($P24:Y24)&gt;=$O24,"0")))),2),"")</f>
        <v>303</v>
      </c>
      <c r="Z24" s="20">
        <f>IFERROR(ROUND(IF(MONTH($I24)&gt;MONTH(Z$4),"",IF(MONTH($I24)&lt;MONTH(Z$4),$O24/$J24,IF(MONTH($I24)=MONTH(Z$4),$O24/$J24*MONTH($I24)-$O24,IF(SUM($P24:Z24)&gt;=$O24,"0")))),2),"")</f>
        <v>303</v>
      </c>
      <c r="AA24" s="21">
        <f>IFERROR(ROUND(IF(MONTH($I24)&gt;MONTH(AA$4),"",IF(MONTH($I24)&lt;MONTH(AA$4),$O24/$J24,IF(MONTH($I24)=MONTH(AA$4),$O24/$J24*MONTH($I24)-$O24,IF(SUM($P24:AA24)&gt;=$O24,"0")))),2),"")</f>
        <v>303</v>
      </c>
      <c r="AB24" s="18">
        <f>SUM(P24:AA24)</f>
        <v>0</v>
      </c>
    </row>
    <row r="25" spans="4:28" x14ac:dyDescent="0.25"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</row>
    <row r="26" spans="4:28" x14ac:dyDescent="0.25">
      <c r="O26" s="22"/>
      <c r="P26" s="23">
        <f>SUM(P5:P24)</f>
        <v>-9295.52</v>
      </c>
      <c r="Q26" s="23">
        <f t="shared" ref="Q26:AB26" si="2">SUM(Q5:Q24)</f>
        <v>-7493.08</v>
      </c>
      <c r="R26" s="23">
        <f t="shared" si="2"/>
        <v>-78612.850000000006</v>
      </c>
      <c r="S26" s="23">
        <f t="shared" si="2"/>
        <v>3770.0699999999997</v>
      </c>
      <c r="T26" s="23">
        <f t="shared" si="2"/>
        <v>11497.32</v>
      </c>
      <c r="U26" s="23">
        <f t="shared" si="2"/>
        <v>11497.32</v>
      </c>
      <c r="V26" s="23">
        <f t="shared" si="2"/>
        <v>11497.32</v>
      </c>
      <c r="W26" s="23">
        <f t="shared" si="2"/>
        <v>11497.32</v>
      </c>
      <c r="X26" s="23">
        <f t="shared" si="2"/>
        <v>11497.32</v>
      </c>
      <c r="Y26" s="23">
        <f t="shared" si="2"/>
        <v>11497.32</v>
      </c>
      <c r="Z26" s="23">
        <f t="shared" si="2"/>
        <v>11497.32</v>
      </c>
      <c r="AA26" s="23">
        <f t="shared" si="2"/>
        <v>14234.82</v>
      </c>
      <c r="AB26" s="23">
        <f t="shared" si="2"/>
        <v>3084.6799999999898</v>
      </c>
    </row>
    <row r="27" spans="4:28" x14ac:dyDescent="0.25">
      <c r="J27" s="2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DRIDJ Hamid</dc:creator>
  <cp:lastModifiedBy>DRIDJ Hamid</cp:lastModifiedBy>
  <dcterms:created xsi:type="dcterms:W3CDTF">2019-05-28T13:09:17Z</dcterms:created>
  <dcterms:modified xsi:type="dcterms:W3CDTF">2019-05-28T13:17:35Z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7e6fc6f-0251-4504-af75-b19a74d8d4ab_Enabled">
    <vt:lpwstr>True</vt:lpwstr>
  </property>
  <property fmtid="{D5CDD505-2E9C-101B-9397-08002B2CF9AE}" pid="3" name="MSIP_Label_c7e6fc6f-0251-4504-af75-b19a74d8d4ab_SiteId">
    <vt:lpwstr>f30ac191-b8b4-45f2-9a9b-e5466cb90c2f</vt:lpwstr>
  </property>
  <property fmtid="{D5CDD505-2E9C-101B-9397-08002B2CF9AE}" pid="4" name="MSIP_Label_c7e6fc6f-0251-4504-af75-b19a74d8d4ab_Owner">
    <vt:lpwstr>hamid.dridj@fr.adecco.net</vt:lpwstr>
  </property>
  <property fmtid="{D5CDD505-2E9C-101B-9397-08002B2CF9AE}" pid="5" name="MSIP_Label_c7e6fc6f-0251-4504-af75-b19a74d8d4ab_SetDate">
    <vt:lpwstr>2019-05-28T13:09:26.5480191Z</vt:lpwstr>
  </property>
  <property fmtid="{D5CDD505-2E9C-101B-9397-08002B2CF9AE}" pid="6" name="MSIP_Label_c7e6fc6f-0251-4504-af75-b19a74d8d4ab_Name">
    <vt:lpwstr>Professional</vt:lpwstr>
  </property>
  <property fmtid="{D5CDD505-2E9C-101B-9397-08002B2CF9AE}" pid="7" name="MSIP_Label_c7e6fc6f-0251-4504-af75-b19a74d8d4ab_Application">
    <vt:lpwstr>Microsoft Azure Information Protection</vt:lpwstr>
  </property>
  <property fmtid="{D5CDD505-2E9C-101B-9397-08002B2CF9AE}" pid="8" name="MSIP_Label_c7e6fc6f-0251-4504-af75-b19a74d8d4ab_Extended_MSFT_Method">
    <vt:lpwstr>Automatic</vt:lpwstr>
  </property>
  <property fmtid="{D5CDD505-2E9C-101B-9397-08002B2CF9AE}" pid="9" name="MSIP_Label_d848c50d-14b3-46fb-a38b-c446bf4ea868_Enabled">
    <vt:lpwstr>True</vt:lpwstr>
  </property>
  <property fmtid="{D5CDD505-2E9C-101B-9397-08002B2CF9AE}" pid="10" name="MSIP_Label_d848c50d-14b3-46fb-a38b-c446bf4ea868_SiteId">
    <vt:lpwstr>f30ac191-b8b4-45f2-9a9b-e5466cb90c2f</vt:lpwstr>
  </property>
  <property fmtid="{D5CDD505-2E9C-101B-9397-08002B2CF9AE}" pid="11" name="MSIP_Label_d848c50d-14b3-46fb-a38b-c446bf4ea868_Owner">
    <vt:lpwstr>hamid.dridj@fr.adecco.net</vt:lpwstr>
  </property>
  <property fmtid="{D5CDD505-2E9C-101B-9397-08002B2CF9AE}" pid="12" name="MSIP_Label_d848c50d-14b3-46fb-a38b-c446bf4ea868_SetDate">
    <vt:lpwstr>2019-05-28T13:09:26.5480191Z</vt:lpwstr>
  </property>
  <property fmtid="{D5CDD505-2E9C-101B-9397-08002B2CF9AE}" pid="13" name="MSIP_Label_d848c50d-14b3-46fb-a38b-c446bf4ea868_Name">
    <vt:lpwstr>Standard</vt:lpwstr>
  </property>
  <property fmtid="{D5CDD505-2E9C-101B-9397-08002B2CF9AE}" pid="14" name="MSIP_Label_d848c50d-14b3-46fb-a38b-c446bf4ea868_Application">
    <vt:lpwstr>Microsoft Azure Information Protection</vt:lpwstr>
  </property>
  <property fmtid="{D5CDD505-2E9C-101B-9397-08002B2CF9AE}" pid="15" name="MSIP_Label_d848c50d-14b3-46fb-a38b-c446bf4ea868_Parent">
    <vt:lpwstr>c7e6fc6f-0251-4504-af75-b19a74d8d4ab</vt:lpwstr>
  </property>
  <property fmtid="{D5CDD505-2E9C-101B-9397-08002B2CF9AE}" pid="16" name="MSIP_Label_d848c50d-14b3-46fb-a38b-c446bf4ea868_Extended_MSFT_Method">
    <vt:lpwstr>Automatic</vt:lpwstr>
  </property>
  <property fmtid="{D5CDD505-2E9C-101B-9397-08002B2CF9AE}" pid="17" name="Sensitivity">
    <vt:lpwstr>Professional Standard</vt:lpwstr>
  </property>
</Properties>
</file>