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2"/>
  <workbookPr codeName="ThisWorkbook"/>
  <mc:AlternateContent xmlns:mc="http://schemas.openxmlformats.org/markup-compatibility/2006">
    <mc:Choice Requires="x15">
      <x15ac:absPath xmlns:x15ac="http://schemas.microsoft.com/office/spreadsheetml/2010/11/ac" url="/Users/anilmaguru/Dropbox (SIIFFA)/Private/Modèle/"/>
    </mc:Choice>
  </mc:AlternateContent>
  <xr:revisionPtr revIDLastSave="0" documentId="13_ncr:1_{351D7BBD-6CC3-0C4A-91D0-D288B46C5989}" xr6:coauthVersionLast="44" xr6:coauthVersionMax="44" xr10:uidLastSave="{00000000-0000-0000-0000-000000000000}"/>
  <bookViews>
    <workbookView xWindow="26340" yWindow="460" windowWidth="34960" windowHeight="21140" xr2:uid="{00000000-000D-0000-FFFF-FFFF00000000}"/>
  </bookViews>
  <sheets>
    <sheet name="Investment Factsheet" sheetId="1" r:id="rId1"/>
    <sheet name="Setting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rep1">'[1]all Reports'!$A$1:$I$41</definedName>
    <definedName name="_rep10">'[1]all Reports'!$A$474:$I$507</definedName>
    <definedName name="_rep2">'[1]all Reports'!$A$42:$I$82</definedName>
    <definedName name="_rep3">'[1]all Reports'!$A$83:$I$123</definedName>
    <definedName name="_rep4">'[1]all Reports'!$A$124:$I$164</definedName>
    <definedName name="_rep5">'[1]all Reports'!$A$165:$I$234</definedName>
    <definedName name="_rep6">'[1]all Reports'!$A$235:$I$290</definedName>
    <definedName name="_rep7">'[1]all Reports'!$A$291:$I$331</definedName>
    <definedName name="_rep8">'[1]all Reports'!$A$334:$I$403</definedName>
    <definedName name="_rep9">'[1]all Reports'!$A$404:$I$473</definedName>
    <definedName name="brl">#REF!</definedName>
    <definedName name="brl_26">#REF!</definedName>
    <definedName name="brl_27">#REF!</definedName>
    <definedName name="brl_31">#REF!</definedName>
    <definedName name="brl_32">#REF!</definedName>
    <definedName name="CCYlist">[2]General!$AM$2:$AM$45</definedName>
    <definedName name="Classification">Setting!$B$4:$B$8</definedName>
    <definedName name="companies">[2]General!$AA$2:$AA$31</definedName>
    <definedName name="Company">Setting!$N$4:$N$8</definedName>
    <definedName name="Currency">Setting!$L$4:$L$8</definedName>
    <definedName name="DATA_01" hidden="1">#REF!</definedName>
    <definedName name="DATA_02" hidden="1">#REF!</definedName>
    <definedName name="DATA_03" hidden="1">#REF!</definedName>
    <definedName name="DATA_04" hidden="1">#REF!</definedName>
    <definedName name="DATA_05" hidden="1">#REF!</definedName>
    <definedName name="DATA_06" hidden="1">#REF!</definedName>
    <definedName name="donorslist">[1]General!$AA$2:$AA$9</definedName>
    <definedName name="dsv" hidden="1">#REF!</definedName>
    <definedName name="dw" hidden="1">#REF!</definedName>
    <definedName name="dwddw">#REF!</definedName>
    <definedName name="dwdwdw" hidden="1">#REF!</definedName>
    <definedName name="e" hidden="1">#REF!</definedName>
    <definedName name="ed" hidden="1">#REF!</definedName>
    <definedName name="edseds" hidden="1">#REF!</definedName>
    <definedName name="eee" hidden="1">#REF!</definedName>
    <definedName name="eur">#REF!</definedName>
    <definedName name="euro">'[1]Projected Donations'!$J$1</definedName>
    <definedName name="Geography">Setting!$D$4:$D$10</definedName>
    <definedName name="hkd">#REF!</definedName>
    <definedName name="hkd_10">'[3]Ken_Boaz P_E'!#REF!</definedName>
    <definedName name="hkd_12">'[4]Ken_Boaz P_E'!#REF!</definedName>
    <definedName name="hkd_17">'[3]Ken_Boaz P_E'!#REF!</definedName>
    <definedName name="hkd_21">'[4]Ken_Boaz P_E'!#REF!</definedName>
    <definedName name="hkd_25">'[5]Ken_Boaz P_E'!#REF!</definedName>
    <definedName name="hkd_26">#REF!</definedName>
    <definedName name="hkd_27">#REF!</definedName>
    <definedName name="hkd_31">#REF!</definedName>
    <definedName name="hkd_32">#REF!</definedName>
    <definedName name="hkd_6">'[6]Ken _ Boaz'!#REF!</definedName>
    <definedName name="hkd_8">'[3]Ken_Boaz P_E'!#REF!</definedName>
    <definedName name="hkd_9">'[3]Ken_Boaz P_E'!#REF!</definedName>
    <definedName name="Impact">Setting!$F$4:$F$5</definedName>
    <definedName name="IntroPrintArea" hidden="1">#REF!</definedName>
    <definedName name="Liquidity">[2]General!$J$17:$J$21</definedName>
    <definedName name="Non.Liquid">[2]General!$J$2:$J$5</definedName>
    <definedName name="PreviousBalance">#REF!</definedName>
    <definedName name="s">#REF!</definedName>
    <definedName name="Sector">Setting!$J$4:$J$15</definedName>
    <definedName name="sg">#REF!</definedName>
    <definedName name="ssfsf">'[7]Ken-Boaz P.E'!#REF!</definedName>
    <definedName name="try">#REF!</definedName>
    <definedName name="Type">Setting!$H$4:$H$5</definedName>
    <definedName name="wdd">#REF!</definedName>
    <definedName name="yesno">[1]General!$AD$2:$AD$3</definedName>
    <definedName name="_xlnm.Print_Area" localSheetId="0">'Investment Factsheet'!$B$2:$K$36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5" i="1" l="1"/>
  <c r="K32" i="1" l="1"/>
  <c r="J32" i="1"/>
  <c r="J31" i="1"/>
  <c r="K31" i="1"/>
  <c r="F24" i="1"/>
  <c r="E24" i="1"/>
  <c r="D24" i="1"/>
  <c r="K30" i="1"/>
  <c r="C9" i="1" l="1"/>
  <c r="J7" i="1" l="1"/>
  <c r="H24" i="1"/>
  <c r="J30" i="1" l="1"/>
  <c r="D27" i="1"/>
  <c r="K29" i="1" l="1"/>
  <c r="K24" i="1" s="1"/>
  <c r="G24" i="1"/>
  <c r="K7" i="1"/>
  <c r="C24" i="1"/>
  <c r="I24" i="1" l="1"/>
  <c r="J24" i="1" s="1"/>
</calcChain>
</file>

<file path=xl/sharedStrings.xml><?xml version="1.0" encoding="utf-8"?>
<sst xmlns="http://schemas.openxmlformats.org/spreadsheetml/2006/main" count="94" uniqueCount="83">
  <si>
    <t xml:space="preserve">Investment Name </t>
  </si>
  <si>
    <t xml:space="preserve">Company </t>
  </si>
  <si>
    <t>Date of Investment</t>
  </si>
  <si>
    <t xml:space="preserve">Investment type </t>
  </si>
  <si>
    <t>Currency</t>
  </si>
  <si>
    <t>Date</t>
  </si>
  <si>
    <t>Valuation</t>
  </si>
  <si>
    <t>Duration of inv.
(years)</t>
  </si>
  <si>
    <t>Maturity / Liquidity</t>
  </si>
  <si>
    <t>Lead</t>
  </si>
  <si>
    <t>Expected initial IRR/Multiple</t>
  </si>
  <si>
    <t>Date of last report</t>
  </si>
  <si>
    <t>% holding</t>
  </si>
  <si>
    <t>Voting rights</t>
  </si>
  <si>
    <t>Comments on valuation</t>
  </si>
  <si>
    <t xml:space="preserve">Capital Comitted </t>
  </si>
  <si>
    <t>Remaining Committed</t>
  </si>
  <si>
    <t>Capital Called</t>
  </si>
  <si>
    <t xml:space="preserve">Capital repayment </t>
  </si>
  <si>
    <t>Distributions</t>
  </si>
  <si>
    <t>Adjusted Cost</t>
  </si>
  <si>
    <t>Current Gain/Loss</t>
  </si>
  <si>
    <t>Performance Since Inception (%)</t>
  </si>
  <si>
    <t>IRR</t>
  </si>
  <si>
    <t xml:space="preserve">Call/Distribution </t>
  </si>
  <si>
    <t xml:space="preserve">Capital Repayment </t>
  </si>
  <si>
    <t>Distribution</t>
  </si>
  <si>
    <t>Comments</t>
  </si>
  <si>
    <t xml:space="preserve">IRR Calculation </t>
  </si>
  <si>
    <t>Notes Subscription</t>
  </si>
  <si>
    <t>investment Date</t>
  </si>
  <si>
    <t>Cash Flow</t>
  </si>
  <si>
    <t>Equity</t>
  </si>
  <si>
    <t>EUR</t>
  </si>
  <si>
    <t xml:space="preserve">The Equity valuation as of 31/12/18 is EUR 1M </t>
  </si>
  <si>
    <t>Classification</t>
  </si>
  <si>
    <t>Geography</t>
  </si>
  <si>
    <t>Impact</t>
  </si>
  <si>
    <t>Direct</t>
  </si>
  <si>
    <t>Fund</t>
  </si>
  <si>
    <t>Fund of funds</t>
  </si>
  <si>
    <t>Secondary</t>
  </si>
  <si>
    <t>Real Estate</t>
  </si>
  <si>
    <t>Type</t>
  </si>
  <si>
    <t>Sector</t>
  </si>
  <si>
    <t>Yes</t>
  </si>
  <si>
    <t>No</t>
  </si>
  <si>
    <t>Debt</t>
  </si>
  <si>
    <t>Business Services</t>
  </si>
  <si>
    <t>Luxury</t>
  </si>
  <si>
    <t>Tech</t>
  </si>
  <si>
    <t>Agriculture</t>
  </si>
  <si>
    <t>Education</t>
  </si>
  <si>
    <t>Energy</t>
  </si>
  <si>
    <t>Hospitality</t>
  </si>
  <si>
    <t>Healthcare</t>
  </si>
  <si>
    <t>Financial</t>
  </si>
  <si>
    <t>Consumer</t>
  </si>
  <si>
    <t>Commodity</t>
  </si>
  <si>
    <t>Europe</t>
  </si>
  <si>
    <t>Africa</t>
  </si>
  <si>
    <t>Asia</t>
  </si>
  <si>
    <t>North America</t>
  </si>
  <si>
    <t>South America</t>
  </si>
  <si>
    <t>Antarctica</t>
  </si>
  <si>
    <t>Oceania</t>
  </si>
  <si>
    <t>USD</t>
  </si>
  <si>
    <t>GBP</t>
  </si>
  <si>
    <t>Co-investment</t>
  </si>
  <si>
    <t xml:space="preserve">Classification </t>
  </si>
  <si>
    <t>Company</t>
  </si>
  <si>
    <t>CAD</t>
  </si>
  <si>
    <t>DKK</t>
  </si>
  <si>
    <t>Impact Investment</t>
  </si>
  <si>
    <t>Dropbox</t>
  </si>
  <si>
    <t>Short Description</t>
  </si>
  <si>
    <t>Follow-up</t>
  </si>
  <si>
    <t>Latest Report</t>
  </si>
  <si>
    <t>LP</t>
  </si>
  <si>
    <t>BRM</t>
  </si>
  <si>
    <t>SIFA</t>
  </si>
  <si>
    <t>EF</t>
  </si>
  <si>
    <t>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</si>
</sst>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_ &quot;₪&quot;\ * #,##0.00_ ;_ &quot;₪&quot;\ * \-#,##0.00_ ;_ &quot;₪&quot;\ * &quot;-&quot;??_ ;_ @_ "/>
    <numFmt numFmtId="165" formatCode="_ * #,##0.00_ ;_ * \-#,##0.00_ ;_ * &quot;-&quot;??_ ;_ @_ "/>
    <numFmt numFmtId="166" formatCode="[$$-409]#,##0"/>
    <numFmt numFmtId="167" formatCode="_(* #,##0_);_(* \(#,##0\);_(* &quot;-&quot;_);_(@_)"/>
    <numFmt numFmtId="168" formatCode="B1mmm\-yy"/>
    <numFmt numFmtId="169" formatCode="_-[$£-809]* #,##0.00_-;\-[$£-809]* #,##0.00_-;_-[$£-809]* &quot;-&quot;??_-;_-@_-"/>
    <numFmt numFmtId="170" formatCode="_ [$€-2]\ * #,##0_ ;_ [$€-2]\ * \-#,##0_ ;_ [$€-2]\ * &quot;-&quot;??_ ;_ @_ "/>
    <numFmt numFmtId="171" formatCode="_-[$£-809]* #,##0_-;\-[$£-809]* #,##0_-;_-[$£-809]* &quot;-&quot;??_-;_-@_-"/>
    <numFmt numFmtId="172" formatCode="[$-1010000]d/m/yyyy;@"/>
    <numFmt numFmtId="173" formatCode="_-* #,##0_-;\-* #,##0_-;_-* &quot;-&quot;??_-;_-@_-"/>
    <numFmt numFmtId="174" formatCode="[$-F800]dddd\,\ mmmm\ dd\,\ yyyy"/>
    <numFmt numFmtId="175" formatCode="_(* #,##0.00_);_(* \(#,##0.00\);_(* &quot;-&quot;??_);_(@_)"/>
    <numFmt numFmtId="176" formatCode="0.0&quot; x&quot;"/>
  </numFmts>
  <fonts count="9" x14ac:knownFonts="1">
    <font>
      <sz val="11"/>
      <color indexed="8"/>
      <name val="Calibri"/>
      <family val="2"/>
    </font>
    <font>
      <sz val="11"/>
      <color indexed="8"/>
      <name val="Calibri"/>
      <family val="2"/>
    </font>
    <font>
      <sz val="14"/>
      <name val="Century Gothic"/>
      <family val="2"/>
    </font>
    <font>
      <b/>
      <sz val="14"/>
      <name val="Century Gothic"/>
      <family val="2"/>
    </font>
    <font>
      <sz val="14"/>
      <color indexed="8"/>
      <name val="Century Gothic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1"/>
      <name val="Century Gothic"/>
      <family val="1"/>
    </font>
  </fonts>
  <fills count="1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  <xf numFmtId="0" fontId="7" fillId="0" borderId="0"/>
  </cellStyleXfs>
  <cellXfs count="139">
    <xf numFmtId="0" fontId="0" fillId="0" borderId="0" xfId="0"/>
    <xf numFmtId="0" fontId="2" fillId="0" borderId="0" xfId="0" applyFont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166" fontId="3" fillId="0" borderId="0" xfId="0" applyNumberFormat="1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67" fontId="4" fillId="0" borderId="0" xfId="0" applyNumberFormat="1" applyFont="1" applyAlignment="1">
      <alignment vertical="center"/>
    </xf>
    <xf numFmtId="0" fontId="3" fillId="2" borderId="3" xfId="0" applyNumberFormat="1" applyFont="1" applyFill="1" applyBorder="1" applyAlignment="1">
      <alignment vertical="top"/>
    </xf>
    <xf numFmtId="14" fontId="3" fillId="0" borderId="4" xfId="0" applyNumberFormat="1" applyFont="1" applyFill="1" applyBorder="1" applyAlignment="1">
      <alignment horizontal="left" vertical="center"/>
    </xf>
    <xf numFmtId="168" fontId="3" fillId="0" borderId="0" xfId="0" applyNumberFormat="1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3" fillId="2" borderId="5" xfId="0" applyNumberFormat="1" applyFont="1" applyFill="1" applyBorder="1" applyAlignment="1">
      <alignment vertical="top"/>
    </xf>
    <xf numFmtId="0" fontId="3" fillId="0" borderId="6" xfId="0" applyNumberFormat="1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left" vertical="center"/>
    </xf>
    <xf numFmtId="0" fontId="3" fillId="2" borderId="8" xfId="0" applyFont="1" applyFill="1" applyBorder="1" applyAlignment="1">
      <alignment horizontal="left" vertical="center" wrapText="1"/>
    </xf>
    <xf numFmtId="14" fontId="3" fillId="2" borderId="9" xfId="0" applyNumberFormat="1" applyFont="1" applyFill="1" applyBorder="1" applyAlignment="1">
      <alignment horizontal="center" vertical="center" wrapText="1"/>
    </xf>
    <xf numFmtId="167" fontId="2" fillId="0" borderId="0" xfId="0" applyNumberFormat="1" applyFont="1" applyAlignment="1">
      <alignment vertical="center" wrapText="1"/>
    </xf>
    <xf numFmtId="0" fontId="3" fillId="0" borderId="10" xfId="0" applyFont="1" applyFill="1" applyBorder="1" applyAlignment="1">
      <alignment horizontal="left" vertical="center"/>
    </xf>
    <xf numFmtId="14" fontId="3" fillId="0" borderId="11" xfId="0" applyNumberFormat="1" applyFont="1" applyFill="1" applyBorder="1" applyAlignment="1">
      <alignment horizontal="left" vertical="top"/>
    </xf>
    <xf numFmtId="0" fontId="3" fillId="0" borderId="6" xfId="0" applyNumberFormat="1" applyFont="1" applyFill="1" applyBorder="1" applyAlignment="1">
      <alignment horizontal="left" vertical="center" readingOrder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170" fontId="2" fillId="0" borderId="0" xfId="0" applyNumberFormat="1" applyFont="1" applyFill="1" applyBorder="1" applyAlignment="1">
      <alignment horizontal="center" vertical="center" wrapText="1"/>
    </xf>
    <xf numFmtId="14" fontId="3" fillId="0" borderId="6" xfId="0" applyNumberFormat="1" applyFont="1" applyFill="1" applyBorder="1" applyAlignment="1">
      <alignment horizontal="left" vertical="center" readingOrder="1"/>
    </xf>
    <xf numFmtId="0" fontId="2" fillId="0" borderId="0" xfId="0" applyFont="1" applyBorder="1" applyAlignment="1">
      <alignment vertical="center" wrapText="1"/>
    </xf>
    <xf numFmtId="9" fontId="3" fillId="0" borderId="22" xfId="0" applyNumberFormat="1" applyFont="1" applyFill="1" applyBorder="1" applyAlignment="1">
      <alignment horizontal="left" vertical="center" readingOrder="1"/>
    </xf>
    <xf numFmtId="0" fontId="3" fillId="2" borderId="23" xfId="0" applyNumberFormat="1" applyFont="1" applyFill="1" applyBorder="1" applyAlignment="1">
      <alignment horizontal="left" vertical="center"/>
    </xf>
    <xf numFmtId="0" fontId="3" fillId="0" borderId="24" xfId="0" applyNumberFormat="1" applyFont="1" applyFill="1" applyBorder="1" applyAlignment="1">
      <alignment horizontal="left" vertical="center" readingOrder="1"/>
    </xf>
    <xf numFmtId="166" fontId="3" fillId="0" borderId="0" xfId="0" applyNumberFormat="1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15" fontId="2" fillId="0" borderId="0" xfId="0" applyNumberFormat="1" applyFont="1" applyAlignment="1">
      <alignment vertical="center" wrapText="1"/>
    </xf>
    <xf numFmtId="169" fontId="2" fillId="0" borderId="0" xfId="2" applyNumberFormat="1" applyFont="1" applyBorder="1" applyAlignment="1">
      <alignment horizontal="center" vertical="center" wrapText="1"/>
    </xf>
    <xf numFmtId="169" fontId="2" fillId="0" borderId="0" xfId="2" applyNumberFormat="1" applyFont="1" applyBorder="1" applyAlignment="1">
      <alignment horizontal="center" vertical="center"/>
    </xf>
    <xf numFmtId="169" fontId="3" fillId="0" borderId="0" xfId="2" applyNumberFormat="1" applyFont="1" applyBorder="1" applyAlignment="1">
      <alignment horizontal="left" vertical="center" wrapText="1"/>
    </xf>
    <xf numFmtId="169" fontId="3" fillId="0" borderId="0" xfId="2" applyNumberFormat="1" applyFont="1" applyAlignment="1">
      <alignment vertical="center" wrapText="1"/>
    </xf>
    <xf numFmtId="169" fontId="3" fillId="0" borderId="0" xfId="2" applyNumberFormat="1" applyFont="1" applyAlignment="1">
      <alignment horizontal="left" vertical="center" wrapText="1"/>
    </xf>
    <xf numFmtId="169" fontId="3" fillId="0" borderId="0" xfId="2" applyNumberFormat="1" applyFont="1" applyAlignment="1">
      <alignment horizontal="center" vertical="center" wrapText="1"/>
    </xf>
    <xf numFmtId="169" fontId="2" fillId="0" borderId="0" xfId="2" applyNumberFormat="1" applyFont="1" applyAlignment="1">
      <alignment vertical="center" wrapText="1"/>
    </xf>
    <xf numFmtId="169" fontId="3" fillId="4" borderId="26" xfId="2" applyNumberFormat="1" applyFont="1" applyFill="1" applyBorder="1" applyAlignment="1">
      <alignment horizontal="center" vertical="center" wrapText="1"/>
    </xf>
    <xf numFmtId="169" fontId="2" fillId="0" borderId="0" xfId="2" applyNumberFormat="1" applyFont="1" applyAlignment="1">
      <alignment vertical="center"/>
    </xf>
    <xf numFmtId="169" fontId="3" fillId="4" borderId="27" xfId="2" applyNumberFormat="1" applyFont="1" applyFill="1" applyBorder="1" applyAlignment="1">
      <alignment horizontal="center" vertical="center" wrapText="1"/>
    </xf>
    <xf numFmtId="173" fontId="2" fillId="0" borderId="0" xfId="1" applyNumberFormat="1" applyFont="1" applyAlignment="1">
      <alignment vertical="center" wrapText="1"/>
    </xf>
    <xf numFmtId="174" fontId="2" fillId="0" borderId="0" xfId="0" applyNumberFormat="1" applyFont="1" applyAlignment="1">
      <alignment horizontal="left" vertical="center"/>
    </xf>
    <xf numFmtId="169" fontId="0" fillId="0" borderId="0" xfId="2" applyNumberFormat="1" applyFont="1"/>
    <xf numFmtId="10" fontId="2" fillId="0" borderId="0" xfId="0" applyNumberFormat="1" applyFont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169" fontId="3" fillId="0" borderId="12" xfId="0" applyNumberFormat="1" applyFont="1" applyFill="1" applyBorder="1" applyAlignment="1">
      <alignment horizontal="center" vertical="center" wrapText="1"/>
    </xf>
    <xf numFmtId="20" fontId="3" fillId="0" borderId="6" xfId="0" applyNumberFormat="1" applyFont="1" applyFill="1" applyBorder="1" applyAlignment="1">
      <alignment horizontal="left" vertical="center"/>
    </xf>
    <xf numFmtId="14" fontId="3" fillId="0" borderId="6" xfId="0" applyNumberFormat="1" applyFont="1" applyFill="1" applyBorder="1" applyAlignment="1">
      <alignment horizontal="left" vertical="center"/>
    </xf>
    <xf numFmtId="9" fontId="3" fillId="0" borderId="6" xfId="0" applyNumberFormat="1" applyFont="1" applyFill="1" applyBorder="1" applyAlignment="1">
      <alignment horizontal="left" vertical="center" readingOrder="1"/>
    </xf>
    <xf numFmtId="0" fontId="3" fillId="3" borderId="13" xfId="0" applyFont="1" applyFill="1" applyBorder="1" applyAlignment="1">
      <alignment horizontal="left" vertical="top"/>
    </xf>
    <xf numFmtId="0" fontId="3" fillId="3" borderId="15" xfId="0" applyFont="1" applyFill="1" applyBorder="1" applyAlignment="1">
      <alignment horizontal="left" vertical="top"/>
    </xf>
    <xf numFmtId="0" fontId="3" fillId="5" borderId="0" xfId="0" applyFont="1" applyFill="1" applyBorder="1" applyAlignment="1">
      <alignment vertical="center"/>
    </xf>
    <xf numFmtId="0" fontId="2" fillId="5" borderId="0" xfId="4" applyFont="1" applyFill="1" applyBorder="1" applyAlignment="1">
      <alignment vertical="top" wrapText="1"/>
    </xf>
    <xf numFmtId="169" fontId="2" fillId="0" borderId="0" xfId="2" applyNumberFormat="1" applyFont="1" applyFill="1" applyBorder="1" applyAlignment="1">
      <alignment horizontal="center" vertical="center" wrapText="1"/>
    </xf>
    <xf numFmtId="169" fontId="2" fillId="0" borderId="0" xfId="2" applyNumberFormat="1" applyFont="1" applyBorder="1" applyAlignment="1">
      <alignment vertical="center" wrapText="1"/>
    </xf>
    <xf numFmtId="9" fontId="3" fillId="0" borderId="27" xfId="3" applyFont="1" applyFill="1" applyBorder="1" applyAlignment="1">
      <alignment horizontal="center" vertical="center"/>
    </xf>
    <xf numFmtId="172" fontId="2" fillId="0" borderId="0" xfId="2" applyNumberFormat="1" applyFont="1" applyFill="1" applyBorder="1" applyAlignment="1">
      <alignment horizontal="center" vertical="center" wrapText="1"/>
    </xf>
    <xf numFmtId="169" fontId="3" fillId="0" borderId="27" xfId="2" applyNumberFormat="1" applyFont="1" applyFill="1" applyBorder="1" applyAlignment="1">
      <alignment horizontal="center" vertical="center"/>
    </xf>
    <xf numFmtId="172" fontId="2" fillId="0" borderId="32" xfId="2" applyNumberFormat="1" applyFont="1" applyBorder="1" applyAlignment="1">
      <alignment horizontal="center" vertical="center" wrapText="1"/>
    </xf>
    <xf numFmtId="172" fontId="2" fillId="0" borderId="0" xfId="0" applyNumberFormat="1" applyFont="1" applyBorder="1" applyAlignment="1">
      <alignment vertical="center"/>
    </xf>
    <xf numFmtId="172" fontId="2" fillId="0" borderId="0" xfId="2" applyNumberFormat="1" applyFont="1" applyBorder="1" applyAlignment="1">
      <alignment horizontal="center" vertical="center" wrapText="1"/>
    </xf>
    <xf numFmtId="171" fontId="2" fillId="0" borderId="0" xfId="2" applyNumberFormat="1" applyFont="1" applyBorder="1" applyAlignment="1">
      <alignment horizontal="center" vertical="center" wrapText="1"/>
    </xf>
    <xf numFmtId="171" fontId="2" fillId="0" borderId="0" xfId="2" applyNumberFormat="1" applyFont="1" applyBorder="1" applyAlignment="1">
      <alignment horizontal="left" vertical="center" wrapText="1"/>
    </xf>
    <xf numFmtId="171" fontId="2" fillId="0" borderId="0" xfId="2" applyNumberFormat="1" applyFont="1" applyBorder="1" applyAlignment="1">
      <alignment vertical="center" wrapText="1"/>
    </xf>
    <xf numFmtId="169" fontId="3" fillId="0" borderId="0" xfId="2" applyNumberFormat="1" applyFont="1" applyBorder="1" applyAlignment="1">
      <alignment vertical="center" wrapText="1"/>
    </xf>
    <xf numFmtId="172" fontId="3" fillId="0" borderId="0" xfId="2" applyNumberFormat="1" applyFont="1" applyBorder="1" applyAlignment="1">
      <alignment vertical="center" wrapText="1"/>
    </xf>
    <xf numFmtId="171" fontId="3" fillId="0" borderId="0" xfId="2" applyNumberFormat="1" applyFont="1" applyBorder="1" applyAlignment="1">
      <alignment vertical="center" wrapText="1"/>
    </xf>
    <xf numFmtId="172" fontId="2" fillId="0" borderId="0" xfId="0" applyNumberFormat="1" applyFont="1" applyBorder="1" applyAlignment="1">
      <alignment vertical="center" wrapText="1"/>
    </xf>
    <xf numFmtId="175" fontId="2" fillId="0" borderId="0" xfId="0" applyNumberFormat="1" applyFont="1" applyBorder="1" applyAlignment="1">
      <alignment vertical="center"/>
    </xf>
    <xf numFmtId="171" fontId="2" fillId="0" borderId="32" xfId="2" applyNumberFormat="1" applyFont="1" applyBorder="1" applyAlignment="1">
      <alignment horizontal="left" vertical="center" wrapText="1"/>
    </xf>
    <xf numFmtId="169" fontId="2" fillId="0" borderId="32" xfId="2" applyNumberFormat="1" applyFont="1" applyBorder="1" applyAlignment="1">
      <alignment vertical="center" wrapText="1"/>
    </xf>
    <xf numFmtId="171" fontId="2" fillId="0" borderId="32" xfId="2" applyNumberFormat="1" applyFont="1" applyBorder="1" applyAlignment="1">
      <alignment horizontal="center" vertical="center" wrapText="1"/>
    </xf>
    <xf numFmtId="169" fontId="2" fillId="0" borderId="34" xfId="2" applyNumberFormat="1" applyFont="1" applyBorder="1" applyAlignment="1">
      <alignment vertical="center" wrapText="1"/>
    </xf>
    <xf numFmtId="172" fontId="2" fillId="0" borderId="34" xfId="2" applyNumberFormat="1" applyFont="1" applyBorder="1" applyAlignment="1">
      <alignment horizontal="center" vertical="center" wrapText="1"/>
    </xf>
    <xf numFmtId="171" fontId="2" fillId="0" borderId="34" xfId="2" applyNumberFormat="1" applyFont="1" applyBorder="1" applyAlignment="1">
      <alignment horizontal="center" vertical="center" wrapText="1"/>
    </xf>
    <xf numFmtId="171" fontId="2" fillId="0" borderId="34" xfId="2" applyNumberFormat="1" applyFont="1" applyBorder="1" applyAlignment="1">
      <alignment vertical="center" wrapText="1"/>
    </xf>
    <xf numFmtId="171" fontId="2" fillId="0" borderId="34" xfId="2" applyNumberFormat="1" applyFont="1" applyBorder="1" applyAlignment="1">
      <alignment horizontal="left" vertical="center" wrapText="1"/>
    </xf>
    <xf numFmtId="169" fontId="3" fillId="4" borderId="35" xfId="2" applyNumberFormat="1" applyFont="1" applyFill="1" applyBorder="1" applyAlignment="1">
      <alignment horizontal="center" vertical="center" wrapText="1"/>
    </xf>
    <xf numFmtId="169" fontId="3" fillId="4" borderId="33" xfId="2" applyNumberFormat="1" applyFont="1" applyFill="1" applyBorder="1" applyAlignment="1">
      <alignment horizontal="center" vertical="center" wrapText="1"/>
    </xf>
    <xf numFmtId="172" fontId="2" fillId="0" borderId="0" xfId="0" applyNumberFormat="1" applyFont="1" applyAlignment="1">
      <alignment horizontal="center" vertical="center"/>
    </xf>
    <xf numFmtId="169" fontId="2" fillId="0" borderId="0" xfId="2" applyNumberFormat="1" applyFont="1" applyAlignment="1">
      <alignment horizontal="center" vertical="center" wrapText="1"/>
    </xf>
    <xf numFmtId="171" fontId="2" fillId="0" borderId="0" xfId="0" applyNumberFormat="1" applyFont="1" applyBorder="1" applyAlignment="1">
      <alignment vertical="center"/>
    </xf>
    <xf numFmtId="169" fontId="2" fillId="7" borderId="0" xfId="2" applyNumberFormat="1" applyFont="1" applyFill="1" applyAlignment="1">
      <alignment horizontal="center" vertical="center"/>
    </xf>
    <xf numFmtId="172" fontId="2" fillId="7" borderId="0" xfId="2" applyNumberFormat="1" applyFont="1" applyFill="1" applyBorder="1" applyAlignment="1">
      <alignment horizontal="center" vertical="center" wrapText="1"/>
    </xf>
    <xf numFmtId="169" fontId="2" fillId="8" borderId="0" xfId="2" applyNumberFormat="1" applyFont="1" applyFill="1" applyBorder="1" applyAlignment="1">
      <alignment vertical="center"/>
    </xf>
    <xf numFmtId="171" fontId="2" fillId="8" borderId="0" xfId="2" applyNumberFormat="1" applyFont="1" applyFill="1" applyBorder="1" applyAlignment="1">
      <alignment horizontal="center" vertical="center" wrapText="1"/>
    </xf>
    <xf numFmtId="172" fontId="2" fillId="9" borderId="0" xfId="2" applyNumberFormat="1" applyFont="1" applyFill="1" applyBorder="1" applyAlignment="1">
      <alignment horizontal="center" vertical="center" wrapText="1"/>
    </xf>
    <xf numFmtId="169" fontId="2" fillId="9" borderId="0" xfId="2" applyNumberFormat="1" applyFont="1" applyFill="1" applyAlignment="1">
      <alignment horizontal="center" vertical="center" wrapText="1"/>
    </xf>
    <xf numFmtId="171" fontId="2" fillId="10" borderId="0" xfId="2" applyNumberFormat="1" applyFont="1" applyFill="1" applyBorder="1" applyAlignment="1">
      <alignment horizontal="center" vertical="center" wrapText="1"/>
    </xf>
    <xf numFmtId="169" fontId="2" fillId="10" borderId="0" xfId="2" applyNumberFormat="1" applyFont="1" applyFill="1" applyBorder="1" applyAlignment="1">
      <alignment vertical="center" wrapText="1"/>
    </xf>
    <xf numFmtId="166" fontId="3" fillId="6" borderId="13" xfId="0" applyNumberFormat="1" applyFont="1" applyFill="1" applyBorder="1" applyAlignment="1">
      <alignment horizontal="center" vertical="center"/>
    </xf>
    <xf numFmtId="166" fontId="3" fillId="6" borderId="15" xfId="0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169" fontId="3" fillId="4" borderId="13" xfId="2" applyNumberFormat="1" applyFont="1" applyFill="1" applyBorder="1" applyAlignment="1">
      <alignment horizontal="center" vertical="center" wrapText="1"/>
    </xf>
    <xf numFmtId="169" fontId="3" fillId="4" borderId="15" xfId="2" applyNumberFormat="1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vertical="top"/>
    </xf>
    <xf numFmtId="0" fontId="3" fillId="2" borderId="4" xfId="0" applyFont="1" applyFill="1" applyBorder="1" applyAlignment="1">
      <alignment vertical="top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6" fillId="0" borderId="17" xfId="5" applyBorder="1" applyAlignment="1">
      <alignment horizontal="center" vertical="center" wrapText="1"/>
    </xf>
    <xf numFmtId="0" fontId="6" fillId="0" borderId="4" xfId="5" applyBorder="1" applyAlignment="1">
      <alignment horizontal="center" vertical="center" wrapText="1"/>
    </xf>
    <xf numFmtId="0" fontId="6" fillId="0" borderId="30" xfId="5" applyBorder="1" applyAlignment="1">
      <alignment horizontal="center" vertical="center" wrapText="1"/>
    </xf>
    <xf numFmtId="0" fontId="6" fillId="0" borderId="31" xfId="5" applyBorder="1" applyAlignment="1">
      <alignment horizontal="center" vertical="center" wrapText="1"/>
    </xf>
    <xf numFmtId="0" fontId="3" fillId="2" borderId="13" xfId="0" applyFont="1" applyFill="1" applyBorder="1" applyAlignment="1">
      <alignment horizontal="left" vertical="center"/>
    </xf>
    <xf numFmtId="0" fontId="3" fillId="2" borderId="14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left" vertical="center"/>
    </xf>
    <xf numFmtId="0" fontId="2" fillId="0" borderId="28" xfId="4" applyFont="1" applyBorder="1" applyAlignment="1">
      <alignment horizontal="center" vertical="top" wrapText="1"/>
    </xf>
    <xf numFmtId="0" fontId="2" fillId="0" borderId="0" xfId="4" applyFont="1" applyBorder="1" applyAlignment="1">
      <alignment horizontal="center" vertical="top" wrapText="1"/>
    </xf>
    <xf numFmtId="0" fontId="2" fillId="0" borderId="6" xfId="4" applyFont="1" applyBorder="1" applyAlignment="1">
      <alignment horizontal="center" vertical="top" wrapText="1"/>
    </xf>
    <xf numFmtId="0" fontId="2" fillId="0" borderId="29" xfId="4" applyFont="1" applyBorder="1" applyAlignment="1">
      <alignment horizontal="center" vertical="top" wrapText="1"/>
    </xf>
    <xf numFmtId="0" fontId="2" fillId="0" borderId="30" xfId="4" applyFont="1" applyBorder="1" applyAlignment="1">
      <alignment horizontal="center" vertical="top" wrapText="1"/>
    </xf>
    <xf numFmtId="0" fontId="2" fillId="0" borderId="31" xfId="4" applyFont="1" applyBorder="1" applyAlignment="1">
      <alignment horizontal="center" vertical="top" wrapText="1"/>
    </xf>
    <xf numFmtId="0" fontId="3" fillId="0" borderId="0" xfId="0" applyFont="1" applyBorder="1" applyAlignment="1">
      <alignment horizontal="center" vertical="center" wrapText="1"/>
    </xf>
    <xf numFmtId="9" fontId="3" fillId="0" borderId="36" xfId="3" applyFont="1" applyBorder="1" applyAlignment="1">
      <alignment horizontal="center" vertical="center"/>
    </xf>
    <xf numFmtId="176" fontId="8" fillId="5" borderId="36" xfId="6" applyNumberFormat="1" applyFont="1" applyFill="1" applyBorder="1" applyAlignment="1">
      <alignment horizontal="center" vertical="center"/>
    </xf>
    <xf numFmtId="9" fontId="2" fillId="0" borderId="36" xfId="3" applyFont="1" applyBorder="1" applyAlignment="1">
      <alignment horizontal="center" vertical="center"/>
    </xf>
    <xf numFmtId="171" fontId="2" fillId="0" borderId="36" xfId="2" applyNumberFormat="1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 wrapText="1"/>
    </xf>
  </cellXfs>
  <cellStyles count="7">
    <cellStyle name="Lien hypertexte" xfId="5" builtinId="8"/>
    <cellStyle name="Milliers" xfId="1" builtinId="3"/>
    <cellStyle name="Monétaire" xfId="2" builtinId="4"/>
    <cellStyle name="Normal" xfId="0" builtinId="0"/>
    <cellStyle name="Normal 10" xfId="4" xr:uid="{9C20590A-15E8-404A-929D-71D76798C6F4}"/>
    <cellStyle name="Normal 2" xfId="6" xr:uid="{11A3CE89-0C3B-A44B-9D16-926DE761AF6C}"/>
    <cellStyle name="Pourcentage" xfId="3" builtinId="5"/>
  </cellStyles>
  <dxfs count="1">
    <dxf>
      <font>
        <condense val="0"/>
        <extend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server/Data/GILI/EVENS/Donations/Donation%20Follow%20Up/Updated%20Tables%20May%202009/For%20the%20Annual%20Meeting/Tools%20reports%20Annual%20meeting%202009/don%202008%20By%20Dono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:/Users/Gil/AppData/Local/Microsoft/Windows/Temporary%20Internet%20Files/Content.Outlook/6EL6X09J/Securities%200905201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xaviervidal/Library/Caches/TemporaryItems/Outlook%20Temp/general%20portfolio%208-2-07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:/AppData/Local/Temp/Documents%20and%20Settings/Sigal/Desktop/Documents%20and%20Settings/Sigal/Local%20Settings/Temporary%20Internet%20Files/OLKA2/general%20portfolio%2001-10-07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:/AppData/Local/Temp/general%20portfolio%2024-09-07%20babymoon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C:/server/Data/Documents%20and%20Settings/Uri.OLIVESTONE/Local%20Settings/Temporary%20Internet%20Files/OLKBD/performance%20corrected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G:/GILI/EVENS/Investments/Actions/bloomberg/general%20portfolio%2020-05-0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l Reports"/>
      <sheetName val="General"/>
      <sheetName val="Projected Donations"/>
      <sheetName val="MENU"/>
    </sheetNames>
    <sheetDataSet>
      <sheetData sheetId="0">
        <row r="1">
          <cell r="A1" t="str">
            <v>Donations by Donor - Active Projects (USD)</v>
          </cell>
        </row>
        <row r="4">
          <cell r="A4" t="str">
            <v>Total per Donor</v>
          </cell>
          <cell r="B4" t="str">
            <v>Commitments</v>
          </cell>
          <cell r="C4" t="str">
            <v>PAID</v>
          </cell>
          <cell r="D4" t="str">
            <v>Balance</v>
          </cell>
        </row>
        <row r="5">
          <cell r="A5" t="str">
            <v>GCE</v>
          </cell>
          <cell r="B5">
            <v>940299.99145700003</v>
          </cell>
          <cell r="C5">
            <v>910299.99145700003</v>
          </cell>
          <cell r="D5">
            <v>30000</v>
          </cell>
        </row>
        <row r="6">
          <cell r="A6" t="str">
            <v>DBT</v>
          </cell>
          <cell r="B6">
            <v>0</v>
          </cell>
          <cell r="C6">
            <v>0</v>
          </cell>
          <cell r="D6">
            <v>0</v>
          </cell>
        </row>
        <row r="7">
          <cell r="A7" t="str">
            <v>HipUp</v>
          </cell>
          <cell r="B7">
            <v>1166030.2701578229</v>
          </cell>
          <cell r="C7">
            <v>1176324.1555421446</v>
          </cell>
          <cell r="D7">
            <v>-10293.885384321678</v>
          </cell>
        </row>
        <row r="8">
          <cell r="A8" t="str">
            <v>OST</v>
          </cell>
          <cell r="B8">
            <v>71736</v>
          </cell>
          <cell r="C8">
            <v>71736</v>
          </cell>
          <cell r="D8">
            <v>0</v>
          </cell>
        </row>
        <row r="9">
          <cell r="A9" t="str">
            <v>PJW</v>
          </cell>
          <cell r="B9">
            <v>570111.65439999977</v>
          </cell>
          <cell r="C9">
            <v>570151.74321159988</v>
          </cell>
          <cell r="D9">
            <v>-40.08881160011515</v>
          </cell>
        </row>
        <row r="10">
          <cell r="A10" t="str">
            <v>Opallo</v>
          </cell>
          <cell r="B10">
            <v>0</v>
          </cell>
          <cell r="C10">
            <v>0</v>
          </cell>
          <cell r="D10">
            <v>0</v>
          </cell>
        </row>
        <row r="11">
          <cell r="A11" t="str">
            <v>Other 1</v>
          </cell>
          <cell r="B11">
            <v>0</v>
          </cell>
          <cell r="C11">
            <v>0</v>
          </cell>
          <cell r="D11">
            <v>0</v>
          </cell>
        </row>
        <row r="12">
          <cell r="A12" t="str">
            <v>Other 2</v>
          </cell>
          <cell r="B12">
            <v>0</v>
          </cell>
          <cell r="C12">
            <v>0</v>
          </cell>
          <cell r="D12">
            <v>0</v>
          </cell>
        </row>
        <row r="13">
          <cell r="A13" t="str">
            <v>TOTALS:</v>
          </cell>
          <cell r="B13">
            <v>2748177.9160148227</v>
          </cell>
          <cell r="C13">
            <v>2728511.8902107445</v>
          </cell>
          <cell r="D13">
            <v>19666.025804078206</v>
          </cell>
        </row>
        <row r="42">
          <cell r="A42" t="str">
            <v>Donations Per Annum - Active Projects (USD)</v>
          </cell>
        </row>
        <row r="44">
          <cell r="A44" t="str">
            <v>Total per Annum:</v>
          </cell>
          <cell r="B44" t="str">
            <v>Commitments</v>
          </cell>
          <cell r="C44" t="str">
            <v>PAID</v>
          </cell>
          <cell r="D44" t="str">
            <v>Balance</v>
          </cell>
          <cell r="F44" t="str">
            <v>Total per Annum:</v>
          </cell>
          <cell r="G44" t="str">
            <v>Commitments</v>
          </cell>
          <cell r="H44" t="str">
            <v>PAID</v>
          </cell>
          <cell r="I44" t="str">
            <v>Balance</v>
          </cell>
        </row>
        <row r="45">
          <cell r="A45">
            <v>2007</v>
          </cell>
          <cell r="B45">
            <v>149617.64705882352</v>
          </cell>
          <cell r="C45">
            <v>119617.64705882352</v>
          </cell>
          <cell r="D45">
            <v>30000</v>
          </cell>
          <cell r="F45">
            <v>2014</v>
          </cell>
          <cell r="G45">
            <v>0</v>
          </cell>
          <cell r="H45">
            <v>0</v>
          </cell>
          <cell r="I45">
            <v>0</v>
          </cell>
        </row>
        <row r="46">
          <cell r="A46">
            <v>2008</v>
          </cell>
          <cell r="B46">
            <v>2574803.9361559991</v>
          </cell>
          <cell r="C46">
            <v>2585137.9103519204</v>
          </cell>
          <cell r="D46">
            <v>-10333.974195921328</v>
          </cell>
          <cell r="F46">
            <v>2015</v>
          </cell>
          <cell r="G46">
            <v>0</v>
          </cell>
          <cell r="H46">
            <v>0</v>
          </cell>
          <cell r="I46">
            <v>0</v>
          </cell>
        </row>
        <row r="47">
          <cell r="A47">
            <v>2009</v>
          </cell>
          <cell r="B47">
            <v>0</v>
          </cell>
          <cell r="C47">
            <v>0</v>
          </cell>
          <cell r="D47">
            <v>0</v>
          </cell>
          <cell r="F47">
            <v>2016</v>
          </cell>
          <cell r="G47">
            <v>0</v>
          </cell>
          <cell r="H47">
            <v>0</v>
          </cell>
          <cell r="I47">
            <v>0</v>
          </cell>
        </row>
        <row r="48">
          <cell r="A48">
            <v>2010</v>
          </cell>
          <cell r="B48">
            <v>0</v>
          </cell>
          <cell r="C48">
            <v>0</v>
          </cell>
          <cell r="D48">
            <v>0</v>
          </cell>
          <cell r="F48">
            <v>2017</v>
          </cell>
          <cell r="G48">
            <v>0</v>
          </cell>
          <cell r="H48">
            <v>0</v>
          </cell>
          <cell r="I48">
            <v>0</v>
          </cell>
        </row>
        <row r="49">
          <cell r="A49">
            <v>2011</v>
          </cell>
          <cell r="B49">
            <v>0</v>
          </cell>
          <cell r="C49">
            <v>0</v>
          </cell>
          <cell r="D49">
            <v>0</v>
          </cell>
          <cell r="F49">
            <v>2018</v>
          </cell>
          <cell r="G49">
            <v>0</v>
          </cell>
          <cell r="H49">
            <v>0</v>
          </cell>
          <cell r="I49">
            <v>0</v>
          </cell>
        </row>
        <row r="50">
          <cell r="A50">
            <v>2012</v>
          </cell>
          <cell r="B50">
            <v>0</v>
          </cell>
          <cell r="C50">
            <v>0</v>
          </cell>
          <cell r="D50">
            <v>0</v>
          </cell>
          <cell r="F50">
            <v>2019</v>
          </cell>
          <cell r="G50">
            <v>0</v>
          </cell>
          <cell r="H50">
            <v>0</v>
          </cell>
          <cell r="I50">
            <v>0</v>
          </cell>
        </row>
        <row r="51">
          <cell r="A51">
            <v>2013</v>
          </cell>
          <cell r="B51">
            <v>0</v>
          </cell>
          <cell r="C51">
            <v>0</v>
          </cell>
          <cell r="D51">
            <v>0</v>
          </cell>
          <cell r="F51">
            <v>2020</v>
          </cell>
          <cell r="G51">
            <v>0</v>
          </cell>
          <cell r="H51">
            <v>0</v>
          </cell>
          <cell r="I51">
            <v>0</v>
          </cell>
        </row>
        <row r="83">
          <cell r="A83" t="str">
            <v>Allocation by Type - Active Projects (USD)</v>
          </cell>
        </row>
        <row r="85">
          <cell r="A85" t="str">
            <v>Total per type  :</v>
          </cell>
          <cell r="B85" t="str">
            <v>Commitments</v>
          </cell>
          <cell r="C85" t="str">
            <v>PAID</v>
          </cell>
          <cell r="D85" t="str">
            <v>Balance</v>
          </cell>
        </row>
        <row r="86">
          <cell r="A86" t="str">
            <v>Cultural</v>
          </cell>
          <cell r="B86">
            <v>420020.391657</v>
          </cell>
          <cell r="C86">
            <v>420535.09502699994</v>
          </cell>
          <cell r="D86">
            <v>-514.7033699999447</v>
          </cell>
        </row>
        <row r="87">
          <cell r="A87" t="str">
            <v>Education &amp; Research</v>
          </cell>
          <cell r="B87">
            <v>801557.37615782279</v>
          </cell>
          <cell r="C87">
            <v>787349.73817214475</v>
          </cell>
          <cell r="D87">
            <v>14207.63798567804</v>
          </cell>
        </row>
        <row r="88">
          <cell r="A88" t="str">
            <v>Intercultural</v>
          </cell>
          <cell r="B88">
            <v>1059490.6543999999</v>
          </cell>
          <cell r="C88">
            <v>1059530.7432116</v>
          </cell>
          <cell r="D88">
            <v>-40.08881160011515</v>
          </cell>
        </row>
        <row r="89">
          <cell r="A89" t="str">
            <v>Social</v>
          </cell>
          <cell r="B89">
            <v>84770</v>
          </cell>
          <cell r="C89">
            <v>78756.820000000007</v>
          </cell>
          <cell r="D89">
            <v>6013.179999999993</v>
          </cell>
        </row>
        <row r="90">
          <cell r="A90" t="str">
            <v>Economic Development</v>
          </cell>
          <cell r="B90">
            <v>234099.99679999999</v>
          </cell>
          <cell r="C90">
            <v>234099.99679999999</v>
          </cell>
          <cell r="D90">
            <v>0</v>
          </cell>
        </row>
        <row r="91">
          <cell r="A91" t="str">
            <v>Lobbying</v>
          </cell>
          <cell r="B91">
            <v>148239.497</v>
          </cell>
          <cell r="C91">
            <v>148239.497</v>
          </cell>
          <cell r="D91">
            <v>0</v>
          </cell>
        </row>
        <row r="92">
          <cell r="A92" t="str">
            <v>Other</v>
          </cell>
          <cell r="B92">
            <v>0</v>
          </cell>
          <cell r="C92">
            <v>0</v>
          </cell>
          <cell r="D92">
            <v>0</v>
          </cell>
        </row>
        <row r="93">
          <cell r="A93" t="str">
            <v>Total</v>
          </cell>
          <cell r="B93">
            <v>2748177.9160148227</v>
          </cell>
          <cell r="C93">
            <v>2728511.8902107445</v>
          </cell>
          <cell r="D93">
            <v>19666.025804077974</v>
          </cell>
        </row>
        <row r="124">
          <cell r="A124" t="str">
            <v>Allocation by Geography - Active Projects (USD)</v>
          </cell>
        </row>
        <row r="125">
          <cell r="F125" t="str">
            <v>Geography</v>
          </cell>
        </row>
        <row r="126">
          <cell r="A126" t="str">
            <v>World Wide</v>
          </cell>
          <cell r="B126" t="str">
            <v>Commitments</v>
          </cell>
          <cell r="C126" t="str">
            <v>PAID</v>
          </cell>
          <cell r="D126" t="str">
            <v>Balance</v>
          </cell>
          <cell r="F126" t="str">
            <v>In ISRAEL</v>
          </cell>
          <cell r="G126" t="str">
            <v>Commitments</v>
          </cell>
          <cell r="H126" t="str">
            <v>PAID</v>
          </cell>
          <cell r="I126" t="str">
            <v>Balance</v>
          </cell>
        </row>
        <row r="127">
          <cell r="A127" t="str">
            <v>ISRAEL</v>
          </cell>
          <cell r="B127">
            <v>610908</v>
          </cell>
          <cell r="C127">
            <v>574894.82000000007</v>
          </cell>
          <cell r="D127">
            <v>36013.179999999935</v>
          </cell>
          <cell r="F127" t="str">
            <v>ISRAEL N</v>
          </cell>
          <cell r="G127">
            <v>44316</v>
          </cell>
          <cell r="H127">
            <v>44316</v>
          </cell>
          <cell r="I127">
            <v>0</v>
          </cell>
        </row>
        <row r="128">
          <cell r="A128" t="str">
            <v>ME &amp; PA</v>
          </cell>
          <cell r="B128">
            <v>12000</v>
          </cell>
          <cell r="C128">
            <v>12000</v>
          </cell>
          <cell r="D128">
            <v>0</v>
          </cell>
          <cell r="F128" t="str">
            <v>ISRAEL C</v>
          </cell>
          <cell r="G128">
            <v>202192</v>
          </cell>
          <cell r="H128">
            <v>166178.82</v>
          </cell>
          <cell r="I128">
            <v>36013.179999999993</v>
          </cell>
        </row>
        <row r="129">
          <cell r="A129" t="str">
            <v>Israel &amp; PA</v>
          </cell>
          <cell r="B129">
            <v>84647.997999999992</v>
          </cell>
          <cell r="C129">
            <v>84647.997999999992</v>
          </cell>
          <cell r="D129">
            <v>0</v>
          </cell>
          <cell r="F129" t="str">
            <v>ISRAEL S</v>
          </cell>
          <cell r="G129">
            <v>364400</v>
          </cell>
          <cell r="H129">
            <v>364400</v>
          </cell>
          <cell r="I129">
            <v>0</v>
          </cell>
        </row>
        <row r="130">
          <cell r="A130" t="str">
            <v>Poland</v>
          </cell>
          <cell r="B130">
            <v>303061.27315782284</v>
          </cell>
          <cell r="C130">
            <v>290293.73854214483</v>
          </cell>
          <cell r="D130">
            <v>12767.534615678014</v>
          </cell>
        </row>
        <row r="131">
          <cell r="A131" t="str">
            <v>Europe</v>
          </cell>
          <cell r="B131">
            <v>1185190.6513999996</v>
          </cell>
          <cell r="C131">
            <v>1185230.7402115997</v>
          </cell>
          <cell r="D131">
            <v>-40.08881160011515</v>
          </cell>
        </row>
        <row r="132">
          <cell r="A132" t="str">
            <v>Asia</v>
          </cell>
          <cell r="B132">
            <v>0</v>
          </cell>
          <cell r="C132">
            <v>0</v>
          </cell>
          <cell r="D132">
            <v>0</v>
          </cell>
        </row>
        <row r="133">
          <cell r="A133" t="str">
            <v>Africa</v>
          </cell>
          <cell r="B133">
            <v>0</v>
          </cell>
          <cell r="C133">
            <v>0</v>
          </cell>
          <cell r="D133">
            <v>0</v>
          </cell>
        </row>
        <row r="134">
          <cell r="A134" t="str">
            <v>International</v>
          </cell>
          <cell r="B134">
            <v>305870</v>
          </cell>
          <cell r="C134">
            <v>334944.59999999998</v>
          </cell>
          <cell r="D134">
            <v>-29074.599999999977</v>
          </cell>
        </row>
        <row r="135">
          <cell r="A135" t="str">
            <v>Other</v>
          </cell>
          <cell r="B135">
            <v>149499.99679999999</v>
          </cell>
          <cell r="C135">
            <v>149499.99679999999</v>
          </cell>
          <cell r="D135">
            <v>0</v>
          </cell>
        </row>
        <row r="136">
          <cell r="A136" t="str">
            <v>Total World Wide :</v>
          </cell>
          <cell r="B136">
            <v>2651177.9193578223</v>
          </cell>
          <cell r="C136">
            <v>2631511.8935537445</v>
          </cell>
          <cell r="D136">
            <v>19666.025804077857</v>
          </cell>
          <cell r="F136" t="str">
            <v>Total In Israel :</v>
          </cell>
          <cell r="G136">
            <v>610908</v>
          </cell>
          <cell r="H136">
            <v>574894.82000000007</v>
          </cell>
          <cell r="I136">
            <v>36013.179999999993</v>
          </cell>
        </row>
        <row r="165">
          <cell r="A165" t="str">
            <v>Projects' status (USD)</v>
          </cell>
        </row>
        <row r="166">
          <cell r="A166" t="str">
            <v>Dons' Name</v>
          </cell>
          <cell r="C166" t="str">
            <v>Donor</v>
          </cell>
          <cell r="D166" t="str">
            <v>Beneficiary</v>
          </cell>
          <cell r="E166" t="str">
            <v>Duraion</v>
          </cell>
          <cell r="F166" t="str">
            <v>Commitments</v>
          </cell>
          <cell r="G166" t="str">
            <v>PAID</v>
          </cell>
          <cell r="H166" t="str">
            <v>Balance</v>
          </cell>
        </row>
        <row r="167">
          <cell r="A167" t="str">
            <v>"Housepital" project</v>
          </cell>
          <cell r="C167" t="str">
            <v>GCE</v>
          </cell>
          <cell r="D167" t="str">
            <v>Friends of Yad Sara</v>
          </cell>
          <cell r="E167">
            <v>1</v>
          </cell>
          <cell r="F167">
            <v>10800</v>
          </cell>
          <cell r="G167">
            <v>10800</v>
          </cell>
          <cell r="H167">
            <v>0</v>
          </cell>
        </row>
        <row r="168">
          <cell r="A168" t="str">
            <v>Abu-Gosh Jerusalem</v>
          </cell>
          <cell r="C168" t="str">
            <v>OST</v>
          </cell>
          <cell r="D168" t="str">
            <v>Education for Life</v>
          </cell>
          <cell r="E168">
            <v>1</v>
          </cell>
          <cell r="F168">
            <v>6860</v>
          </cell>
          <cell r="G168">
            <v>6860</v>
          </cell>
          <cell r="H168">
            <v>0</v>
          </cell>
        </row>
        <row r="169">
          <cell r="A169" t="str">
            <v>Academic Support - Haifa University</v>
          </cell>
          <cell r="C169" t="str">
            <v>GCE</v>
          </cell>
          <cell r="D169" t="str">
            <v>Haifa University</v>
          </cell>
          <cell r="E169">
            <v>3</v>
          </cell>
          <cell r="F169">
            <v>28000</v>
          </cell>
          <cell r="G169">
            <v>28000</v>
          </cell>
          <cell r="H169">
            <v>0</v>
          </cell>
        </row>
        <row r="170">
          <cell r="A170" t="str">
            <v>Book on Israeli diversity &amp; the forum of Israeli –Palestinian mayors</v>
          </cell>
          <cell r="C170" t="str">
            <v>HipUp</v>
          </cell>
          <cell r="D170" t="str">
            <v>International Forum for Peace</v>
          </cell>
          <cell r="E170">
            <v>1</v>
          </cell>
          <cell r="F170">
            <v>23500.5</v>
          </cell>
          <cell r="G170">
            <v>23500.5</v>
          </cell>
          <cell r="H170">
            <v>0</v>
          </cell>
        </row>
        <row r="171">
          <cell r="A171" t="str">
            <v>Chain of supply</v>
          </cell>
          <cell r="C171" t="str">
            <v>GCE</v>
          </cell>
          <cell r="D171" t="str">
            <v>Peres Center For Peace</v>
          </cell>
          <cell r="E171">
            <v>1</v>
          </cell>
          <cell r="F171">
            <v>15000</v>
          </cell>
          <cell r="G171">
            <v>15000</v>
          </cell>
          <cell r="H171">
            <v>0</v>
          </cell>
        </row>
        <row r="172">
          <cell r="A172" t="str">
            <v>Community project</v>
          </cell>
          <cell r="C172" t="str">
            <v>OST</v>
          </cell>
          <cell r="D172" t="str">
            <v>Hand in Hand</v>
          </cell>
          <cell r="E172">
            <v>1</v>
          </cell>
          <cell r="F172">
            <v>5000</v>
          </cell>
          <cell r="G172">
            <v>5000</v>
          </cell>
          <cell r="H172">
            <v>0</v>
          </cell>
        </row>
        <row r="173">
          <cell r="A173" t="str">
            <v>Conflict Resolution Programme</v>
          </cell>
          <cell r="C173" t="str">
            <v>GCE</v>
          </cell>
          <cell r="D173" t="str">
            <v>TAU</v>
          </cell>
          <cell r="E173">
            <v>10</v>
          </cell>
          <cell r="F173">
            <v>100000</v>
          </cell>
          <cell r="G173">
            <v>70000</v>
          </cell>
          <cell r="H173">
            <v>30000</v>
          </cell>
        </row>
        <row r="174">
          <cell r="A174" t="str">
            <v>de la revue Le Meilleur des Mondes</v>
          </cell>
          <cell r="C174" t="str">
            <v>HipUp</v>
          </cell>
          <cell r="D174" t="str">
            <v xml:space="preserve">de l'association Les AMIS </v>
          </cell>
          <cell r="E174">
            <v>2</v>
          </cell>
          <cell r="F174">
            <v>38833</v>
          </cell>
          <cell r="G174">
            <v>38833</v>
          </cell>
          <cell r="H174">
            <v>0</v>
          </cell>
        </row>
        <row r="175">
          <cell r="A175" t="str">
            <v>Delegation from France to Warsaw</v>
          </cell>
          <cell r="C175" t="str">
            <v>HipUp</v>
          </cell>
          <cell r="D175" t="str">
            <v>Museum of the History of Polish Jews</v>
          </cell>
          <cell r="E175">
            <v>2</v>
          </cell>
          <cell r="F175">
            <v>15895.999999999998</v>
          </cell>
          <cell r="G175">
            <v>6199.44</v>
          </cell>
          <cell r="H175">
            <v>9696.5599999999977</v>
          </cell>
        </row>
        <row r="176">
          <cell r="A176" t="str">
            <v>EJCC (European Jewish Community Center) - Rabbinical Org</v>
          </cell>
          <cell r="C176" t="str">
            <v>GCE</v>
          </cell>
          <cell r="D176" t="str">
            <v>EJCC</v>
          </cell>
          <cell r="E176">
            <v>7</v>
          </cell>
          <cell r="F176">
            <v>96999.996657000011</v>
          </cell>
          <cell r="G176">
            <v>96999.996657000011</v>
          </cell>
          <cell r="H176">
            <v>0</v>
          </cell>
        </row>
        <row r="177">
          <cell r="A177" t="str">
            <v>Evens Foundation</v>
          </cell>
          <cell r="C177" t="str">
            <v>PJW</v>
          </cell>
          <cell r="D177" t="str">
            <v>Evens Foundation</v>
          </cell>
          <cell r="E177">
            <v>3</v>
          </cell>
          <cell r="F177">
            <v>1014630.6543999998</v>
          </cell>
          <cell r="G177">
            <v>1014670.7432115999</v>
          </cell>
          <cell r="H177">
            <v>-40.08881160011515</v>
          </cell>
        </row>
        <row r="178">
          <cell r="A178" t="str">
            <v>Exhibition in Herzliya Museum of Contemporary Art - Israel</v>
          </cell>
          <cell r="C178" t="str">
            <v>HipUp</v>
          </cell>
          <cell r="D178" t="str">
            <v xml:space="preserve">Peter Buggenhout </v>
          </cell>
          <cell r="E178">
            <v>1</v>
          </cell>
          <cell r="F178">
            <v>6988</v>
          </cell>
          <cell r="G178">
            <v>6988</v>
          </cell>
          <cell r="H178">
            <v>0</v>
          </cell>
        </row>
        <row r="179">
          <cell r="A179" t="str">
            <v>Forum De Paris</v>
          </cell>
          <cell r="C179" t="str">
            <v>HipUp</v>
          </cell>
          <cell r="D179" t="str">
            <v>Forum De Paris</v>
          </cell>
          <cell r="E179">
            <v>5</v>
          </cell>
          <cell r="F179">
            <v>47750.996999999996</v>
          </cell>
          <cell r="G179">
            <v>47750.996999999996</v>
          </cell>
          <cell r="H179">
            <v>0</v>
          </cell>
        </row>
        <row r="180">
          <cell r="A180" t="str">
            <v xml:space="preserve">Gala event in Paris </v>
          </cell>
          <cell r="C180" t="str">
            <v>GCE</v>
          </cell>
          <cell r="D180" t="str">
            <v>BGU</v>
          </cell>
          <cell r="E180">
            <v>2</v>
          </cell>
          <cell r="F180">
            <v>29500</v>
          </cell>
          <cell r="G180">
            <v>29500</v>
          </cell>
          <cell r="H180">
            <v>0</v>
          </cell>
        </row>
        <row r="181">
          <cell r="A181" t="str">
            <v xml:space="preserve">Global Philanthropists Circle </v>
          </cell>
          <cell r="C181" t="str">
            <v>GCE</v>
          </cell>
          <cell r="D181" t="str">
            <v>Synergos</v>
          </cell>
          <cell r="E181">
            <v>3</v>
          </cell>
          <cell r="F181">
            <v>45900</v>
          </cell>
          <cell r="G181">
            <v>45900</v>
          </cell>
          <cell r="H181">
            <v>0</v>
          </cell>
        </row>
        <row r="182">
          <cell r="A182" t="str">
            <v>Heart surgeries for Palestinian children</v>
          </cell>
          <cell r="C182" t="str">
            <v>OST</v>
          </cell>
          <cell r="D182" t="str">
            <v>A heart for peace (Un coeur pour la Paix)</v>
          </cell>
          <cell r="E182">
            <v>2</v>
          </cell>
          <cell r="F182">
            <v>28260</v>
          </cell>
          <cell r="G182">
            <v>28260</v>
          </cell>
          <cell r="H182">
            <v>0</v>
          </cell>
        </row>
        <row r="183">
          <cell r="A183" t="str">
            <v>Hebrew center in Abu-Kreenat school</v>
          </cell>
          <cell r="C183" t="str">
            <v>OST</v>
          </cell>
          <cell r="D183" t="str">
            <v xml:space="preserve">Kav Hazinuk </v>
          </cell>
          <cell r="E183">
            <v>1</v>
          </cell>
          <cell r="F183">
            <v>11000</v>
          </cell>
          <cell r="G183">
            <v>11000</v>
          </cell>
          <cell r="H183">
            <v>0</v>
          </cell>
        </row>
        <row r="184">
          <cell r="A184" t="str">
            <v>Institute for Dryland Agriculture </v>
          </cell>
          <cell r="C184" t="str">
            <v>GCE</v>
          </cell>
          <cell r="D184" t="str">
            <v>BGU</v>
          </cell>
          <cell r="E184">
            <v>5</v>
          </cell>
          <cell r="F184">
            <v>250000</v>
          </cell>
          <cell r="G184">
            <v>250000</v>
          </cell>
          <cell r="H184">
            <v>0</v>
          </cell>
        </row>
        <row r="185">
          <cell r="A185" t="str">
            <v>International dance festival</v>
          </cell>
          <cell r="C185" t="str">
            <v>OST</v>
          </cell>
          <cell r="D185" t="str">
            <v>Zemer - Local municipal council</v>
          </cell>
          <cell r="E185">
            <v>1</v>
          </cell>
          <cell r="F185">
            <v>3000</v>
          </cell>
          <cell r="G185">
            <v>3000</v>
          </cell>
          <cell r="H185">
            <v>0</v>
          </cell>
        </row>
        <row r="186">
          <cell r="A186" t="str">
            <v>Jewish Culture Festival (18th, 19th and 20th)</v>
          </cell>
          <cell r="C186" t="str">
            <v>HipUp</v>
          </cell>
          <cell r="D186" t="str">
            <v>Jewish Culture Festival</v>
          </cell>
          <cell r="E186">
            <v>3</v>
          </cell>
          <cell r="F186">
            <v>51345.195</v>
          </cell>
          <cell r="G186">
            <v>51859.898369999995</v>
          </cell>
          <cell r="H186">
            <v>-514.70336999999563</v>
          </cell>
        </row>
        <row r="187">
          <cell r="A187" t="str">
            <v xml:space="preserve">Mazal France - dolls for poor children in Israel  </v>
          </cell>
          <cell r="C187" t="str">
            <v>HipUp</v>
          </cell>
          <cell r="D187" t="str">
            <v>Mazal France</v>
          </cell>
          <cell r="E187">
            <v>1</v>
          </cell>
          <cell r="F187">
            <v>12794.000000000002</v>
          </cell>
          <cell r="G187">
            <v>6780.8200000000006</v>
          </cell>
          <cell r="H187">
            <v>6013.1800000000012</v>
          </cell>
        </row>
        <row r="188">
          <cell r="A188" t="str">
            <v>microfinance projects in Ghana, Palestine and Israel</v>
          </cell>
          <cell r="C188" t="str">
            <v>GCE</v>
          </cell>
          <cell r="D188" t="str">
            <v>PlaNet Finance</v>
          </cell>
          <cell r="E188">
            <v>3</v>
          </cell>
          <cell r="F188">
            <v>149499.99679999999</v>
          </cell>
          <cell r="G188">
            <v>149499.99679999999</v>
          </cell>
          <cell r="H188">
            <v>0</v>
          </cell>
        </row>
        <row r="189">
          <cell r="A189" t="str">
            <v>Multilingual and Multicultural Website for Science (with IPSO and Al-Quds)</v>
          </cell>
          <cell r="C189" t="str">
            <v>GCE</v>
          </cell>
          <cell r="D189" t="str">
            <v>Science Museum</v>
          </cell>
          <cell r="E189">
            <v>1</v>
          </cell>
          <cell r="F189">
            <v>70647.997999999992</v>
          </cell>
          <cell r="G189">
            <v>70647.997999999992</v>
          </cell>
          <cell r="H189">
            <v>0</v>
          </cell>
        </row>
        <row r="190">
          <cell r="A190" t="str">
            <v>N.E.F</v>
          </cell>
          <cell r="C190" t="str">
            <v>GCE</v>
          </cell>
          <cell r="D190" t="str">
            <v>N.E.F</v>
          </cell>
          <cell r="E190">
            <v>5</v>
          </cell>
          <cell r="F190">
            <v>70000</v>
          </cell>
          <cell r="G190">
            <v>70000</v>
          </cell>
          <cell r="H190">
            <v>0</v>
          </cell>
        </row>
        <row r="191">
          <cell r="A191" t="str">
            <v>Paule Maarek</v>
          </cell>
          <cell r="C191" t="str">
            <v>HipUp</v>
          </cell>
          <cell r="D191" t="str">
            <v>Museum of the History of Polish Jews</v>
          </cell>
          <cell r="E191">
            <v>2</v>
          </cell>
          <cell r="F191">
            <v>62465.878157822837</v>
          </cell>
          <cell r="G191">
            <v>58880.200172144861</v>
          </cell>
          <cell r="H191">
            <v>3585.6779856779758</v>
          </cell>
        </row>
        <row r="192">
          <cell r="A192" t="str">
            <v>Poetry Unit Escrow account</v>
          </cell>
          <cell r="C192" t="str">
            <v>HipUp</v>
          </cell>
          <cell r="D192" t="str">
            <v>Evens Foundation</v>
          </cell>
          <cell r="E192">
            <v>5</v>
          </cell>
          <cell r="F192">
            <v>173354.2</v>
          </cell>
          <cell r="G192">
            <v>173354.2</v>
          </cell>
          <cell r="H192">
            <v>0</v>
          </cell>
        </row>
        <row r="193">
          <cell r="A193" t="str">
            <v>Purchasing of food for Passover  to families in need in Beer Sheba</v>
          </cell>
          <cell r="C193" t="str">
            <v>OST</v>
          </cell>
          <cell r="D193" t="str">
            <v>Voluntary Management Forum  Beer Sheva</v>
          </cell>
          <cell r="E193">
            <v>3</v>
          </cell>
          <cell r="F193">
            <v>2000</v>
          </cell>
          <cell r="G193">
            <v>2000</v>
          </cell>
          <cell r="H193">
            <v>0</v>
          </cell>
        </row>
        <row r="194">
          <cell r="A194" t="str">
            <v>Purchasing of food for Passover and Rosh Hashana to families in need in Kiryat Shmona</v>
          </cell>
          <cell r="C194" t="str">
            <v>OST</v>
          </cell>
          <cell r="D194" t="str">
            <v>Miyadayich natnu lach</v>
          </cell>
          <cell r="E194">
            <v>1</v>
          </cell>
          <cell r="F194">
            <v>2616</v>
          </cell>
          <cell r="G194">
            <v>2616</v>
          </cell>
          <cell r="H194">
            <v>0</v>
          </cell>
        </row>
        <row r="195">
          <cell r="A195" t="str">
            <v>Purchasing of food for Passover to families in need in Dimona</v>
          </cell>
          <cell r="C195" t="str">
            <v>OST</v>
          </cell>
          <cell r="D195" t="str">
            <v>Dimona Heart to Heart</v>
          </cell>
          <cell r="E195">
            <v>3</v>
          </cell>
          <cell r="F195">
            <v>2300</v>
          </cell>
          <cell r="G195">
            <v>2300</v>
          </cell>
          <cell r="H195">
            <v>0</v>
          </cell>
        </row>
        <row r="196">
          <cell r="A196" t="str">
            <v>Rithmusica activity in schools in Jaffa</v>
          </cell>
          <cell r="C196" t="str">
            <v>OST</v>
          </cell>
          <cell r="D196" t="str">
            <v>A new Way</v>
          </cell>
          <cell r="E196">
            <v>4</v>
          </cell>
          <cell r="F196">
            <v>3750</v>
          </cell>
          <cell r="G196">
            <v>3750</v>
          </cell>
          <cell r="H196">
            <v>0</v>
          </cell>
        </row>
        <row r="197">
          <cell r="A197" t="str">
            <v>SAWA</v>
          </cell>
          <cell r="C197" t="str">
            <v>GCE</v>
          </cell>
          <cell r="D197" t="str">
            <v>KIEDF</v>
          </cell>
          <cell r="E197">
            <v>3</v>
          </cell>
          <cell r="F197">
            <v>69600</v>
          </cell>
          <cell r="G197">
            <v>69600</v>
          </cell>
          <cell r="H197">
            <v>0</v>
          </cell>
        </row>
        <row r="198">
          <cell r="A198" t="str">
            <v>scholarship to Palestinian Student in London</v>
          </cell>
          <cell r="C198" t="str">
            <v>HipUp</v>
          </cell>
          <cell r="D198" t="str">
            <v>Omar  Awartani</v>
          </cell>
          <cell r="E198">
            <v>2</v>
          </cell>
          <cell r="F198">
            <v>12000</v>
          </cell>
          <cell r="G198">
            <v>12000</v>
          </cell>
          <cell r="H198">
            <v>0</v>
          </cell>
        </row>
        <row r="199">
          <cell r="A199" t="str">
            <v>scholarships for Jews and Arab Students</v>
          </cell>
          <cell r="C199" t="str">
            <v>OST</v>
          </cell>
          <cell r="D199" t="str">
            <v>Scholarship and Support Fund for Higher Studies on the name of Wisam Khamees</v>
          </cell>
          <cell r="E199">
            <v>5</v>
          </cell>
          <cell r="F199">
            <v>5700</v>
          </cell>
          <cell r="G199">
            <v>5700</v>
          </cell>
          <cell r="H199">
            <v>0</v>
          </cell>
        </row>
        <row r="200">
          <cell r="B200" t="str">
            <v>Projects' status…. Continue  (USD)</v>
          </cell>
        </row>
        <row r="201">
          <cell r="B201" t="str">
            <v>Dons' Name</v>
          </cell>
          <cell r="C201" t="str">
            <v>Donor</v>
          </cell>
          <cell r="D201" t="str">
            <v>Beneficiary</v>
          </cell>
          <cell r="E201" t="str">
            <v>Duraion</v>
          </cell>
          <cell r="F201" t="str">
            <v>Commitments</v>
          </cell>
          <cell r="G201" t="str">
            <v>PAID</v>
          </cell>
          <cell r="H201" t="str">
            <v>Balance</v>
          </cell>
        </row>
        <row r="202">
          <cell r="A202" t="str">
            <v xml:space="preserve">schools support </v>
          </cell>
          <cell r="C202" t="str">
            <v>HipUp</v>
          </cell>
          <cell r="D202" t="str">
            <v>Aliance School</v>
          </cell>
          <cell r="E202">
            <v>5</v>
          </cell>
          <cell r="F202">
            <v>23478</v>
          </cell>
          <cell r="G202">
            <v>23478</v>
          </cell>
          <cell r="H202">
            <v>0</v>
          </cell>
        </row>
        <row r="203">
          <cell r="A203" t="str">
            <v>Science oriented Youth - Summer camp</v>
          </cell>
          <cell r="C203" t="str">
            <v>OST</v>
          </cell>
          <cell r="D203" t="str">
            <v>TAU</v>
          </cell>
          <cell r="E203">
            <v>2</v>
          </cell>
          <cell r="F203">
            <v>1250</v>
          </cell>
          <cell r="G203">
            <v>1250</v>
          </cell>
          <cell r="H203">
            <v>0</v>
          </cell>
        </row>
        <row r="204">
          <cell r="A204" t="str">
            <v xml:space="preserve">Social Services for Palestinian patients </v>
          </cell>
          <cell r="C204" t="str">
            <v>GCE</v>
          </cell>
          <cell r="D204" t="str">
            <v>Sourasky Medical Center</v>
          </cell>
          <cell r="E204">
            <v>3</v>
          </cell>
          <cell r="F204">
            <v>14000</v>
          </cell>
          <cell r="G204">
            <v>14000</v>
          </cell>
          <cell r="H204">
            <v>0</v>
          </cell>
        </row>
        <row r="205">
          <cell r="A205" t="str">
            <v>Terrafemina Conference in Paris July 08</v>
          </cell>
          <cell r="C205" t="str">
            <v>HipUp</v>
          </cell>
          <cell r="D205" t="str">
            <v>Terrafemina</v>
          </cell>
          <cell r="E205">
            <v>1</v>
          </cell>
          <cell r="F205">
            <v>6988</v>
          </cell>
          <cell r="G205">
            <v>6988</v>
          </cell>
          <cell r="H205">
            <v>0</v>
          </cell>
        </row>
        <row r="206">
          <cell r="A206" t="str">
            <v>The Field</v>
          </cell>
          <cell r="C206" t="str">
            <v>GCE</v>
          </cell>
          <cell r="D206" t="str">
            <v>Daria Fain</v>
          </cell>
          <cell r="E206">
            <v>2</v>
          </cell>
          <cell r="F206">
            <v>20000</v>
          </cell>
          <cell r="G206">
            <v>20000</v>
          </cell>
          <cell r="H206">
            <v>0</v>
          </cell>
        </row>
        <row r="207">
          <cell r="A207" t="str">
            <v>Universal Prize of Education</v>
          </cell>
          <cell r="C207" t="str">
            <v>HipUp</v>
          </cell>
          <cell r="D207" t="str">
            <v>UEF</v>
          </cell>
          <cell r="E207">
            <v>5</v>
          </cell>
          <cell r="F207">
            <v>216469.5</v>
          </cell>
          <cell r="G207">
            <v>245544.09999999998</v>
          </cell>
          <cell r="H207">
            <v>-29074.599999999977</v>
          </cell>
        </row>
        <row r="208">
          <cell r="A208"/>
          <cell r="C208"/>
          <cell r="D208"/>
          <cell r="E208"/>
          <cell r="F208"/>
          <cell r="G208"/>
          <cell r="H208"/>
        </row>
        <row r="209">
          <cell r="A209"/>
          <cell r="C209"/>
          <cell r="D209"/>
          <cell r="E209"/>
          <cell r="F209"/>
          <cell r="G209"/>
          <cell r="H209"/>
        </row>
        <row r="210">
          <cell r="A210"/>
          <cell r="C210"/>
          <cell r="D210"/>
          <cell r="E210"/>
          <cell r="F210"/>
          <cell r="G210">
            <v>2728511.8902107449</v>
          </cell>
          <cell r="H210"/>
        </row>
        <row r="211">
          <cell r="A211"/>
          <cell r="C211"/>
          <cell r="D211"/>
          <cell r="E211"/>
          <cell r="F211"/>
          <cell r="G211"/>
          <cell r="H211"/>
        </row>
        <row r="212">
          <cell r="A212"/>
          <cell r="C212"/>
          <cell r="D212"/>
          <cell r="E212"/>
          <cell r="F212"/>
          <cell r="G212"/>
          <cell r="H212"/>
        </row>
        <row r="213">
          <cell r="A213"/>
          <cell r="C213"/>
          <cell r="D213"/>
          <cell r="E213"/>
          <cell r="F213"/>
          <cell r="G213"/>
          <cell r="H213"/>
        </row>
        <row r="214">
          <cell r="A214"/>
          <cell r="C214"/>
          <cell r="D214"/>
          <cell r="E214"/>
          <cell r="F214"/>
          <cell r="G214"/>
          <cell r="H214"/>
        </row>
        <row r="215">
          <cell r="A215"/>
          <cell r="C215"/>
          <cell r="D215"/>
          <cell r="E215"/>
          <cell r="F215"/>
          <cell r="G215"/>
          <cell r="H215"/>
        </row>
        <row r="216">
          <cell r="A216"/>
          <cell r="C216"/>
          <cell r="D216"/>
          <cell r="E216"/>
          <cell r="F216"/>
          <cell r="G216"/>
          <cell r="H216"/>
        </row>
        <row r="217">
          <cell r="A217"/>
          <cell r="C217"/>
          <cell r="D217"/>
          <cell r="E217"/>
          <cell r="F217"/>
          <cell r="G217"/>
          <cell r="H217"/>
        </row>
        <row r="218">
          <cell r="A218"/>
          <cell r="C218"/>
          <cell r="D218"/>
          <cell r="E218"/>
          <cell r="F218"/>
          <cell r="G218"/>
          <cell r="H218"/>
        </row>
        <row r="219">
          <cell r="A219"/>
          <cell r="C219"/>
          <cell r="D219"/>
          <cell r="E219"/>
          <cell r="F219"/>
          <cell r="G219"/>
          <cell r="H219"/>
        </row>
        <row r="220">
          <cell r="A220"/>
          <cell r="C220"/>
          <cell r="D220"/>
          <cell r="E220"/>
          <cell r="F220"/>
          <cell r="G220"/>
          <cell r="H220"/>
        </row>
        <row r="221">
          <cell r="A221"/>
          <cell r="C221"/>
          <cell r="D221"/>
          <cell r="E221"/>
          <cell r="F221"/>
          <cell r="G221"/>
          <cell r="H221"/>
        </row>
        <row r="222">
          <cell r="A222"/>
          <cell r="C222"/>
          <cell r="D222"/>
          <cell r="E222"/>
          <cell r="F222"/>
          <cell r="G222"/>
          <cell r="H222"/>
        </row>
        <row r="223">
          <cell r="A223"/>
          <cell r="C223"/>
          <cell r="D223"/>
          <cell r="E223"/>
          <cell r="F223"/>
          <cell r="G223"/>
          <cell r="H223"/>
        </row>
        <row r="224">
          <cell r="A224"/>
          <cell r="C224"/>
          <cell r="D224"/>
          <cell r="E224"/>
          <cell r="F224"/>
          <cell r="G224"/>
          <cell r="H224"/>
        </row>
        <row r="225">
          <cell r="A225"/>
          <cell r="C225"/>
          <cell r="D225"/>
          <cell r="E225"/>
          <cell r="F225"/>
          <cell r="G225"/>
          <cell r="H225"/>
        </row>
        <row r="226">
          <cell r="A226"/>
          <cell r="C226"/>
          <cell r="D226"/>
          <cell r="E226"/>
          <cell r="F226"/>
          <cell r="G226"/>
          <cell r="H226"/>
        </row>
        <row r="227">
          <cell r="A227"/>
          <cell r="C227"/>
          <cell r="D227"/>
          <cell r="E227"/>
          <cell r="F227"/>
          <cell r="G227"/>
          <cell r="H227"/>
        </row>
        <row r="228">
          <cell r="A228"/>
          <cell r="C228"/>
          <cell r="D228"/>
          <cell r="E228"/>
          <cell r="F228"/>
          <cell r="G228"/>
          <cell r="H228"/>
        </row>
        <row r="229">
          <cell r="A229"/>
        </row>
        <row r="235">
          <cell r="A235" t="str">
            <v>Projects' status - Installments (USD)</v>
          </cell>
        </row>
        <row r="236">
          <cell r="A236" t="str">
            <v>Select Project :</v>
          </cell>
          <cell r="B236" t="str">
            <v xml:space="preserve">"2008-2009 Diversion and convergence" Colloquium </v>
          </cell>
          <cell r="F236" t="str">
            <v>Beneficiary</v>
          </cell>
          <cell r="G236" t="e">
            <v>#N/A</v>
          </cell>
        </row>
        <row r="237">
          <cell r="A237" t="str">
            <v>line</v>
          </cell>
          <cell r="B237" t="e">
            <v>#N/A</v>
          </cell>
          <cell r="D237" t="str">
            <v>Total Commitment :</v>
          </cell>
          <cell r="F237" t="str">
            <v>Donor</v>
          </cell>
          <cell r="G237" t="e">
            <v>#N/A</v>
          </cell>
        </row>
        <row r="238">
          <cell r="A238" t="str">
            <v>Don ID #</v>
          </cell>
          <cell r="B238" t="e">
            <v>#N/A</v>
          </cell>
          <cell r="D238">
            <v>0</v>
          </cell>
          <cell r="F238" t="str">
            <v>Type</v>
          </cell>
          <cell r="G238" t="e">
            <v>#N/A</v>
          </cell>
        </row>
        <row r="239">
          <cell r="A239" t="str">
            <v>Count rows</v>
          </cell>
          <cell r="B239">
            <v>0</v>
          </cell>
          <cell r="D239" t="str">
            <v>Total Balance to Pay :</v>
          </cell>
          <cell r="F239" t="str">
            <v>Duration (Y)</v>
          </cell>
          <cell r="G239" t="e">
            <v>#N/A</v>
          </cell>
          <cell r="H239" t="str">
            <v>Agreement?</v>
          </cell>
          <cell r="I239" t="e">
            <v>#N/A</v>
          </cell>
        </row>
        <row r="240">
          <cell r="D240">
            <v>0</v>
          </cell>
          <cell r="F240" t="str">
            <v>Geography</v>
          </cell>
          <cell r="G240" t="e">
            <v>#N/A</v>
          </cell>
          <cell r="H240" t="str">
            <v>Start Date</v>
          </cell>
          <cell r="I240" t="e">
            <v>#N/A</v>
          </cell>
        </row>
        <row r="241">
          <cell r="H241" t="str">
            <v>Party</v>
          </cell>
          <cell r="I241" t="e">
            <v>#N/A</v>
          </cell>
        </row>
        <row r="242">
          <cell r="A242" t="str">
            <v>Commitments</v>
          </cell>
          <cell r="C242" t="str">
            <v>PAID</v>
          </cell>
        </row>
        <row r="243">
          <cell r="A243" t="str">
            <v>Install Due Date</v>
          </cell>
          <cell r="B243" t="str">
            <v>USD Value</v>
          </cell>
          <cell r="C243" t="str">
            <v>Install Date</v>
          </cell>
          <cell r="D243" t="str">
            <v>Paid usd value</v>
          </cell>
          <cell r="E243" t="str">
            <v>Balance</v>
          </cell>
          <cell r="F243" t="str">
            <v>REMARKS</v>
          </cell>
        </row>
        <row r="244">
          <cell r="A244"/>
          <cell r="B244"/>
          <cell r="C244"/>
          <cell r="D244"/>
          <cell r="E244"/>
          <cell r="F244"/>
        </row>
        <row r="245">
          <cell r="A245"/>
          <cell r="B245"/>
          <cell r="C245"/>
          <cell r="D245"/>
          <cell r="E245"/>
          <cell r="F245"/>
        </row>
        <row r="246">
          <cell r="A246"/>
          <cell r="B246"/>
          <cell r="C246"/>
          <cell r="D246"/>
          <cell r="E246"/>
          <cell r="F246"/>
        </row>
        <row r="247">
          <cell r="A247"/>
          <cell r="B247"/>
          <cell r="C247"/>
          <cell r="D247"/>
          <cell r="E247"/>
          <cell r="F247"/>
        </row>
        <row r="248">
          <cell r="A248"/>
          <cell r="B248"/>
          <cell r="C248"/>
          <cell r="D248"/>
          <cell r="E248"/>
          <cell r="F248"/>
        </row>
        <row r="249">
          <cell r="A249"/>
          <cell r="B249"/>
          <cell r="C249"/>
          <cell r="D249"/>
          <cell r="E249"/>
          <cell r="F249"/>
        </row>
        <row r="250">
          <cell r="A250"/>
          <cell r="B250"/>
          <cell r="C250"/>
          <cell r="D250"/>
          <cell r="E250"/>
          <cell r="F250"/>
        </row>
        <row r="251">
          <cell r="A251"/>
          <cell r="B251"/>
          <cell r="C251"/>
          <cell r="D251"/>
          <cell r="E251"/>
          <cell r="F251"/>
        </row>
        <row r="252">
          <cell r="A252"/>
          <cell r="B252"/>
          <cell r="C252"/>
          <cell r="D252"/>
          <cell r="E252"/>
          <cell r="F252"/>
        </row>
        <row r="253">
          <cell r="A253"/>
          <cell r="B253"/>
          <cell r="C253"/>
          <cell r="D253"/>
          <cell r="E253"/>
          <cell r="F253"/>
        </row>
        <row r="254">
          <cell r="A254"/>
          <cell r="B254"/>
          <cell r="C254"/>
          <cell r="D254"/>
          <cell r="E254"/>
          <cell r="F254"/>
        </row>
        <row r="255">
          <cell r="A255"/>
          <cell r="B255"/>
          <cell r="C255"/>
          <cell r="D255"/>
          <cell r="E255"/>
          <cell r="F255"/>
        </row>
        <row r="256">
          <cell r="A256"/>
          <cell r="B256"/>
          <cell r="C256"/>
          <cell r="D256"/>
          <cell r="E256"/>
          <cell r="F256"/>
        </row>
        <row r="257">
          <cell r="A257"/>
          <cell r="B257"/>
          <cell r="C257"/>
          <cell r="D257"/>
          <cell r="E257"/>
          <cell r="F257"/>
        </row>
        <row r="258">
          <cell r="A258"/>
          <cell r="B258"/>
          <cell r="C258"/>
          <cell r="D258"/>
          <cell r="E258"/>
          <cell r="F258"/>
        </row>
        <row r="259">
          <cell r="A259" t="str">
            <v>Projects' status - Installments - Continued (USD)</v>
          </cell>
        </row>
        <row r="260">
          <cell r="A260"/>
          <cell r="B260"/>
          <cell r="C260"/>
          <cell r="D260"/>
          <cell r="E260"/>
          <cell r="F260"/>
        </row>
        <row r="261">
          <cell r="A261"/>
          <cell r="B261"/>
          <cell r="C261"/>
          <cell r="D261"/>
          <cell r="E261"/>
          <cell r="F261"/>
        </row>
        <row r="262">
          <cell r="A262"/>
          <cell r="B262"/>
          <cell r="C262"/>
          <cell r="D262"/>
          <cell r="E262"/>
          <cell r="F262"/>
        </row>
        <row r="263">
          <cell r="A263"/>
          <cell r="B263"/>
          <cell r="C263"/>
          <cell r="D263"/>
          <cell r="E263"/>
          <cell r="F263"/>
        </row>
        <row r="264">
          <cell r="A264"/>
          <cell r="B264"/>
          <cell r="C264"/>
          <cell r="D264"/>
          <cell r="E264"/>
          <cell r="F264"/>
        </row>
        <row r="265">
          <cell r="A265"/>
          <cell r="B265"/>
          <cell r="C265"/>
          <cell r="D265"/>
          <cell r="E265"/>
          <cell r="F265"/>
        </row>
        <row r="266">
          <cell r="A266"/>
          <cell r="B266"/>
          <cell r="C266"/>
          <cell r="D266"/>
          <cell r="E266"/>
          <cell r="F266"/>
        </row>
        <row r="267">
          <cell r="A267"/>
          <cell r="B267"/>
          <cell r="C267"/>
          <cell r="D267"/>
          <cell r="E267"/>
          <cell r="F267"/>
        </row>
        <row r="268">
          <cell r="A268"/>
          <cell r="B268"/>
          <cell r="C268"/>
          <cell r="D268"/>
          <cell r="E268"/>
          <cell r="F268"/>
        </row>
        <row r="291">
          <cell r="A291" t="str">
            <v>Active Projects' status - Donor per Annum (USD)</v>
          </cell>
        </row>
        <row r="294">
          <cell r="B294" t="str">
            <v>GCE</v>
          </cell>
          <cell r="D294" t="str">
            <v>Opallo</v>
          </cell>
          <cell r="F294" t="str">
            <v>DBT</v>
          </cell>
          <cell r="H294" t="str">
            <v>HipUp</v>
          </cell>
        </row>
        <row r="295">
          <cell r="A295" t="str">
            <v>Total per Year:</v>
          </cell>
          <cell r="B295" t="str">
            <v>Commitments</v>
          </cell>
          <cell r="C295" t="str">
            <v>PAID</v>
          </cell>
          <cell r="D295" t="str">
            <v>Commitments</v>
          </cell>
          <cell r="E295" t="str">
            <v>PAID</v>
          </cell>
          <cell r="F295" t="str">
            <v>Commitments</v>
          </cell>
          <cell r="G295" t="str">
            <v>PAID</v>
          </cell>
          <cell r="H295" t="str">
            <v>Commitments</v>
          </cell>
          <cell r="I295" t="str">
            <v>PAID</v>
          </cell>
        </row>
        <row r="296">
          <cell r="A296">
            <v>2007</v>
          </cell>
          <cell r="B296">
            <v>143000</v>
          </cell>
          <cell r="C296">
            <v>113000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6617.6470588235288</v>
          </cell>
          <cell r="I296">
            <v>6617.6470588235288</v>
          </cell>
        </row>
        <row r="297">
          <cell r="A297">
            <v>2008</v>
          </cell>
          <cell r="B297">
            <v>797299.99145700003</v>
          </cell>
          <cell r="C297">
            <v>797299.99145700003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1159412.6230989993</v>
          </cell>
          <cell r="I297">
            <v>1169706.5084833212</v>
          </cell>
        </row>
        <row r="298">
          <cell r="A298">
            <v>2009</v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</row>
        <row r="299">
          <cell r="A299">
            <v>2010</v>
          </cell>
          <cell r="B299">
            <v>0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</row>
        <row r="300">
          <cell r="A300">
            <v>2011</v>
          </cell>
          <cell r="B300">
            <v>0</v>
          </cell>
          <cell r="C300">
            <v>0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</row>
        <row r="301">
          <cell r="A301">
            <v>2012</v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</row>
        <row r="302">
          <cell r="A302">
            <v>2013</v>
          </cell>
          <cell r="B302">
            <v>0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</row>
        <row r="303">
          <cell r="A303">
            <v>2014</v>
          </cell>
          <cell r="B303">
            <v>0</v>
          </cell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</row>
        <row r="304">
          <cell r="A304">
            <v>2015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</row>
        <row r="305">
          <cell r="A305">
            <v>2016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</row>
        <row r="306">
          <cell r="A306">
            <v>2017</v>
          </cell>
          <cell r="B306">
            <v>0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</row>
        <row r="307">
          <cell r="A307">
            <v>2018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</row>
        <row r="308">
          <cell r="A308">
            <v>2019</v>
          </cell>
          <cell r="B308">
            <v>0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</row>
        <row r="309">
          <cell r="A309">
            <v>2020</v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</row>
        <row r="312">
          <cell r="B312" t="str">
            <v>Other 1</v>
          </cell>
          <cell r="D312" t="str">
            <v>OST</v>
          </cell>
          <cell r="F312" t="str">
            <v>PJW</v>
          </cell>
          <cell r="H312" t="str">
            <v>Other 2</v>
          </cell>
        </row>
        <row r="313">
          <cell r="A313" t="str">
            <v>Total per Year:</v>
          </cell>
          <cell r="B313" t="str">
            <v>Commitments</v>
          </cell>
          <cell r="C313" t="str">
            <v>PAID</v>
          </cell>
          <cell r="D313" t="str">
            <v>Commitments</v>
          </cell>
          <cell r="E313" t="str">
            <v>PAID</v>
          </cell>
          <cell r="F313" t="str">
            <v>Commitments</v>
          </cell>
          <cell r="G313" t="str">
            <v>PAID</v>
          </cell>
          <cell r="H313" t="str">
            <v>Commitments</v>
          </cell>
          <cell r="I313" t="str">
            <v>PAID</v>
          </cell>
        </row>
        <row r="314">
          <cell r="A314">
            <v>2007</v>
          </cell>
          <cell r="B314">
            <v>0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</row>
        <row r="315">
          <cell r="A315">
            <v>2008</v>
          </cell>
          <cell r="B315">
            <v>0</v>
          </cell>
          <cell r="C315">
            <v>0</v>
          </cell>
          <cell r="D315">
            <v>71736</v>
          </cell>
          <cell r="E315">
            <v>71736</v>
          </cell>
          <cell r="F315">
            <v>546355.32159999968</v>
          </cell>
          <cell r="G315">
            <v>546395.41041159979</v>
          </cell>
          <cell r="H315">
            <v>0</v>
          </cell>
          <cell r="I315">
            <v>0</v>
          </cell>
        </row>
        <row r="316">
          <cell r="A316">
            <v>2009</v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</row>
        <row r="317">
          <cell r="A317">
            <v>2010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</row>
        <row r="318">
          <cell r="A318">
            <v>2011</v>
          </cell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</row>
        <row r="319">
          <cell r="A319">
            <v>2012</v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</row>
        <row r="320">
          <cell r="A320">
            <v>2013</v>
          </cell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</row>
        <row r="321">
          <cell r="A321">
            <v>2014</v>
          </cell>
          <cell r="B321">
            <v>0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</row>
        <row r="322">
          <cell r="A322">
            <v>2015</v>
          </cell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</row>
        <row r="323">
          <cell r="A323">
            <v>2016</v>
          </cell>
          <cell r="B323">
            <v>0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</row>
        <row r="324">
          <cell r="A324">
            <v>2017</v>
          </cell>
          <cell r="B324">
            <v>0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</row>
        <row r="325">
          <cell r="A325">
            <v>2018</v>
          </cell>
          <cell r="B325">
            <v>0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</row>
        <row r="326">
          <cell r="A326">
            <v>2019</v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</row>
        <row r="327">
          <cell r="A327">
            <v>2020</v>
          </cell>
          <cell r="B327">
            <v>0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</row>
        <row r="334">
          <cell r="A334" t="str">
            <v>Beneficiary Report (USD)</v>
          </cell>
        </row>
        <row r="335">
          <cell r="A335" t="str">
            <v>Beneficiary</v>
          </cell>
          <cell r="C335" t="str">
            <v>Commitments</v>
          </cell>
          <cell r="D335" t="str">
            <v>PAID</v>
          </cell>
          <cell r="E335" t="str">
            <v>Balance</v>
          </cell>
        </row>
        <row r="336">
          <cell r="A336" t="str">
            <v>TAU</v>
          </cell>
          <cell r="C336">
            <v>101250</v>
          </cell>
          <cell r="D336">
            <v>71250</v>
          </cell>
          <cell r="E336">
            <v>30000</v>
          </cell>
        </row>
        <row r="337">
          <cell r="A337" t="str">
            <v>KIEDF</v>
          </cell>
          <cell r="C337">
            <v>69600</v>
          </cell>
          <cell r="D337">
            <v>69600</v>
          </cell>
          <cell r="E337">
            <v>0</v>
          </cell>
        </row>
        <row r="338">
          <cell r="A338" t="str">
            <v>CJAED</v>
          </cell>
          <cell r="C338">
            <v>0</v>
          </cell>
          <cell r="D338">
            <v>0</v>
          </cell>
          <cell r="E338">
            <v>0</v>
          </cell>
        </row>
        <row r="339">
          <cell r="A339" t="str">
            <v>Keren Hayesod</v>
          </cell>
          <cell r="C339">
            <v>0</v>
          </cell>
          <cell r="D339">
            <v>0</v>
          </cell>
          <cell r="E339">
            <v>0</v>
          </cell>
        </row>
        <row r="340">
          <cell r="A340" t="str">
            <v>UEF</v>
          </cell>
          <cell r="C340">
            <v>216469.5</v>
          </cell>
          <cell r="D340">
            <v>245544.09999999998</v>
          </cell>
          <cell r="E340">
            <v>-29074.599999999977</v>
          </cell>
        </row>
        <row r="341">
          <cell r="A341" t="str">
            <v>Haifa University</v>
          </cell>
          <cell r="C341">
            <v>28000</v>
          </cell>
          <cell r="D341">
            <v>28000</v>
          </cell>
          <cell r="E341">
            <v>0</v>
          </cell>
        </row>
        <row r="342">
          <cell r="A342" t="str">
            <v>Jewish Culture Festival</v>
          </cell>
          <cell r="C342">
            <v>51345.195</v>
          </cell>
          <cell r="D342">
            <v>51859.898369999995</v>
          </cell>
          <cell r="E342">
            <v>-514.70336999999563</v>
          </cell>
        </row>
        <row r="343">
          <cell r="A343" t="str">
            <v>EJCC</v>
          </cell>
          <cell r="C343">
            <v>96999.996657000011</v>
          </cell>
          <cell r="D343">
            <v>96999.996657000011</v>
          </cell>
          <cell r="E343">
            <v>0</v>
          </cell>
        </row>
        <row r="344">
          <cell r="A344" t="str">
            <v>BGU</v>
          </cell>
          <cell r="C344">
            <v>279500</v>
          </cell>
          <cell r="D344">
            <v>279500</v>
          </cell>
          <cell r="E344">
            <v>0</v>
          </cell>
        </row>
        <row r="345">
          <cell r="A345" t="str">
            <v>AJC</v>
          </cell>
          <cell r="C345">
            <v>0</v>
          </cell>
          <cell r="D345">
            <v>0</v>
          </cell>
          <cell r="E345">
            <v>0</v>
          </cell>
        </row>
        <row r="346">
          <cell r="A346" t="str">
            <v>Peres Center For Peace</v>
          </cell>
          <cell r="C346">
            <v>15000</v>
          </cell>
          <cell r="D346">
            <v>15000</v>
          </cell>
          <cell r="E346">
            <v>0</v>
          </cell>
        </row>
        <row r="347">
          <cell r="A347" t="str">
            <v>Education for Life</v>
          </cell>
          <cell r="C347">
            <v>6860</v>
          </cell>
          <cell r="D347">
            <v>6860</v>
          </cell>
          <cell r="E347">
            <v>0</v>
          </cell>
        </row>
        <row r="348">
          <cell r="A348" t="str">
            <v>Scholarship and Support Fund for Higher Studies on the name of Wisam Khamees</v>
          </cell>
          <cell r="C348">
            <v>5700</v>
          </cell>
          <cell r="D348">
            <v>5700</v>
          </cell>
          <cell r="E348">
            <v>0</v>
          </cell>
        </row>
        <row r="349">
          <cell r="A349" t="str">
            <v>A new Way</v>
          </cell>
          <cell r="C349">
            <v>3750</v>
          </cell>
          <cell r="D349">
            <v>3750</v>
          </cell>
          <cell r="E349">
            <v>0</v>
          </cell>
        </row>
        <row r="350">
          <cell r="A350" t="str">
            <v>Arab Youth Movement (through Havatzelet Institute)</v>
          </cell>
          <cell r="C350">
            <v>0</v>
          </cell>
          <cell r="D350">
            <v>0</v>
          </cell>
          <cell r="E350">
            <v>0</v>
          </cell>
        </row>
        <row r="351">
          <cell r="A351" t="str">
            <v>A heart for peace (Un coeur pour la Paix)</v>
          </cell>
          <cell r="C351">
            <v>28260</v>
          </cell>
          <cell r="D351">
            <v>28260</v>
          </cell>
          <cell r="E351">
            <v>0</v>
          </cell>
        </row>
        <row r="352">
          <cell r="A352" t="str">
            <v>Um El Fahem Art Gallery</v>
          </cell>
          <cell r="C352">
            <v>0</v>
          </cell>
          <cell r="D352">
            <v>0</v>
          </cell>
          <cell r="E352">
            <v>0</v>
          </cell>
        </row>
        <row r="353">
          <cell r="A353" t="str">
            <v xml:space="preserve">Hadassah hospital  Psychiatric children department </v>
          </cell>
          <cell r="C353">
            <v>0</v>
          </cell>
          <cell r="D353">
            <v>0</v>
          </cell>
          <cell r="E353">
            <v>0</v>
          </cell>
        </row>
        <row r="354">
          <cell r="A354" t="str">
            <v>Museum of the History of Polish Jews</v>
          </cell>
          <cell r="C354">
            <v>78361.878157822837</v>
          </cell>
          <cell r="D354">
            <v>65079.640172144864</v>
          </cell>
          <cell r="E354">
            <v>13282.237985677973</v>
          </cell>
        </row>
        <row r="355">
          <cell r="A355" t="str">
            <v>Havazelet Institue</v>
          </cell>
          <cell r="C355">
            <v>0</v>
          </cell>
          <cell r="D355">
            <v>0</v>
          </cell>
          <cell r="E355">
            <v>0</v>
          </cell>
        </row>
        <row r="356">
          <cell r="A356" t="str">
            <v>Notzar Theatre</v>
          </cell>
          <cell r="C356">
            <v>0</v>
          </cell>
          <cell r="D356">
            <v>0</v>
          </cell>
          <cell r="E356">
            <v>0</v>
          </cell>
        </row>
        <row r="357">
          <cell r="A357" t="str">
            <v>Belfer Library Ramlah</v>
          </cell>
          <cell r="C357">
            <v>0</v>
          </cell>
          <cell r="D357">
            <v>0</v>
          </cell>
          <cell r="E357">
            <v>0</v>
          </cell>
        </row>
        <row r="358">
          <cell r="A358" t="str">
            <v>Jerusalem Foundation</v>
          </cell>
          <cell r="C358">
            <v>0</v>
          </cell>
          <cell r="D358">
            <v>0</v>
          </cell>
          <cell r="E358">
            <v>0</v>
          </cell>
        </row>
        <row r="359">
          <cell r="A359" t="str">
            <v>PlaNet Finance</v>
          </cell>
          <cell r="C359">
            <v>149499.99679999999</v>
          </cell>
          <cell r="D359">
            <v>149499.99679999999</v>
          </cell>
          <cell r="E359">
            <v>0</v>
          </cell>
        </row>
        <row r="360">
          <cell r="A360" t="str">
            <v>N.E.F</v>
          </cell>
          <cell r="C360">
            <v>70000</v>
          </cell>
          <cell r="D360">
            <v>70000</v>
          </cell>
          <cell r="E360">
            <v>0</v>
          </cell>
        </row>
        <row r="361">
          <cell r="A361" t="str">
            <v>Madariaga</v>
          </cell>
          <cell r="C361">
            <v>0</v>
          </cell>
          <cell r="D361">
            <v>0</v>
          </cell>
          <cell r="E361">
            <v>0</v>
          </cell>
        </row>
        <row r="362">
          <cell r="A362" t="str">
            <v>Evens Foundation</v>
          </cell>
          <cell r="C362">
            <v>1187984.8543999996</v>
          </cell>
          <cell r="D362">
            <v>1188024.9432115997</v>
          </cell>
          <cell r="E362">
            <v>-40.08881160011515</v>
          </cell>
        </row>
        <row r="363">
          <cell r="A363" t="str">
            <v>Synergos</v>
          </cell>
          <cell r="C363">
            <v>45900</v>
          </cell>
          <cell r="D363">
            <v>45900</v>
          </cell>
          <cell r="E363">
            <v>0</v>
          </cell>
        </row>
        <row r="364">
          <cell r="A364" t="str">
            <v>Frederic Brenner</v>
          </cell>
          <cell r="C364">
            <v>0</v>
          </cell>
          <cell r="D364">
            <v>0</v>
          </cell>
          <cell r="E364">
            <v>0</v>
          </cell>
        </row>
        <row r="365">
          <cell r="A365" t="str">
            <v>Daria Fain</v>
          </cell>
          <cell r="C365">
            <v>20000</v>
          </cell>
          <cell r="D365">
            <v>20000</v>
          </cell>
          <cell r="E365">
            <v>0</v>
          </cell>
        </row>
        <row r="366">
          <cell r="A366" t="str">
            <v>Friends of Yad Sara</v>
          </cell>
          <cell r="C366">
            <v>10800</v>
          </cell>
          <cell r="D366">
            <v>10800</v>
          </cell>
          <cell r="E366">
            <v>0</v>
          </cell>
        </row>
        <row r="367">
          <cell r="A367" t="str">
            <v>Louise T Blouin Foundation</v>
          </cell>
          <cell r="C367">
            <v>0</v>
          </cell>
          <cell r="D367">
            <v>0</v>
          </cell>
          <cell r="E367">
            <v>0</v>
          </cell>
        </row>
        <row r="368">
          <cell r="A368" t="str">
            <v>Sourasky Medical Center</v>
          </cell>
          <cell r="C368">
            <v>14000</v>
          </cell>
          <cell r="D368">
            <v>14000</v>
          </cell>
          <cell r="E368">
            <v>0</v>
          </cell>
        </row>
        <row r="369">
          <cell r="B369" t="str">
            <v>Beneficiary Report…. Continued (USD)</v>
          </cell>
        </row>
        <row r="370">
          <cell r="B370" t="str">
            <v>Beneficiary</v>
          </cell>
          <cell r="C370" t="str">
            <v>Commitments</v>
          </cell>
          <cell r="D370" t="str">
            <v>PAID</v>
          </cell>
          <cell r="E370" t="str">
            <v>Balance</v>
          </cell>
        </row>
        <row r="371">
          <cell r="A371" t="str">
            <v>Towns Association for Environmental Quality</v>
          </cell>
          <cell r="C371">
            <v>0</v>
          </cell>
          <cell r="D371">
            <v>0</v>
          </cell>
          <cell r="E371">
            <v>0</v>
          </cell>
        </row>
        <row r="372">
          <cell r="A372"/>
          <cell r="C372"/>
          <cell r="D372"/>
          <cell r="E372"/>
        </row>
        <row r="373">
          <cell r="A373"/>
          <cell r="C373"/>
          <cell r="D373"/>
          <cell r="E373"/>
        </row>
        <row r="374">
          <cell r="A374"/>
          <cell r="C374"/>
          <cell r="D374"/>
          <cell r="E374"/>
        </row>
        <row r="375">
          <cell r="A375"/>
          <cell r="C375"/>
          <cell r="D375"/>
          <cell r="E375"/>
        </row>
        <row r="376">
          <cell r="A376"/>
          <cell r="C376"/>
          <cell r="D376"/>
          <cell r="E376"/>
        </row>
        <row r="377">
          <cell r="A377"/>
          <cell r="C377"/>
          <cell r="D377"/>
          <cell r="E377"/>
        </row>
        <row r="378">
          <cell r="A378"/>
          <cell r="C378"/>
          <cell r="D378"/>
          <cell r="E378"/>
        </row>
        <row r="379">
          <cell r="A379"/>
          <cell r="C379"/>
          <cell r="D379"/>
          <cell r="E379"/>
        </row>
        <row r="380">
          <cell r="A380"/>
          <cell r="C380"/>
          <cell r="D380"/>
          <cell r="E380"/>
        </row>
        <row r="381">
          <cell r="A381"/>
          <cell r="C381"/>
          <cell r="D381"/>
          <cell r="E381"/>
        </row>
        <row r="382">
          <cell r="A382"/>
          <cell r="C382"/>
          <cell r="D382"/>
          <cell r="E382"/>
        </row>
        <row r="383">
          <cell r="A383"/>
          <cell r="C383"/>
          <cell r="D383"/>
          <cell r="E383"/>
        </row>
        <row r="384">
          <cell r="A384"/>
          <cell r="C384"/>
          <cell r="D384"/>
          <cell r="E384"/>
        </row>
        <row r="385">
          <cell r="A385"/>
          <cell r="C385"/>
          <cell r="D385"/>
          <cell r="E385"/>
        </row>
        <row r="386">
          <cell r="A386"/>
          <cell r="C386"/>
          <cell r="D386"/>
          <cell r="E386"/>
        </row>
        <row r="387">
          <cell r="A387"/>
          <cell r="C387"/>
          <cell r="D387"/>
          <cell r="E387"/>
        </row>
        <row r="388">
          <cell r="A388"/>
          <cell r="C388"/>
          <cell r="D388"/>
          <cell r="E388"/>
        </row>
        <row r="389">
          <cell r="A389"/>
          <cell r="C389"/>
          <cell r="D389"/>
          <cell r="E389"/>
        </row>
        <row r="390">
          <cell r="A390"/>
          <cell r="C390"/>
          <cell r="D390"/>
          <cell r="E390"/>
        </row>
        <row r="391">
          <cell r="A391"/>
          <cell r="C391"/>
          <cell r="D391"/>
          <cell r="E391"/>
        </row>
        <row r="392">
          <cell r="A392"/>
          <cell r="C392"/>
          <cell r="D392"/>
          <cell r="E392"/>
        </row>
        <row r="393">
          <cell r="A393"/>
          <cell r="C393"/>
          <cell r="D393"/>
          <cell r="E393"/>
        </row>
        <row r="394">
          <cell r="A394"/>
          <cell r="C394"/>
          <cell r="D394"/>
          <cell r="E394"/>
        </row>
        <row r="395">
          <cell r="A395"/>
          <cell r="C395"/>
          <cell r="D395"/>
          <cell r="E395"/>
        </row>
        <row r="396">
          <cell r="A396"/>
          <cell r="C396"/>
          <cell r="D396"/>
          <cell r="E396"/>
        </row>
        <row r="397">
          <cell r="A397"/>
          <cell r="C397"/>
          <cell r="D397"/>
          <cell r="E397"/>
        </row>
        <row r="398">
          <cell r="A398"/>
          <cell r="C398"/>
          <cell r="D398"/>
          <cell r="E398"/>
        </row>
        <row r="399">
          <cell r="A399"/>
          <cell r="C399"/>
          <cell r="D399"/>
          <cell r="E399"/>
        </row>
        <row r="404">
          <cell r="A404" t="str">
            <v>Finished Projects' Status (USD)</v>
          </cell>
        </row>
        <row r="405">
          <cell r="A405" t="str">
            <v>Dons' Name</v>
          </cell>
          <cell r="C405" t="str">
            <v>Donor</v>
          </cell>
          <cell r="D405" t="str">
            <v>Beneficiary</v>
          </cell>
          <cell r="E405" t="str">
            <v>Duraion</v>
          </cell>
          <cell r="F405" t="str">
            <v>Commitments</v>
          </cell>
          <cell r="G405" t="str">
            <v>PAID</v>
          </cell>
          <cell r="H405" t="str">
            <v>Balance</v>
          </cell>
        </row>
        <row r="406">
          <cell r="A406"/>
          <cell r="C406"/>
          <cell r="D406"/>
          <cell r="E406"/>
          <cell r="F406"/>
          <cell r="G406"/>
          <cell r="H406"/>
        </row>
        <row r="407">
          <cell r="A407"/>
          <cell r="C407"/>
          <cell r="D407"/>
          <cell r="E407"/>
          <cell r="F407"/>
          <cell r="G407"/>
          <cell r="H407"/>
        </row>
        <row r="408">
          <cell r="A408"/>
          <cell r="C408"/>
          <cell r="D408"/>
          <cell r="E408"/>
          <cell r="F408"/>
          <cell r="G408"/>
          <cell r="H408"/>
        </row>
        <row r="409">
          <cell r="A409"/>
          <cell r="C409"/>
          <cell r="D409"/>
          <cell r="E409"/>
          <cell r="F409"/>
          <cell r="G409"/>
          <cell r="H409"/>
        </row>
        <row r="410">
          <cell r="A410"/>
          <cell r="C410"/>
          <cell r="D410"/>
          <cell r="E410"/>
          <cell r="F410"/>
          <cell r="G410"/>
          <cell r="H410"/>
        </row>
        <row r="411">
          <cell r="A411"/>
          <cell r="C411"/>
          <cell r="D411"/>
          <cell r="E411"/>
          <cell r="F411"/>
          <cell r="G411"/>
          <cell r="H411"/>
        </row>
        <row r="412">
          <cell r="A412"/>
          <cell r="C412"/>
          <cell r="D412"/>
          <cell r="E412"/>
          <cell r="F412"/>
          <cell r="G412"/>
          <cell r="H412"/>
        </row>
        <row r="413">
          <cell r="A413"/>
          <cell r="C413"/>
          <cell r="D413"/>
          <cell r="E413"/>
          <cell r="F413"/>
          <cell r="G413"/>
          <cell r="H413"/>
        </row>
        <row r="414">
          <cell r="A414"/>
          <cell r="C414"/>
          <cell r="D414"/>
          <cell r="E414"/>
          <cell r="F414"/>
          <cell r="G414"/>
          <cell r="H414"/>
        </row>
        <row r="415">
          <cell r="A415"/>
          <cell r="C415"/>
          <cell r="D415"/>
          <cell r="E415"/>
          <cell r="F415"/>
          <cell r="G415"/>
          <cell r="H415"/>
        </row>
        <row r="416">
          <cell r="A416"/>
          <cell r="C416"/>
          <cell r="D416"/>
          <cell r="E416"/>
          <cell r="F416"/>
          <cell r="G416"/>
          <cell r="H416"/>
        </row>
        <row r="417">
          <cell r="A417"/>
          <cell r="C417"/>
          <cell r="D417"/>
          <cell r="E417"/>
          <cell r="F417"/>
          <cell r="G417"/>
          <cell r="H417"/>
        </row>
        <row r="418">
          <cell r="A418"/>
          <cell r="C418"/>
          <cell r="D418"/>
          <cell r="E418"/>
          <cell r="F418"/>
          <cell r="G418"/>
          <cell r="H418"/>
        </row>
        <row r="419">
          <cell r="A419"/>
          <cell r="C419"/>
          <cell r="D419"/>
          <cell r="E419"/>
          <cell r="F419"/>
          <cell r="G419"/>
          <cell r="H419"/>
        </row>
        <row r="420">
          <cell r="A420"/>
          <cell r="C420"/>
          <cell r="D420"/>
          <cell r="E420"/>
          <cell r="F420"/>
          <cell r="G420"/>
          <cell r="H420"/>
        </row>
        <row r="421">
          <cell r="A421"/>
          <cell r="C421"/>
          <cell r="D421"/>
          <cell r="E421"/>
          <cell r="F421"/>
          <cell r="G421"/>
          <cell r="H421"/>
        </row>
        <row r="422">
          <cell r="A422"/>
          <cell r="C422"/>
          <cell r="D422"/>
          <cell r="E422"/>
          <cell r="F422"/>
          <cell r="G422"/>
          <cell r="H422"/>
        </row>
        <row r="423">
          <cell r="A423"/>
          <cell r="C423"/>
          <cell r="D423"/>
          <cell r="E423"/>
          <cell r="F423"/>
          <cell r="G423"/>
          <cell r="H423"/>
        </row>
        <row r="424">
          <cell r="A424"/>
          <cell r="C424"/>
          <cell r="D424"/>
          <cell r="E424"/>
          <cell r="F424"/>
          <cell r="G424"/>
          <cell r="H424"/>
        </row>
        <row r="425">
          <cell r="A425"/>
          <cell r="C425"/>
          <cell r="D425"/>
          <cell r="E425"/>
          <cell r="F425"/>
          <cell r="G425"/>
          <cell r="H425"/>
        </row>
        <row r="426">
          <cell r="A426"/>
          <cell r="C426"/>
          <cell r="D426"/>
          <cell r="E426"/>
          <cell r="F426"/>
          <cell r="G426"/>
          <cell r="H426"/>
        </row>
        <row r="427">
          <cell r="A427"/>
          <cell r="C427"/>
          <cell r="D427"/>
          <cell r="E427"/>
          <cell r="F427"/>
          <cell r="G427"/>
          <cell r="H427"/>
        </row>
        <row r="428">
          <cell r="A428"/>
          <cell r="C428"/>
          <cell r="D428"/>
          <cell r="E428"/>
          <cell r="F428"/>
          <cell r="G428"/>
          <cell r="H428"/>
        </row>
        <row r="429">
          <cell r="A429"/>
          <cell r="C429"/>
          <cell r="D429"/>
          <cell r="E429"/>
          <cell r="F429"/>
          <cell r="G429"/>
          <cell r="H429"/>
        </row>
        <row r="430">
          <cell r="A430"/>
          <cell r="C430"/>
          <cell r="D430"/>
          <cell r="E430"/>
          <cell r="F430"/>
          <cell r="G430"/>
          <cell r="H430"/>
        </row>
        <row r="431">
          <cell r="A431"/>
          <cell r="C431"/>
          <cell r="D431"/>
          <cell r="E431"/>
          <cell r="F431"/>
          <cell r="G431"/>
          <cell r="H431"/>
        </row>
        <row r="432">
          <cell r="A432"/>
          <cell r="C432"/>
          <cell r="D432"/>
          <cell r="E432"/>
          <cell r="F432"/>
          <cell r="G432"/>
          <cell r="H432"/>
        </row>
        <row r="433">
          <cell r="A433"/>
          <cell r="C433"/>
          <cell r="D433"/>
          <cell r="E433"/>
          <cell r="F433"/>
          <cell r="G433"/>
          <cell r="H433"/>
        </row>
        <row r="434">
          <cell r="A434"/>
          <cell r="C434"/>
          <cell r="D434"/>
          <cell r="E434"/>
          <cell r="F434"/>
          <cell r="G434"/>
          <cell r="H434"/>
        </row>
        <row r="435">
          <cell r="A435"/>
          <cell r="C435"/>
          <cell r="D435"/>
          <cell r="E435"/>
          <cell r="F435"/>
          <cell r="G435"/>
          <cell r="H435"/>
        </row>
        <row r="436">
          <cell r="A436"/>
          <cell r="C436"/>
          <cell r="D436"/>
          <cell r="E436"/>
          <cell r="F436"/>
          <cell r="G436"/>
          <cell r="H436"/>
        </row>
        <row r="437">
          <cell r="A437"/>
          <cell r="C437"/>
          <cell r="D437"/>
          <cell r="E437"/>
          <cell r="F437"/>
          <cell r="G437"/>
          <cell r="H437"/>
        </row>
        <row r="439">
          <cell r="B439" t="str">
            <v>Finished Projects' Status - Continued (USD)</v>
          </cell>
        </row>
        <row r="440">
          <cell r="B440" t="str">
            <v>Dons' Name</v>
          </cell>
          <cell r="C440" t="str">
            <v>Donor</v>
          </cell>
          <cell r="D440" t="str">
            <v>Beneficiary</v>
          </cell>
          <cell r="E440" t="str">
            <v>Duraion</v>
          </cell>
          <cell r="F440" t="str">
            <v>Commitments</v>
          </cell>
          <cell r="G440" t="str">
            <v>PAID</v>
          </cell>
          <cell r="H440" t="str">
            <v>Balance</v>
          </cell>
        </row>
        <row r="441">
          <cell r="A441"/>
          <cell r="C441"/>
          <cell r="D441"/>
          <cell r="E441"/>
          <cell r="F441"/>
          <cell r="G441"/>
          <cell r="H441"/>
        </row>
        <row r="442">
          <cell r="A442"/>
          <cell r="C442"/>
          <cell r="D442"/>
          <cell r="E442"/>
          <cell r="F442"/>
          <cell r="G442"/>
          <cell r="H442"/>
        </row>
        <row r="443">
          <cell r="A443"/>
          <cell r="C443"/>
          <cell r="D443"/>
          <cell r="E443"/>
          <cell r="F443"/>
          <cell r="G443"/>
          <cell r="H443"/>
        </row>
        <row r="444">
          <cell r="A444"/>
          <cell r="C444"/>
          <cell r="D444"/>
          <cell r="E444"/>
          <cell r="F444"/>
          <cell r="G444"/>
          <cell r="H444"/>
        </row>
        <row r="445">
          <cell r="A445"/>
          <cell r="C445"/>
          <cell r="D445"/>
          <cell r="E445"/>
          <cell r="F445"/>
          <cell r="G445"/>
          <cell r="H445"/>
        </row>
        <row r="446">
          <cell r="A446"/>
          <cell r="C446"/>
          <cell r="D446"/>
          <cell r="E446"/>
          <cell r="F446"/>
          <cell r="G446"/>
          <cell r="H446"/>
        </row>
        <row r="447">
          <cell r="A447"/>
          <cell r="C447"/>
          <cell r="D447"/>
          <cell r="E447"/>
          <cell r="F447"/>
          <cell r="G447"/>
          <cell r="H447"/>
        </row>
        <row r="448">
          <cell r="A448"/>
          <cell r="C448"/>
          <cell r="D448"/>
          <cell r="E448"/>
          <cell r="F448"/>
          <cell r="G448"/>
          <cell r="H448"/>
        </row>
        <row r="449">
          <cell r="A449"/>
          <cell r="C449"/>
          <cell r="D449"/>
          <cell r="E449"/>
          <cell r="F449"/>
          <cell r="G449"/>
          <cell r="H449"/>
        </row>
        <row r="450">
          <cell r="A450"/>
          <cell r="C450"/>
          <cell r="D450"/>
          <cell r="E450"/>
          <cell r="F450"/>
          <cell r="G450"/>
          <cell r="H450"/>
        </row>
        <row r="451">
          <cell r="A451"/>
          <cell r="C451"/>
          <cell r="D451"/>
          <cell r="E451"/>
          <cell r="F451"/>
          <cell r="G451"/>
          <cell r="H451"/>
        </row>
        <row r="452">
          <cell r="A452"/>
          <cell r="C452"/>
          <cell r="D452"/>
          <cell r="E452"/>
          <cell r="F452"/>
          <cell r="G452"/>
          <cell r="H452"/>
        </row>
        <row r="453">
          <cell r="A453"/>
          <cell r="C453"/>
          <cell r="D453"/>
          <cell r="E453"/>
          <cell r="F453"/>
          <cell r="G453"/>
          <cell r="H453"/>
        </row>
        <row r="454">
          <cell r="A454"/>
          <cell r="C454"/>
          <cell r="D454"/>
          <cell r="E454"/>
          <cell r="F454"/>
          <cell r="G454"/>
          <cell r="H454"/>
        </row>
        <row r="455">
          <cell r="A455"/>
          <cell r="C455"/>
          <cell r="D455"/>
          <cell r="E455"/>
          <cell r="F455"/>
          <cell r="G455"/>
          <cell r="H455"/>
        </row>
        <row r="456">
          <cell r="A456"/>
          <cell r="C456"/>
          <cell r="D456"/>
          <cell r="E456"/>
          <cell r="F456"/>
          <cell r="G456"/>
          <cell r="H456"/>
        </row>
        <row r="457">
          <cell r="A457"/>
          <cell r="C457"/>
          <cell r="D457"/>
          <cell r="E457"/>
          <cell r="F457"/>
          <cell r="G457"/>
          <cell r="H457"/>
        </row>
        <row r="458">
          <cell r="A458"/>
          <cell r="C458"/>
          <cell r="D458"/>
          <cell r="E458"/>
          <cell r="F458"/>
          <cell r="G458"/>
          <cell r="H458"/>
        </row>
        <row r="459">
          <cell r="A459"/>
          <cell r="C459"/>
          <cell r="D459"/>
          <cell r="E459"/>
          <cell r="F459"/>
          <cell r="G459"/>
          <cell r="H459"/>
        </row>
        <row r="460">
          <cell r="A460"/>
          <cell r="C460"/>
          <cell r="D460"/>
          <cell r="E460"/>
          <cell r="F460"/>
          <cell r="G460"/>
          <cell r="H460"/>
        </row>
        <row r="461">
          <cell r="A461"/>
          <cell r="C461"/>
          <cell r="D461"/>
          <cell r="E461"/>
          <cell r="F461"/>
          <cell r="G461"/>
          <cell r="H461"/>
        </row>
        <row r="462">
          <cell r="A462"/>
          <cell r="C462"/>
          <cell r="D462"/>
          <cell r="E462"/>
          <cell r="F462"/>
          <cell r="G462"/>
          <cell r="H462"/>
        </row>
        <row r="463">
          <cell r="A463"/>
          <cell r="C463"/>
          <cell r="D463"/>
          <cell r="E463"/>
          <cell r="F463"/>
          <cell r="G463"/>
          <cell r="H463"/>
        </row>
        <row r="464">
          <cell r="A464"/>
          <cell r="C464"/>
          <cell r="D464"/>
          <cell r="E464"/>
          <cell r="F464"/>
          <cell r="G464"/>
          <cell r="H464"/>
        </row>
        <row r="465">
          <cell r="A465"/>
          <cell r="C465"/>
          <cell r="D465"/>
          <cell r="E465"/>
          <cell r="F465"/>
          <cell r="G465"/>
          <cell r="H465"/>
        </row>
        <row r="466">
          <cell r="A466"/>
          <cell r="C466"/>
          <cell r="D466"/>
          <cell r="E466"/>
          <cell r="F466"/>
          <cell r="G466"/>
          <cell r="H466"/>
        </row>
        <row r="467">
          <cell r="A467"/>
          <cell r="C467"/>
          <cell r="D467"/>
          <cell r="E467"/>
          <cell r="F467"/>
          <cell r="G467"/>
          <cell r="H467"/>
        </row>
        <row r="468">
          <cell r="A468"/>
          <cell r="C468"/>
          <cell r="D468"/>
          <cell r="E468"/>
          <cell r="F468"/>
          <cell r="G468"/>
          <cell r="H468"/>
        </row>
        <row r="469">
          <cell r="A469"/>
          <cell r="C469"/>
          <cell r="D469"/>
          <cell r="E469"/>
          <cell r="F469"/>
          <cell r="G469"/>
          <cell r="H469"/>
        </row>
        <row r="470">
          <cell r="A470"/>
          <cell r="C470"/>
          <cell r="D470"/>
          <cell r="E470"/>
          <cell r="F470"/>
          <cell r="G470"/>
          <cell r="H470"/>
        </row>
        <row r="471">
          <cell r="A471"/>
          <cell r="C471"/>
          <cell r="D471"/>
          <cell r="E471"/>
          <cell r="F471"/>
          <cell r="G471"/>
          <cell r="H471"/>
        </row>
        <row r="474">
          <cell r="A474" t="str">
            <v>Finished Projects' status - Installments (USD)</v>
          </cell>
        </row>
        <row r="475">
          <cell r="A475" t="str">
            <v>Select Project :</v>
          </cell>
          <cell r="B475" t="str">
            <v>Yad Rachel - Lod</v>
          </cell>
          <cell r="F475" t="str">
            <v>Beneficiary</v>
          </cell>
          <cell r="G475" t="e">
            <v>#N/A</v>
          </cell>
        </row>
        <row r="476">
          <cell r="A476" t="str">
            <v>line</v>
          </cell>
          <cell r="B476" t="e">
            <v>#N/A</v>
          </cell>
          <cell r="F476" t="str">
            <v>Donor</v>
          </cell>
          <cell r="G476" t="e">
            <v>#N/A</v>
          </cell>
        </row>
        <row r="477">
          <cell r="A477" t="str">
            <v>Don ID #</v>
          </cell>
          <cell r="B477" t="e">
            <v>#N/A</v>
          </cell>
          <cell r="F477" t="str">
            <v>Type</v>
          </cell>
          <cell r="G477" t="e">
            <v>#N/A</v>
          </cell>
        </row>
        <row r="478">
          <cell r="A478" t="str">
            <v>Count rows</v>
          </cell>
          <cell r="B478">
            <v>0</v>
          </cell>
          <cell r="D478" t="str">
            <v>Total Commitment :</v>
          </cell>
          <cell r="F478" t="str">
            <v>Duration (Y)</v>
          </cell>
          <cell r="G478" t="e">
            <v>#N/A</v>
          </cell>
          <cell r="H478" t="str">
            <v>Agreement?</v>
          </cell>
          <cell r="I478" t="e">
            <v>#N/A</v>
          </cell>
        </row>
        <row r="479">
          <cell r="D479">
            <v>0</v>
          </cell>
          <cell r="F479" t="str">
            <v>Geography</v>
          </cell>
          <cell r="G479" t="e">
            <v>#N/A</v>
          </cell>
          <cell r="H479" t="str">
            <v>Start Date</v>
          </cell>
          <cell r="I479" t="e">
            <v>#N/A</v>
          </cell>
        </row>
        <row r="480">
          <cell r="B480" t="e">
            <v>#N/A</v>
          </cell>
          <cell r="H480" t="str">
            <v>Party</v>
          </cell>
          <cell r="I480" t="e">
            <v>#N/A</v>
          </cell>
        </row>
        <row r="481">
          <cell r="A481" t="str">
            <v>Commitments</v>
          </cell>
          <cell r="C481" t="str">
            <v>PAID</v>
          </cell>
        </row>
        <row r="482">
          <cell r="A482" t="str">
            <v>Install Due Date</v>
          </cell>
          <cell r="B482" t="str">
            <v>USD Value</v>
          </cell>
          <cell r="C482" t="str">
            <v>Install Date</v>
          </cell>
          <cell r="D482" t="str">
            <v>Paid usd value</v>
          </cell>
          <cell r="E482" t="str">
            <v>Balance</v>
          </cell>
          <cell r="F482" t="str">
            <v>REMARKS</v>
          </cell>
        </row>
        <row r="483">
          <cell r="A483"/>
          <cell r="B483"/>
          <cell r="C483"/>
          <cell r="D483"/>
          <cell r="E483"/>
          <cell r="F483"/>
        </row>
        <row r="484">
          <cell r="A484"/>
          <cell r="B484"/>
          <cell r="C484"/>
          <cell r="D484"/>
          <cell r="E484"/>
          <cell r="F484"/>
        </row>
        <row r="485">
          <cell r="A485"/>
          <cell r="B485"/>
          <cell r="C485"/>
          <cell r="D485"/>
          <cell r="E485"/>
          <cell r="F485"/>
        </row>
        <row r="486">
          <cell r="A486"/>
          <cell r="B486"/>
          <cell r="C486"/>
          <cell r="D486"/>
          <cell r="E486"/>
          <cell r="F486"/>
        </row>
        <row r="487">
          <cell r="A487"/>
          <cell r="B487"/>
          <cell r="C487"/>
          <cell r="D487"/>
          <cell r="E487"/>
          <cell r="F487"/>
        </row>
        <row r="488">
          <cell r="A488"/>
          <cell r="B488"/>
          <cell r="C488"/>
          <cell r="D488"/>
          <cell r="E488"/>
          <cell r="F488"/>
        </row>
        <row r="489">
          <cell r="A489"/>
          <cell r="B489"/>
          <cell r="C489"/>
          <cell r="D489"/>
          <cell r="E489"/>
          <cell r="F489"/>
        </row>
        <row r="490">
          <cell r="A490"/>
          <cell r="B490"/>
          <cell r="C490"/>
          <cell r="D490"/>
          <cell r="E490"/>
          <cell r="F490"/>
        </row>
        <row r="491">
          <cell r="A491"/>
          <cell r="B491"/>
          <cell r="C491"/>
          <cell r="D491"/>
          <cell r="E491"/>
          <cell r="F491"/>
        </row>
        <row r="492">
          <cell r="A492"/>
          <cell r="B492"/>
          <cell r="C492"/>
          <cell r="D492"/>
          <cell r="E492"/>
          <cell r="F492"/>
        </row>
        <row r="493">
          <cell r="A493"/>
          <cell r="B493"/>
          <cell r="C493"/>
          <cell r="D493"/>
          <cell r="E493"/>
          <cell r="F493"/>
        </row>
        <row r="494">
          <cell r="A494"/>
          <cell r="B494"/>
          <cell r="C494"/>
          <cell r="D494"/>
          <cell r="E494"/>
          <cell r="F494"/>
        </row>
        <row r="495">
          <cell r="A495"/>
          <cell r="B495"/>
          <cell r="C495"/>
          <cell r="D495"/>
          <cell r="E495"/>
          <cell r="F495"/>
        </row>
        <row r="496">
          <cell r="A496"/>
          <cell r="B496"/>
          <cell r="C496"/>
          <cell r="D496"/>
          <cell r="E496"/>
          <cell r="F496"/>
        </row>
        <row r="497">
          <cell r="A497"/>
          <cell r="B497"/>
          <cell r="C497"/>
          <cell r="D497"/>
          <cell r="E497"/>
          <cell r="F497"/>
        </row>
        <row r="498">
          <cell r="A498"/>
          <cell r="B498"/>
          <cell r="C498"/>
          <cell r="D498"/>
          <cell r="E498"/>
          <cell r="F498"/>
        </row>
        <row r="499">
          <cell r="A499"/>
          <cell r="B499"/>
          <cell r="C499"/>
          <cell r="D499"/>
          <cell r="E499"/>
          <cell r="F499"/>
        </row>
        <row r="500">
          <cell r="A500"/>
          <cell r="B500"/>
          <cell r="C500"/>
          <cell r="D500"/>
          <cell r="E500"/>
          <cell r="F500"/>
        </row>
        <row r="501">
          <cell r="A501"/>
          <cell r="B501"/>
          <cell r="C501"/>
          <cell r="D501"/>
          <cell r="E501"/>
          <cell r="F501"/>
        </row>
        <row r="502">
          <cell r="A502"/>
          <cell r="B502"/>
          <cell r="C502"/>
          <cell r="D502"/>
          <cell r="E502"/>
          <cell r="F502"/>
        </row>
        <row r="503">
          <cell r="A503"/>
          <cell r="B503"/>
          <cell r="C503"/>
          <cell r="D503"/>
          <cell r="E503"/>
          <cell r="F503"/>
        </row>
        <row r="504">
          <cell r="A504"/>
          <cell r="B504"/>
          <cell r="C504"/>
          <cell r="D504"/>
          <cell r="E504"/>
          <cell r="F504"/>
        </row>
        <row r="505">
          <cell r="A505"/>
          <cell r="B505"/>
          <cell r="C505"/>
          <cell r="D505"/>
          <cell r="E505"/>
          <cell r="F505"/>
        </row>
        <row r="506">
          <cell r="A506"/>
          <cell r="B506"/>
          <cell r="C506"/>
          <cell r="D506"/>
          <cell r="E506"/>
          <cell r="F506"/>
        </row>
      </sheetData>
      <sheetData sheetId="1">
        <row r="2">
          <cell r="AA2" t="str">
            <v>GCE</v>
          </cell>
          <cell r="AD2" t="str">
            <v>Yes</v>
          </cell>
        </row>
        <row r="3">
          <cell r="AA3" t="str">
            <v>DBT</v>
          </cell>
          <cell r="AD3" t="str">
            <v>No</v>
          </cell>
        </row>
        <row r="4">
          <cell r="AA4" t="str">
            <v>HipUp</v>
          </cell>
        </row>
        <row r="5">
          <cell r="AA5" t="str">
            <v>OST</v>
          </cell>
        </row>
        <row r="6">
          <cell r="AA6" t="str">
            <v>PJW</v>
          </cell>
        </row>
        <row r="7">
          <cell r="AA7" t="str">
            <v>Opallo</v>
          </cell>
        </row>
        <row r="8">
          <cell r="AA8" t="str">
            <v>Other 1</v>
          </cell>
        </row>
        <row r="9">
          <cell r="AA9" t="str">
            <v>Other 2</v>
          </cell>
        </row>
      </sheetData>
      <sheetData sheetId="2">
        <row r="1">
          <cell r="J1">
            <v>1.2863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ecurities"/>
      <sheetName val="Dividends"/>
      <sheetName val="DividendsHistory"/>
      <sheetName val="CashTransactions"/>
      <sheetName val="Performance"/>
      <sheetName val="ConsolidatedPerformance"/>
      <sheetName val="Reports"/>
      <sheetName val="Average"/>
      <sheetName val="Realised"/>
      <sheetName val="RealEstate"/>
      <sheetName val="NonLiquid"/>
      <sheetName val="bloomberg"/>
      <sheetName val="Gener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J2" t="str">
            <v>Hedge Fund</v>
          </cell>
          <cell r="AA2">
            <v>1100</v>
          </cell>
          <cell r="AM2" t="str">
            <v>USD</v>
          </cell>
        </row>
        <row r="3">
          <cell r="J3" t="str">
            <v>Private Equity Fund</v>
          </cell>
          <cell r="AA3">
            <v>1110</v>
          </cell>
          <cell r="AM3" t="str">
            <v>EUR</v>
          </cell>
        </row>
        <row r="4">
          <cell r="J4" t="str">
            <v>Specific Deals</v>
          </cell>
          <cell r="AA4">
            <v>1110</v>
          </cell>
          <cell r="AM4" t="str">
            <v>GBP</v>
          </cell>
        </row>
        <row r="5">
          <cell r="J5" t="str">
            <v>VC</v>
          </cell>
          <cell r="AA5">
            <v>1110</v>
          </cell>
          <cell r="AM5" t="str">
            <v>CAD</v>
          </cell>
        </row>
        <row r="6">
          <cell r="AA6">
            <v>1120</v>
          </cell>
          <cell r="AM6" t="str">
            <v>AUD</v>
          </cell>
        </row>
        <row r="7">
          <cell r="AA7">
            <v>1130</v>
          </cell>
          <cell r="AM7" t="str">
            <v>BRL</v>
          </cell>
        </row>
        <row r="8">
          <cell r="AA8">
            <v>1200</v>
          </cell>
          <cell r="AM8" t="str">
            <v>ARS</v>
          </cell>
        </row>
        <row r="9">
          <cell r="AA9">
            <v>1200</v>
          </cell>
          <cell r="AM9" t="str">
            <v>CLP</v>
          </cell>
        </row>
        <row r="10">
          <cell r="AA10">
            <v>1200</v>
          </cell>
          <cell r="AM10" t="str">
            <v>CNY</v>
          </cell>
        </row>
        <row r="11">
          <cell r="AA11">
            <v>1200</v>
          </cell>
          <cell r="AM11" t="str">
            <v>CZK</v>
          </cell>
        </row>
        <row r="12">
          <cell r="AA12">
            <v>1200</v>
          </cell>
          <cell r="AM12" t="str">
            <v>DKK</v>
          </cell>
        </row>
        <row r="13">
          <cell r="AA13">
            <v>1200</v>
          </cell>
          <cell r="AM13" t="str">
            <v>HKD</v>
          </cell>
        </row>
        <row r="14">
          <cell r="AA14">
            <v>1210</v>
          </cell>
          <cell r="AM14" t="str">
            <v>HUF</v>
          </cell>
        </row>
        <row r="15">
          <cell r="AA15">
            <v>1220</v>
          </cell>
          <cell r="AM15" t="str">
            <v>ISK</v>
          </cell>
        </row>
        <row r="16">
          <cell r="AA16">
            <v>1300</v>
          </cell>
          <cell r="AM16" t="str">
            <v>INR</v>
          </cell>
        </row>
        <row r="17">
          <cell r="J17" t="str">
            <v>Not</v>
          </cell>
          <cell r="AA17">
            <v>1400</v>
          </cell>
          <cell r="AM17" t="str">
            <v>IDR</v>
          </cell>
        </row>
        <row r="18">
          <cell r="J18" t="str">
            <v>Quarterly</v>
          </cell>
          <cell r="AA18">
            <v>1500</v>
          </cell>
          <cell r="AM18" t="str">
            <v>ILS</v>
          </cell>
        </row>
        <row r="19">
          <cell r="J19" t="str">
            <v>1 Year</v>
          </cell>
          <cell r="AA19">
            <v>1600</v>
          </cell>
          <cell r="AM19" t="str">
            <v>JPY</v>
          </cell>
        </row>
        <row r="20">
          <cell r="J20" t="str">
            <v>5 Year</v>
          </cell>
          <cell r="AA20">
            <v>1600</v>
          </cell>
          <cell r="AM20" t="str">
            <v>KZT</v>
          </cell>
        </row>
        <row r="21">
          <cell r="J21" t="str">
            <v>Liquid</v>
          </cell>
          <cell r="AA21">
            <v>1700</v>
          </cell>
          <cell r="AM21" t="str">
            <v>KWD</v>
          </cell>
        </row>
        <row r="22">
          <cell r="AA22">
            <v>1700</v>
          </cell>
          <cell r="AM22" t="str">
            <v>MYR</v>
          </cell>
        </row>
        <row r="23">
          <cell r="AA23">
            <v>1800</v>
          </cell>
          <cell r="AM23" t="str">
            <v>MXN</v>
          </cell>
        </row>
        <row r="24">
          <cell r="AA24">
            <v>2100</v>
          </cell>
          <cell r="AM24" t="str">
            <v>NZD</v>
          </cell>
        </row>
        <row r="25">
          <cell r="AA25">
            <v>2200</v>
          </cell>
          <cell r="AM25" t="str">
            <v>NOK</v>
          </cell>
        </row>
        <row r="26">
          <cell r="AA26">
            <v>2200</v>
          </cell>
          <cell r="AM26" t="str">
            <v>PLN</v>
          </cell>
        </row>
        <row r="27">
          <cell r="AA27">
            <v>2500</v>
          </cell>
          <cell r="AM27" t="str">
            <v>QAR</v>
          </cell>
        </row>
        <row r="28">
          <cell r="AA28">
            <v>3100</v>
          </cell>
          <cell r="AM28" t="str">
            <v>RON</v>
          </cell>
        </row>
        <row r="29">
          <cell r="AA29">
            <v>3200</v>
          </cell>
          <cell r="AM29" t="str">
            <v>RUB</v>
          </cell>
        </row>
        <row r="30">
          <cell r="AA30">
            <v>3210</v>
          </cell>
          <cell r="AM30" t="str">
            <v>SAR</v>
          </cell>
        </row>
        <row r="31">
          <cell r="AA31">
            <v>3210</v>
          </cell>
          <cell r="AM31" t="str">
            <v>SGD</v>
          </cell>
        </row>
        <row r="32">
          <cell r="AM32" t="str">
            <v>ZAR</v>
          </cell>
        </row>
        <row r="33">
          <cell r="AM33" t="str">
            <v>SEK</v>
          </cell>
        </row>
        <row r="34">
          <cell r="AM34" t="str">
            <v>CHF</v>
          </cell>
        </row>
        <row r="35">
          <cell r="AM35" t="str">
            <v>TWD</v>
          </cell>
        </row>
        <row r="36">
          <cell r="AM36" t="str">
            <v>THB</v>
          </cell>
        </row>
        <row r="37">
          <cell r="AM37" t="str">
            <v>TRY</v>
          </cell>
        </row>
        <row r="38">
          <cell r="AM38" t="str">
            <v>UAH</v>
          </cell>
        </row>
        <row r="39">
          <cell r="AM39" t="str">
            <v>UZS</v>
          </cell>
        </row>
        <row r="40">
          <cell r="AM40" t="str">
            <v>VEB</v>
          </cell>
        </row>
        <row r="41">
          <cell r="AM41" t="str">
            <v>VND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_Boaz P_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_Boaz P_E"/>
    </sheetNames>
    <sheetDataSet>
      <sheetData sheetId="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_Boaz P_E"/>
    </sheetNames>
    <sheetDataSet>
      <sheetData sheetId="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 _ Boaz"/>
      <sheetName val="LON_BVI"/>
      <sheetName val="LON_BVI UBI"/>
      <sheetName val="LON_HK"/>
      <sheetName val="LON_Performance"/>
      <sheetName val="Ken _ Leumi"/>
      <sheetName val="Ken_Boaz P_E"/>
      <sheetName val="Ken _ Tenbrook"/>
      <sheetName val="Ken _ Tenbrook _2_"/>
      <sheetName val="Ken _ CS"/>
      <sheetName val="Ken _ Performance"/>
      <sheetName val="Ken _ WeeklyBalance"/>
      <sheetName val="MEYER_General 79020"/>
      <sheetName val="MEYER_Cambier 79045"/>
      <sheetName val="MEYER_Roch 79050"/>
      <sheetName val="MEYER_79115"/>
      <sheetName val="Meyer_79360"/>
      <sheetName val="MEYER_Clariden"/>
      <sheetName val="MEYER_Boaz"/>
      <sheetName val="MEYER _ Performance"/>
      <sheetName val="Meyer WeeklyBalance"/>
      <sheetName val="DWEK _ SocGen"/>
      <sheetName val="DWEK _ Deltec"/>
      <sheetName val="DWEK _ Performance"/>
      <sheetName val="Sun Fund"/>
      <sheetName val="SunFund_Performance"/>
      <sheetName val="Lux Chemical"/>
      <sheetName val="Non_Liquid"/>
      <sheetName val="Real Estate Portfolio"/>
      <sheetName val="Summary"/>
      <sheetName val="Consolidated Performance"/>
      <sheetName val="Consolidated Performance _2_"/>
      <sheetName val="Currency Allocation Incl_ RE"/>
      <sheetName val="Currency Allocation NO RE"/>
      <sheetName val="Inv Type Allocation"/>
      <sheetName val="Inv Type Allocation LIQUID ONLY"/>
      <sheetName val="Control Tab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N-BVI"/>
      <sheetName val="LON-BVI UBI"/>
      <sheetName val="LON-HK"/>
      <sheetName val="LON-Performance"/>
      <sheetName val="Ken - Leumi"/>
      <sheetName val="Ken - Boaz"/>
      <sheetName val="Ken-Boaz P.E"/>
      <sheetName val="Ken - Tenbrook"/>
      <sheetName val="Ken - Tenbrook (2)"/>
      <sheetName val="Ken - CS"/>
      <sheetName val="Ken - Performance"/>
      <sheetName val="MEYER-General 79020"/>
      <sheetName val="MEYER-Cambier 79045"/>
      <sheetName val="MEYER-Roch 79050"/>
      <sheetName val="MEYER-79115"/>
      <sheetName val="MEYER-Clariden"/>
      <sheetName val="Meyer-79360"/>
      <sheetName val="MEYER-Boaz"/>
      <sheetName val="MEYER - Performance"/>
      <sheetName val="DWEK - SocGen"/>
      <sheetName val="DWEK - Deltec"/>
      <sheetName val="DWEK - Performance"/>
      <sheetName val="SUN Fund"/>
      <sheetName val="SunFund-Performance"/>
      <sheetName val="Lux Chemical"/>
      <sheetName val="Non-Liquid 040409"/>
      <sheetName val="Real Estate Portfolio"/>
      <sheetName val="Real Estate Portfolio (2)"/>
      <sheetName val="-Consolidated Performance "/>
      <sheetName val="Currency Allocation NO RE"/>
      <sheetName val="Currency Alloc Liquid Only"/>
      <sheetName val="Inv Type Allocation LIQUID ONLY"/>
      <sheetName val="Performance MLTP"/>
      <sheetName val="-MLTP Currency Alloc LIQUI ONLY"/>
      <sheetName val="-MLTP Inv Type Allocation LIQUI"/>
      <sheetName val="LB Performance"/>
      <sheetName val="LB Currency Alloc LIQUID ONLY"/>
      <sheetName val="LB Inv Type Alloc LIQUID"/>
      <sheetName val="Dwek Perform"/>
      <sheetName val="Dwek Currency Alloc LIQUID ONLY"/>
      <sheetName val="DWEK Inv Type Alloc LIQUID"/>
      <sheetName val="-All Positions"/>
      <sheetName val="Control Tab"/>
      <sheetName val="Summary"/>
      <sheetName val="Inv Type Allocation"/>
      <sheetName val="Currency Allocation Incl. 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B1:M479"/>
  <sheetViews>
    <sheetView showGridLines="0" tabSelected="1" topLeftCell="A7" zoomScale="75" zoomScaleNormal="75" zoomScaleSheetLayoutView="88" workbookViewId="0">
      <selection activeCell="H25" sqref="H25"/>
    </sheetView>
  </sheetViews>
  <sheetFormatPr baseColWidth="10" defaultColWidth="9.1640625" defaultRowHeight="18" x14ac:dyDescent="0.2"/>
  <cols>
    <col min="1" max="1" width="1.83203125" style="1" customWidth="1"/>
    <col min="2" max="2" width="38.83203125" style="1" customWidth="1"/>
    <col min="3" max="3" width="51.6640625" style="1" bestFit="1" customWidth="1"/>
    <col min="4" max="4" width="24.5" style="1" bestFit="1" customWidth="1"/>
    <col min="5" max="5" width="25.5" style="1" bestFit="1" customWidth="1"/>
    <col min="6" max="6" width="36.5" style="1" customWidth="1"/>
    <col min="7" max="7" width="29.83203125" style="1" customWidth="1"/>
    <col min="8" max="8" width="23.33203125" style="1" customWidth="1"/>
    <col min="9" max="9" width="25.6640625" style="1" bestFit="1" customWidth="1"/>
    <col min="10" max="10" width="23.5" style="1" customWidth="1"/>
    <col min="11" max="11" width="31.6640625" style="1" bestFit="1" customWidth="1"/>
    <col min="12" max="12" width="12" style="1" bestFit="1" customWidth="1"/>
    <col min="13" max="13" width="20.83203125" style="1" bestFit="1" customWidth="1"/>
    <col min="14" max="16384" width="9.1640625" style="1"/>
  </cols>
  <sheetData>
    <row r="1" spans="2:12" ht="10" customHeight="1" thickBot="1" x14ac:dyDescent="0.25"/>
    <row r="2" spans="2:12" ht="19" thickBot="1" x14ac:dyDescent="0.25">
      <c r="B2" s="2" t="s">
        <v>0</v>
      </c>
      <c r="J2" s="104" t="s">
        <v>1</v>
      </c>
      <c r="K2" s="105"/>
    </row>
    <row r="3" spans="2:12" ht="19" thickBot="1" x14ac:dyDescent="0.25">
      <c r="B3" s="3"/>
      <c r="C3" s="4"/>
      <c r="J3" s="55" t="s">
        <v>79</v>
      </c>
      <c r="K3" s="56"/>
    </row>
    <row r="4" spans="2:12" ht="19" thickBot="1" x14ac:dyDescent="0.25">
      <c r="C4" s="5"/>
      <c r="D4" s="6"/>
      <c r="E4" s="6"/>
      <c r="F4" s="7"/>
      <c r="G4" s="6"/>
      <c r="H4" s="6"/>
      <c r="I4" s="6"/>
      <c r="J4" s="6"/>
      <c r="K4" s="6"/>
      <c r="L4" s="8"/>
    </row>
    <row r="5" spans="2:12" ht="19" thickBot="1" x14ac:dyDescent="0.25">
      <c r="B5" s="9" t="s">
        <v>2</v>
      </c>
      <c r="C5" s="10">
        <v>43462</v>
      </c>
      <c r="D5" s="11"/>
      <c r="E5" s="11"/>
      <c r="F5" s="12"/>
      <c r="G5" s="13"/>
      <c r="H5" s="13"/>
      <c r="I5" s="13"/>
      <c r="J5" s="13"/>
      <c r="K5" s="13"/>
      <c r="L5" s="14"/>
    </row>
    <row r="6" spans="2:12" ht="19" x14ac:dyDescent="0.2">
      <c r="B6" s="15" t="s">
        <v>3</v>
      </c>
      <c r="C6" s="16" t="s">
        <v>32</v>
      </c>
      <c r="D6" s="13"/>
      <c r="E6" s="13"/>
      <c r="I6" s="17" t="s">
        <v>4</v>
      </c>
      <c r="J6" s="18" t="s">
        <v>5</v>
      </c>
      <c r="K6" s="19" t="s">
        <v>6</v>
      </c>
      <c r="L6" s="20"/>
    </row>
    <row r="7" spans="2:12" ht="19" thickBot="1" x14ac:dyDescent="0.25">
      <c r="B7" s="15" t="s">
        <v>69</v>
      </c>
      <c r="C7" s="52" t="s">
        <v>38</v>
      </c>
      <c r="D7" s="13"/>
      <c r="E7" s="13"/>
      <c r="I7" s="21" t="s">
        <v>33</v>
      </c>
      <c r="J7" s="22">
        <f>J31</f>
        <v>43613</v>
      </c>
      <c r="K7" s="51">
        <f>H24</f>
        <v>45000</v>
      </c>
      <c r="L7" s="13"/>
    </row>
    <row r="8" spans="2:12" ht="19" thickBot="1" x14ac:dyDescent="0.25">
      <c r="B8" s="15" t="s">
        <v>7</v>
      </c>
      <c r="C8" s="23">
        <v>6</v>
      </c>
      <c r="D8" s="13"/>
      <c r="E8" s="13"/>
      <c r="F8" s="24"/>
      <c r="G8" s="25"/>
      <c r="H8" s="26"/>
      <c r="I8" s="13"/>
      <c r="J8" s="13"/>
      <c r="K8" s="13"/>
      <c r="L8" s="13"/>
    </row>
    <row r="9" spans="2:12" ht="19" thickBot="1" x14ac:dyDescent="0.25">
      <c r="B9" s="15" t="s">
        <v>8</v>
      </c>
      <c r="C9" s="53">
        <f>DATE(YEAR(C5)+C8,MONTH(C5),DAY(C5))</f>
        <v>45654</v>
      </c>
      <c r="D9" s="13"/>
      <c r="E9" s="13"/>
      <c r="F9" s="24"/>
      <c r="I9" s="106" t="s">
        <v>76</v>
      </c>
      <c r="J9" s="107"/>
      <c r="K9" s="108"/>
      <c r="L9" s="13"/>
    </row>
    <row r="10" spans="2:12" x14ac:dyDescent="0.2">
      <c r="B10" s="15" t="s">
        <v>36</v>
      </c>
      <c r="C10" s="16"/>
      <c r="D10" s="13"/>
      <c r="E10" s="13"/>
      <c r="F10" s="24"/>
      <c r="I10" s="109"/>
      <c r="J10" s="110"/>
      <c r="K10" s="111"/>
      <c r="L10" s="13"/>
    </row>
    <row r="11" spans="2:12" ht="18" customHeight="1" x14ac:dyDescent="0.2">
      <c r="B11" s="15" t="s">
        <v>9</v>
      </c>
      <c r="C11" s="23"/>
      <c r="D11" s="13"/>
      <c r="E11" s="13"/>
      <c r="F11" s="24"/>
      <c r="I11" s="112"/>
      <c r="J11" s="113"/>
      <c r="K11" s="114"/>
      <c r="L11" s="13"/>
    </row>
    <row r="12" spans="2:12" ht="18" customHeight="1" x14ac:dyDescent="0.2">
      <c r="B12" s="15" t="s">
        <v>44</v>
      </c>
      <c r="C12" s="23"/>
      <c r="D12" s="13"/>
      <c r="E12" s="13"/>
      <c r="F12" s="24"/>
      <c r="I12" s="112"/>
      <c r="J12" s="113"/>
      <c r="K12" s="114"/>
      <c r="L12" s="13"/>
    </row>
    <row r="13" spans="2:12" x14ac:dyDescent="0.2">
      <c r="B13" s="15" t="s">
        <v>10</v>
      </c>
      <c r="C13" s="54"/>
      <c r="D13" s="13"/>
      <c r="E13" s="13"/>
      <c r="F13" s="24"/>
      <c r="I13" s="112"/>
      <c r="J13" s="113"/>
      <c r="K13" s="114"/>
      <c r="L13" s="13"/>
    </row>
    <row r="14" spans="2:12" s="13" customFormat="1" ht="19" thickBot="1" x14ac:dyDescent="0.25">
      <c r="B14" s="15" t="s">
        <v>73</v>
      </c>
      <c r="C14" s="27"/>
      <c r="F14" s="24"/>
      <c r="G14" s="28"/>
      <c r="H14" s="28"/>
      <c r="I14" s="115"/>
      <c r="J14" s="116"/>
      <c r="K14" s="117"/>
    </row>
    <row r="15" spans="2:12" s="13" customFormat="1" ht="19" thickBot="1" x14ac:dyDescent="0.25">
      <c r="B15" s="15" t="s">
        <v>11</v>
      </c>
      <c r="C15" s="27"/>
      <c r="F15" s="24"/>
      <c r="G15" s="28"/>
      <c r="H15" s="28"/>
    </row>
    <row r="16" spans="2:12" s="13" customFormat="1" x14ac:dyDescent="0.2">
      <c r="B16" s="15" t="s">
        <v>12</v>
      </c>
      <c r="C16" s="29">
        <v>0.01</v>
      </c>
      <c r="F16" s="24"/>
      <c r="G16" s="28"/>
      <c r="H16" s="28"/>
      <c r="I16" s="109" t="s">
        <v>74</v>
      </c>
      <c r="J16" s="120"/>
      <c r="K16" s="121"/>
    </row>
    <row r="17" spans="2:13" s="13" customFormat="1" ht="19" thickBot="1" x14ac:dyDescent="0.25">
      <c r="B17" s="30" t="s">
        <v>13</v>
      </c>
      <c r="C17" s="31"/>
      <c r="F17" s="24"/>
      <c r="G17" s="28"/>
      <c r="H17" s="28"/>
      <c r="I17" s="119"/>
      <c r="J17" s="122"/>
      <c r="K17" s="123"/>
    </row>
    <row r="18" spans="2:13" ht="19" thickBot="1" x14ac:dyDescent="0.25">
      <c r="B18" s="32"/>
      <c r="C18" s="13"/>
      <c r="D18" s="11"/>
      <c r="E18" s="11"/>
      <c r="F18" s="133"/>
      <c r="G18" s="133"/>
      <c r="H18" s="13"/>
      <c r="I18" s="13"/>
      <c r="J18" s="13"/>
      <c r="K18" s="13"/>
      <c r="L18" s="14"/>
    </row>
    <row r="19" spans="2:13" ht="19" thickBot="1" x14ac:dyDescent="0.25">
      <c r="B19" s="124" t="s">
        <v>75</v>
      </c>
      <c r="C19" s="125"/>
      <c r="D19" s="126"/>
      <c r="E19" s="57"/>
      <c r="F19" s="96" t="s">
        <v>77</v>
      </c>
      <c r="G19" s="97"/>
      <c r="I19" s="106" t="s">
        <v>14</v>
      </c>
      <c r="J19" s="107"/>
      <c r="K19" s="108"/>
      <c r="L19" s="33"/>
    </row>
    <row r="20" spans="2:13" ht="56.25" customHeight="1" x14ac:dyDescent="0.2">
      <c r="B20" s="127"/>
      <c r="C20" s="128"/>
      <c r="D20" s="129"/>
      <c r="E20" s="58"/>
      <c r="F20" s="98"/>
      <c r="G20" s="99"/>
      <c r="I20" s="109" t="s">
        <v>34</v>
      </c>
      <c r="J20" s="110"/>
      <c r="K20" s="111"/>
      <c r="L20" s="14"/>
    </row>
    <row r="21" spans="2:13" ht="129.75" customHeight="1" thickBot="1" x14ac:dyDescent="0.25">
      <c r="B21" s="130"/>
      <c r="C21" s="131"/>
      <c r="D21" s="132"/>
      <c r="E21" s="58"/>
      <c r="F21" s="100"/>
      <c r="G21" s="101"/>
      <c r="I21" s="118"/>
      <c r="J21" s="116"/>
      <c r="K21" s="117"/>
      <c r="L21" s="14"/>
    </row>
    <row r="22" spans="2:13" ht="19" thickBot="1" x14ac:dyDescent="0.25">
      <c r="B22" s="32"/>
      <c r="C22" s="12"/>
      <c r="D22" s="11"/>
      <c r="E22" s="11"/>
      <c r="F22" s="12"/>
      <c r="G22" s="12"/>
      <c r="H22" s="24"/>
      <c r="I22" s="34"/>
      <c r="J22" s="13"/>
      <c r="K22" s="13"/>
      <c r="L22" s="14"/>
    </row>
    <row r="23" spans="2:13" s="13" customFormat="1" ht="68.25" customHeight="1" thickBot="1" x14ac:dyDescent="0.25">
      <c r="B23" s="138" t="s">
        <v>15</v>
      </c>
      <c r="C23" s="138" t="s">
        <v>16</v>
      </c>
      <c r="D23" s="138" t="s">
        <v>17</v>
      </c>
      <c r="E23" s="138" t="s">
        <v>18</v>
      </c>
      <c r="F23" s="138" t="s">
        <v>19</v>
      </c>
      <c r="G23" s="138" t="s">
        <v>20</v>
      </c>
      <c r="H23" s="138" t="s">
        <v>6</v>
      </c>
      <c r="I23" s="138" t="s">
        <v>21</v>
      </c>
      <c r="J23" s="138" t="s">
        <v>22</v>
      </c>
      <c r="K23" s="138" t="s">
        <v>23</v>
      </c>
    </row>
    <row r="24" spans="2:13" ht="19" thickBot="1" x14ac:dyDescent="0.25">
      <c r="B24" s="137">
        <v>1000000</v>
      </c>
      <c r="C24" s="137">
        <f>B24+D24</f>
        <v>700000</v>
      </c>
      <c r="D24" s="137">
        <f>SUM(D28:D408)</f>
        <v>-300000</v>
      </c>
      <c r="E24" s="137">
        <f>SUM(E28:E408)</f>
        <v>300000</v>
      </c>
      <c r="F24" s="137">
        <f>SUM(F28:F408)</f>
        <v>45000</v>
      </c>
      <c r="G24" s="137">
        <f>D24+E24+F24</f>
        <v>45000</v>
      </c>
      <c r="H24" s="137">
        <f>K31</f>
        <v>45000</v>
      </c>
      <c r="I24" s="137">
        <f>H24-G24</f>
        <v>0</v>
      </c>
      <c r="J24" s="136">
        <f>I24/G24</f>
        <v>0</v>
      </c>
      <c r="K24" s="134">
        <f>K29</f>
        <v>0.21911131739616396</v>
      </c>
    </row>
    <row r="25" spans="2:13" ht="19" thickBot="1" x14ac:dyDescent="0.25">
      <c r="B25" s="35"/>
      <c r="C25" s="36"/>
      <c r="D25" s="35"/>
      <c r="E25" s="35"/>
      <c r="F25" s="35"/>
      <c r="G25" s="35"/>
      <c r="H25" s="35"/>
      <c r="I25" s="35"/>
      <c r="J25" s="35"/>
      <c r="K25" s="135">
        <f>SUMIF(K30:K376,"&gt;0")/-SUMIF(K30:K376,"&lt;0")</f>
        <v>1.1499999999999999</v>
      </c>
      <c r="L25" s="13"/>
    </row>
    <row r="26" spans="2:13" ht="19" thickBot="1" x14ac:dyDescent="0.25">
      <c r="B26" s="37"/>
      <c r="C26" s="38"/>
      <c r="D26" s="39"/>
      <c r="E26" s="39"/>
      <c r="F26" s="38"/>
      <c r="G26" s="38"/>
      <c r="H26" s="40"/>
      <c r="I26" s="41"/>
      <c r="J26" s="41"/>
      <c r="K26" s="41"/>
      <c r="L26" s="14"/>
    </row>
    <row r="27" spans="2:13" s="13" customFormat="1" ht="36.75" customHeight="1" thickBot="1" x14ac:dyDescent="0.25">
      <c r="B27" s="83" t="s">
        <v>24</v>
      </c>
      <c r="C27" s="84" t="s">
        <v>5</v>
      </c>
      <c r="D27" s="84" t="str">
        <f>+D23</f>
        <v>Capital Called</v>
      </c>
      <c r="E27" s="84" t="s">
        <v>25</v>
      </c>
      <c r="F27" s="84" t="s">
        <v>26</v>
      </c>
      <c r="G27" s="84" t="s">
        <v>27</v>
      </c>
      <c r="H27" s="41"/>
      <c r="I27" s="41"/>
      <c r="J27" s="102" t="s">
        <v>28</v>
      </c>
      <c r="K27" s="103"/>
    </row>
    <row r="28" spans="2:13" ht="20" thickBot="1" x14ac:dyDescent="0.25">
      <c r="B28" s="78" t="s">
        <v>29</v>
      </c>
      <c r="C28" s="79">
        <v>43462</v>
      </c>
      <c r="D28" s="80">
        <v>-300000</v>
      </c>
      <c r="E28" s="80"/>
      <c r="F28" s="81"/>
      <c r="G28" s="82"/>
      <c r="H28" s="41"/>
      <c r="I28" s="43"/>
      <c r="J28" s="44" t="s">
        <v>30</v>
      </c>
      <c r="K28" s="42" t="s">
        <v>31</v>
      </c>
      <c r="L28" s="45"/>
      <c r="M28" s="46"/>
    </row>
    <row r="29" spans="2:13" ht="20" thickBot="1" x14ac:dyDescent="0.25">
      <c r="B29" s="76" t="s">
        <v>26</v>
      </c>
      <c r="C29" s="64">
        <v>43613</v>
      </c>
      <c r="D29" s="77"/>
      <c r="E29" s="77"/>
      <c r="F29" s="77">
        <v>45000</v>
      </c>
      <c r="G29" s="75"/>
      <c r="H29" s="41"/>
      <c r="I29" s="43"/>
      <c r="J29" s="63" t="s">
        <v>23</v>
      </c>
      <c r="K29" s="61">
        <f>XIRR(K30:K295,J30:J295)</f>
        <v>0.21911131739616396</v>
      </c>
      <c r="L29" s="45"/>
      <c r="M29" s="46"/>
    </row>
    <row r="30" spans="2:13" x14ac:dyDescent="0.2">
      <c r="B30" s="76"/>
      <c r="C30" s="64">
        <v>43736</v>
      </c>
      <c r="D30" s="77"/>
      <c r="E30" s="77">
        <v>300000</v>
      </c>
      <c r="F30" s="77"/>
      <c r="G30" s="75"/>
      <c r="H30" s="41"/>
      <c r="I30" s="43"/>
      <c r="J30" s="62">
        <f>C28</f>
        <v>43462</v>
      </c>
      <c r="K30" s="59">
        <f>D28</f>
        <v>-300000</v>
      </c>
      <c r="L30" s="45"/>
      <c r="M30" s="46"/>
    </row>
    <row r="31" spans="2:13" x14ac:dyDescent="0.2">
      <c r="B31" s="60"/>
      <c r="C31" s="89"/>
      <c r="D31" s="91"/>
      <c r="E31" s="91"/>
      <c r="F31" s="91"/>
      <c r="G31" s="68"/>
      <c r="H31" s="41"/>
      <c r="I31" s="43"/>
      <c r="J31" s="62">
        <f>C29</f>
        <v>43613</v>
      </c>
      <c r="K31" s="59">
        <f>F29</f>
        <v>45000</v>
      </c>
      <c r="L31" s="45"/>
      <c r="M31" s="46"/>
    </row>
    <row r="32" spans="2:13" x14ac:dyDescent="0.2">
      <c r="B32" s="60"/>
      <c r="C32" s="92"/>
      <c r="D32" s="94"/>
      <c r="E32" s="94"/>
      <c r="F32" s="94"/>
      <c r="G32" s="68"/>
      <c r="H32" s="41"/>
      <c r="I32" s="47"/>
      <c r="J32" s="85">
        <f>C30</f>
        <v>43736</v>
      </c>
      <c r="K32" s="87">
        <f>E30</f>
        <v>300000</v>
      </c>
      <c r="L32" s="45"/>
      <c r="M32" s="46"/>
    </row>
    <row r="33" spans="2:13" x14ac:dyDescent="0.2">
      <c r="B33" s="60"/>
      <c r="C33" s="66"/>
      <c r="D33" s="67"/>
      <c r="E33" s="67"/>
      <c r="F33" s="67"/>
      <c r="G33" s="68"/>
      <c r="H33" s="41"/>
      <c r="I33" s="47"/>
      <c r="J33" s="88"/>
      <c r="K33" s="90"/>
      <c r="L33" s="45"/>
      <c r="M33" s="46"/>
    </row>
    <row r="34" spans="2:13" x14ac:dyDescent="0.2">
      <c r="B34" s="60"/>
      <c r="C34" s="66"/>
      <c r="D34" s="67"/>
      <c r="E34" s="67"/>
      <c r="F34" s="67"/>
      <c r="G34" s="69"/>
      <c r="H34" s="41"/>
      <c r="I34" s="43"/>
      <c r="J34" s="93"/>
      <c r="K34" s="95"/>
      <c r="L34" s="45"/>
      <c r="M34" s="46"/>
    </row>
    <row r="35" spans="2:13" x14ac:dyDescent="0.2">
      <c r="B35" s="60"/>
      <c r="C35" s="66"/>
      <c r="D35" s="67"/>
      <c r="E35" s="67"/>
      <c r="F35" s="67"/>
      <c r="G35" s="69"/>
      <c r="H35" s="41"/>
      <c r="I35" s="41"/>
      <c r="J35" s="86"/>
      <c r="K35" s="60"/>
      <c r="L35" s="45"/>
      <c r="M35" s="46"/>
    </row>
    <row r="36" spans="2:13" x14ac:dyDescent="0.2">
      <c r="B36" s="70"/>
      <c r="C36" s="71"/>
      <c r="D36" s="67"/>
      <c r="E36" s="67"/>
      <c r="F36" s="67"/>
      <c r="G36" s="72"/>
      <c r="H36" s="41"/>
      <c r="I36" s="41"/>
      <c r="J36" s="33"/>
      <c r="L36" s="13"/>
    </row>
    <row r="37" spans="2:13" x14ac:dyDescent="0.2">
      <c r="B37" s="28"/>
      <c r="C37" s="73"/>
      <c r="D37" s="67"/>
      <c r="E37" s="67"/>
      <c r="F37" s="67"/>
      <c r="G37" s="28"/>
      <c r="H37" s="13"/>
      <c r="J37" s="48"/>
      <c r="L37" s="13"/>
    </row>
    <row r="38" spans="2:13" x14ac:dyDescent="0.2">
      <c r="B38" s="50"/>
      <c r="C38" s="65"/>
      <c r="D38" s="67"/>
      <c r="E38" s="67"/>
      <c r="F38" s="67"/>
      <c r="G38" s="50"/>
      <c r="I38" s="49"/>
      <c r="J38" s="33"/>
    </row>
    <row r="39" spans="2:13" x14ac:dyDescent="0.2">
      <c r="B39" s="50"/>
      <c r="C39" s="65"/>
      <c r="D39" s="67"/>
      <c r="E39" s="67"/>
      <c r="F39" s="67"/>
      <c r="G39" s="49"/>
      <c r="H39" s="49"/>
      <c r="J39" s="33"/>
    </row>
    <row r="40" spans="2:13" x14ac:dyDescent="0.2">
      <c r="B40" s="50"/>
      <c r="C40" s="65"/>
      <c r="D40" s="67"/>
      <c r="E40" s="67"/>
      <c r="F40" s="67"/>
      <c r="G40" s="50"/>
      <c r="J40" s="33"/>
    </row>
    <row r="41" spans="2:13" x14ac:dyDescent="0.2">
      <c r="B41" s="50"/>
      <c r="C41" s="65"/>
      <c r="D41" s="67"/>
      <c r="E41" s="67"/>
      <c r="F41" s="67"/>
      <c r="G41" s="50"/>
      <c r="J41" s="33"/>
    </row>
    <row r="42" spans="2:13" x14ac:dyDescent="0.2">
      <c r="B42" s="50"/>
      <c r="C42" s="65"/>
      <c r="D42" s="67"/>
      <c r="E42" s="67"/>
      <c r="F42" s="67"/>
      <c r="G42" s="50"/>
      <c r="J42" s="33"/>
    </row>
    <row r="43" spans="2:13" x14ac:dyDescent="0.2">
      <c r="B43" s="50"/>
      <c r="C43" s="65"/>
      <c r="D43" s="67"/>
      <c r="E43" s="67"/>
      <c r="F43" s="67"/>
      <c r="G43" s="50"/>
      <c r="J43" s="33"/>
    </row>
    <row r="44" spans="2:13" x14ac:dyDescent="0.2">
      <c r="B44" s="50"/>
      <c r="C44" s="65"/>
      <c r="D44" s="67"/>
      <c r="E44" s="67"/>
      <c r="F44" s="67"/>
      <c r="G44" s="50"/>
      <c r="J44" s="33"/>
    </row>
    <row r="45" spans="2:13" x14ac:dyDescent="0.2">
      <c r="B45" s="50"/>
      <c r="C45" s="65"/>
      <c r="D45" s="67"/>
      <c r="E45" s="67"/>
      <c r="F45" s="67"/>
      <c r="G45" s="74"/>
      <c r="J45" s="33"/>
    </row>
    <row r="46" spans="2:13" x14ac:dyDescent="0.2">
      <c r="B46" s="50"/>
      <c r="C46" s="65"/>
      <c r="D46" s="67"/>
      <c r="E46" s="67"/>
      <c r="F46" s="67"/>
      <c r="G46" s="74"/>
      <c r="J46" s="33"/>
    </row>
    <row r="47" spans="2:13" x14ac:dyDescent="0.2">
      <c r="B47" s="50"/>
      <c r="C47" s="65"/>
      <c r="D47" s="67"/>
      <c r="E47" s="67"/>
      <c r="F47" s="67"/>
      <c r="G47" s="50"/>
      <c r="J47" s="33"/>
    </row>
    <row r="48" spans="2:13" x14ac:dyDescent="0.2">
      <c r="B48" s="50"/>
      <c r="C48" s="65"/>
      <c r="D48" s="67"/>
      <c r="E48" s="67"/>
      <c r="F48" s="67"/>
      <c r="G48" s="50"/>
      <c r="J48" s="33"/>
    </row>
    <row r="49" spans="2:10" x14ac:dyDescent="0.2">
      <c r="B49" s="50"/>
      <c r="C49" s="65"/>
      <c r="D49" s="67"/>
      <c r="E49" s="67"/>
      <c r="F49" s="67"/>
      <c r="G49" s="50"/>
      <c r="J49" s="33"/>
    </row>
    <row r="50" spans="2:10" x14ac:dyDescent="0.2">
      <c r="B50" s="50"/>
      <c r="C50" s="65"/>
      <c r="D50" s="67"/>
      <c r="E50" s="67"/>
      <c r="F50" s="67"/>
      <c r="G50" s="50"/>
      <c r="J50" s="33"/>
    </row>
    <row r="51" spans="2:10" x14ac:dyDescent="0.2">
      <c r="B51" s="50"/>
      <c r="C51" s="65"/>
      <c r="D51" s="67"/>
      <c r="E51" s="67"/>
      <c r="F51" s="67"/>
      <c r="G51" s="50"/>
      <c r="J51" s="33"/>
    </row>
    <row r="52" spans="2:10" x14ac:dyDescent="0.2">
      <c r="B52" s="50"/>
      <c r="C52" s="65"/>
      <c r="D52" s="67"/>
      <c r="E52" s="67"/>
      <c r="F52" s="67"/>
      <c r="G52" s="50"/>
      <c r="J52" s="33"/>
    </row>
    <row r="53" spans="2:10" x14ac:dyDescent="0.2">
      <c r="B53" s="50"/>
      <c r="C53" s="65"/>
      <c r="D53" s="67"/>
      <c r="E53" s="67"/>
      <c r="F53" s="67"/>
      <c r="G53" s="50"/>
      <c r="J53" s="33"/>
    </row>
    <row r="54" spans="2:10" x14ac:dyDescent="0.2">
      <c r="B54" s="50"/>
      <c r="C54" s="65"/>
      <c r="D54" s="67"/>
      <c r="E54" s="67"/>
      <c r="F54" s="67"/>
      <c r="G54" s="50"/>
      <c r="J54" s="33"/>
    </row>
    <row r="55" spans="2:10" x14ac:dyDescent="0.2">
      <c r="B55" s="50"/>
      <c r="C55" s="65"/>
      <c r="D55" s="67"/>
      <c r="E55" s="67"/>
      <c r="F55" s="67"/>
      <c r="G55" s="50"/>
      <c r="J55" s="33"/>
    </row>
    <row r="56" spans="2:10" x14ac:dyDescent="0.2">
      <c r="B56" s="50"/>
      <c r="C56" s="65"/>
      <c r="D56" s="67"/>
      <c r="E56" s="67"/>
      <c r="F56" s="67"/>
      <c r="G56" s="50"/>
      <c r="J56" s="33"/>
    </row>
    <row r="57" spans="2:10" x14ac:dyDescent="0.2">
      <c r="B57" s="50"/>
      <c r="C57" s="65"/>
      <c r="D57" s="67"/>
      <c r="E57" s="67"/>
      <c r="F57" s="67"/>
      <c r="G57" s="50"/>
      <c r="J57" s="33"/>
    </row>
    <row r="58" spans="2:10" x14ac:dyDescent="0.2">
      <c r="B58" s="50"/>
      <c r="C58" s="65"/>
      <c r="D58" s="67"/>
      <c r="E58" s="67"/>
      <c r="F58" s="67"/>
      <c r="G58" s="50"/>
      <c r="J58" s="33"/>
    </row>
    <row r="59" spans="2:10" x14ac:dyDescent="0.2">
      <c r="B59" s="50"/>
      <c r="C59" s="65"/>
      <c r="D59" s="67"/>
      <c r="E59" s="67"/>
      <c r="F59" s="67"/>
      <c r="G59" s="50"/>
      <c r="J59" s="33"/>
    </row>
    <row r="60" spans="2:10" x14ac:dyDescent="0.2">
      <c r="B60" s="50"/>
      <c r="C60" s="65"/>
      <c r="D60" s="67"/>
      <c r="E60" s="67"/>
      <c r="F60" s="67"/>
      <c r="G60" s="50"/>
      <c r="J60" s="33"/>
    </row>
    <row r="61" spans="2:10" x14ac:dyDescent="0.2">
      <c r="B61" s="50"/>
      <c r="C61" s="65"/>
      <c r="D61" s="67"/>
      <c r="E61" s="67"/>
      <c r="F61" s="67"/>
      <c r="G61" s="50"/>
      <c r="J61" s="33"/>
    </row>
    <row r="62" spans="2:10" x14ac:dyDescent="0.2">
      <c r="B62" s="50"/>
      <c r="C62" s="65"/>
      <c r="D62" s="67"/>
      <c r="E62" s="67"/>
      <c r="F62" s="67"/>
      <c r="G62" s="50"/>
      <c r="J62" s="33"/>
    </row>
    <row r="63" spans="2:10" x14ac:dyDescent="0.2">
      <c r="B63" s="50"/>
      <c r="C63" s="65"/>
      <c r="D63" s="67"/>
      <c r="E63" s="67"/>
      <c r="F63" s="67"/>
      <c r="G63" s="50"/>
      <c r="J63" s="33"/>
    </row>
    <row r="64" spans="2:10" x14ac:dyDescent="0.2">
      <c r="B64" s="50"/>
      <c r="C64" s="65"/>
      <c r="D64" s="67"/>
      <c r="E64" s="67"/>
      <c r="F64" s="67"/>
      <c r="G64" s="50"/>
      <c r="J64" s="33"/>
    </row>
    <row r="65" spans="2:10" x14ac:dyDescent="0.2">
      <c r="B65" s="50"/>
      <c r="C65" s="65"/>
      <c r="D65" s="67"/>
      <c r="E65" s="67"/>
      <c r="F65" s="67"/>
      <c r="G65" s="50"/>
      <c r="J65" s="33"/>
    </row>
    <row r="66" spans="2:10" x14ac:dyDescent="0.2">
      <c r="B66" s="50"/>
      <c r="C66" s="65"/>
      <c r="D66" s="67"/>
      <c r="E66" s="67"/>
      <c r="F66" s="67"/>
      <c r="G66" s="50"/>
      <c r="J66" s="33"/>
    </row>
    <row r="67" spans="2:10" x14ac:dyDescent="0.2">
      <c r="B67" s="50"/>
      <c r="C67" s="65"/>
      <c r="D67" s="67"/>
      <c r="E67" s="67"/>
      <c r="F67" s="67"/>
      <c r="G67" s="50"/>
      <c r="J67" s="33"/>
    </row>
    <row r="68" spans="2:10" x14ac:dyDescent="0.2">
      <c r="B68" s="50"/>
      <c r="C68" s="65"/>
      <c r="D68" s="67"/>
      <c r="E68" s="67"/>
      <c r="F68" s="67"/>
      <c r="G68" s="50"/>
      <c r="J68" s="33"/>
    </row>
    <row r="69" spans="2:10" x14ac:dyDescent="0.2">
      <c r="B69" s="50"/>
      <c r="C69" s="65"/>
      <c r="D69" s="67"/>
      <c r="E69" s="67"/>
      <c r="F69" s="67"/>
      <c r="G69" s="50"/>
      <c r="J69" s="33"/>
    </row>
    <row r="70" spans="2:10" x14ac:dyDescent="0.2">
      <c r="B70" s="50"/>
      <c r="C70" s="65"/>
      <c r="D70" s="67"/>
      <c r="E70" s="67"/>
      <c r="F70" s="67"/>
      <c r="G70" s="50"/>
      <c r="J70" s="33"/>
    </row>
    <row r="71" spans="2:10" x14ac:dyDescent="0.2">
      <c r="B71" s="50"/>
      <c r="C71" s="65"/>
      <c r="D71" s="67"/>
      <c r="E71" s="67"/>
      <c r="F71" s="67"/>
      <c r="G71" s="50"/>
      <c r="J71" s="33"/>
    </row>
    <row r="72" spans="2:10" x14ac:dyDescent="0.2">
      <c r="B72" s="50"/>
      <c r="C72" s="65"/>
      <c r="D72" s="67"/>
      <c r="E72" s="67"/>
      <c r="F72" s="67"/>
      <c r="G72" s="50"/>
      <c r="J72" s="33"/>
    </row>
    <row r="73" spans="2:10" x14ac:dyDescent="0.2">
      <c r="B73" s="50"/>
      <c r="C73" s="65"/>
      <c r="D73" s="67"/>
      <c r="E73" s="67"/>
      <c r="F73" s="67"/>
      <c r="G73" s="50"/>
      <c r="J73" s="33"/>
    </row>
    <row r="74" spans="2:10" x14ac:dyDescent="0.2">
      <c r="B74" s="50"/>
      <c r="C74" s="65"/>
      <c r="D74" s="67"/>
      <c r="E74" s="67"/>
      <c r="F74" s="67"/>
      <c r="G74" s="50"/>
      <c r="J74" s="33"/>
    </row>
    <row r="75" spans="2:10" x14ac:dyDescent="0.2">
      <c r="B75" s="50"/>
      <c r="C75" s="65"/>
      <c r="D75" s="67"/>
      <c r="E75" s="67"/>
      <c r="F75" s="67"/>
      <c r="G75" s="50"/>
      <c r="J75" s="33"/>
    </row>
    <row r="76" spans="2:10" x14ac:dyDescent="0.2">
      <c r="B76" s="50"/>
      <c r="C76" s="65"/>
      <c r="D76" s="67"/>
      <c r="E76" s="67"/>
      <c r="F76" s="67"/>
      <c r="G76" s="50"/>
      <c r="J76" s="33"/>
    </row>
    <row r="77" spans="2:10" x14ac:dyDescent="0.2">
      <c r="B77" s="50"/>
      <c r="C77" s="65"/>
      <c r="D77" s="67"/>
      <c r="E77" s="67"/>
      <c r="F77" s="67"/>
      <c r="G77" s="50"/>
      <c r="J77" s="33"/>
    </row>
    <row r="78" spans="2:10" x14ac:dyDescent="0.2">
      <c r="B78" s="50"/>
      <c r="C78" s="65"/>
      <c r="D78" s="67"/>
      <c r="E78" s="67"/>
      <c r="F78" s="67"/>
      <c r="G78" s="50"/>
      <c r="J78" s="33"/>
    </row>
    <row r="79" spans="2:10" x14ac:dyDescent="0.2">
      <c r="B79" s="50"/>
      <c r="C79" s="65"/>
      <c r="D79" s="67"/>
      <c r="E79" s="67"/>
      <c r="F79" s="67"/>
      <c r="G79" s="50"/>
      <c r="J79" s="33"/>
    </row>
    <row r="80" spans="2:10" x14ac:dyDescent="0.2">
      <c r="B80" s="50"/>
      <c r="C80" s="65"/>
      <c r="D80" s="67"/>
      <c r="E80" s="67"/>
      <c r="F80" s="67"/>
      <c r="G80" s="50"/>
      <c r="J80" s="33"/>
    </row>
    <row r="81" spans="2:10" x14ac:dyDescent="0.2">
      <c r="B81" s="50"/>
      <c r="C81" s="65"/>
      <c r="D81" s="67"/>
      <c r="E81" s="67"/>
      <c r="F81" s="67"/>
      <c r="G81" s="50"/>
      <c r="J81" s="33"/>
    </row>
    <row r="82" spans="2:10" x14ac:dyDescent="0.2">
      <c r="B82" s="50"/>
      <c r="C82" s="65"/>
      <c r="D82" s="67"/>
      <c r="E82" s="67"/>
      <c r="F82" s="67"/>
      <c r="G82" s="50"/>
      <c r="J82" s="33"/>
    </row>
    <row r="83" spans="2:10" x14ac:dyDescent="0.2">
      <c r="B83" s="50"/>
      <c r="C83" s="65"/>
      <c r="D83" s="67"/>
      <c r="E83" s="67"/>
      <c r="F83" s="67"/>
      <c r="G83" s="50"/>
      <c r="J83" s="33"/>
    </row>
    <row r="84" spans="2:10" x14ac:dyDescent="0.2">
      <c r="B84" s="50"/>
      <c r="C84" s="65"/>
      <c r="D84" s="67"/>
      <c r="E84" s="67"/>
      <c r="F84" s="67"/>
      <c r="G84" s="50"/>
      <c r="J84" s="33"/>
    </row>
    <row r="85" spans="2:10" x14ac:dyDescent="0.2">
      <c r="B85" s="50"/>
      <c r="C85" s="65"/>
      <c r="D85" s="67"/>
      <c r="E85" s="67"/>
      <c r="F85" s="67"/>
      <c r="G85" s="50"/>
      <c r="J85" s="33"/>
    </row>
    <row r="86" spans="2:10" x14ac:dyDescent="0.2">
      <c r="B86" s="50"/>
      <c r="C86" s="65"/>
      <c r="D86" s="67"/>
      <c r="E86" s="67"/>
      <c r="F86" s="67"/>
      <c r="G86" s="50"/>
      <c r="J86" s="33"/>
    </row>
    <row r="87" spans="2:10" x14ac:dyDescent="0.2">
      <c r="B87" s="50"/>
      <c r="C87" s="65"/>
      <c r="D87" s="67"/>
      <c r="E87" s="67"/>
      <c r="F87" s="67"/>
      <c r="G87" s="50"/>
      <c r="J87" s="33"/>
    </row>
    <row r="88" spans="2:10" x14ac:dyDescent="0.2">
      <c r="B88" s="50"/>
      <c r="C88" s="65"/>
      <c r="D88" s="67"/>
      <c r="E88" s="67"/>
      <c r="F88" s="67"/>
      <c r="G88" s="50"/>
      <c r="J88" s="33"/>
    </row>
    <row r="89" spans="2:10" x14ac:dyDescent="0.2">
      <c r="B89" s="50"/>
      <c r="C89" s="65"/>
      <c r="D89" s="67"/>
      <c r="E89" s="67"/>
      <c r="F89" s="67"/>
      <c r="G89" s="50"/>
      <c r="J89" s="33"/>
    </row>
    <row r="90" spans="2:10" x14ac:dyDescent="0.2">
      <c r="B90" s="50"/>
      <c r="C90" s="65"/>
      <c r="D90" s="67"/>
      <c r="E90" s="67"/>
      <c r="F90" s="67"/>
      <c r="G90" s="50"/>
      <c r="J90" s="33"/>
    </row>
    <row r="91" spans="2:10" x14ac:dyDescent="0.2">
      <c r="B91" s="50"/>
      <c r="C91" s="65"/>
      <c r="D91" s="67"/>
      <c r="E91" s="67"/>
      <c r="F91" s="67"/>
      <c r="G91" s="50"/>
      <c r="J91" s="33"/>
    </row>
    <row r="92" spans="2:10" x14ac:dyDescent="0.2">
      <c r="B92" s="50"/>
      <c r="C92" s="65"/>
      <c r="D92" s="67"/>
      <c r="E92" s="67"/>
      <c r="F92" s="67"/>
      <c r="G92" s="50"/>
      <c r="J92" s="33"/>
    </row>
    <row r="93" spans="2:10" x14ac:dyDescent="0.2">
      <c r="B93" s="50"/>
      <c r="C93" s="65"/>
      <c r="D93" s="67"/>
      <c r="E93" s="67"/>
      <c r="F93" s="67"/>
      <c r="G93" s="50"/>
      <c r="J93" s="33"/>
    </row>
    <row r="94" spans="2:10" x14ac:dyDescent="0.2">
      <c r="B94" s="50"/>
      <c r="C94" s="65"/>
      <c r="D94" s="67"/>
      <c r="E94" s="67"/>
      <c r="F94" s="67"/>
      <c r="G94" s="50"/>
      <c r="J94" s="33"/>
    </row>
    <row r="95" spans="2:10" x14ac:dyDescent="0.2">
      <c r="B95" s="50"/>
      <c r="C95" s="65"/>
      <c r="D95" s="67"/>
      <c r="E95" s="67"/>
      <c r="F95" s="67"/>
      <c r="G95" s="50"/>
      <c r="J95" s="33"/>
    </row>
    <row r="96" spans="2:10" x14ac:dyDescent="0.2">
      <c r="B96" s="50"/>
      <c r="C96" s="65"/>
      <c r="D96" s="67"/>
      <c r="E96" s="67"/>
      <c r="F96" s="67"/>
      <c r="G96" s="50"/>
      <c r="J96" s="33"/>
    </row>
    <row r="97" spans="2:10" x14ac:dyDescent="0.2">
      <c r="B97" s="50"/>
      <c r="C97" s="65"/>
      <c r="D97" s="67"/>
      <c r="E97" s="67"/>
      <c r="F97" s="67"/>
      <c r="G97" s="50"/>
      <c r="J97" s="33"/>
    </row>
    <row r="98" spans="2:10" x14ac:dyDescent="0.2">
      <c r="B98" s="50"/>
      <c r="C98" s="65"/>
      <c r="D98" s="67"/>
      <c r="E98" s="67"/>
      <c r="F98" s="67"/>
      <c r="G98" s="50"/>
      <c r="J98" s="33"/>
    </row>
    <row r="99" spans="2:10" x14ac:dyDescent="0.2">
      <c r="B99" s="50"/>
      <c r="C99" s="65"/>
      <c r="D99" s="67"/>
      <c r="E99" s="67"/>
      <c r="F99" s="67"/>
      <c r="G99" s="50"/>
      <c r="J99" s="33"/>
    </row>
    <row r="100" spans="2:10" x14ac:dyDescent="0.2">
      <c r="B100" s="50"/>
      <c r="C100" s="65"/>
      <c r="D100" s="67"/>
      <c r="E100" s="67"/>
      <c r="F100" s="67"/>
      <c r="G100" s="50"/>
      <c r="J100" s="33"/>
    </row>
    <row r="101" spans="2:10" x14ac:dyDescent="0.2">
      <c r="B101" s="50"/>
      <c r="C101" s="65"/>
      <c r="D101" s="67"/>
      <c r="E101" s="67"/>
      <c r="F101" s="67"/>
      <c r="G101" s="50"/>
      <c r="J101" s="33"/>
    </row>
    <row r="102" spans="2:10" x14ac:dyDescent="0.2">
      <c r="B102" s="50"/>
      <c r="C102" s="65"/>
      <c r="D102" s="67"/>
      <c r="E102" s="67"/>
      <c r="F102" s="67"/>
      <c r="G102" s="50"/>
      <c r="J102" s="33"/>
    </row>
    <row r="103" spans="2:10" x14ac:dyDescent="0.2">
      <c r="B103" s="50"/>
      <c r="C103" s="65"/>
      <c r="D103" s="67"/>
      <c r="E103" s="67"/>
      <c r="F103" s="67"/>
      <c r="G103" s="50"/>
      <c r="J103" s="33"/>
    </row>
    <row r="104" spans="2:10" x14ac:dyDescent="0.2">
      <c r="B104" s="50"/>
      <c r="C104" s="65"/>
      <c r="D104" s="67"/>
      <c r="E104" s="67"/>
      <c r="F104" s="67"/>
      <c r="G104" s="50"/>
      <c r="J104" s="33"/>
    </row>
    <row r="105" spans="2:10" x14ac:dyDescent="0.2">
      <c r="B105" s="50"/>
      <c r="C105" s="65"/>
      <c r="D105" s="67"/>
      <c r="E105" s="67"/>
      <c r="F105" s="67"/>
      <c r="G105" s="50"/>
      <c r="J105" s="33"/>
    </row>
    <row r="106" spans="2:10" x14ac:dyDescent="0.2">
      <c r="B106" s="50"/>
      <c r="C106" s="65"/>
      <c r="D106" s="67"/>
      <c r="E106" s="67"/>
      <c r="F106" s="67"/>
      <c r="G106" s="50"/>
      <c r="J106" s="33"/>
    </row>
    <row r="107" spans="2:10" x14ac:dyDescent="0.2">
      <c r="B107" s="50"/>
      <c r="C107" s="65"/>
      <c r="D107" s="67"/>
      <c r="E107" s="67"/>
      <c r="F107" s="67"/>
      <c r="G107" s="50"/>
      <c r="J107" s="33"/>
    </row>
    <row r="108" spans="2:10" x14ac:dyDescent="0.2">
      <c r="B108" s="50"/>
      <c r="C108" s="65"/>
      <c r="D108" s="67"/>
      <c r="E108" s="67"/>
      <c r="F108" s="67"/>
      <c r="G108" s="50"/>
      <c r="J108" s="33"/>
    </row>
    <row r="109" spans="2:10" x14ac:dyDescent="0.2">
      <c r="B109" s="50"/>
      <c r="C109" s="65"/>
      <c r="D109" s="67"/>
      <c r="E109" s="67"/>
      <c r="F109" s="67"/>
      <c r="G109" s="50"/>
      <c r="J109" s="33"/>
    </row>
    <row r="110" spans="2:10" x14ac:dyDescent="0.2">
      <c r="B110" s="50"/>
      <c r="C110" s="65"/>
      <c r="D110" s="67"/>
      <c r="E110" s="67"/>
      <c r="F110" s="67"/>
      <c r="G110" s="50"/>
      <c r="J110" s="33"/>
    </row>
    <row r="111" spans="2:10" x14ac:dyDescent="0.2">
      <c r="B111" s="50"/>
      <c r="C111" s="65"/>
      <c r="D111" s="67"/>
      <c r="E111" s="67"/>
      <c r="F111" s="67"/>
      <c r="G111" s="50"/>
      <c r="J111" s="33"/>
    </row>
    <row r="112" spans="2:10" x14ac:dyDescent="0.2">
      <c r="B112" s="50"/>
      <c r="C112" s="65"/>
      <c r="D112" s="67"/>
      <c r="E112" s="67"/>
      <c r="F112" s="67"/>
      <c r="G112" s="50"/>
      <c r="J112" s="33"/>
    </row>
    <row r="113" spans="2:10" x14ac:dyDescent="0.2">
      <c r="B113" s="50"/>
      <c r="C113" s="65"/>
      <c r="D113" s="67"/>
      <c r="E113" s="67"/>
      <c r="F113" s="67"/>
      <c r="G113" s="50"/>
      <c r="J113" s="33"/>
    </row>
    <row r="114" spans="2:10" x14ac:dyDescent="0.2">
      <c r="B114" s="50"/>
      <c r="C114" s="65"/>
      <c r="D114" s="67"/>
      <c r="E114" s="67"/>
      <c r="F114" s="67"/>
      <c r="G114" s="50"/>
      <c r="J114" s="33"/>
    </row>
    <row r="115" spans="2:10" x14ac:dyDescent="0.2">
      <c r="B115" s="50"/>
      <c r="C115" s="65"/>
      <c r="D115" s="67"/>
      <c r="E115" s="67"/>
      <c r="F115" s="67"/>
      <c r="G115" s="50"/>
      <c r="J115" s="33"/>
    </row>
    <row r="116" spans="2:10" x14ac:dyDescent="0.2">
      <c r="B116" s="50"/>
      <c r="C116" s="65"/>
      <c r="D116" s="67"/>
      <c r="E116" s="67"/>
      <c r="F116" s="67"/>
      <c r="G116" s="50"/>
      <c r="J116" s="33"/>
    </row>
    <row r="117" spans="2:10" x14ac:dyDescent="0.2">
      <c r="B117" s="50"/>
      <c r="C117" s="65"/>
      <c r="D117" s="67"/>
      <c r="E117" s="67"/>
      <c r="F117" s="67"/>
      <c r="G117" s="50"/>
      <c r="J117" s="33"/>
    </row>
    <row r="118" spans="2:10" x14ac:dyDescent="0.2">
      <c r="B118" s="50"/>
      <c r="C118" s="65"/>
      <c r="D118" s="67"/>
      <c r="E118" s="67"/>
      <c r="F118" s="67"/>
      <c r="G118" s="50"/>
      <c r="J118" s="33"/>
    </row>
    <row r="119" spans="2:10" x14ac:dyDescent="0.2">
      <c r="B119" s="50"/>
      <c r="C119" s="65"/>
      <c r="D119" s="67"/>
      <c r="E119" s="67"/>
      <c r="F119" s="67"/>
      <c r="G119" s="50"/>
      <c r="J119" s="33"/>
    </row>
    <row r="120" spans="2:10" x14ac:dyDescent="0.2">
      <c r="B120" s="50"/>
      <c r="C120" s="65"/>
      <c r="D120" s="67"/>
      <c r="E120" s="67"/>
      <c r="F120" s="67"/>
      <c r="G120" s="50"/>
      <c r="J120" s="33"/>
    </row>
    <row r="121" spans="2:10" x14ac:dyDescent="0.2">
      <c r="B121" s="50"/>
      <c r="C121" s="65"/>
      <c r="D121" s="67"/>
      <c r="E121" s="67"/>
      <c r="F121" s="67"/>
      <c r="G121" s="50"/>
      <c r="J121" s="33"/>
    </row>
    <row r="122" spans="2:10" x14ac:dyDescent="0.2">
      <c r="B122" s="50"/>
      <c r="C122" s="65"/>
      <c r="D122" s="67"/>
      <c r="E122" s="67"/>
      <c r="F122" s="67"/>
      <c r="G122" s="50"/>
      <c r="J122" s="33"/>
    </row>
    <row r="123" spans="2:10" x14ac:dyDescent="0.2">
      <c r="B123" s="50"/>
      <c r="C123" s="65"/>
      <c r="D123" s="67"/>
      <c r="E123" s="67"/>
      <c r="F123" s="67"/>
      <c r="G123" s="50"/>
      <c r="J123" s="33"/>
    </row>
    <row r="124" spans="2:10" x14ac:dyDescent="0.2">
      <c r="B124" s="50"/>
      <c r="C124" s="65"/>
      <c r="D124" s="67"/>
      <c r="E124" s="67"/>
      <c r="F124" s="67"/>
      <c r="G124" s="50"/>
      <c r="J124" s="33"/>
    </row>
    <row r="125" spans="2:10" x14ac:dyDescent="0.2">
      <c r="B125" s="50"/>
      <c r="C125" s="65"/>
      <c r="D125" s="67"/>
      <c r="E125" s="67"/>
      <c r="F125" s="67"/>
      <c r="G125" s="50"/>
      <c r="J125" s="33"/>
    </row>
    <row r="126" spans="2:10" x14ac:dyDescent="0.2">
      <c r="B126" s="50"/>
      <c r="C126" s="65"/>
      <c r="D126" s="67"/>
      <c r="E126" s="67"/>
      <c r="F126" s="67"/>
      <c r="G126" s="50"/>
      <c r="J126" s="33"/>
    </row>
    <row r="127" spans="2:10" x14ac:dyDescent="0.2">
      <c r="B127" s="50"/>
      <c r="C127" s="65"/>
      <c r="D127" s="67"/>
      <c r="E127" s="67"/>
      <c r="F127" s="67"/>
      <c r="G127" s="50"/>
      <c r="J127" s="33"/>
    </row>
    <row r="128" spans="2:10" x14ac:dyDescent="0.2">
      <c r="B128" s="50"/>
      <c r="C128" s="65"/>
      <c r="D128" s="67"/>
      <c r="E128" s="67"/>
      <c r="F128" s="67"/>
      <c r="G128" s="50"/>
      <c r="J128" s="33"/>
    </row>
    <row r="129" spans="2:10" x14ac:dyDescent="0.2">
      <c r="B129" s="50"/>
      <c r="C129" s="65"/>
      <c r="D129" s="67"/>
      <c r="E129" s="67"/>
      <c r="F129" s="67"/>
      <c r="G129" s="50"/>
      <c r="J129" s="33"/>
    </row>
    <row r="130" spans="2:10" x14ac:dyDescent="0.2">
      <c r="B130" s="50"/>
      <c r="C130" s="65"/>
      <c r="D130" s="67"/>
      <c r="E130" s="67"/>
      <c r="F130" s="67"/>
      <c r="G130" s="50"/>
      <c r="J130" s="33"/>
    </row>
    <row r="131" spans="2:10" x14ac:dyDescent="0.2">
      <c r="B131" s="50"/>
      <c r="C131" s="65"/>
      <c r="D131" s="67"/>
      <c r="E131" s="67"/>
      <c r="F131" s="67"/>
      <c r="G131" s="50"/>
      <c r="J131" s="33"/>
    </row>
    <row r="132" spans="2:10" x14ac:dyDescent="0.2">
      <c r="B132" s="50"/>
      <c r="C132" s="65"/>
      <c r="D132" s="67"/>
      <c r="E132" s="67"/>
      <c r="F132" s="67"/>
      <c r="G132" s="50"/>
      <c r="J132" s="33"/>
    </row>
    <row r="133" spans="2:10" x14ac:dyDescent="0.2">
      <c r="B133" s="50"/>
      <c r="C133" s="65"/>
      <c r="D133" s="67"/>
      <c r="E133" s="67"/>
      <c r="F133" s="67"/>
      <c r="G133" s="50"/>
      <c r="J133" s="33"/>
    </row>
    <row r="134" spans="2:10" x14ac:dyDescent="0.2">
      <c r="B134" s="50"/>
      <c r="C134" s="65"/>
      <c r="D134" s="67"/>
      <c r="E134" s="67"/>
      <c r="F134" s="67"/>
      <c r="G134" s="50"/>
      <c r="J134" s="33"/>
    </row>
    <row r="135" spans="2:10" x14ac:dyDescent="0.2">
      <c r="B135" s="50"/>
      <c r="C135" s="65"/>
      <c r="D135" s="67"/>
      <c r="E135" s="67"/>
      <c r="F135" s="67"/>
      <c r="G135" s="50"/>
      <c r="J135" s="33"/>
    </row>
    <row r="136" spans="2:10" x14ac:dyDescent="0.2">
      <c r="B136" s="50"/>
      <c r="C136" s="65"/>
      <c r="D136" s="67"/>
      <c r="E136" s="67"/>
      <c r="F136" s="67"/>
      <c r="G136" s="50"/>
      <c r="J136" s="33"/>
    </row>
    <row r="137" spans="2:10" x14ac:dyDescent="0.2">
      <c r="B137" s="50"/>
      <c r="C137" s="65"/>
      <c r="D137" s="67"/>
      <c r="E137" s="67"/>
      <c r="F137" s="67"/>
      <c r="G137" s="50"/>
      <c r="J137" s="33"/>
    </row>
    <row r="138" spans="2:10" x14ac:dyDescent="0.2">
      <c r="B138" s="50"/>
      <c r="C138" s="65"/>
      <c r="D138" s="67"/>
      <c r="E138" s="67"/>
      <c r="F138" s="67"/>
      <c r="G138" s="50"/>
      <c r="J138" s="33"/>
    </row>
    <row r="139" spans="2:10" x14ac:dyDescent="0.2">
      <c r="B139" s="50"/>
      <c r="C139" s="65"/>
      <c r="D139" s="67"/>
      <c r="E139" s="67"/>
      <c r="F139" s="67"/>
      <c r="G139" s="50"/>
      <c r="J139" s="33"/>
    </row>
    <row r="140" spans="2:10" x14ac:dyDescent="0.2">
      <c r="B140" s="50"/>
      <c r="C140" s="65"/>
      <c r="D140" s="67"/>
      <c r="E140" s="67"/>
      <c r="F140" s="67"/>
      <c r="G140" s="50"/>
      <c r="J140" s="33"/>
    </row>
    <row r="141" spans="2:10" x14ac:dyDescent="0.2">
      <c r="B141" s="50"/>
      <c r="C141" s="65"/>
      <c r="D141" s="67"/>
      <c r="E141" s="67"/>
      <c r="F141" s="67"/>
      <c r="G141" s="50"/>
      <c r="J141" s="33"/>
    </row>
    <row r="142" spans="2:10" x14ac:dyDescent="0.2">
      <c r="B142" s="50"/>
      <c r="C142" s="65"/>
      <c r="D142" s="67"/>
      <c r="E142" s="67"/>
      <c r="F142" s="67"/>
      <c r="G142" s="50"/>
      <c r="J142" s="33"/>
    </row>
    <row r="143" spans="2:10" x14ac:dyDescent="0.2">
      <c r="B143" s="50"/>
      <c r="C143" s="65"/>
      <c r="D143" s="67"/>
      <c r="E143" s="67"/>
      <c r="F143" s="67"/>
      <c r="G143" s="50"/>
      <c r="J143" s="33"/>
    </row>
    <row r="144" spans="2:10" x14ac:dyDescent="0.2">
      <c r="B144" s="50"/>
      <c r="C144" s="65"/>
      <c r="D144" s="67"/>
      <c r="E144" s="67"/>
      <c r="F144" s="67"/>
      <c r="G144" s="50"/>
      <c r="J144" s="33"/>
    </row>
    <row r="145" spans="2:10" x14ac:dyDescent="0.2">
      <c r="B145" s="50"/>
      <c r="C145" s="65"/>
      <c r="D145" s="67"/>
      <c r="E145" s="67"/>
      <c r="F145" s="67"/>
      <c r="G145" s="50"/>
      <c r="J145" s="33"/>
    </row>
    <row r="146" spans="2:10" x14ac:dyDescent="0.2">
      <c r="B146" s="50"/>
      <c r="C146" s="65"/>
      <c r="D146" s="67"/>
      <c r="E146" s="67"/>
      <c r="F146" s="67"/>
      <c r="G146" s="50"/>
      <c r="J146" s="33"/>
    </row>
    <row r="147" spans="2:10" x14ac:dyDescent="0.2">
      <c r="B147" s="50"/>
      <c r="C147" s="65"/>
      <c r="D147" s="67"/>
      <c r="E147" s="67"/>
      <c r="F147" s="67"/>
      <c r="G147" s="50"/>
      <c r="J147" s="33"/>
    </row>
    <row r="148" spans="2:10" x14ac:dyDescent="0.2">
      <c r="B148" s="50"/>
      <c r="C148" s="65"/>
      <c r="D148" s="67"/>
      <c r="E148" s="67"/>
      <c r="F148" s="67"/>
      <c r="G148" s="50"/>
      <c r="J148" s="33"/>
    </row>
    <row r="149" spans="2:10" x14ac:dyDescent="0.2">
      <c r="B149" s="50"/>
      <c r="C149" s="65"/>
      <c r="D149" s="67"/>
      <c r="E149" s="67"/>
      <c r="F149" s="67"/>
      <c r="G149" s="50"/>
      <c r="J149" s="33"/>
    </row>
    <row r="150" spans="2:10" x14ac:dyDescent="0.2">
      <c r="B150" s="50"/>
      <c r="C150" s="65"/>
      <c r="D150" s="67"/>
      <c r="E150" s="67"/>
      <c r="F150" s="67"/>
      <c r="G150" s="50"/>
      <c r="J150" s="33"/>
    </row>
    <row r="151" spans="2:10" x14ac:dyDescent="0.2">
      <c r="B151" s="50"/>
      <c r="C151" s="65"/>
      <c r="D151" s="67"/>
      <c r="E151" s="67"/>
      <c r="F151" s="67"/>
      <c r="G151" s="50"/>
      <c r="J151" s="33"/>
    </row>
    <row r="152" spans="2:10" x14ac:dyDescent="0.2">
      <c r="B152" s="50"/>
      <c r="C152" s="65"/>
      <c r="D152" s="67"/>
      <c r="E152" s="67"/>
      <c r="F152" s="67"/>
      <c r="G152" s="50"/>
      <c r="J152" s="33"/>
    </row>
    <row r="153" spans="2:10" x14ac:dyDescent="0.2">
      <c r="B153" s="50"/>
      <c r="C153" s="65"/>
      <c r="D153" s="67"/>
      <c r="E153" s="67"/>
      <c r="F153" s="67"/>
      <c r="G153" s="50"/>
      <c r="J153" s="33"/>
    </row>
    <row r="154" spans="2:10" x14ac:dyDescent="0.2">
      <c r="B154" s="50"/>
      <c r="C154" s="65"/>
      <c r="D154" s="67"/>
      <c r="E154" s="67"/>
      <c r="F154" s="67"/>
      <c r="G154" s="50"/>
      <c r="J154" s="33"/>
    </row>
    <row r="155" spans="2:10" x14ac:dyDescent="0.2">
      <c r="B155" s="50"/>
      <c r="C155" s="65"/>
      <c r="D155" s="67"/>
      <c r="E155" s="67"/>
      <c r="F155" s="67"/>
      <c r="G155" s="50"/>
      <c r="J155" s="33"/>
    </row>
    <row r="156" spans="2:10" x14ac:dyDescent="0.2">
      <c r="B156" s="50"/>
      <c r="C156" s="65"/>
      <c r="D156" s="67"/>
      <c r="E156" s="67"/>
      <c r="F156" s="67"/>
      <c r="G156" s="50"/>
      <c r="J156" s="33"/>
    </row>
    <row r="157" spans="2:10" x14ac:dyDescent="0.2">
      <c r="B157" s="50"/>
      <c r="C157" s="65"/>
      <c r="D157" s="67"/>
      <c r="E157" s="67"/>
      <c r="F157" s="67"/>
      <c r="G157" s="50"/>
      <c r="J157" s="33"/>
    </row>
    <row r="158" spans="2:10" x14ac:dyDescent="0.2">
      <c r="B158" s="50"/>
      <c r="C158" s="65"/>
      <c r="D158" s="67"/>
      <c r="E158" s="67"/>
      <c r="F158" s="67"/>
      <c r="G158" s="50"/>
      <c r="J158" s="33"/>
    </row>
    <row r="159" spans="2:10" x14ac:dyDescent="0.2">
      <c r="B159" s="50"/>
      <c r="C159" s="65"/>
      <c r="D159" s="67"/>
      <c r="E159" s="67"/>
      <c r="F159" s="67"/>
      <c r="G159" s="50"/>
      <c r="J159" s="33"/>
    </row>
    <row r="160" spans="2:10" x14ac:dyDescent="0.2">
      <c r="B160" s="50"/>
      <c r="C160" s="65"/>
      <c r="D160" s="67"/>
      <c r="E160" s="67"/>
      <c r="F160" s="67"/>
      <c r="G160" s="50"/>
      <c r="J160" s="33"/>
    </row>
    <row r="161" spans="2:10" x14ac:dyDescent="0.2">
      <c r="B161" s="50"/>
      <c r="C161" s="65"/>
      <c r="D161" s="67"/>
      <c r="E161" s="67"/>
      <c r="F161" s="67"/>
      <c r="G161" s="50"/>
      <c r="J161" s="33"/>
    </row>
    <row r="162" spans="2:10" x14ac:dyDescent="0.2">
      <c r="B162" s="50"/>
      <c r="C162" s="65"/>
      <c r="D162" s="67"/>
      <c r="E162" s="67"/>
      <c r="F162" s="67"/>
      <c r="G162" s="50"/>
      <c r="J162" s="33"/>
    </row>
    <row r="163" spans="2:10" x14ac:dyDescent="0.2">
      <c r="B163" s="50"/>
      <c r="C163" s="65"/>
      <c r="D163" s="67"/>
      <c r="E163" s="67"/>
      <c r="F163" s="67"/>
      <c r="G163" s="50"/>
      <c r="J163" s="33"/>
    </row>
    <row r="164" spans="2:10" x14ac:dyDescent="0.2">
      <c r="B164" s="50"/>
      <c r="C164" s="65"/>
      <c r="D164" s="67"/>
      <c r="E164" s="67"/>
      <c r="F164" s="67"/>
      <c r="G164" s="50"/>
      <c r="J164" s="33"/>
    </row>
    <row r="165" spans="2:10" x14ac:dyDescent="0.2">
      <c r="B165" s="50"/>
      <c r="C165" s="65"/>
      <c r="D165" s="67"/>
      <c r="E165" s="67"/>
      <c r="F165" s="67"/>
      <c r="G165" s="50"/>
      <c r="J165" s="33"/>
    </row>
    <row r="166" spans="2:10" x14ac:dyDescent="0.2">
      <c r="B166" s="50"/>
      <c r="C166" s="65"/>
      <c r="D166" s="67"/>
      <c r="E166" s="67"/>
      <c r="F166" s="67"/>
      <c r="G166" s="50"/>
      <c r="J166" s="33"/>
    </row>
    <row r="167" spans="2:10" x14ac:dyDescent="0.2">
      <c r="B167" s="50"/>
      <c r="C167" s="65"/>
      <c r="D167" s="67"/>
      <c r="E167" s="67"/>
      <c r="F167" s="67"/>
      <c r="G167" s="50"/>
      <c r="J167" s="33"/>
    </row>
    <row r="168" spans="2:10" x14ac:dyDescent="0.2">
      <c r="B168" s="50"/>
      <c r="C168" s="65"/>
      <c r="D168" s="67"/>
      <c r="E168" s="67"/>
      <c r="F168" s="67"/>
      <c r="G168" s="50"/>
      <c r="J168" s="33"/>
    </row>
    <row r="169" spans="2:10" x14ac:dyDescent="0.2">
      <c r="B169" s="50"/>
      <c r="C169" s="65"/>
      <c r="D169" s="67"/>
      <c r="E169" s="67"/>
      <c r="F169" s="67"/>
      <c r="G169" s="50"/>
      <c r="J169" s="33"/>
    </row>
    <row r="170" spans="2:10" x14ac:dyDescent="0.2">
      <c r="B170" s="50"/>
      <c r="C170" s="65"/>
      <c r="D170" s="67"/>
      <c r="E170" s="67"/>
      <c r="F170" s="67"/>
      <c r="G170" s="50"/>
      <c r="J170" s="33"/>
    </row>
    <row r="171" spans="2:10" x14ac:dyDescent="0.2">
      <c r="B171" s="50"/>
      <c r="C171" s="65"/>
      <c r="D171" s="67"/>
      <c r="E171" s="67"/>
      <c r="F171" s="67"/>
      <c r="G171" s="50"/>
      <c r="J171" s="33"/>
    </row>
    <row r="172" spans="2:10" x14ac:dyDescent="0.2">
      <c r="B172" s="50"/>
      <c r="C172" s="65"/>
      <c r="D172" s="67"/>
      <c r="E172" s="67"/>
      <c r="F172" s="67"/>
      <c r="G172" s="50"/>
      <c r="J172" s="33"/>
    </row>
    <row r="173" spans="2:10" x14ac:dyDescent="0.2">
      <c r="B173" s="50"/>
      <c r="C173" s="65"/>
      <c r="D173" s="67"/>
      <c r="E173" s="67"/>
      <c r="F173" s="67"/>
      <c r="G173" s="50"/>
      <c r="J173" s="33"/>
    </row>
    <row r="174" spans="2:10" x14ac:dyDescent="0.2">
      <c r="B174" s="50"/>
      <c r="C174" s="65"/>
      <c r="D174" s="67"/>
      <c r="E174" s="67"/>
      <c r="F174" s="67"/>
      <c r="G174" s="50"/>
      <c r="J174" s="33"/>
    </row>
    <row r="175" spans="2:10" x14ac:dyDescent="0.2">
      <c r="B175" s="50"/>
      <c r="C175" s="65"/>
      <c r="D175" s="67"/>
      <c r="E175" s="67"/>
      <c r="F175" s="67"/>
      <c r="G175" s="50"/>
      <c r="J175" s="33"/>
    </row>
    <row r="176" spans="2:10" x14ac:dyDescent="0.2">
      <c r="B176" s="50"/>
      <c r="C176" s="65"/>
      <c r="D176" s="67"/>
      <c r="E176" s="67"/>
      <c r="F176" s="67"/>
      <c r="G176" s="50"/>
      <c r="J176" s="33"/>
    </row>
    <row r="177" spans="2:10" x14ac:dyDescent="0.2">
      <c r="B177" s="50"/>
      <c r="C177" s="65"/>
      <c r="D177" s="67"/>
      <c r="E177" s="67"/>
      <c r="F177" s="67"/>
      <c r="G177" s="50"/>
      <c r="J177" s="33"/>
    </row>
    <row r="178" spans="2:10" x14ac:dyDescent="0.2">
      <c r="B178" s="50"/>
      <c r="C178" s="65"/>
      <c r="D178" s="67"/>
      <c r="E178" s="67"/>
      <c r="F178" s="67"/>
      <c r="G178" s="50"/>
      <c r="J178" s="33"/>
    </row>
    <row r="179" spans="2:10" x14ac:dyDescent="0.2">
      <c r="B179" s="50"/>
      <c r="C179" s="65"/>
      <c r="D179" s="67"/>
      <c r="E179" s="67"/>
      <c r="F179" s="67"/>
      <c r="G179" s="50"/>
      <c r="J179" s="33"/>
    </row>
    <row r="180" spans="2:10" x14ac:dyDescent="0.2">
      <c r="B180" s="50"/>
      <c r="C180" s="65"/>
      <c r="D180" s="67"/>
      <c r="E180" s="67"/>
      <c r="F180" s="67"/>
      <c r="G180" s="50"/>
      <c r="J180" s="33"/>
    </row>
    <row r="181" spans="2:10" x14ac:dyDescent="0.2">
      <c r="B181" s="50"/>
      <c r="C181" s="65"/>
      <c r="D181" s="67"/>
      <c r="E181" s="67"/>
      <c r="F181" s="67"/>
      <c r="G181" s="50"/>
      <c r="J181" s="33"/>
    </row>
    <row r="182" spans="2:10" x14ac:dyDescent="0.2">
      <c r="B182" s="50"/>
      <c r="C182" s="65"/>
      <c r="D182" s="67"/>
      <c r="E182" s="67"/>
      <c r="F182" s="67"/>
      <c r="G182" s="50"/>
      <c r="J182" s="33"/>
    </row>
    <row r="183" spans="2:10" x14ac:dyDescent="0.2">
      <c r="B183" s="50"/>
      <c r="C183" s="65"/>
      <c r="D183" s="67"/>
      <c r="E183" s="67"/>
      <c r="F183" s="67"/>
      <c r="G183" s="50"/>
      <c r="J183" s="33"/>
    </row>
    <row r="184" spans="2:10" x14ac:dyDescent="0.2">
      <c r="B184" s="50"/>
      <c r="C184" s="65"/>
      <c r="D184" s="67"/>
      <c r="E184" s="67"/>
      <c r="F184" s="67"/>
      <c r="G184" s="50"/>
      <c r="J184" s="33"/>
    </row>
    <row r="185" spans="2:10" x14ac:dyDescent="0.2">
      <c r="B185" s="50"/>
      <c r="C185" s="65"/>
      <c r="D185" s="67"/>
      <c r="E185" s="67"/>
      <c r="F185" s="67"/>
      <c r="G185" s="50"/>
      <c r="J185" s="33"/>
    </row>
    <row r="186" spans="2:10" x14ac:dyDescent="0.2">
      <c r="B186" s="50"/>
      <c r="C186" s="65"/>
      <c r="D186" s="67"/>
      <c r="E186" s="67"/>
      <c r="F186" s="67"/>
      <c r="G186" s="50"/>
      <c r="J186" s="33"/>
    </row>
    <row r="187" spans="2:10" x14ac:dyDescent="0.2">
      <c r="B187" s="50"/>
      <c r="C187" s="65"/>
      <c r="D187" s="67"/>
      <c r="E187" s="67"/>
      <c r="F187" s="67"/>
      <c r="G187" s="50"/>
      <c r="J187" s="33"/>
    </row>
    <row r="188" spans="2:10" x14ac:dyDescent="0.2">
      <c r="B188" s="50"/>
      <c r="C188" s="65"/>
      <c r="D188" s="67"/>
      <c r="E188" s="67"/>
      <c r="F188" s="67"/>
      <c r="G188" s="50"/>
      <c r="J188" s="33"/>
    </row>
    <row r="189" spans="2:10" x14ac:dyDescent="0.2">
      <c r="B189" s="50"/>
      <c r="C189" s="65"/>
      <c r="D189" s="67"/>
      <c r="E189" s="67"/>
      <c r="F189" s="67"/>
      <c r="G189" s="50"/>
      <c r="J189" s="33"/>
    </row>
    <row r="190" spans="2:10" x14ac:dyDescent="0.2">
      <c r="B190" s="50"/>
      <c r="C190" s="65"/>
      <c r="D190" s="67"/>
      <c r="E190" s="67"/>
      <c r="F190" s="67"/>
      <c r="G190" s="50"/>
      <c r="J190" s="33"/>
    </row>
    <row r="191" spans="2:10" x14ac:dyDescent="0.2">
      <c r="B191" s="50"/>
      <c r="C191" s="65"/>
      <c r="D191" s="67"/>
      <c r="E191" s="67"/>
      <c r="F191" s="67"/>
      <c r="G191" s="50"/>
      <c r="J191" s="33"/>
    </row>
    <row r="192" spans="2:10" x14ac:dyDescent="0.2">
      <c r="B192" s="50"/>
      <c r="C192" s="65"/>
      <c r="D192" s="67"/>
      <c r="E192" s="67"/>
      <c r="F192" s="67"/>
      <c r="G192" s="50"/>
      <c r="J192" s="33"/>
    </row>
    <row r="193" spans="2:10" x14ac:dyDescent="0.2">
      <c r="B193" s="50"/>
      <c r="C193" s="65"/>
      <c r="D193" s="67"/>
      <c r="E193" s="67"/>
      <c r="F193" s="67"/>
      <c r="G193" s="50"/>
      <c r="J193" s="33"/>
    </row>
    <row r="194" spans="2:10" x14ac:dyDescent="0.2">
      <c r="B194" s="50"/>
      <c r="C194" s="65"/>
      <c r="D194" s="67"/>
      <c r="E194" s="67"/>
      <c r="F194" s="67"/>
      <c r="G194" s="50"/>
      <c r="J194" s="33"/>
    </row>
    <row r="195" spans="2:10" x14ac:dyDescent="0.2">
      <c r="B195" s="50"/>
      <c r="C195" s="65"/>
      <c r="D195" s="67"/>
      <c r="E195" s="67"/>
      <c r="F195" s="67"/>
      <c r="G195" s="50"/>
      <c r="J195" s="33"/>
    </row>
    <row r="196" spans="2:10" x14ac:dyDescent="0.2">
      <c r="B196" s="50"/>
      <c r="C196" s="65"/>
      <c r="D196" s="67"/>
      <c r="E196" s="67"/>
      <c r="F196" s="67"/>
      <c r="G196" s="50"/>
      <c r="J196" s="33"/>
    </row>
    <row r="197" spans="2:10" x14ac:dyDescent="0.2">
      <c r="B197" s="50"/>
      <c r="C197" s="65"/>
      <c r="D197" s="67"/>
      <c r="E197" s="67"/>
      <c r="F197" s="67"/>
      <c r="G197" s="50"/>
      <c r="J197" s="33"/>
    </row>
    <row r="198" spans="2:10" x14ac:dyDescent="0.2">
      <c r="B198" s="50"/>
      <c r="C198" s="65"/>
      <c r="D198" s="67"/>
      <c r="E198" s="67"/>
      <c r="F198" s="67"/>
      <c r="G198" s="50"/>
      <c r="J198" s="33"/>
    </row>
    <row r="199" spans="2:10" x14ac:dyDescent="0.2">
      <c r="B199" s="50"/>
      <c r="C199" s="65"/>
      <c r="D199" s="67"/>
      <c r="E199" s="67"/>
      <c r="F199" s="67"/>
      <c r="G199" s="50"/>
      <c r="J199" s="33"/>
    </row>
    <row r="200" spans="2:10" x14ac:dyDescent="0.2">
      <c r="B200" s="50"/>
      <c r="C200" s="65"/>
      <c r="D200" s="67"/>
      <c r="E200" s="67"/>
      <c r="F200" s="67"/>
      <c r="G200" s="50"/>
      <c r="J200" s="33"/>
    </row>
    <row r="201" spans="2:10" x14ac:dyDescent="0.2">
      <c r="B201" s="50"/>
      <c r="C201" s="65"/>
      <c r="D201" s="67"/>
      <c r="E201" s="67"/>
      <c r="F201" s="67"/>
      <c r="G201" s="50"/>
      <c r="J201" s="33"/>
    </row>
    <row r="202" spans="2:10" x14ac:dyDescent="0.2">
      <c r="B202" s="50"/>
      <c r="C202" s="65"/>
      <c r="D202" s="67"/>
      <c r="E202" s="67"/>
      <c r="F202" s="67"/>
      <c r="G202" s="50"/>
      <c r="J202" s="33"/>
    </row>
    <row r="203" spans="2:10" x14ac:dyDescent="0.2">
      <c r="B203" s="50"/>
      <c r="C203" s="65"/>
      <c r="D203" s="67"/>
      <c r="E203" s="67"/>
      <c r="F203" s="67"/>
      <c r="G203" s="50"/>
      <c r="J203" s="33"/>
    </row>
    <row r="204" spans="2:10" x14ac:dyDescent="0.2">
      <c r="B204" s="50"/>
      <c r="C204" s="65"/>
      <c r="D204" s="67"/>
      <c r="E204" s="67"/>
      <c r="F204" s="67"/>
      <c r="G204" s="50"/>
      <c r="J204" s="33"/>
    </row>
    <row r="205" spans="2:10" x14ac:dyDescent="0.2">
      <c r="B205" s="50"/>
      <c r="C205" s="65"/>
      <c r="D205" s="67"/>
      <c r="E205" s="67"/>
      <c r="F205" s="67"/>
      <c r="G205" s="50"/>
      <c r="J205" s="33"/>
    </row>
    <row r="206" spans="2:10" x14ac:dyDescent="0.2">
      <c r="B206" s="50"/>
      <c r="C206" s="65"/>
      <c r="D206" s="67"/>
      <c r="E206" s="67"/>
      <c r="F206" s="67"/>
      <c r="G206" s="50"/>
      <c r="J206" s="33"/>
    </row>
    <row r="207" spans="2:10" x14ac:dyDescent="0.2">
      <c r="B207" s="50"/>
      <c r="C207" s="65"/>
      <c r="D207" s="67"/>
      <c r="E207" s="67"/>
      <c r="F207" s="67"/>
      <c r="G207" s="50"/>
      <c r="J207" s="33"/>
    </row>
    <row r="208" spans="2:10" x14ac:dyDescent="0.2">
      <c r="B208" s="50"/>
      <c r="C208" s="65"/>
      <c r="D208" s="67"/>
      <c r="E208" s="67"/>
      <c r="F208" s="67"/>
      <c r="G208" s="50"/>
      <c r="J208" s="33"/>
    </row>
    <row r="209" spans="2:10" x14ac:dyDescent="0.2">
      <c r="B209" s="50"/>
      <c r="C209" s="65"/>
      <c r="D209" s="67"/>
      <c r="E209" s="67"/>
      <c r="F209" s="67"/>
      <c r="G209" s="50"/>
      <c r="J209" s="33"/>
    </row>
    <row r="210" spans="2:10" x14ac:dyDescent="0.2">
      <c r="B210" s="50"/>
      <c r="C210" s="65"/>
      <c r="D210" s="67"/>
      <c r="E210" s="67"/>
      <c r="F210" s="67"/>
      <c r="G210" s="50"/>
      <c r="J210" s="33"/>
    </row>
    <row r="211" spans="2:10" x14ac:dyDescent="0.2">
      <c r="B211" s="50"/>
      <c r="C211" s="65"/>
      <c r="D211" s="67"/>
      <c r="E211" s="67"/>
      <c r="F211" s="67"/>
      <c r="G211" s="50"/>
      <c r="J211" s="33"/>
    </row>
    <row r="212" spans="2:10" x14ac:dyDescent="0.2">
      <c r="B212" s="50"/>
      <c r="C212" s="65"/>
      <c r="D212" s="67"/>
      <c r="E212" s="67"/>
      <c r="F212" s="67"/>
      <c r="G212" s="50"/>
      <c r="J212" s="33"/>
    </row>
    <row r="213" spans="2:10" x14ac:dyDescent="0.2">
      <c r="B213" s="50"/>
      <c r="C213" s="65"/>
      <c r="D213" s="67"/>
      <c r="E213" s="67"/>
      <c r="F213" s="67"/>
      <c r="G213" s="50"/>
      <c r="J213" s="33"/>
    </row>
    <row r="214" spans="2:10" x14ac:dyDescent="0.2">
      <c r="B214" s="50"/>
      <c r="C214" s="65"/>
      <c r="D214" s="67"/>
      <c r="E214" s="67"/>
      <c r="F214" s="67"/>
      <c r="G214" s="50"/>
      <c r="J214" s="33"/>
    </row>
    <row r="215" spans="2:10" x14ac:dyDescent="0.2">
      <c r="B215" s="50"/>
      <c r="C215" s="65"/>
      <c r="D215" s="67"/>
      <c r="E215" s="67"/>
      <c r="F215" s="67"/>
      <c r="G215" s="50"/>
      <c r="J215" s="33"/>
    </row>
    <row r="216" spans="2:10" x14ac:dyDescent="0.2">
      <c r="B216" s="50"/>
      <c r="C216" s="65"/>
      <c r="D216" s="67"/>
      <c r="E216" s="67"/>
      <c r="F216" s="67"/>
      <c r="G216" s="50"/>
      <c r="J216" s="33"/>
    </row>
    <row r="217" spans="2:10" x14ac:dyDescent="0.2">
      <c r="B217" s="50"/>
      <c r="C217" s="65"/>
      <c r="D217" s="67"/>
      <c r="E217" s="67"/>
      <c r="F217" s="67"/>
      <c r="G217" s="50"/>
      <c r="J217" s="33"/>
    </row>
    <row r="218" spans="2:10" x14ac:dyDescent="0.2">
      <c r="B218" s="50"/>
      <c r="C218" s="65"/>
      <c r="D218" s="67"/>
      <c r="E218" s="67"/>
      <c r="F218" s="67"/>
      <c r="G218" s="50"/>
      <c r="J218" s="33"/>
    </row>
    <row r="219" spans="2:10" x14ac:dyDescent="0.2">
      <c r="B219" s="50"/>
      <c r="C219" s="65"/>
      <c r="D219" s="67"/>
      <c r="E219" s="67"/>
      <c r="F219" s="67"/>
      <c r="G219" s="50"/>
      <c r="J219" s="33"/>
    </row>
    <row r="220" spans="2:10" x14ac:dyDescent="0.2">
      <c r="B220" s="50"/>
      <c r="C220" s="65"/>
      <c r="D220" s="67"/>
      <c r="E220" s="67"/>
      <c r="F220" s="67"/>
      <c r="G220" s="50"/>
      <c r="J220" s="33"/>
    </row>
    <row r="221" spans="2:10" x14ac:dyDescent="0.2">
      <c r="B221" s="50"/>
      <c r="C221" s="65"/>
      <c r="D221" s="67"/>
      <c r="E221" s="67"/>
      <c r="F221" s="67"/>
      <c r="G221" s="50"/>
      <c r="J221" s="33"/>
    </row>
    <row r="222" spans="2:10" x14ac:dyDescent="0.2">
      <c r="B222" s="50"/>
      <c r="C222" s="65"/>
      <c r="D222" s="67"/>
      <c r="E222" s="67"/>
      <c r="F222" s="67"/>
      <c r="G222" s="50"/>
      <c r="J222" s="33"/>
    </row>
    <row r="223" spans="2:10" x14ac:dyDescent="0.2">
      <c r="B223" s="50"/>
      <c r="C223" s="65"/>
      <c r="D223" s="67"/>
      <c r="E223" s="67"/>
      <c r="F223" s="67"/>
      <c r="G223" s="50"/>
      <c r="J223" s="33"/>
    </row>
    <row r="224" spans="2:10" x14ac:dyDescent="0.2">
      <c r="B224" s="50"/>
      <c r="C224" s="65"/>
      <c r="D224" s="67"/>
      <c r="E224" s="67"/>
      <c r="F224" s="67"/>
      <c r="G224" s="50"/>
      <c r="J224" s="33"/>
    </row>
    <row r="225" spans="2:10" x14ac:dyDescent="0.2">
      <c r="B225" s="50"/>
      <c r="C225" s="65"/>
      <c r="D225" s="67"/>
      <c r="E225" s="67"/>
      <c r="F225" s="67"/>
      <c r="G225" s="50"/>
      <c r="J225" s="33"/>
    </row>
    <row r="226" spans="2:10" x14ac:dyDescent="0.2">
      <c r="B226" s="50"/>
      <c r="C226" s="65"/>
      <c r="D226" s="67"/>
      <c r="E226" s="67"/>
      <c r="F226" s="67"/>
      <c r="G226" s="50"/>
      <c r="J226" s="33"/>
    </row>
    <row r="227" spans="2:10" x14ac:dyDescent="0.2">
      <c r="B227" s="50"/>
      <c r="C227" s="65"/>
      <c r="D227" s="67"/>
      <c r="E227" s="67"/>
      <c r="F227" s="67"/>
      <c r="G227" s="50"/>
      <c r="J227" s="33"/>
    </row>
    <row r="228" spans="2:10" x14ac:dyDescent="0.2">
      <c r="B228" s="50"/>
      <c r="C228" s="65"/>
      <c r="D228" s="67"/>
      <c r="E228" s="67"/>
      <c r="F228" s="67"/>
      <c r="G228" s="50"/>
      <c r="J228" s="33"/>
    </row>
    <row r="229" spans="2:10" x14ac:dyDescent="0.2">
      <c r="B229" s="50"/>
      <c r="C229" s="65"/>
      <c r="D229" s="67"/>
      <c r="E229" s="67"/>
      <c r="F229" s="67"/>
      <c r="G229" s="50"/>
      <c r="J229" s="33"/>
    </row>
    <row r="230" spans="2:10" x14ac:dyDescent="0.2">
      <c r="B230" s="50"/>
      <c r="C230" s="65"/>
      <c r="D230" s="67"/>
      <c r="E230" s="67"/>
      <c r="F230" s="67"/>
      <c r="G230" s="50"/>
      <c r="J230" s="33"/>
    </row>
    <row r="231" spans="2:10" x14ac:dyDescent="0.2">
      <c r="B231" s="50"/>
      <c r="C231" s="65"/>
      <c r="D231" s="67"/>
      <c r="E231" s="67"/>
      <c r="F231" s="67"/>
      <c r="G231" s="50"/>
      <c r="J231" s="33"/>
    </row>
    <row r="232" spans="2:10" x14ac:dyDescent="0.2">
      <c r="B232" s="50"/>
      <c r="C232" s="65"/>
      <c r="D232" s="67"/>
      <c r="E232" s="67"/>
      <c r="F232" s="67"/>
      <c r="G232" s="50"/>
      <c r="J232" s="33"/>
    </row>
    <row r="233" spans="2:10" x14ac:dyDescent="0.2">
      <c r="B233" s="50"/>
      <c r="C233" s="65"/>
      <c r="D233" s="67"/>
      <c r="E233" s="67"/>
      <c r="F233" s="67"/>
      <c r="G233" s="50"/>
      <c r="J233" s="33"/>
    </row>
    <row r="234" spans="2:10" x14ac:dyDescent="0.2">
      <c r="B234" s="50"/>
      <c r="C234" s="65"/>
      <c r="D234" s="67"/>
      <c r="E234" s="67"/>
      <c r="F234" s="67"/>
      <c r="G234" s="50"/>
      <c r="J234" s="33"/>
    </row>
    <row r="235" spans="2:10" x14ac:dyDescent="0.2">
      <c r="B235" s="50"/>
      <c r="C235" s="65"/>
      <c r="D235" s="67"/>
      <c r="E235" s="67"/>
      <c r="F235" s="67"/>
      <c r="G235" s="50"/>
      <c r="J235" s="33"/>
    </row>
    <row r="236" spans="2:10" x14ac:dyDescent="0.2">
      <c r="B236" s="50"/>
      <c r="C236" s="65"/>
      <c r="D236" s="67"/>
      <c r="E236" s="67"/>
      <c r="F236" s="67"/>
      <c r="G236" s="50"/>
      <c r="J236" s="33"/>
    </row>
    <row r="237" spans="2:10" x14ac:dyDescent="0.2">
      <c r="B237" s="50"/>
      <c r="C237" s="65"/>
      <c r="D237" s="67"/>
      <c r="E237" s="67"/>
      <c r="F237" s="67"/>
      <c r="G237" s="50"/>
      <c r="J237" s="33"/>
    </row>
    <row r="238" spans="2:10" x14ac:dyDescent="0.2">
      <c r="B238" s="50"/>
      <c r="C238" s="65"/>
      <c r="D238" s="67"/>
      <c r="E238" s="67"/>
      <c r="F238" s="67"/>
      <c r="G238" s="50"/>
      <c r="J238" s="33"/>
    </row>
    <row r="239" spans="2:10" x14ac:dyDescent="0.2">
      <c r="B239" s="50"/>
      <c r="C239" s="65"/>
      <c r="D239" s="67"/>
      <c r="E239" s="67"/>
      <c r="F239" s="67"/>
      <c r="G239" s="50"/>
      <c r="J239" s="33"/>
    </row>
    <row r="240" spans="2:10" x14ac:dyDescent="0.2">
      <c r="B240" s="50"/>
      <c r="C240" s="65"/>
      <c r="D240" s="67"/>
      <c r="E240" s="67"/>
      <c r="F240" s="67"/>
      <c r="G240" s="50"/>
      <c r="J240" s="33"/>
    </row>
    <row r="241" spans="2:10" x14ac:dyDescent="0.2">
      <c r="B241" s="50"/>
      <c r="C241" s="65"/>
      <c r="D241" s="67"/>
      <c r="E241" s="67"/>
      <c r="F241" s="67"/>
      <c r="G241" s="50"/>
      <c r="J241" s="33"/>
    </row>
    <row r="242" spans="2:10" x14ac:dyDescent="0.2">
      <c r="B242" s="50"/>
      <c r="C242" s="65"/>
      <c r="D242" s="67"/>
      <c r="E242" s="67"/>
      <c r="F242" s="67"/>
      <c r="G242" s="50"/>
      <c r="J242" s="33"/>
    </row>
    <row r="243" spans="2:10" x14ac:dyDescent="0.2">
      <c r="B243" s="50"/>
      <c r="C243" s="65"/>
      <c r="D243" s="67"/>
      <c r="E243" s="67"/>
      <c r="F243" s="67"/>
      <c r="G243" s="50"/>
      <c r="J243" s="33"/>
    </row>
    <row r="244" spans="2:10" x14ac:dyDescent="0.2">
      <c r="B244" s="50"/>
      <c r="C244" s="65"/>
      <c r="D244" s="67"/>
      <c r="E244" s="67"/>
      <c r="F244" s="67"/>
      <c r="G244" s="50"/>
      <c r="J244" s="33"/>
    </row>
    <row r="245" spans="2:10" x14ac:dyDescent="0.2">
      <c r="B245" s="50"/>
      <c r="C245" s="65"/>
      <c r="D245" s="67"/>
      <c r="E245" s="67"/>
      <c r="F245" s="67"/>
      <c r="G245" s="50"/>
      <c r="J245" s="33"/>
    </row>
    <row r="246" spans="2:10" x14ac:dyDescent="0.2">
      <c r="B246" s="50"/>
      <c r="C246" s="65"/>
      <c r="D246" s="67"/>
      <c r="E246" s="67"/>
      <c r="F246" s="67"/>
      <c r="G246" s="50"/>
      <c r="J246" s="33"/>
    </row>
    <row r="247" spans="2:10" x14ac:dyDescent="0.2">
      <c r="B247" s="50"/>
      <c r="C247" s="65"/>
      <c r="D247" s="67"/>
      <c r="E247" s="67"/>
      <c r="F247" s="67"/>
      <c r="G247" s="50"/>
      <c r="J247" s="33"/>
    </row>
    <row r="248" spans="2:10" x14ac:dyDescent="0.2">
      <c r="B248" s="50"/>
      <c r="C248" s="65"/>
      <c r="D248" s="67"/>
      <c r="E248" s="67"/>
      <c r="F248" s="67"/>
      <c r="G248" s="50"/>
      <c r="J248" s="33"/>
    </row>
    <row r="249" spans="2:10" x14ac:dyDescent="0.2">
      <c r="B249" s="50"/>
      <c r="C249" s="65"/>
      <c r="D249" s="67"/>
      <c r="E249" s="67"/>
      <c r="F249" s="67"/>
      <c r="G249" s="50"/>
      <c r="J249" s="33"/>
    </row>
    <row r="250" spans="2:10" x14ac:dyDescent="0.2">
      <c r="B250" s="50"/>
      <c r="C250" s="65"/>
      <c r="D250" s="67"/>
      <c r="E250" s="67"/>
      <c r="F250" s="67"/>
      <c r="G250" s="50"/>
      <c r="J250" s="33"/>
    </row>
    <row r="251" spans="2:10" x14ac:dyDescent="0.2">
      <c r="B251" s="50"/>
      <c r="C251" s="65"/>
      <c r="D251" s="67"/>
      <c r="E251" s="67"/>
      <c r="F251" s="67"/>
      <c r="G251" s="50"/>
      <c r="J251" s="33"/>
    </row>
    <row r="252" spans="2:10" x14ac:dyDescent="0.2">
      <c r="B252" s="50"/>
      <c r="C252" s="65"/>
      <c r="D252" s="67"/>
      <c r="E252" s="67"/>
      <c r="F252" s="67"/>
      <c r="G252" s="50"/>
      <c r="J252" s="33"/>
    </row>
    <row r="253" spans="2:10" x14ac:dyDescent="0.2">
      <c r="B253" s="50"/>
      <c r="C253" s="65"/>
      <c r="D253" s="67"/>
      <c r="E253" s="67"/>
      <c r="F253" s="67"/>
      <c r="G253" s="50"/>
      <c r="J253" s="33"/>
    </row>
    <row r="254" spans="2:10" x14ac:dyDescent="0.2">
      <c r="B254" s="50"/>
      <c r="C254" s="65"/>
      <c r="D254" s="67"/>
      <c r="E254" s="67"/>
      <c r="F254" s="67"/>
      <c r="G254" s="50"/>
      <c r="J254" s="33"/>
    </row>
    <row r="255" spans="2:10" x14ac:dyDescent="0.2">
      <c r="B255" s="50"/>
      <c r="C255" s="65"/>
      <c r="D255" s="67"/>
      <c r="E255" s="67"/>
      <c r="F255" s="67"/>
      <c r="G255" s="50"/>
      <c r="J255" s="33"/>
    </row>
    <row r="256" spans="2:10" x14ac:dyDescent="0.2">
      <c r="B256" s="50"/>
      <c r="C256" s="65"/>
      <c r="D256" s="67"/>
      <c r="E256" s="67"/>
      <c r="F256" s="67"/>
      <c r="G256" s="50"/>
      <c r="J256" s="33"/>
    </row>
    <row r="257" spans="2:10" x14ac:dyDescent="0.2">
      <c r="B257" s="50"/>
      <c r="C257" s="65"/>
      <c r="D257" s="67"/>
      <c r="E257" s="67"/>
      <c r="F257" s="67"/>
      <c r="G257" s="50"/>
      <c r="J257" s="33"/>
    </row>
    <row r="258" spans="2:10" x14ac:dyDescent="0.2">
      <c r="B258" s="50"/>
      <c r="C258" s="65"/>
      <c r="D258" s="67"/>
      <c r="E258" s="67"/>
      <c r="F258" s="67"/>
      <c r="G258" s="50"/>
      <c r="J258" s="33"/>
    </row>
    <row r="259" spans="2:10" x14ac:dyDescent="0.2">
      <c r="B259" s="50"/>
      <c r="C259" s="65"/>
      <c r="D259" s="67"/>
      <c r="E259" s="67"/>
      <c r="F259" s="67"/>
      <c r="G259" s="50"/>
      <c r="J259" s="33"/>
    </row>
    <row r="260" spans="2:10" x14ac:dyDescent="0.2">
      <c r="B260" s="50"/>
      <c r="C260" s="65"/>
      <c r="D260" s="67"/>
      <c r="E260" s="67"/>
      <c r="F260" s="67"/>
      <c r="G260" s="50"/>
      <c r="J260" s="33"/>
    </row>
    <row r="261" spans="2:10" x14ac:dyDescent="0.2">
      <c r="B261" s="50"/>
      <c r="C261" s="65"/>
      <c r="D261" s="67"/>
      <c r="E261" s="67"/>
      <c r="F261" s="67"/>
      <c r="G261" s="50"/>
      <c r="J261" s="33"/>
    </row>
    <row r="262" spans="2:10" x14ac:dyDescent="0.2">
      <c r="B262" s="50"/>
      <c r="C262" s="65"/>
      <c r="D262" s="67"/>
      <c r="E262" s="67"/>
      <c r="F262" s="67"/>
      <c r="G262" s="50"/>
      <c r="J262" s="33"/>
    </row>
    <row r="263" spans="2:10" x14ac:dyDescent="0.2">
      <c r="B263" s="50"/>
      <c r="C263" s="65"/>
      <c r="D263" s="67"/>
      <c r="E263" s="67"/>
      <c r="F263" s="67"/>
      <c r="G263" s="50"/>
      <c r="J263" s="33"/>
    </row>
    <row r="264" spans="2:10" x14ac:dyDescent="0.2">
      <c r="B264" s="50"/>
      <c r="C264" s="65"/>
      <c r="D264" s="67"/>
      <c r="E264" s="67"/>
      <c r="F264" s="67"/>
      <c r="G264" s="50"/>
      <c r="J264" s="33"/>
    </row>
    <row r="265" spans="2:10" x14ac:dyDescent="0.2">
      <c r="B265" s="50"/>
      <c r="C265" s="65"/>
      <c r="D265" s="67"/>
      <c r="E265" s="67"/>
      <c r="F265" s="67"/>
      <c r="G265" s="50"/>
      <c r="J265" s="33"/>
    </row>
    <row r="266" spans="2:10" x14ac:dyDescent="0.2">
      <c r="B266" s="50"/>
      <c r="C266" s="65"/>
      <c r="D266" s="67"/>
      <c r="E266" s="67"/>
      <c r="F266" s="67"/>
      <c r="G266" s="50"/>
      <c r="J266" s="33"/>
    </row>
    <row r="267" spans="2:10" x14ac:dyDescent="0.2">
      <c r="B267" s="50"/>
      <c r="C267" s="65"/>
      <c r="D267" s="67"/>
      <c r="E267" s="67"/>
      <c r="F267" s="67"/>
      <c r="G267" s="50"/>
      <c r="J267" s="33"/>
    </row>
    <row r="268" spans="2:10" x14ac:dyDescent="0.2">
      <c r="B268" s="50"/>
      <c r="C268" s="65"/>
      <c r="D268" s="67"/>
      <c r="E268" s="67"/>
      <c r="F268" s="67"/>
      <c r="G268" s="50"/>
      <c r="J268" s="33"/>
    </row>
    <row r="269" spans="2:10" x14ac:dyDescent="0.2">
      <c r="B269" s="50"/>
      <c r="C269" s="65"/>
      <c r="D269" s="67"/>
      <c r="E269" s="67"/>
      <c r="F269" s="67"/>
      <c r="G269" s="50"/>
      <c r="J269" s="33"/>
    </row>
    <row r="270" spans="2:10" x14ac:dyDescent="0.2">
      <c r="B270" s="50"/>
      <c r="C270" s="65"/>
      <c r="D270" s="67"/>
      <c r="E270" s="67"/>
      <c r="F270" s="67"/>
      <c r="G270" s="50"/>
      <c r="J270" s="33"/>
    </row>
    <row r="271" spans="2:10" x14ac:dyDescent="0.2">
      <c r="B271" s="50"/>
      <c r="C271" s="65"/>
      <c r="D271" s="67"/>
      <c r="E271" s="67"/>
      <c r="F271" s="67"/>
      <c r="G271" s="50"/>
      <c r="J271" s="33"/>
    </row>
    <row r="272" spans="2:10" x14ac:dyDescent="0.2">
      <c r="B272" s="50"/>
      <c r="C272" s="65"/>
      <c r="D272" s="67"/>
      <c r="E272" s="67"/>
      <c r="F272" s="67"/>
      <c r="G272" s="50"/>
      <c r="J272" s="33"/>
    </row>
    <row r="273" spans="2:10" x14ac:dyDescent="0.2">
      <c r="B273" s="50"/>
      <c r="C273" s="65"/>
      <c r="D273" s="67"/>
      <c r="E273" s="67"/>
      <c r="F273" s="67"/>
      <c r="G273" s="50"/>
      <c r="J273" s="33"/>
    </row>
    <row r="274" spans="2:10" x14ac:dyDescent="0.2">
      <c r="B274" s="50"/>
      <c r="C274" s="65"/>
      <c r="D274" s="67"/>
      <c r="E274" s="67"/>
      <c r="F274" s="67"/>
      <c r="G274" s="50"/>
      <c r="J274" s="33"/>
    </row>
    <row r="275" spans="2:10" x14ac:dyDescent="0.2">
      <c r="B275" s="50"/>
      <c r="C275" s="65"/>
      <c r="D275" s="67"/>
      <c r="E275" s="67"/>
      <c r="F275" s="67"/>
      <c r="G275" s="50"/>
      <c r="J275" s="33"/>
    </row>
    <row r="276" spans="2:10" x14ac:dyDescent="0.2">
      <c r="B276" s="50"/>
      <c r="C276" s="65"/>
      <c r="D276" s="67"/>
      <c r="E276" s="67"/>
      <c r="F276" s="67"/>
      <c r="G276" s="50"/>
      <c r="J276" s="33"/>
    </row>
    <row r="277" spans="2:10" x14ac:dyDescent="0.2">
      <c r="B277" s="50"/>
      <c r="C277" s="65"/>
      <c r="D277" s="67"/>
      <c r="E277" s="67"/>
      <c r="F277" s="67"/>
      <c r="G277" s="50"/>
      <c r="J277" s="33"/>
    </row>
    <row r="278" spans="2:10" x14ac:dyDescent="0.2">
      <c r="B278" s="50"/>
      <c r="C278" s="65"/>
      <c r="D278" s="67"/>
      <c r="E278" s="67"/>
      <c r="F278" s="67"/>
      <c r="G278" s="50"/>
      <c r="J278" s="33"/>
    </row>
    <row r="279" spans="2:10" x14ac:dyDescent="0.2">
      <c r="B279" s="50"/>
      <c r="C279" s="65"/>
      <c r="D279" s="67"/>
      <c r="E279" s="67"/>
      <c r="F279" s="67"/>
      <c r="G279" s="50"/>
      <c r="J279" s="33"/>
    </row>
    <row r="280" spans="2:10" x14ac:dyDescent="0.2">
      <c r="B280" s="50"/>
      <c r="C280" s="65"/>
      <c r="D280" s="67"/>
      <c r="E280" s="67"/>
      <c r="F280" s="67"/>
      <c r="G280" s="50"/>
      <c r="J280" s="33"/>
    </row>
    <row r="281" spans="2:10" x14ac:dyDescent="0.2">
      <c r="B281" s="50"/>
      <c r="C281" s="65"/>
      <c r="D281" s="67"/>
      <c r="E281" s="67"/>
      <c r="F281" s="67"/>
      <c r="G281" s="50"/>
      <c r="J281" s="33"/>
    </row>
    <row r="282" spans="2:10" x14ac:dyDescent="0.2">
      <c r="B282" s="50"/>
      <c r="C282" s="65"/>
      <c r="D282" s="67"/>
      <c r="E282" s="67"/>
      <c r="F282" s="67"/>
      <c r="G282" s="50"/>
      <c r="J282" s="33"/>
    </row>
    <row r="283" spans="2:10" x14ac:dyDescent="0.2">
      <c r="B283" s="50"/>
      <c r="C283" s="65"/>
      <c r="D283" s="67"/>
      <c r="E283" s="67"/>
      <c r="F283" s="67"/>
      <c r="G283" s="50"/>
      <c r="J283" s="33"/>
    </row>
    <row r="284" spans="2:10" x14ac:dyDescent="0.2">
      <c r="B284" s="50"/>
      <c r="C284" s="65"/>
      <c r="D284" s="67"/>
      <c r="E284" s="67"/>
      <c r="F284" s="67"/>
      <c r="G284" s="50"/>
      <c r="J284" s="33"/>
    </row>
    <row r="285" spans="2:10" x14ac:dyDescent="0.2">
      <c r="B285" s="50"/>
      <c r="C285" s="65"/>
      <c r="D285" s="67"/>
      <c r="E285" s="67"/>
      <c r="F285" s="67"/>
      <c r="G285" s="50"/>
      <c r="J285" s="33"/>
    </row>
    <row r="286" spans="2:10" x14ac:dyDescent="0.2">
      <c r="B286" s="50"/>
      <c r="C286" s="65"/>
      <c r="D286" s="67"/>
      <c r="E286" s="67"/>
      <c r="F286" s="67"/>
      <c r="G286" s="50"/>
      <c r="J286" s="33"/>
    </row>
    <row r="287" spans="2:10" x14ac:dyDescent="0.2">
      <c r="B287" s="50"/>
      <c r="C287" s="65"/>
      <c r="D287" s="67"/>
      <c r="E287" s="67"/>
      <c r="F287" s="67"/>
      <c r="G287" s="50"/>
      <c r="J287" s="33"/>
    </row>
    <row r="288" spans="2:10" x14ac:dyDescent="0.2">
      <c r="B288" s="50"/>
      <c r="C288" s="65"/>
      <c r="D288" s="67"/>
      <c r="E288" s="67"/>
      <c r="F288" s="67"/>
      <c r="G288" s="50"/>
      <c r="J288" s="33"/>
    </row>
    <row r="289" spans="2:10" x14ac:dyDescent="0.2">
      <c r="B289" s="50"/>
      <c r="C289" s="65"/>
      <c r="D289" s="67"/>
      <c r="E289" s="67"/>
      <c r="F289" s="67"/>
      <c r="G289" s="50"/>
      <c r="J289" s="33"/>
    </row>
    <row r="290" spans="2:10" x14ac:dyDescent="0.2">
      <c r="B290" s="50"/>
      <c r="C290" s="65"/>
      <c r="D290" s="67"/>
      <c r="E290" s="67"/>
      <c r="F290" s="67"/>
      <c r="G290" s="50"/>
      <c r="J290" s="33"/>
    </row>
    <row r="291" spans="2:10" x14ac:dyDescent="0.2">
      <c r="B291" s="50"/>
      <c r="C291" s="65"/>
      <c r="D291" s="67"/>
      <c r="E291" s="67"/>
      <c r="F291" s="67"/>
      <c r="G291" s="50"/>
      <c r="J291" s="33"/>
    </row>
    <row r="292" spans="2:10" x14ac:dyDescent="0.2">
      <c r="B292" s="50"/>
      <c r="C292" s="65"/>
      <c r="D292" s="67"/>
      <c r="E292" s="67"/>
      <c r="F292" s="67"/>
      <c r="G292" s="50"/>
      <c r="J292" s="33"/>
    </row>
    <row r="293" spans="2:10" x14ac:dyDescent="0.2">
      <c r="B293" s="50"/>
      <c r="C293" s="65"/>
      <c r="D293" s="67"/>
      <c r="E293" s="67"/>
      <c r="F293" s="67"/>
      <c r="G293" s="50"/>
      <c r="J293" s="33"/>
    </row>
    <row r="294" spans="2:10" x14ac:dyDescent="0.2">
      <c r="B294" s="50"/>
      <c r="C294" s="65"/>
      <c r="D294" s="67"/>
      <c r="E294" s="67"/>
      <c r="F294" s="67"/>
      <c r="G294" s="50"/>
      <c r="J294" s="33"/>
    </row>
    <row r="295" spans="2:10" x14ac:dyDescent="0.2">
      <c r="B295" s="50"/>
      <c r="C295" s="65"/>
      <c r="D295" s="67"/>
      <c r="E295" s="67"/>
      <c r="F295" s="67"/>
      <c r="G295" s="50"/>
      <c r="J295" s="33"/>
    </row>
    <row r="296" spans="2:10" x14ac:dyDescent="0.2">
      <c r="B296" s="50"/>
      <c r="C296" s="65"/>
      <c r="D296" s="67"/>
      <c r="E296" s="67"/>
      <c r="F296" s="67"/>
      <c r="G296" s="50"/>
      <c r="J296" s="33"/>
    </row>
    <row r="297" spans="2:10" x14ac:dyDescent="0.2">
      <c r="B297" s="50"/>
      <c r="C297" s="65"/>
      <c r="D297" s="67"/>
      <c r="E297" s="67"/>
      <c r="F297" s="67"/>
      <c r="G297" s="50"/>
      <c r="J297" s="33"/>
    </row>
    <row r="298" spans="2:10" x14ac:dyDescent="0.2">
      <c r="B298" s="50"/>
      <c r="C298" s="65"/>
      <c r="D298" s="67"/>
      <c r="E298" s="67"/>
      <c r="F298" s="67"/>
      <c r="G298" s="50"/>
      <c r="J298" s="33"/>
    </row>
    <row r="299" spans="2:10" x14ac:dyDescent="0.2">
      <c r="B299" s="50"/>
      <c r="C299" s="65"/>
      <c r="D299" s="67"/>
      <c r="E299" s="67"/>
      <c r="F299" s="67"/>
      <c r="G299" s="50"/>
      <c r="J299" s="33"/>
    </row>
    <row r="300" spans="2:10" x14ac:dyDescent="0.2">
      <c r="B300" s="50"/>
      <c r="C300" s="65"/>
      <c r="D300" s="67"/>
      <c r="E300" s="67"/>
      <c r="F300" s="67"/>
      <c r="G300" s="50"/>
      <c r="J300" s="33"/>
    </row>
    <row r="301" spans="2:10" x14ac:dyDescent="0.2">
      <c r="B301" s="50"/>
      <c r="C301" s="65"/>
      <c r="D301" s="67"/>
      <c r="E301" s="67"/>
      <c r="F301" s="67"/>
      <c r="G301" s="50"/>
      <c r="J301" s="33"/>
    </row>
    <row r="302" spans="2:10" x14ac:dyDescent="0.2">
      <c r="B302" s="50"/>
      <c r="C302" s="65"/>
      <c r="D302" s="67"/>
      <c r="E302" s="67"/>
      <c r="F302" s="67"/>
      <c r="G302" s="50"/>
      <c r="J302" s="33"/>
    </row>
    <row r="303" spans="2:10" x14ac:dyDescent="0.2">
      <c r="B303" s="50"/>
      <c r="C303" s="65"/>
      <c r="D303" s="67"/>
      <c r="E303" s="67"/>
      <c r="F303" s="67"/>
      <c r="G303" s="50"/>
      <c r="J303" s="33"/>
    </row>
    <row r="304" spans="2:10" x14ac:dyDescent="0.2">
      <c r="B304" s="50"/>
      <c r="C304" s="65"/>
      <c r="D304" s="67"/>
      <c r="E304" s="67"/>
      <c r="F304" s="67"/>
      <c r="G304" s="50"/>
      <c r="J304" s="33"/>
    </row>
    <row r="305" spans="2:10" x14ac:dyDescent="0.2">
      <c r="B305" s="50"/>
      <c r="C305" s="65"/>
      <c r="D305" s="67"/>
      <c r="E305" s="67"/>
      <c r="F305" s="67"/>
      <c r="G305" s="50"/>
      <c r="J305" s="33"/>
    </row>
    <row r="306" spans="2:10" x14ac:dyDescent="0.2">
      <c r="B306" s="50"/>
      <c r="C306" s="65"/>
      <c r="D306" s="67"/>
      <c r="E306" s="67"/>
      <c r="F306" s="67"/>
      <c r="G306" s="50"/>
      <c r="J306" s="33"/>
    </row>
    <row r="307" spans="2:10" x14ac:dyDescent="0.2">
      <c r="B307" s="50"/>
      <c r="C307" s="65"/>
      <c r="D307" s="67"/>
      <c r="E307" s="67"/>
      <c r="F307" s="67"/>
      <c r="G307" s="50"/>
      <c r="J307" s="33"/>
    </row>
    <row r="308" spans="2:10" x14ac:dyDescent="0.2">
      <c r="B308" s="50"/>
      <c r="C308" s="65"/>
      <c r="D308" s="67"/>
      <c r="E308" s="67"/>
      <c r="F308" s="67"/>
      <c r="G308" s="50"/>
      <c r="J308" s="33"/>
    </row>
    <row r="309" spans="2:10" x14ac:dyDescent="0.2">
      <c r="B309" s="50"/>
      <c r="C309" s="65"/>
      <c r="D309" s="67"/>
      <c r="E309" s="67"/>
      <c r="F309" s="67"/>
      <c r="G309" s="50"/>
      <c r="J309" s="33"/>
    </row>
    <row r="310" spans="2:10" x14ac:dyDescent="0.2">
      <c r="B310" s="50"/>
      <c r="C310" s="65"/>
      <c r="D310" s="67"/>
      <c r="E310" s="67"/>
      <c r="F310" s="67"/>
      <c r="G310" s="50"/>
      <c r="J310" s="33"/>
    </row>
    <row r="311" spans="2:10" x14ac:dyDescent="0.2">
      <c r="B311" s="50"/>
      <c r="C311" s="65"/>
      <c r="D311" s="67"/>
      <c r="E311" s="67"/>
      <c r="F311" s="67"/>
      <c r="G311" s="50"/>
      <c r="J311" s="33"/>
    </row>
    <row r="312" spans="2:10" x14ac:dyDescent="0.2">
      <c r="B312" s="50"/>
      <c r="C312" s="65"/>
      <c r="D312" s="67"/>
      <c r="E312" s="67"/>
      <c r="F312" s="67"/>
      <c r="G312" s="50"/>
      <c r="J312" s="33"/>
    </row>
    <row r="313" spans="2:10" x14ac:dyDescent="0.2">
      <c r="B313" s="50"/>
      <c r="C313" s="65"/>
      <c r="D313" s="67"/>
      <c r="E313" s="67"/>
      <c r="F313" s="67"/>
      <c r="G313" s="50"/>
      <c r="J313" s="33"/>
    </row>
    <row r="314" spans="2:10" x14ac:dyDescent="0.2">
      <c r="B314" s="50"/>
      <c r="C314" s="65"/>
      <c r="D314" s="67"/>
      <c r="E314" s="67"/>
      <c r="F314" s="67"/>
      <c r="G314" s="50"/>
      <c r="J314" s="33"/>
    </row>
    <row r="315" spans="2:10" x14ac:dyDescent="0.2">
      <c r="B315" s="50"/>
      <c r="C315" s="65"/>
      <c r="D315" s="67"/>
      <c r="E315" s="67"/>
      <c r="F315" s="67"/>
      <c r="G315" s="50"/>
      <c r="J315" s="33"/>
    </row>
    <row r="316" spans="2:10" x14ac:dyDescent="0.2">
      <c r="B316" s="50"/>
      <c r="C316" s="65"/>
      <c r="D316" s="67"/>
      <c r="E316" s="67"/>
      <c r="F316" s="67"/>
      <c r="G316" s="50"/>
      <c r="J316" s="33"/>
    </row>
    <row r="317" spans="2:10" x14ac:dyDescent="0.2">
      <c r="B317" s="50"/>
      <c r="C317" s="65"/>
      <c r="D317" s="67"/>
      <c r="E317" s="67"/>
      <c r="F317" s="67"/>
      <c r="G317" s="50"/>
      <c r="J317" s="33"/>
    </row>
    <row r="318" spans="2:10" x14ac:dyDescent="0.2">
      <c r="B318" s="50"/>
      <c r="C318" s="65"/>
      <c r="D318" s="67"/>
      <c r="E318" s="67"/>
      <c r="F318" s="67"/>
      <c r="G318" s="50"/>
      <c r="J318" s="33"/>
    </row>
    <row r="319" spans="2:10" x14ac:dyDescent="0.2">
      <c r="B319" s="50"/>
      <c r="C319" s="65"/>
      <c r="D319" s="67"/>
      <c r="E319" s="67"/>
      <c r="F319" s="67"/>
      <c r="G319" s="50"/>
      <c r="J319" s="33"/>
    </row>
    <row r="320" spans="2:10" x14ac:dyDescent="0.2">
      <c r="B320" s="50"/>
      <c r="C320" s="65"/>
      <c r="D320" s="67"/>
      <c r="E320" s="67"/>
      <c r="F320" s="67"/>
      <c r="G320" s="50"/>
      <c r="J320" s="33"/>
    </row>
    <row r="321" spans="2:10" x14ac:dyDescent="0.2">
      <c r="B321" s="50"/>
      <c r="C321" s="65"/>
      <c r="D321" s="67"/>
      <c r="E321" s="67"/>
      <c r="F321" s="67"/>
      <c r="G321" s="50"/>
      <c r="J321" s="33"/>
    </row>
    <row r="322" spans="2:10" x14ac:dyDescent="0.2">
      <c r="B322" s="50"/>
      <c r="C322" s="65"/>
      <c r="D322" s="67"/>
      <c r="E322" s="67"/>
      <c r="F322" s="67"/>
      <c r="G322" s="50"/>
      <c r="J322" s="33"/>
    </row>
    <row r="323" spans="2:10" x14ac:dyDescent="0.2">
      <c r="B323" s="50"/>
      <c r="C323" s="65"/>
      <c r="D323" s="67"/>
      <c r="E323" s="67"/>
      <c r="F323" s="67"/>
      <c r="G323" s="50"/>
      <c r="J323" s="33"/>
    </row>
    <row r="324" spans="2:10" x14ac:dyDescent="0.2">
      <c r="B324" s="50"/>
      <c r="C324" s="65"/>
      <c r="D324" s="67"/>
      <c r="E324" s="67"/>
      <c r="F324" s="67"/>
      <c r="G324" s="50"/>
      <c r="J324" s="33"/>
    </row>
    <row r="325" spans="2:10" x14ac:dyDescent="0.2">
      <c r="B325" s="50"/>
      <c r="C325" s="65"/>
      <c r="D325" s="67"/>
      <c r="E325" s="67"/>
      <c r="F325" s="67"/>
      <c r="G325" s="50"/>
      <c r="J325" s="33"/>
    </row>
    <row r="326" spans="2:10" x14ac:dyDescent="0.2">
      <c r="B326" s="50"/>
      <c r="C326" s="65"/>
      <c r="D326" s="67"/>
      <c r="E326" s="67"/>
      <c r="F326" s="67"/>
      <c r="G326" s="50"/>
      <c r="J326" s="33"/>
    </row>
    <row r="327" spans="2:10" x14ac:dyDescent="0.2">
      <c r="B327" s="50"/>
      <c r="C327" s="65"/>
      <c r="D327" s="67"/>
      <c r="E327" s="67"/>
      <c r="F327" s="67"/>
      <c r="G327" s="50"/>
      <c r="J327" s="33"/>
    </row>
    <row r="328" spans="2:10" x14ac:dyDescent="0.2">
      <c r="B328" s="50"/>
      <c r="C328" s="65"/>
      <c r="D328" s="67"/>
      <c r="E328" s="67"/>
      <c r="F328" s="67"/>
      <c r="G328" s="50"/>
      <c r="J328" s="33"/>
    </row>
    <row r="329" spans="2:10" x14ac:dyDescent="0.2">
      <c r="B329" s="50"/>
      <c r="C329" s="65"/>
      <c r="D329" s="67"/>
      <c r="E329" s="67"/>
      <c r="F329" s="67"/>
      <c r="G329" s="50"/>
      <c r="J329" s="33"/>
    </row>
    <row r="330" spans="2:10" x14ac:dyDescent="0.2">
      <c r="B330" s="50"/>
      <c r="C330" s="65"/>
      <c r="D330" s="67"/>
      <c r="E330" s="67"/>
      <c r="F330" s="67"/>
      <c r="G330" s="50"/>
      <c r="J330" s="33"/>
    </row>
    <row r="331" spans="2:10" x14ac:dyDescent="0.2">
      <c r="B331" s="50"/>
      <c r="C331" s="65"/>
      <c r="D331" s="67"/>
      <c r="E331" s="67"/>
      <c r="F331" s="67"/>
      <c r="G331" s="50"/>
      <c r="J331" s="33"/>
    </row>
    <row r="332" spans="2:10" x14ac:dyDescent="0.2">
      <c r="B332" s="50"/>
      <c r="C332" s="65"/>
      <c r="D332" s="67"/>
      <c r="E332" s="67"/>
      <c r="F332" s="67"/>
      <c r="G332" s="50"/>
      <c r="J332" s="33"/>
    </row>
    <row r="333" spans="2:10" x14ac:dyDescent="0.2">
      <c r="B333" s="50"/>
      <c r="C333" s="65"/>
      <c r="D333" s="67"/>
      <c r="E333" s="67"/>
      <c r="F333" s="67"/>
      <c r="G333" s="50"/>
      <c r="J333" s="33"/>
    </row>
    <row r="334" spans="2:10" x14ac:dyDescent="0.2">
      <c r="B334" s="50"/>
      <c r="C334" s="65"/>
      <c r="D334" s="67"/>
      <c r="E334" s="67"/>
      <c r="F334" s="67"/>
      <c r="G334" s="50"/>
      <c r="J334" s="33"/>
    </row>
    <row r="335" spans="2:10" x14ac:dyDescent="0.2">
      <c r="B335" s="50"/>
      <c r="C335" s="65"/>
      <c r="D335" s="67"/>
      <c r="E335" s="67"/>
      <c r="F335" s="67"/>
      <c r="G335" s="50"/>
      <c r="J335" s="33"/>
    </row>
    <row r="336" spans="2:10" x14ac:dyDescent="0.2">
      <c r="B336" s="50"/>
      <c r="C336" s="65"/>
      <c r="D336" s="67"/>
      <c r="E336" s="67"/>
      <c r="F336" s="67"/>
      <c r="G336" s="50"/>
      <c r="J336" s="33"/>
    </row>
    <row r="337" spans="2:10" x14ac:dyDescent="0.2">
      <c r="B337" s="50"/>
      <c r="C337" s="65"/>
      <c r="D337" s="67"/>
      <c r="E337" s="67"/>
      <c r="F337" s="67"/>
      <c r="G337" s="50"/>
      <c r="J337" s="33"/>
    </row>
    <row r="338" spans="2:10" x14ac:dyDescent="0.2">
      <c r="B338" s="50"/>
      <c r="C338" s="65"/>
      <c r="D338" s="67"/>
      <c r="E338" s="67"/>
      <c r="F338" s="67"/>
      <c r="G338" s="50"/>
      <c r="J338" s="33"/>
    </row>
    <row r="339" spans="2:10" x14ac:dyDescent="0.2">
      <c r="B339" s="50"/>
      <c r="C339" s="65"/>
      <c r="D339" s="67"/>
      <c r="E339" s="67"/>
      <c r="F339" s="67"/>
      <c r="G339" s="50"/>
      <c r="J339" s="33"/>
    </row>
    <row r="340" spans="2:10" x14ac:dyDescent="0.2">
      <c r="B340" s="50"/>
      <c r="C340" s="65"/>
      <c r="D340" s="67"/>
      <c r="E340" s="67"/>
      <c r="F340" s="67"/>
      <c r="G340" s="50"/>
      <c r="J340" s="33"/>
    </row>
    <row r="341" spans="2:10" x14ac:dyDescent="0.2">
      <c r="B341" s="50"/>
      <c r="C341" s="65"/>
      <c r="D341" s="67"/>
      <c r="E341" s="67"/>
      <c r="F341" s="67"/>
      <c r="G341" s="50"/>
      <c r="J341" s="33"/>
    </row>
    <row r="342" spans="2:10" x14ac:dyDescent="0.2">
      <c r="B342" s="50"/>
      <c r="C342" s="65"/>
      <c r="D342" s="67"/>
      <c r="E342" s="67"/>
      <c r="F342" s="67"/>
      <c r="G342" s="50"/>
      <c r="J342" s="33"/>
    </row>
    <row r="343" spans="2:10" x14ac:dyDescent="0.2">
      <c r="B343" s="50"/>
      <c r="C343" s="65"/>
      <c r="D343" s="67"/>
      <c r="E343" s="67"/>
      <c r="F343" s="67"/>
      <c r="G343" s="50"/>
      <c r="J343" s="33"/>
    </row>
    <row r="344" spans="2:10" x14ac:dyDescent="0.2">
      <c r="B344" s="50"/>
      <c r="C344" s="65"/>
      <c r="D344" s="67"/>
      <c r="E344" s="67"/>
      <c r="F344" s="67"/>
      <c r="G344" s="50"/>
      <c r="J344" s="33"/>
    </row>
    <row r="345" spans="2:10" x14ac:dyDescent="0.2">
      <c r="B345" s="50"/>
      <c r="C345" s="65"/>
      <c r="D345" s="67"/>
      <c r="E345" s="67"/>
      <c r="F345" s="67"/>
      <c r="G345" s="50"/>
      <c r="J345" s="33"/>
    </row>
    <row r="346" spans="2:10" x14ac:dyDescent="0.2">
      <c r="B346" s="50"/>
      <c r="C346" s="65"/>
      <c r="D346" s="67"/>
      <c r="E346" s="67"/>
      <c r="F346" s="67"/>
      <c r="G346" s="50"/>
      <c r="J346" s="33"/>
    </row>
    <row r="347" spans="2:10" x14ac:dyDescent="0.2">
      <c r="B347" s="50"/>
      <c r="C347" s="65"/>
      <c r="D347" s="67"/>
      <c r="E347" s="67"/>
      <c r="F347" s="67"/>
      <c r="G347" s="50"/>
      <c r="J347" s="33"/>
    </row>
    <row r="348" spans="2:10" x14ac:dyDescent="0.2">
      <c r="B348" s="50"/>
      <c r="C348" s="65"/>
      <c r="D348" s="67"/>
      <c r="E348" s="67"/>
      <c r="F348" s="67"/>
      <c r="G348" s="50"/>
      <c r="J348" s="33"/>
    </row>
    <row r="349" spans="2:10" x14ac:dyDescent="0.2">
      <c r="B349" s="50"/>
      <c r="C349" s="65"/>
      <c r="D349" s="67"/>
      <c r="E349" s="67"/>
      <c r="F349" s="67"/>
      <c r="G349" s="50"/>
      <c r="J349" s="33"/>
    </row>
    <row r="350" spans="2:10" x14ac:dyDescent="0.2">
      <c r="B350" s="50"/>
      <c r="C350" s="65"/>
      <c r="D350" s="67"/>
      <c r="E350" s="67"/>
      <c r="F350" s="67"/>
      <c r="G350" s="50"/>
      <c r="J350" s="33"/>
    </row>
    <row r="351" spans="2:10" x14ac:dyDescent="0.2">
      <c r="B351" s="50"/>
      <c r="C351" s="65"/>
      <c r="D351" s="67"/>
      <c r="E351" s="67"/>
      <c r="F351" s="67"/>
      <c r="G351" s="50"/>
      <c r="J351" s="33"/>
    </row>
    <row r="352" spans="2:10" x14ac:dyDescent="0.2">
      <c r="B352" s="50"/>
      <c r="C352" s="65"/>
      <c r="D352" s="67"/>
      <c r="E352" s="67"/>
      <c r="F352" s="67"/>
      <c r="G352" s="50"/>
      <c r="J352" s="33"/>
    </row>
    <row r="353" spans="2:10" x14ac:dyDescent="0.2">
      <c r="B353" s="50"/>
      <c r="C353" s="65"/>
      <c r="D353" s="67"/>
      <c r="E353" s="67"/>
      <c r="F353" s="67"/>
      <c r="G353" s="50"/>
      <c r="J353" s="33"/>
    </row>
    <row r="354" spans="2:10" x14ac:dyDescent="0.2">
      <c r="B354" s="50"/>
      <c r="C354" s="65"/>
      <c r="D354" s="67"/>
      <c r="E354" s="67"/>
      <c r="F354" s="67"/>
      <c r="G354" s="50"/>
      <c r="J354" s="33"/>
    </row>
    <row r="355" spans="2:10" x14ac:dyDescent="0.2">
      <c r="B355" s="50"/>
      <c r="C355" s="65"/>
      <c r="D355" s="67"/>
      <c r="E355" s="67"/>
      <c r="F355" s="67"/>
      <c r="G355" s="50"/>
      <c r="J355" s="33"/>
    </row>
    <row r="356" spans="2:10" x14ac:dyDescent="0.2">
      <c r="B356" s="50"/>
      <c r="C356" s="65"/>
      <c r="D356" s="67"/>
      <c r="E356" s="67"/>
      <c r="F356" s="67"/>
      <c r="G356" s="50"/>
      <c r="J356" s="33"/>
    </row>
    <row r="357" spans="2:10" x14ac:dyDescent="0.2">
      <c r="B357" s="50"/>
      <c r="C357" s="65"/>
      <c r="D357" s="67"/>
      <c r="E357" s="67"/>
      <c r="F357" s="67"/>
      <c r="G357" s="50"/>
      <c r="J357" s="33"/>
    </row>
    <row r="358" spans="2:10" x14ac:dyDescent="0.2">
      <c r="B358" s="50"/>
      <c r="C358" s="65"/>
      <c r="D358" s="67"/>
      <c r="E358" s="67"/>
      <c r="F358" s="67"/>
      <c r="G358" s="50"/>
      <c r="J358" s="33"/>
    </row>
    <row r="359" spans="2:10" x14ac:dyDescent="0.2">
      <c r="B359" s="50"/>
      <c r="C359" s="65"/>
      <c r="D359" s="67"/>
      <c r="E359" s="67"/>
      <c r="F359" s="67"/>
      <c r="G359" s="50"/>
      <c r="J359" s="33"/>
    </row>
    <row r="360" spans="2:10" x14ac:dyDescent="0.2">
      <c r="B360" s="50"/>
      <c r="C360" s="65"/>
      <c r="D360" s="67"/>
      <c r="E360" s="67"/>
      <c r="F360" s="67"/>
      <c r="G360" s="50"/>
      <c r="J360" s="33"/>
    </row>
    <row r="361" spans="2:10" x14ac:dyDescent="0.2">
      <c r="B361" s="50"/>
      <c r="C361" s="65"/>
      <c r="D361" s="67"/>
      <c r="E361" s="67"/>
      <c r="F361" s="67"/>
      <c r="G361" s="50"/>
      <c r="J361" s="33"/>
    </row>
    <row r="362" spans="2:10" x14ac:dyDescent="0.2">
      <c r="B362" s="50"/>
      <c r="C362" s="65"/>
      <c r="D362" s="67"/>
      <c r="E362" s="67"/>
      <c r="F362" s="67"/>
      <c r="G362" s="50"/>
      <c r="J362" s="33"/>
    </row>
    <row r="363" spans="2:10" x14ac:dyDescent="0.2">
      <c r="B363" s="50"/>
      <c r="C363" s="65"/>
      <c r="D363" s="67"/>
      <c r="E363" s="67"/>
      <c r="F363" s="67"/>
      <c r="G363" s="50"/>
      <c r="J363" s="33"/>
    </row>
    <row r="364" spans="2:10" x14ac:dyDescent="0.2">
      <c r="B364" s="50"/>
      <c r="C364" s="65"/>
      <c r="D364" s="67"/>
      <c r="E364" s="67"/>
      <c r="F364" s="67"/>
      <c r="G364" s="50"/>
      <c r="J364" s="33"/>
    </row>
    <row r="365" spans="2:10" x14ac:dyDescent="0.2">
      <c r="B365" s="50"/>
      <c r="C365" s="65"/>
      <c r="D365" s="67"/>
      <c r="E365" s="67"/>
      <c r="F365" s="67"/>
      <c r="G365" s="50"/>
      <c r="J365" s="33"/>
    </row>
    <row r="366" spans="2:10" x14ac:dyDescent="0.2">
      <c r="B366" s="50"/>
      <c r="C366" s="65"/>
      <c r="D366" s="67"/>
      <c r="E366" s="67"/>
      <c r="F366" s="67"/>
      <c r="G366" s="50"/>
      <c r="J366" s="33"/>
    </row>
    <row r="367" spans="2:10" x14ac:dyDescent="0.2">
      <c r="B367" s="50"/>
      <c r="C367" s="65"/>
      <c r="D367" s="67"/>
      <c r="E367" s="67"/>
      <c r="F367" s="67"/>
      <c r="G367" s="50"/>
      <c r="J367" s="33"/>
    </row>
    <row r="368" spans="2:10" x14ac:dyDescent="0.2">
      <c r="B368" s="50"/>
      <c r="C368" s="65"/>
      <c r="D368" s="67"/>
      <c r="E368" s="67"/>
      <c r="F368" s="67"/>
      <c r="G368" s="50"/>
      <c r="J368" s="33"/>
    </row>
    <row r="369" spans="2:10" x14ac:dyDescent="0.2">
      <c r="B369" s="50"/>
      <c r="C369" s="65"/>
      <c r="D369" s="67"/>
      <c r="E369" s="67"/>
      <c r="F369" s="67"/>
      <c r="G369" s="50"/>
      <c r="J369" s="33"/>
    </row>
    <row r="370" spans="2:10" x14ac:dyDescent="0.2">
      <c r="B370" s="50"/>
      <c r="C370" s="65"/>
      <c r="D370" s="67"/>
      <c r="E370" s="67"/>
      <c r="F370" s="67"/>
      <c r="G370" s="50"/>
      <c r="J370" s="33"/>
    </row>
    <row r="371" spans="2:10" x14ac:dyDescent="0.2">
      <c r="B371" s="50"/>
      <c r="C371" s="65"/>
      <c r="D371" s="67"/>
      <c r="E371" s="67"/>
      <c r="F371" s="67"/>
      <c r="G371" s="50"/>
      <c r="J371" s="33"/>
    </row>
    <row r="372" spans="2:10" x14ac:dyDescent="0.2">
      <c r="B372" s="50"/>
      <c r="C372" s="65"/>
      <c r="D372" s="67"/>
      <c r="E372" s="67"/>
      <c r="F372" s="67"/>
      <c r="G372" s="50"/>
      <c r="J372" s="33"/>
    </row>
    <row r="373" spans="2:10" x14ac:dyDescent="0.2">
      <c r="B373" s="50"/>
      <c r="C373" s="65"/>
      <c r="D373" s="67"/>
      <c r="E373" s="67"/>
      <c r="F373" s="67"/>
      <c r="G373" s="50"/>
      <c r="J373" s="33"/>
    </row>
    <row r="374" spans="2:10" x14ac:dyDescent="0.2">
      <c r="B374" s="50"/>
      <c r="C374" s="65"/>
      <c r="D374" s="67"/>
      <c r="E374" s="67"/>
      <c r="F374" s="67"/>
      <c r="G374" s="50"/>
      <c r="J374" s="33"/>
    </row>
    <row r="375" spans="2:10" x14ac:dyDescent="0.2">
      <c r="B375" s="50"/>
      <c r="C375" s="65"/>
      <c r="D375" s="67"/>
      <c r="E375" s="67"/>
      <c r="F375" s="67"/>
      <c r="G375" s="50"/>
      <c r="J375" s="33"/>
    </row>
    <row r="376" spans="2:10" x14ac:dyDescent="0.2">
      <c r="B376" s="50"/>
      <c r="C376" s="65"/>
      <c r="D376" s="67"/>
      <c r="E376" s="67"/>
      <c r="F376" s="67"/>
      <c r="G376" s="50"/>
      <c r="J376" s="33"/>
    </row>
    <row r="377" spans="2:10" x14ac:dyDescent="0.2">
      <c r="B377" s="50"/>
      <c r="C377" s="65"/>
      <c r="D377" s="67"/>
      <c r="E377" s="67"/>
      <c r="F377" s="67"/>
      <c r="G377" s="50"/>
      <c r="J377" s="33"/>
    </row>
    <row r="378" spans="2:10" x14ac:dyDescent="0.2">
      <c r="B378" s="50"/>
      <c r="C378" s="65"/>
      <c r="D378" s="67"/>
      <c r="E378" s="67"/>
      <c r="F378" s="67"/>
      <c r="G378" s="50"/>
      <c r="J378" s="33"/>
    </row>
    <row r="379" spans="2:10" x14ac:dyDescent="0.2">
      <c r="B379" s="50"/>
      <c r="C379" s="65"/>
      <c r="D379" s="67"/>
      <c r="E379" s="67"/>
      <c r="F379" s="67"/>
      <c r="G379" s="50"/>
      <c r="J379" s="33"/>
    </row>
    <row r="380" spans="2:10" x14ac:dyDescent="0.2">
      <c r="B380" s="50"/>
      <c r="C380" s="65"/>
      <c r="D380" s="67"/>
      <c r="E380" s="67"/>
      <c r="F380" s="67"/>
      <c r="G380" s="50"/>
      <c r="J380" s="33"/>
    </row>
    <row r="381" spans="2:10" x14ac:dyDescent="0.2">
      <c r="B381" s="50"/>
      <c r="C381" s="65"/>
      <c r="D381" s="67"/>
      <c r="E381" s="67"/>
      <c r="F381" s="67"/>
      <c r="G381" s="50"/>
      <c r="J381" s="33"/>
    </row>
    <row r="382" spans="2:10" x14ac:dyDescent="0.2">
      <c r="B382" s="50"/>
      <c r="C382" s="65"/>
      <c r="D382" s="67"/>
      <c r="E382" s="67"/>
      <c r="F382" s="67"/>
      <c r="G382" s="50"/>
      <c r="J382" s="33"/>
    </row>
    <row r="383" spans="2:10" x14ac:dyDescent="0.2">
      <c r="B383" s="50"/>
      <c r="C383" s="65"/>
      <c r="D383" s="67"/>
      <c r="E383" s="67"/>
      <c r="F383" s="67"/>
      <c r="G383" s="50"/>
      <c r="J383" s="33"/>
    </row>
    <row r="384" spans="2:10" x14ac:dyDescent="0.2">
      <c r="B384" s="50"/>
      <c r="C384" s="65"/>
      <c r="D384" s="67"/>
      <c r="E384" s="67"/>
      <c r="F384" s="67"/>
      <c r="G384" s="50"/>
      <c r="J384" s="33"/>
    </row>
    <row r="385" spans="2:10" x14ac:dyDescent="0.2">
      <c r="B385" s="50"/>
      <c r="C385" s="65"/>
      <c r="D385" s="67"/>
      <c r="E385" s="67"/>
      <c r="F385" s="67"/>
      <c r="G385" s="50"/>
      <c r="J385" s="33"/>
    </row>
    <row r="386" spans="2:10" x14ac:dyDescent="0.2">
      <c r="B386" s="50"/>
      <c r="C386" s="65"/>
      <c r="D386" s="67"/>
      <c r="E386" s="67"/>
      <c r="F386" s="67"/>
      <c r="G386" s="50"/>
      <c r="J386" s="33"/>
    </row>
    <row r="387" spans="2:10" x14ac:dyDescent="0.2">
      <c r="B387" s="50"/>
      <c r="C387" s="65"/>
      <c r="D387" s="67"/>
      <c r="E387" s="67"/>
      <c r="F387" s="67"/>
      <c r="G387" s="50"/>
      <c r="J387" s="33"/>
    </row>
    <row r="388" spans="2:10" x14ac:dyDescent="0.2">
      <c r="B388" s="50"/>
      <c r="C388" s="65"/>
      <c r="D388" s="67"/>
      <c r="E388" s="67"/>
      <c r="F388" s="67"/>
      <c r="G388" s="50"/>
      <c r="J388" s="33"/>
    </row>
    <row r="389" spans="2:10" x14ac:dyDescent="0.2">
      <c r="B389" s="50"/>
      <c r="C389" s="65"/>
      <c r="D389" s="67"/>
      <c r="E389" s="67"/>
      <c r="F389" s="67"/>
      <c r="G389" s="50"/>
      <c r="J389" s="33"/>
    </row>
    <row r="390" spans="2:10" x14ac:dyDescent="0.2">
      <c r="B390" s="50"/>
      <c r="C390" s="65"/>
      <c r="D390" s="67"/>
      <c r="E390" s="67"/>
      <c r="F390" s="67"/>
      <c r="G390" s="50"/>
      <c r="J390" s="33"/>
    </row>
    <row r="391" spans="2:10" x14ac:dyDescent="0.2">
      <c r="B391" s="50"/>
      <c r="C391" s="65"/>
      <c r="D391" s="67"/>
      <c r="E391" s="67"/>
      <c r="F391" s="67"/>
      <c r="G391" s="50"/>
      <c r="J391" s="33"/>
    </row>
    <row r="392" spans="2:10" x14ac:dyDescent="0.2">
      <c r="B392" s="50"/>
      <c r="C392" s="65"/>
      <c r="D392" s="67"/>
      <c r="E392" s="67"/>
      <c r="F392" s="67"/>
      <c r="G392" s="50"/>
      <c r="J392" s="33"/>
    </row>
    <row r="393" spans="2:10" x14ac:dyDescent="0.2">
      <c r="B393" s="50"/>
      <c r="C393" s="65"/>
      <c r="D393" s="67"/>
      <c r="E393" s="67"/>
      <c r="F393" s="67"/>
      <c r="G393" s="50"/>
      <c r="J393" s="33"/>
    </row>
    <row r="394" spans="2:10" x14ac:dyDescent="0.2">
      <c r="B394" s="50"/>
      <c r="C394" s="65"/>
      <c r="D394" s="67"/>
      <c r="E394" s="67"/>
      <c r="F394" s="67"/>
      <c r="G394" s="50"/>
      <c r="J394" s="33"/>
    </row>
    <row r="395" spans="2:10" x14ac:dyDescent="0.2">
      <c r="B395" s="50"/>
      <c r="C395" s="65"/>
      <c r="D395" s="67"/>
      <c r="E395" s="67"/>
      <c r="F395" s="67"/>
      <c r="G395" s="50"/>
      <c r="J395" s="33"/>
    </row>
    <row r="396" spans="2:10" x14ac:dyDescent="0.2">
      <c r="B396" s="50"/>
      <c r="C396" s="65"/>
      <c r="D396" s="67"/>
      <c r="E396" s="67"/>
      <c r="F396" s="67"/>
      <c r="G396" s="50"/>
      <c r="J396" s="33"/>
    </row>
    <row r="397" spans="2:10" x14ac:dyDescent="0.2">
      <c r="B397" s="50"/>
      <c r="C397" s="65"/>
      <c r="D397" s="67"/>
      <c r="E397" s="67"/>
      <c r="F397" s="67"/>
      <c r="G397" s="50"/>
      <c r="J397" s="33"/>
    </row>
    <row r="398" spans="2:10" x14ac:dyDescent="0.2">
      <c r="B398" s="50"/>
      <c r="C398" s="65"/>
      <c r="D398" s="67"/>
      <c r="E398" s="67"/>
      <c r="F398" s="67"/>
      <c r="G398" s="50"/>
      <c r="J398" s="33"/>
    </row>
    <row r="399" spans="2:10" x14ac:dyDescent="0.2">
      <c r="B399" s="50"/>
      <c r="C399" s="65"/>
      <c r="D399" s="67"/>
      <c r="E399" s="67"/>
      <c r="F399" s="67"/>
      <c r="G399" s="50"/>
      <c r="J399" s="33"/>
    </row>
    <row r="400" spans="2:10" x14ac:dyDescent="0.2">
      <c r="B400" s="50"/>
      <c r="C400" s="65"/>
      <c r="D400" s="67"/>
      <c r="E400" s="67"/>
      <c r="F400" s="67"/>
      <c r="G400" s="50"/>
      <c r="J400" s="33"/>
    </row>
    <row r="401" spans="2:10" x14ac:dyDescent="0.2">
      <c r="B401" s="50"/>
      <c r="C401" s="65"/>
      <c r="D401" s="67"/>
      <c r="E401" s="67"/>
      <c r="F401" s="67"/>
      <c r="G401" s="50"/>
      <c r="J401" s="33"/>
    </row>
    <row r="402" spans="2:10" x14ac:dyDescent="0.2">
      <c r="B402" s="50"/>
      <c r="C402" s="65"/>
      <c r="D402" s="67"/>
      <c r="E402" s="67"/>
      <c r="F402" s="67"/>
      <c r="G402" s="50"/>
      <c r="J402" s="33"/>
    </row>
    <row r="403" spans="2:10" x14ac:dyDescent="0.2">
      <c r="B403" s="50"/>
      <c r="C403" s="65"/>
      <c r="D403" s="67"/>
      <c r="E403" s="67"/>
      <c r="F403" s="67"/>
      <c r="G403" s="50"/>
      <c r="J403" s="33"/>
    </row>
    <row r="404" spans="2:10" x14ac:dyDescent="0.2">
      <c r="B404" s="50"/>
      <c r="C404" s="65"/>
      <c r="D404" s="67"/>
      <c r="E404" s="67"/>
      <c r="F404" s="67"/>
      <c r="G404" s="50"/>
      <c r="J404" s="33"/>
    </row>
    <row r="405" spans="2:10" x14ac:dyDescent="0.2">
      <c r="B405" s="50"/>
      <c r="C405" s="65"/>
      <c r="D405" s="67"/>
      <c r="E405" s="67"/>
      <c r="F405" s="67"/>
      <c r="G405" s="50"/>
      <c r="J405" s="33"/>
    </row>
    <row r="406" spans="2:10" x14ac:dyDescent="0.2">
      <c r="B406" s="50"/>
      <c r="C406" s="65"/>
      <c r="D406" s="67"/>
      <c r="E406" s="67"/>
      <c r="F406" s="67"/>
      <c r="G406" s="50"/>
      <c r="J406" s="33"/>
    </row>
    <row r="407" spans="2:10" x14ac:dyDescent="0.2">
      <c r="B407" s="50"/>
      <c r="C407" s="65"/>
      <c r="D407" s="67"/>
      <c r="E407" s="67"/>
      <c r="F407" s="67"/>
      <c r="G407" s="50"/>
      <c r="J407" s="33"/>
    </row>
    <row r="408" spans="2:10" x14ac:dyDescent="0.2">
      <c r="B408" s="50"/>
      <c r="C408" s="65"/>
      <c r="D408" s="67"/>
      <c r="E408" s="67"/>
      <c r="F408" s="67"/>
      <c r="G408" s="50"/>
      <c r="J408" s="33"/>
    </row>
    <row r="409" spans="2:10" x14ac:dyDescent="0.2">
      <c r="B409" s="50"/>
      <c r="C409" s="65"/>
      <c r="D409" s="67"/>
      <c r="E409" s="67"/>
      <c r="F409" s="67"/>
      <c r="G409" s="50"/>
      <c r="J409" s="33"/>
    </row>
    <row r="410" spans="2:10" x14ac:dyDescent="0.2">
      <c r="B410" s="50"/>
      <c r="C410" s="65"/>
      <c r="D410" s="67"/>
      <c r="E410" s="67"/>
      <c r="F410" s="67"/>
      <c r="G410" s="50"/>
      <c r="J410" s="33"/>
    </row>
    <row r="411" spans="2:10" x14ac:dyDescent="0.2">
      <c r="B411" s="50"/>
      <c r="C411" s="65"/>
      <c r="D411" s="67"/>
      <c r="E411" s="67"/>
      <c r="F411" s="67"/>
      <c r="G411" s="50"/>
      <c r="J411" s="33"/>
    </row>
    <row r="412" spans="2:10" x14ac:dyDescent="0.2">
      <c r="B412" s="50"/>
      <c r="C412" s="65"/>
      <c r="D412" s="67"/>
      <c r="E412" s="67"/>
      <c r="F412" s="67"/>
      <c r="G412" s="50"/>
      <c r="J412" s="33"/>
    </row>
    <row r="413" spans="2:10" x14ac:dyDescent="0.2">
      <c r="B413" s="50"/>
      <c r="C413" s="65"/>
      <c r="D413" s="67"/>
      <c r="E413" s="67"/>
      <c r="F413" s="67"/>
      <c r="G413" s="50"/>
      <c r="J413" s="33"/>
    </row>
    <row r="414" spans="2:10" x14ac:dyDescent="0.2">
      <c r="B414" s="50"/>
      <c r="C414" s="65"/>
      <c r="D414" s="67"/>
      <c r="E414" s="67"/>
      <c r="F414" s="67"/>
      <c r="G414" s="50"/>
      <c r="J414" s="33"/>
    </row>
    <row r="415" spans="2:10" x14ac:dyDescent="0.2">
      <c r="B415" s="50"/>
      <c r="C415" s="65"/>
      <c r="D415" s="67"/>
      <c r="E415" s="67"/>
      <c r="F415" s="67"/>
      <c r="G415" s="50"/>
      <c r="J415" s="33"/>
    </row>
    <row r="416" spans="2:10" x14ac:dyDescent="0.2">
      <c r="B416" s="50"/>
      <c r="C416" s="65"/>
      <c r="D416" s="67"/>
      <c r="E416" s="67"/>
      <c r="F416" s="67"/>
      <c r="G416" s="50"/>
      <c r="J416" s="33"/>
    </row>
    <row r="417" spans="2:10" x14ac:dyDescent="0.2">
      <c r="B417" s="50"/>
      <c r="C417" s="65"/>
      <c r="D417" s="67"/>
      <c r="E417" s="67"/>
      <c r="F417" s="67"/>
      <c r="G417" s="50"/>
      <c r="J417" s="33"/>
    </row>
    <row r="418" spans="2:10" x14ac:dyDescent="0.2">
      <c r="B418" s="50"/>
      <c r="C418" s="65"/>
      <c r="D418" s="67"/>
      <c r="E418" s="67"/>
      <c r="F418" s="67"/>
      <c r="G418" s="50"/>
      <c r="J418" s="33"/>
    </row>
    <row r="419" spans="2:10" x14ac:dyDescent="0.2">
      <c r="B419" s="50"/>
      <c r="C419" s="65"/>
      <c r="D419" s="67"/>
      <c r="E419" s="67"/>
      <c r="F419" s="67"/>
      <c r="G419" s="50"/>
      <c r="J419" s="33"/>
    </row>
    <row r="420" spans="2:10" x14ac:dyDescent="0.2">
      <c r="B420" s="50"/>
      <c r="C420" s="65"/>
      <c r="D420" s="67"/>
      <c r="E420" s="67"/>
      <c r="F420" s="67"/>
      <c r="G420" s="50"/>
      <c r="J420" s="33"/>
    </row>
    <row r="421" spans="2:10" x14ac:dyDescent="0.2">
      <c r="B421" s="50"/>
      <c r="C421" s="65"/>
      <c r="D421" s="67"/>
      <c r="E421" s="67"/>
      <c r="F421" s="67"/>
      <c r="G421" s="50"/>
      <c r="J421" s="33"/>
    </row>
    <row r="422" spans="2:10" x14ac:dyDescent="0.2">
      <c r="B422" s="50"/>
      <c r="C422" s="65"/>
      <c r="D422" s="67"/>
      <c r="E422" s="67"/>
      <c r="F422" s="67"/>
      <c r="G422" s="50"/>
      <c r="J422" s="33"/>
    </row>
    <row r="423" spans="2:10" x14ac:dyDescent="0.2">
      <c r="B423" s="50"/>
      <c r="C423" s="65"/>
      <c r="D423" s="67"/>
      <c r="E423" s="67"/>
      <c r="F423" s="67"/>
      <c r="G423" s="50"/>
      <c r="J423" s="33"/>
    </row>
    <row r="424" spans="2:10" x14ac:dyDescent="0.2">
      <c r="B424" s="50"/>
      <c r="C424" s="65"/>
      <c r="D424" s="67"/>
      <c r="E424" s="67"/>
      <c r="F424" s="67"/>
      <c r="G424" s="50"/>
      <c r="J424" s="33"/>
    </row>
    <row r="425" spans="2:10" x14ac:dyDescent="0.2">
      <c r="B425" s="50"/>
      <c r="C425" s="65"/>
      <c r="D425" s="67"/>
      <c r="E425" s="67"/>
      <c r="F425" s="67"/>
      <c r="G425" s="50"/>
      <c r="J425" s="33"/>
    </row>
    <row r="426" spans="2:10" x14ac:dyDescent="0.2">
      <c r="B426" s="50"/>
      <c r="C426" s="65"/>
      <c r="D426" s="67"/>
      <c r="E426" s="67"/>
      <c r="F426" s="67"/>
      <c r="G426" s="50"/>
      <c r="J426" s="33"/>
    </row>
    <row r="427" spans="2:10" x14ac:dyDescent="0.2">
      <c r="B427" s="50"/>
      <c r="C427" s="65"/>
      <c r="D427" s="67"/>
      <c r="E427" s="67"/>
      <c r="F427" s="67"/>
      <c r="G427" s="50"/>
      <c r="J427" s="33"/>
    </row>
    <row r="428" spans="2:10" x14ac:dyDescent="0.2">
      <c r="B428" s="50"/>
      <c r="C428" s="65"/>
      <c r="D428" s="67"/>
      <c r="E428" s="67"/>
      <c r="F428" s="67"/>
      <c r="G428" s="50"/>
      <c r="J428" s="33"/>
    </row>
    <row r="429" spans="2:10" x14ac:dyDescent="0.2">
      <c r="B429" s="50"/>
      <c r="C429" s="65"/>
      <c r="D429" s="67"/>
      <c r="E429" s="67"/>
      <c r="F429" s="67"/>
      <c r="G429" s="50"/>
      <c r="J429" s="33"/>
    </row>
    <row r="430" spans="2:10" x14ac:dyDescent="0.2">
      <c r="B430" s="50"/>
      <c r="C430" s="65"/>
      <c r="D430" s="67"/>
      <c r="E430" s="67"/>
      <c r="F430" s="67"/>
      <c r="G430" s="50"/>
      <c r="J430" s="33"/>
    </row>
    <row r="431" spans="2:10" x14ac:dyDescent="0.2">
      <c r="B431" s="50"/>
      <c r="C431" s="65"/>
      <c r="D431" s="67"/>
      <c r="E431" s="67"/>
      <c r="F431" s="67"/>
      <c r="G431" s="50"/>
      <c r="J431" s="33"/>
    </row>
    <row r="432" spans="2:10" x14ac:dyDescent="0.2">
      <c r="B432" s="50"/>
      <c r="C432" s="65"/>
      <c r="D432" s="67"/>
      <c r="E432" s="67"/>
      <c r="F432" s="67"/>
      <c r="G432" s="50"/>
      <c r="J432" s="33"/>
    </row>
    <row r="433" spans="2:10" x14ac:dyDescent="0.2">
      <c r="B433" s="50"/>
      <c r="C433" s="65"/>
      <c r="D433" s="67"/>
      <c r="E433" s="67"/>
      <c r="F433" s="67"/>
      <c r="G433" s="50"/>
      <c r="J433" s="33"/>
    </row>
    <row r="434" spans="2:10" x14ac:dyDescent="0.2">
      <c r="B434" s="50"/>
      <c r="C434" s="65"/>
      <c r="D434" s="67"/>
      <c r="E434" s="67"/>
      <c r="F434" s="67"/>
      <c r="G434" s="50"/>
      <c r="J434" s="33"/>
    </row>
    <row r="435" spans="2:10" x14ac:dyDescent="0.2">
      <c r="B435" s="50"/>
      <c r="C435" s="65"/>
      <c r="D435" s="67"/>
      <c r="E435" s="67"/>
      <c r="F435" s="67"/>
      <c r="G435" s="50"/>
      <c r="J435" s="33"/>
    </row>
    <row r="436" spans="2:10" x14ac:dyDescent="0.2">
      <c r="B436" s="50"/>
      <c r="C436" s="65"/>
      <c r="D436" s="67"/>
      <c r="E436" s="67"/>
      <c r="F436" s="67"/>
      <c r="G436" s="50"/>
      <c r="J436" s="33"/>
    </row>
    <row r="437" spans="2:10" x14ac:dyDescent="0.2">
      <c r="B437" s="50"/>
      <c r="C437" s="65"/>
      <c r="D437" s="67"/>
      <c r="E437" s="67"/>
      <c r="F437" s="67"/>
      <c r="G437" s="50"/>
      <c r="J437" s="33"/>
    </row>
    <row r="438" spans="2:10" x14ac:dyDescent="0.2">
      <c r="B438" s="50"/>
      <c r="C438" s="65"/>
      <c r="D438" s="67"/>
      <c r="E438" s="67"/>
      <c r="F438" s="67"/>
      <c r="G438" s="50"/>
      <c r="J438" s="33"/>
    </row>
    <row r="439" spans="2:10" x14ac:dyDescent="0.2">
      <c r="B439" s="50"/>
      <c r="C439" s="65"/>
      <c r="D439" s="67"/>
      <c r="E439" s="67"/>
      <c r="F439" s="67"/>
      <c r="G439" s="50"/>
      <c r="J439" s="33"/>
    </row>
    <row r="440" spans="2:10" x14ac:dyDescent="0.2">
      <c r="B440" s="50"/>
      <c r="C440" s="65"/>
      <c r="D440" s="67"/>
      <c r="E440" s="67"/>
      <c r="F440" s="67"/>
      <c r="G440" s="50"/>
      <c r="J440" s="33"/>
    </row>
    <row r="441" spans="2:10" x14ac:dyDescent="0.2">
      <c r="B441" s="50"/>
      <c r="C441" s="65"/>
      <c r="D441" s="67"/>
      <c r="E441" s="67"/>
      <c r="F441" s="67"/>
      <c r="G441" s="50"/>
      <c r="J441" s="33"/>
    </row>
    <row r="442" spans="2:10" x14ac:dyDescent="0.2">
      <c r="B442" s="50"/>
      <c r="C442" s="65"/>
      <c r="D442" s="67"/>
      <c r="E442" s="67"/>
      <c r="F442" s="67"/>
      <c r="G442" s="50"/>
      <c r="J442" s="33"/>
    </row>
    <row r="443" spans="2:10" x14ac:dyDescent="0.2">
      <c r="B443" s="50"/>
      <c r="C443" s="65"/>
      <c r="D443" s="67"/>
      <c r="E443" s="67"/>
      <c r="F443" s="67"/>
      <c r="G443" s="50"/>
      <c r="J443" s="33"/>
    </row>
    <row r="444" spans="2:10" x14ac:dyDescent="0.2">
      <c r="B444" s="50"/>
      <c r="C444" s="65"/>
      <c r="D444" s="67"/>
      <c r="E444" s="67"/>
      <c r="F444" s="67"/>
      <c r="G444" s="50"/>
      <c r="J444" s="33"/>
    </row>
    <row r="445" spans="2:10" x14ac:dyDescent="0.2">
      <c r="B445" s="50"/>
      <c r="C445" s="65"/>
      <c r="D445" s="67"/>
      <c r="E445" s="67"/>
      <c r="F445" s="67"/>
      <c r="G445" s="50"/>
      <c r="J445" s="33"/>
    </row>
    <row r="446" spans="2:10" x14ac:dyDescent="0.2">
      <c r="B446" s="50"/>
      <c r="C446" s="65"/>
      <c r="D446" s="67"/>
      <c r="E446" s="67"/>
      <c r="F446" s="67"/>
      <c r="G446" s="50"/>
      <c r="J446" s="33"/>
    </row>
    <row r="447" spans="2:10" x14ac:dyDescent="0.2">
      <c r="B447" s="50"/>
      <c r="C447" s="65"/>
      <c r="D447" s="67"/>
      <c r="E447" s="67"/>
      <c r="F447" s="67"/>
      <c r="G447" s="50"/>
      <c r="J447" s="33"/>
    </row>
    <row r="448" spans="2:10" x14ac:dyDescent="0.2">
      <c r="B448" s="50"/>
      <c r="C448" s="65"/>
      <c r="D448" s="67"/>
      <c r="E448" s="67"/>
      <c r="F448" s="67"/>
      <c r="G448" s="50"/>
      <c r="J448" s="33"/>
    </row>
    <row r="449" spans="2:10" x14ac:dyDescent="0.2">
      <c r="B449" s="50"/>
      <c r="C449" s="65"/>
      <c r="D449" s="67"/>
      <c r="E449" s="67"/>
      <c r="F449" s="67"/>
      <c r="G449" s="50"/>
      <c r="J449" s="33"/>
    </row>
    <row r="450" spans="2:10" x14ac:dyDescent="0.2">
      <c r="B450" s="50"/>
      <c r="C450" s="65"/>
      <c r="D450" s="67"/>
      <c r="E450" s="67"/>
      <c r="F450" s="67"/>
      <c r="G450" s="50"/>
      <c r="J450" s="33"/>
    </row>
    <row r="451" spans="2:10" x14ac:dyDescent="0.2">
      <c r="B451" s="50"/>
      <c r="C451" s="65"/>
      <c r="D451" s="67"/>
      <c r="E451" s="67"/>
      <c r="F451" s="67"/>
      <c r="G451" s="50"/>
      <c r="J451" s="33"/>
    </row>
    <row r="452" spans="2:10" x14ac:dyDescent="0.2">
      <c r="B452" s="50"/>
      <c r="C452" s="65"/>
      <c r="D452" s="67"/>
      <c r="E452" s="67"/>
      <c r="F452" s="67"/>
      <c r="G452" s="50"/>
      <c r="J452" s="33"/>
    </row>
    <row r="453" spans="2:10" x14ac:dyDescent="0.2">
      <c r="B453" s="50"/>
      <c r="C453" s="65"/>
      <c r="D453" s="67"/>
      <c r="E453" s="67"/>
      <c r="F453" s="67"/>
      <c r="G453" s="50"/>
      <c r="J453" s="33"/>
    </row>
    <row r="454" spans="2:10" x14ac:dyDescent="0.2">
      <c r="B454" s="50"/>
      <c r="C454" s="65"/>
      <c r="D454" s="67"/>
      <c r="E454" s="67"/>
      <c r="F454" s="67"/>
      <c r="G454" s="50"/>
      <c r="J454" s="33"/>
    </row>
    <row r="455" spans="2:10" x14ac:dyDescent="0.2">
      <c r="B455" s="50"/>
      <c r="C455" s="65"/>
      <c r="D455" s="67"/>
      <c r="E455" s="67"/>
      <c r="F455" s="67"/>
      <c r="G455" s="50"/>
      <c r="J455" s="33"/>
    </row>
    <row r="456" spans="2:10" x14ac:dyDescent="0.2">
      <c r="B456" s="50"/>
      <c r="C456" s="65"/>
      <c r="D456" s="67"/>
      <c r="E456" s="67"/>
      <c r="F456" s="67"/>
      <c r="G456" s="50"/>
      <c r="J456" s="33"/>
    </row>
    <row r="457" spans="2:10" x14ac:dyDescent="0.2">
      <c r="B457" s="50"/>
      <c r="C457" s="65"/>
      <c r="D457" s="67"/>
      <c r="E457" s="67"/>
      <c r="F457" s="67"/>
      <c r="G457" s="50"/>
      <c r="J457" s="33"/>
    </row>
    <row r="458" spans="2:10" x14ac:dyDescent="0.2">
      <c r="B458" s="50"/>
      <c r="C458" s="65"/>
      <c r="D458" s="67"/>
      <c r="E458" s="67"/>
      <c r="F458" s="67"/>
      <c r="G458" s="50"/>
      <c r="J458" s="33"/>
    </row>
    <row r="459" spans="2:10" x14ac:dyDescent="0.2">
      <c r="B459" s="50"/>
      <c r="C459" s="65"/>
      <c r="D459" s="67"/>
      <c r="E459" s="67"/>
      <c r="F459" s="67"/>
      <c r="G459" s="50"/>
      <c r="J459" s="33"/>
    </row>
    <row r="460" spans="2:10" x14ac:dyDescent="0.2">
      <c r="B460" s="50"/>
      <c r="C460" s="65"/>
      <c r="D460" s="67"/>
      <c r="E460" s="67"/>
      <c r="F460" s="67"/>
      <c r="G460" s="50"/>
      <c r="J460" s="33"/>
    </row>
    <row r="461" spans="2:10" x14ac:dyDescent="0.2">
      <c r="B461" s="50"/>
      <c r="C461" s="65"/>
      <c r="D461" s="67"/>
      <c r="E461" s="67"/>
      <c r="F461" s="67"/>
      <c r="G461" s="50"/>
      <c r="J461" s="33"/>
    </row>
    <row r="462" spans="2:10" x14ac:dyDescent="0.2">
      <c r="B462" s="50"/>
      <c r="C462" s="65"/>
      <c r="D462" s="67"/>
      <c r="E462" s="67"/>
      <c r="F462" s="67"/>
      <c r="G462" s="50"/>
      <c r="J462" s="33"/>
    </row>
    <row r="463" spans="2:10" x14ac:dyDescent="0.2">
      <c r="B463" s="50"/>
      <c r="C463" s="65"/>
      <c r="D463" s="67"/>
      <c r="E463" s="67"/>
      <c r="F463" s="67"/>
      <c r="G463" s="50"/>
      <c r="J463" s="33"/>
    </row>
    <row r="464" spans="2:10" x14ac:dyDescent="0.2">
      <c r="B464" s="50"/>
      <c r="C464" s="65"/>
      <c r="D464" s="67"/>
      <c r="E464" s="67"/>
      <c r="F464" s="67"/>
      <c r="G464" s="50"/>
      <c r="J464" s="33"/>
    </row>
    <row r="465" spans="2:10" x14ac:dyDescent="0.2">
      <c r="B465" s="50"/>
      <c r="C465" s="65"/>
      <c r="D465" s="67"/>
      <c r="E465" s="67"/>
      <c r="F465" s="67"/>
      <c r="G465" s="50"/>
      <c r="J465" s="33"/>
    </row>
    <row r="466" spans="2:10" x14ac:dyDescent="0.2">
      <c r="B466" s="50"/>
      <c r="C466" s="65"/>
      <c r="D466" s="67"/>
      <c r="E466" s="67"/>
      <c r="F466" s="67"/>
      <c r="G466" s="50"/>
      <c r="J466" s="33"/>
    </row>
    <row r="467" spans="2:10" x14ac:dyDescent="0.2">
      <c r="B467" s="50"/>
      <c r="C467" s="65"/>
      <c r="D467" s="67"/>
      <c r="E467" s="67"/>
      <c r="F467" s="67"/>
      <c r="G467" s="50"/>
      <c r="J467" s="33"/>
    </row>
    <row r="468" spans="2:10" x14ac:dyDescent="0.2">
      <c r="B468" s="50"/>
      <c r="C468" s="65"/>
      <c r="D468" s="67"/>
      <c r="E468" s="67"/>
      <c r="F468" s="67"/>
      <c r="G468" s="50"/>
      <c r="J468" s="33"/>
    </row>
    <row r="469" spans="2:10" x14ac:dyDescent="0.2">
      <c r="B469" s="50"/>
      <c r="C469" s="65"/>
      <c r="D469" s="67"/>
      <c r="E469" s="67"/>
      <c r="F469" s="67"/>
      <c r="G469" s="50"/>
      <c r="J469" s="33"/>
    </row>
    <row r="470" spans="2:10" x14ac:dyDescent="0.2">
      <c r="B470" s="50"/>
      <c r="C470" s="65"/>
      <c r="D470" s="67"/>
      <c r="E470" s="67"/>
      <c r="F470" s="67"/>
      <c r="G470" s="50"/>
      <c r="J470" s="33"/>
    </row>
    <row r="471" spans="2:10" x14ac:dyDescent="0.2">
      <c r="B471" s="50"/>
      <c r="C471" s="65"/>
      <c r="D471" s="67"/>
      <c r="E471" s="67"/>
      <c r="F471" s="67"/>
      <c r="G471" s="50"/>
      <c r="J471" s="33"/>
    </row>
    <row r="472" spans="2:10" x14ac:dyDescent="0.2">
      <c r="B472" s="50"/>
      <c r="C472" s="50"/>
      <c r="D472" s="50"/>
      <c r="E472" s="50"/>
      <c r="F472" s="50"/>
      <c r="G472" s="50"/>
      <c r="J472" s="33"/>
    </row>
    <row r="473" spans="2:10" x14ac:dyDescent="0.2">
      <c r="B473" s="50"/>
      <c r="C473" s="50"/>
      <c r="D473" s="50"/>
      <c r="E473" s="50"/>
      <c r="F473" s="50"/>
      <c r="G473" s="50"/>
      <c r="J473" s="33"/>
    </row>
    <row r="474" spans="2:10" x14ac:dyDescent="0.2">
      <c r="B474" s="50"/>
      <c r="C474" s="50"/>
      <c r="D474" s="50"/>
      <c r="E474" s="50"/>
      <c r="F474" s="50"/>
      <c r="G474" s="50"/>
      <c r="J474" s="33"/>
    </row>
    <row r="475" spans="2:10" x14ac:dyDescent="0.2">
      <c r="B475" s="50"/>
      <c r="C475" s="50"/>
      <c r="D475" s="50"/>
      <c r="E475" s="50"/>
      <c r="F475" s="50"/>
      <c r="G475" s="50"/>
      <c r="J475" s="33"/>
    </row>
    <row r="476" spans="2:10" x14ac:dyDescent="0.2">
      <c r="B476" s="50"/>
      <c r="C476" s="50"/>
      <c r="D476" s="50"/>
      <c r="E476" s="50"/>
      <c r="F476" s="50"/>
      <c r="G476" s="50"/>
      <c r="J476" s="33"/>
    </row>
    <row r="477" spans="2:10" x14ac:dyDescent="0.2">
      <c r="B477" s="50"/>
      <c r="C477" s="50"/>
      <c r="D477" s="50"/>
      <c r="E477" s="50"/>
      <c r="F477" s="50"/>
      <c r="G477" s="50"/>
      <c r="J477" s="33"/>
    </row>
    <row r="478" spans="2:10" x14ac:dyDescent="0.2">
      <c r="B478" s="50"/>
      <c r="C478" s="50"/>
      <c r="D478" s="50"/>
      <c r="E478" s="50"/>
      <c r="F478" s="50"/>
      <c r="G478" s="50"/>
      <c r="J478" s="33"/>
    </row>
    <row r="479" spans="2:10" x14ac:dyDescent="0.2">
      <c r="B479" s="50"/>
      <c r="C479" s="50"/>
      <c r="D479" s="50"/>
      <c r="E479" s="50"/>
      <c r="F479" s="50"/>
      <c r="G479" s="50"/>
      <c r="J479" s="33"/>
    </row>
  </sheetData>
  <mergeCells count="13">
    <mergeCell ref="B19:D19"/>
    <mergeCell ref="B20:D21"/>
    <mergeCell ref="F18:G18"/>
    <mergeCell ref="F19:G19"/>
    <mergeCell ref="F20:G21"/>
    <mergeCell ref="J27:K27"/>
    <mergeCell ref="J2:K2"/>
    <mergeCell ref="I9:K9"/>
    <mergeCell ref="I10:K14"/>
    <mergeCell ref="I19:K19"/>
    <mergeCell ref="I20:K21"/>
    <mergeCell ref="I16:I17"/>
    <mergeCell ref="J16:K17"/>
  </mergeCells>
  <conditionalFormatting sqref="K25">
    <cfRule type="expression" dxfId="0" priority="1" stopIfTrue="1">
      <formula>#REF!=2</formula>
    </cfRule>
  </conditionalFormatting>
  <dataValidations count="6">
    <dataValidation type="list" allowBlank="1" showInputMessage="1" showErrorMessage="1" sqref="C7" xr:uid="{A20C05FC-9826-E74D-B6D4-55E06702D037}">
      <formula1>Classification</formula1>
    </dataValidation>
    <dataValidation type="list" allowBlank="1" showInputMessage="1" showErrorMessage="1" sqref="C6" xr:uid="{72E5DD03-C3F7-0B41-96FF-7301C65DE337}">
      <formula1>Type</formula1>
    </dataValidation>
    <dataValidation type="list" allowBlank="1" showInputMessage="1" showErrorMessage="1" sqref="J3" xr:uid="{2F338E33-345A-0446-80A5-56B28246ECF3}">
      <formula1>Company</formula1>
    </dataValidation>
    <dataValidation type="list" allowBlank="1" showInputMessage="1" showErrorMessage="1" sqref="I7" xr:uid="{072C34EF-1645-3C47-85A7-ACEAEA20F7C0}">
      <formula1>Currency</formula1>
    </dataValidation>
    <dataValidation type="list" allowBlank="1" showInputMessage="1" showErrorMessage="1" sqref="C12" xr:uid="{E205D7CD-4D75-074B-BFD3-796939162672}">
      <formula1>Sector</formula1>
    </dataValidation>
    <dataValidation type="list" allowBlank="1" showInputMessage="1" showErrorMessage="1" sqref="C10" xr:uid="{90ACDE66-D48E-1849-BD36-409C08960176}">
      <formula1>Geography</formula1>
    </dataValidation>
  </dataValidations>
  <pageMargins left="0.7" right="0.7" top="0.75" bottom="0.75" header="0.3" footer="0.3"/>
  <pageSetup paperSize="9" scale="42" orientation="landscape" r:id="rId1"/>
  <colBreaks count="1" manualBreakCount="1">
    <brk id="5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B6A7A-B54C-7847-AED2-E9017EF8F2CB}">
  <sheetPr codeName="Feuil2"/>
  <dimension ref="B3:N15"/>
  <sheetViews>
    <sheetView workbookViewId="0">
      <selection activeCell="B9" sqref="B9"/>
    </sheetView>
  </sheetViews>
  <sheetFormatPr baseColWidth="10" defaultRowHeight="15" x14ac:dyDescent="0.2"/>
  <cols>
    <col min="2" max="2" width="15.6640625" bestFit="1" customWidth="1"/>
    <col min="14" max="14" width="19" bestFit="1" customWidth="1"/>
  </cols>
  <sheetData>
    <row r="3" spans="2:14" x14ac:dyDescent="0.2">
      <c r="B3" t="s">
        <v>35</v>
      </c>
      <c r="D3" t="s">
        <v>36</v>
      </c>
      <c r="F3" t="s">
        <v>37</v>
      </c>
      <c r="H3" t="s">
        <v>43</v>
      </c>
      <c r="J3" t="s">
        <v>44</v>
      </c>
      <c r="L3" t="s">
        <v>4</v>
      </c>
      <c r="N3" t="s">
        <v>70</v>
      </c>
    </row>
    <row r="4" spans="2:14" x14ac:dyDescent="0.2">
      <c r="B4" t="s">
        <v>38</v>
      </c>
      <c r="D4" t="s">
        <v>59</v>
      </c>
      <c r="F4" t="s">
        <v>45</v>
      </c>
      <c r="H4" t="s">
        <v>47</v>
      </c>
      <c r="J4" t="s">
        <v>48</v>
      </c>
      <c r="L4" t="s">
        <v>33</v>
      </c>
      <c r="N4" t="s">
        <v>78</v>
      </c>
    </row>
    <row r="5" spans="2:14" x14ac:dyDescent="0.2">
      <c r="B5" t="s">
        <v>40</v>
      </c>
      <c r="D5" t="s">
        <v>60</v>
      </c>
      <c r="F5" t="s">
        <v>46</v>
      </c>
      <c r="H5" t="s">
        <v>32</v>
      </c>
      <c r="J5" t="s">
        <v>49</v>
      </c>
      <c r="L5" t="s">
        <v>66</v>
      </c>
      <c r="N5" t="s">
        <v>79</v>
      </c>
    </row>
    <row r="6" spans="2:14" x14ac:dyDescent="0.2">
      <c r="B6" t="s">
        <v>39</v>
      </c>
      <c r="D6" t="s">
        <v>61</v>
      </c>
      <c r="J6" t="s">
        <v>50</v>
      </c>
      <c r="L6" t="s">
        <v>67</v>
      </c>
      <c r="N6" t="s">
        <v>80</v>
      </c>
    </row>
    <row r="7" spans="2:14" x14ac:dyDescent="0.2">
      <c r="B7" t="s">
        <v>41</v>
      </c>
      <c r="D7" t="s">
        <v>62</v>
      </c>
      <c r="J7" t="s">
        <v>51</v>
      </c>
      <c r="L7" t="s">
        <v>71</v>
      </c>
      <c r="N7" t="s">
        <v>81</v>
      </c>
    </row>
    <row r="8" spans="2:14" x14ac:dyDescent="0.2">
      <c r="B8" t="s">
        <v>68</v>
      </c>
      <c r="D8" t="s">
        <v>63</v>
      </c>
      <c r="J8" t="s">
        <v>52</v>
      </c>
      <c r="L8" t="s">
        <v>72</v>
      </c>
      <c r="N8" t="s">
        <v>82</v>
      </c>
    </row>
    <row r="9" spans="2:14" x14ac:dyDescent="0.2">
      <c r="D9" t="s">
        <v>64</v>
      </c>
      <c r="J9" t="s">
        <v>53</v>
      </c>
    </row>
    <row r="10" spans="2:14" x14ac:dyDescent="0.2">
      <c r="D10" t="s">
        <v>65</v>
      </c>
      <c r="J10" t="s">
        <v>42</v>
      </c>
    </row>
    <row r="11" spans="2:14" x14ac:dyDescent="0.2">
      <c r="J11" t="s">
        <v>54</v>
      </c>
    </row>
    <row r="12" spans="2:14" x14ac:dyDescent="0.2">
      <c r="J12" t="s">
        <v>55</v>
      </c>
    </row>
    <row r="13" spans="2:14" x14ac:dyDescent="0.2">
      <c r="J13" t="s">
        <v>56</v>
      </c>
    </row>
    <row r="14" spans="2:14" x14ac:dyDescent="0.2">
      <c r="J14" t="s">
        <v>57</v>
      </c>
    </row>
    <row r="15" spans="2:14" x14ac:dyDescent="0.2">
      <c r="J15" t="s">
        <v>58</v>
      </c>
    </row>
  </sheetData>
  <dataConsolidate/>
  <dataValidations disablePrompts="1" count="2">
    <dataValidation type="list" allowBlank="1" showInputMessage="1" showErrorMessage="1" sqref="D4" xr:uid="{2749A609-9759-4C4A-8629-095C2EC786A2}">
      <formula1>$D$4</formula1>
    </dataValidation>
    <dataValidation type="list" allowBlank="1" showInputMessage="1" showErrorMessage="1" sqref="B3" xr:uid="{BB8D68E4-ACBE-FE44-90D8-AD42533C8B5B}">
      <formula1>$B$3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Investment Factsheet</vt:lpstr>
      <vt:lpstr>Setting</vt:lpstr>
      <vt:lpstr>Classification</vt:lpstr>
      <vt:lpstr>Company</vt:lpstr>
      <vt:lpstr>Currency</vt:lpstr>
      <vt:lpstr>Geography</vt:lpstr>
      <vt:lpstr>Impact</vt:lpstr>
      <vt:lpstr>Sector</vt:lpstr>
      <vt:lpstr>Type</vt:lpstr>
      <vt:lpstr>'Investment Factsheet'!Zone_d_impression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Omer</dc:creator>
  <cp:lastModifiedBy>Microsoft Office User</cp:lastModifiedBy>
  <dcterms:created xsi:type="dcterms:W3CDTF">2018-12-31T08:45:34Z</dcterms:created>
  <dcterms:modified xsi:type="dcterms:W3CDTF">2019-10-07T15:46:01Z</dcterms:modified>
</cp:coreProperties>
</file>