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mis\Desktop\"/>
    </mc:Choice>
  </mc:AlternateContent>
  <xr:revisionPtr revIDLastSave="0" documentId="8_{D65EFDF6-5B27-49BB-AD60-32B6CFF20C68}" xr6:coauthVersionLast="43" xr6:coauthVersionMax="43" xr10:uidLastSave="{00000000-0000-0000-0000-000000000000}"/>
  <bookViews>
    <workbookView xWindow="-120" yWindow="-120" windowWidth="20730" windowHeight="11160" xr2:uid="{92913470-7891-4AAE-AD7C-93A7B9728518}"/>
  </bookViews>
  <sheets>
    <sheet name="Analyse ch. personnel" sheetId="1" r:id="rId1"/>
  </sheets>
  <externalReferences>
    <externalReference r:id="rId2"/>
  </externalReferences>
  <definedNames>
    <definedName name="_xlnm.Print_Area" localSheetId="0">'Analyse ch. personnel'!$A$1:$X$57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3" i="1" l="1"/>
  <c r="G33" i="1"/>
  <c r="F33" i="1"/>
  <c r="E33" i="1"/>
  <c r="N32" i="1"/>
  <c r="R32" i="1"/>
  <c r="N31" i="1"/>
  <c r="J29" i="1"/>
  <c r="J35" i="1" s="1"/>
  <c r="G29" i="1"/>
  <c r="F29" i="1"/>
  <c r="E29" i="1"/>
  <c r="N28" i="1"/>
  <c r="O27" i="1"/>
  <c r="N27" i="1"/>
  <c r="U27" i="1"/>
  <c r="R27" i="1"/>
  <c r="N26" i="1"/>
  <c r="U26" i="1"/>
  <c r="R26" i="1"/>
  <c r="N25" i="1"/>
  <c r="U25" i="1"/>
  <c r="R25" i="1"/>
  <c r="N24" i="1"/>
  <c r="U24" i="1"/>
  <c r="R24" i="1"/>
  <c r="N23" i="1"/>
  <c r="U23" i="1"/>
  <c r="R23" i="1"/>
  <c r="N22" i="1"/>
  <c r="R22" i="1"/>
  <c r="N21" i="1"/>
  <c r="R21" i="1"/>
  <c r="N20" i="1"/>
  <c r="R20" i="1"/>
  <c r="O19" i="1"/>
  <c r="N19" i="1"/>
  <c r="U19" i="1"/>
  <c r="R19" i="1"/>
  <c r="O18" i="1"/>
  <c r="N18" i="1"/>
  <c r="U18" i="1"/>
  <c r="R18" i="1"/>
  <c r="N17" i="1"/>
  <c r="U17" i="1"/>
  <c r="R17" i="1"/>
  <c r="N16" i="1"/>
  <c r="U16" i="1"/>
  <c r="R16" i="1"/>
  <c r="N15" i="1"/>
  <c r="U15" i="1"/>
  <c r="R15" i="1"/>
  <c r="N14" i="1"/>
  <c r="U14" i="1"/>
  <c r="R14" i="1"/>
  <c r="N13" i="1"/>
  <c r="R13" i="1"/>
  <c r="J11" i="1"/>
  <c r="G11" i="1"/>
  <c r="G37" i="1" s="1"/>
  <c r="F11" i="1"/>
  <c r="E11" i="1"/>
  <c r="N10" i="1"/>
  <c r="R10" i="1"/>
  <c r="N9" i="1"/>
  <c r="R9" i="1"/>
  <c r="C9" i="1"/>
  <c r="O8" i="1"/>
  <c r="N8" i="1"/>
  <c r="U8" i="1"/>
  <c r="R8" i="1"/>
  <c r="C8" i="1"/>
  <c r="N7" i="1"/>
  <c r="R7" i="1"/>
  <c r="C7" i="1"/>
  <c r="F35" i="1" l="1"/>
  <c r="J37" i="1"/>
  <c r="E37" i="1"/>
  <c r="O7" i="1"/>
  <c r="U9" i="1"/>
  <c r="F37" i="1"/>
  <c r="O16" i="1"/>
  <c r="O17" i="1"/>
  <c r="U20" i="1"/>
  <c r="U21" i="1"/>
  <c r="U22" i="1"/>
  <c r="O24" i="1"/>
  <c r="O25" i="1"/>
  <c r="O26" i="1"/>
  <c r="G35" i="1"/>
  <c r="R11" i="1"/>
  <c r="O10" i="1"/>
  <c r="O14" i="1"/>
  <c r="O15" i="1"/>
  <c r="O23" i="1"/>
  <c r="O9" i="1"/>
  <c r="O13" i="1"/>
  <c r="O20" i="1"/>
  <c r="O21" i="1"/>
  <c r="O29" i="1" s="1"/>
  <c r="O22" i="1"/>
  <c r="O32" i="1"/>
  <c r="U32" i="1" s="1"/>
  <c r="U7" i="1"/>
  <c r="U11" i="1" s="1"/>
  <c r="U10" i="1"/>
  <c r="W32" i="1"/>
  <c r="U13" i="1"/>
  <c r="U29" i="1" s="1"/>
  <c r="M29" i="1" s="1"/>
  <c r="O28" i="1"/>
  <c r="U28" i="1"/>
  <c r="R28" i="1"/>
  <c r="R29" i="1" s="1"/>
  <c r="E35" i="1"/>
  <c r="O31" i="1"/>
  <c r="R31" i="1"/>
  <c r="R33" i="1" s="1"/>
  <c r="L11" i="1" l="1"/>
  <c r="O11" i="1"/>
  <c r="N11" i="1" s="1"/>
  <c r="U31" i="1"/>
  <c r="U33" i="1" s="1"/>
  <c r="K11" i="1"/>
  <c r="W31" i="1"/>
  <c r="O33" i="1"/>
  <c r="R35" i="1"/>
  <c r="L33" i="1"/>
  <c r="V32" i="1"/>
  <c r="M11" i="1"/>
  <c r="W33" i="1" l="1"/>
  <c r="V31" i="1"/>
  <c r="M33" i="1"/>
  <c r="U35" i="1"/>
  <c r="L35" i="1"/>
  <c r="R37" i="1"/>
  <c r="N29" i="1"/>
  <c r="N33" i="1"/>
  <c r="H32" i="1"/>
  <c r="H27" i="1"/>
  <c r="H26" i="1"/>
  <c r="H25" i="1"/>
  <c r="H24" i="1"/>
  <c r="H23" i="1"/>
  <c r="H22" i="1"/>
  <c r="H21" i="1"/>
  <c r="H20" i="1"/>
  <c r="H19" i="1"/>
  <c r="H17" i="1"/>
  <c r="H15" i="1"/>
  <c r="H13" i="1"/>
  <c r="H10" i="1"/>
  <c r="H31" i="1"/>
  <c r="H28" i="1"/>
  <c r="H9" i="1"/>
  <c r="H7" i="1"/>
  <c r="H16" i="1"/>
  <c r="H8" i="1"/>
  <c r="H18" i="1"/>
  <c r="H14" i="1"/>
  <c r="K33" i="1"/>
  <c r="O35" i="1"/>
  <c r="K29" i="1"/>
  <c r="L29" i="1"/>
  <c r="I9" i="1" l="1"/>
  <c r="I20" i="1"/>
  <c r="I32" i="1"/>
  <c r="L37" i="1"/>
  <c r="K35" i="1"/>
  <c r="O37" i="1"/>
  <c r="I28" i="1"/>
  <c r="I21" i="1"/>
  <c r="I16" i="1"/>
  <c r="H33" i="1"/>
  <c r="I31" i="1"/>
  <c r="I17" i="1"/>
  <c r="I22" i="1"/>
  <c r="I26" i="1"/>
  <c r="I18" i="1"/>
  <c r="I13" i="1"/>
  <c r="H29" i="1"/>
  <c r="H35" i="1" s="1"/>
  <c r="I24" i="1"/>
  <c r="I8" i="1"/>
  <c r="I15" i="1"/>
  <c r="I25" i="1"/>
  <c r="N35" i="1"/>
  <c r="I14" i="1"/>
  <c r="H11" i="1"/>
  <c r="I7" i="1"/>
  <c r="I10" i="1"/>
  <c r="I19" i="1"/>
  <c r="I23" i="1"/>
  <c r="I27" i="1"/>
  <c r="M35" i="1"/>
  <c r="U37" i="1"/>
  <c r="V33" i="1"/>
  <c r="H37" i="1" l="1"/>
  <c r="T23" i="1"/>
  <c r="S23" i="1" s="1"/>
  <c r="Q23" i="1"/>
  <c r="P23" i="1" s="1"/>
  <c r="W23" i="1"/>
  <c r="Q8" i="1"/>
  <c r="P8" i="1" s="1"/>
  <c r="W8" i="1"/>
  <c r="T8" i="1"/>
  <c r="S8" i="1" s="1"/>
  <c r="K37" i="1"/>
  <c r="T27" i="1"/>
  <c r="S27" i="1" s="1"/>
  <c r="Q27" i="1"/>
  <c r="P27" i="1" s="1"/>
  <c r="W27" i="1"/>
  <c r="T25" i="1"/>
  <c r="S25" i="1" s="1"/>
  <c r="Q25" i="1"/>
  <c r="P25" i="1" s="1"/>
  <c r="W25" i="1"/>
  <c r="T24" i="1"/>
  <c r="S24" i="1" s="1"/>
  <c r="Q24" i="1"/>
  <c r="P24" i="1" s="1"/>
  <c r="W24" i="1"/>
  <c r="Q31" i="1"/>
  <c r="T31" i="1"/>
  <c r="I33" i="1"/>
  <c r="W15" i="1"/>
  <c r="Q15" i="1"/>
  <c r="P15" i="1" s="1"/>
  <c r="T15" i="1"/>
  <c r="S15" i="1" s="1"/>
  <c r="T16" i="1"/>
  <c r="S16" i="1" s="1"/>
  <c r="W16" i="1"/>
  <c r="Q16" i="1"/>
  <c r="P16" i="1" s="1"/>
  <c r="M37" i="1"/>
  <c r="U38" i="1"/>
  <c r="I11" i="1"/>
  <c r="Q7" i="1"/>
  <c r="T7" i="1"/>
  <c r="W7" i="1"/>
  <c r="T14" i="1"/>
  <c r="W14" i="1"/>
  <c r="Q14" i="1"/>
  <c r="I29" i="1"/>
  <c r="W13" i="1"/>
  <c r="Q13" i="1"/>
  <c r="T13" i="1"/>
  <c r="T18" i="1"/>
  <c r="S18" i="1" s="1"/>
  <c r="Q18" i="1"/>
  <c r="P18" i="1" s="1"/>
  <c r="W18" i="1"/>
  <c r="W17" i="1"/>
  <c r="Q17" i="1"/>
  <c r="P17" i="1" s="1"/>
  <c r="T17" i="1"/>
  <c r="S17" i="1" s="1"/>
  <c r="T20" i="1"/>
  <c r="S20" i="1" s="1"/>
  <c r="Q20" i="1"/>
  <c r="P20" i="1" s="1"/>
  <c r="W20" i="1"/>
  <c r="T26" i="1"/>
  <c r="S26" i="1" s="1"/>
  <c r="W26" i="1"/>
  <c r="Q26" i="1"/>
  <c r="P26" i="1" s="1"/>
  <c r="T32" i="1"/>
  <c r="Q32" i="1"/>
  <c r="P32" i="1" s="1"/>
  <c r="W19" i="1"/>
  <c r="Q19" i="1"/>
  <c r="P19" i="1" s="1"/>
  <c r="T19" i="1"/>
  <c r="S19" i="1" s="1"/>
  <c r="Q10" i="1"/>
  <c r="P10" i="1" s="1"/>
  <c r="T10" i="1"/>
  <c r="S10" i="1" s="1"/>
  <c r="W10" i="1"/>
  <c r="T22" i="1"/>
  <c r="S22" i="1" s="1"/>
  <c r="W22" i="1"/>
  <c r="Q22" i="1"/>
  <c r="P22" i="1" s="1"/>
  <c r="T21" i="1"/>
  <c r="S21" i="1" s="1"/>
  <c r="Q21" i="1"/>
  <c r="P21" i="1" s="1"/>
  <c r="W21" i="1"/>
  <c r="Q28" i="1"/>
  <c r="P28" i="1" s="1"/>
  <c r="W28" i="1"/>
  <c r="T28" i="1"/>
  <c r="S28" i="1" s="1"/>
  <c r="N37" i="1"/>
  <c r="Q9" i="1"/>
  <c r="P9" i="1" s="1"/>
  <c r="T9" i="1"/>
  <c r="S9" i="1" s="1"/>
  <c r="W9" i="1"/>
  <c r="T29" i="1" l="1"/>
  <c r="S29" i="1" s="1"/>
  <c r="S13" i="1"/>
  <c r="V19" i="1"/>
  <c r="Y19" i="1"/>
  <c r="V26" i="1"/>
  <c r="Y26" i="1"/>
  <c r="V18" i="1"/>
  <c r="Y18" i="1"/>
  <c r="P14" i="1"/>
  <c r="T11" i="1"/>
  <c r="S7" i="1"/>
  <c r="V9" i="1"/>
  <c r="Y9" i="1"/>
  <c r="V13" i="1"/>
  <c r="W29" i="1"/>
  <c r="Y13" i="1"/>
  <c r="V14" i="1"/>
  <c r="Y14" i="1"/>
  <c r="Q11" i="1"/>
  <c r="P7" i="1"/>
  <c r="S31" i="1"/>
  <c r="T33" i="1"/>
  <c r="Y31" i="1"/>
  <c r="V27" i="1"/>
  <c r="Y27" i="1"/>
  <c r="V23" i="1"/>
  <c r="Y23" i="1"/>
  <c r="Y10" i="1"/>
  <c r="V10" i="1"/>
  <c r="V17" i="1"/>
  <c r="Y17" i="1"/>
  <c r="V21" i="1"/>
  <c r="Y21" i="1"/>
  <c r="V22" i="1"/>
  <c r="Y22" i="1"/>
  <c r="P13" i="1"/>
  <c r="Q29" i="1"/>
  <c r="Y28" i="1"/>
  <c r="V28" i="1"/>
  <c r="S32" i="1"/>
  <c r="Y32" i="1"/>
  <c r="V20" i="1"/>
  <c r="Y20" i="1"/>
  <c r="I35" i="1"/>
  <c r="S14" i="1"/>
  <c r="V16" i="1"/>
  <c r="Y16" i="1"/>
  <c r="V15" i="1"/>
  <c r="Y15" i="1"/>
  <c r="Q33" i="1"/>
  <c r="P33" i="1" s="1"/>
  <c r="P31" i="1"/>
  <c r="V25" i="1"/>
  <c r="Y25" i="1"/>
  <c r="V7" i="1"/>
  <c r="W11" i="1"/>
  <c r="Y7" i="1"/>
  <c r="V24" i="1"/>
  <c r="Y24" i="1"/>
  <c r="V8" i="1"/>
  <c r="Y8" i="1"/>
  <c r="P11" i="1" l="1"/>
  <c r="V29" i="1"/>
  <c r="W35" i="1"/>
  <c r="W37" i="1" s="1"/>
  <c r="T35" i="1"/>
  <c r="S35" i="1" s="1"/>
  <c r="S33" i="1"/>
  <c r="Y33" i="1"/>
  <c r="S11" i="1"/>
  <c r="T37" i="1"/>
  <c r="S37" i="1" s="1"/>
  <c r="V11" i="1"/>
  <c r="P29" i="1"/>
  <c r="Q35" i="1"/>
  <c r="P35" i="1" s="1"/>
  <c r="I37" i="1"/>
  <c r="V37" i="1" l="1"/>
  <c r="Q37" i="1"/>
  <c r="P37" i="1" s="1"/>
  <c r="Y35" i="1"/>
  <c r="V35" i="1"/>
  <c r="Y37" i="1" l="1"/>
</calcChain>
</file>

<file path=xl/sharedStrings.xml><?xml version="1.0" encoding="utf-8"?>
<sst xmlns="http://schemas.openxmlformats.org/spreadsheetml/2006/main" count="75" uniqueCount="38">
  <si>
    <t>Analyse des charges de personnel</t>
  </si>
  <si>
    <t>LISTE DU PERSONNEL</t>
  </si>
  <si>
    <t>COÛT A REPARTIR</t>
  </si>
  <si>
    <t>HEURES A REPARTIR</t>
  </si>
  <si>
    <t>REPARTITION GLOBALE</t>
  </si>
  <si>
    <t>AFFECTATION INTRA</t>
  </si>
  <si>
    <t>AFFECTATION COLLECTE</t>
  </si>
  <si>
    <t>NON AFFECTABLE</t>
  </si>
  <si>
    <t>Nom</t>
  </si>
  <si>
    <t>Prénom</t>
  </si>
  <si>
    <t>Poste</t>
  </si>
  <si>
    <t>Salaires bruts d'après le journal de paie</t>
  </si>
  <si>
    <t>Charges patronales d'après le journal de paie</t>
  </si>
  <si>
    <t>Frais remboursés et formations affectables manuellement</t>
  </si>
  <si>
    <t>Autres charges proportionnelles au salaire à répartir</t>
  </si>
  <si>
    <t>TOTAL A REPARTIR</t>
  </si>
  <si>
    <t>Nombre d'heures payées d'après le journal de paie</t>
  </si>
  <si>
    <t>Nombre d'heures affectables</t>
  </si>
  <si>
    <t>% heures intra</t>
  </si>
  <si>
    <t>% heures collecte</t>
  </si>
  <si>
    <t>% non affectable</t>
  </si>
  <si>
    <t>Vérification affectation</t>
  </si>
  <si>
    <t>Coût horaire</t>
  </si>
  <si>
    <t>Coût total</t>
  </si>
  <si>
    <t>Commentaire sur les non-affectables</t>
  </si>
  <si>
    <t>Vérification répartition salaire</t>
  </si>
  <si>
    <t>20% tâches fincanier et de gestion d'entreprise (relation banque, assurance, etc…)</t>
  </si>
  <si>
    <t>Relation personnel</t>
  </si>
  <si>
    <t>Sous-Total Direction</t>
  </si>
  <si>
    <t>Sous-Total Salariés CDI</t>
  </si>
  <si>
    <t>Sous-Total Salariés temporaires</t>
  </si>
  <si>
    <t>Sous-Total Salariés</t>
  </si>
  <si>
    <t>Total général</t>
  </si>
  <si>
    <t>SALARIE</t>
  </si>
  <si>
    <t xml:space="preserve">DIRECTEUR </t>
  </si>
  <si>
    <t>Salarié</t>
  </si>
  <si>
    <t>CDD</t>
  </si>
  <si>
    <t>SOCIETE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</si>
</sst>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rgb="FF000000"/>
      <name val="Calibri"/>
      <family val="2"/>
    </font>
    <font>
      <b/>
      <sz val="16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2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164" fontId="1" fillId="0" borderId="0" xfId="0" applyNumberFormat="1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64" fontId="0" fillId="0" borderId="13" xfId="1" applyNumberFormat="1" applyFont="1" applyFill="1" applyBorder="1" applyAlignment="1">
      <alignment vertical="center"/>
    </xf>
    <xf numFmtId="164" fontId="0" fillId="0" borderId="14" xfId="1" applyNumberFormat="1" applyFont="1" applyFill="1" applyBorder="1" applyAlignment="1">
      <alignment vertical="center"/>
    </xf>
    <xf numFmtId="9" fontId="0" fillId="0" borderId="15" xfId="2" applyFont="1" applyBorder="1" applyAlignment="1">
      <alignment horizontal="center" vertical="center"/>
    </xf>
    <xf numFmtId="164" fontId="0" fillId="0" borderId="12" xfId="1" applyNumberFormat="1" applyFont="1" applyBorder="1" applyAlignment="1"/>
    <xf numFmtId="164" fontId="1" fillId="0" borderId="9" xfId="1" applyNumberFormat="1" applyFont="1" applyFill="1" applyBorder="1" applyAlignment="1">
      <alignment vertical="center"/>
    </xf>
    <xf numFmtId="164" fontId="0" fillId="0" borderId="13" xfId="1" applyNumberFormat="1" applyFont="1" applyBorder="1" applyAlignment="1">
      <alignment vertical="center"/>
    </xf>
    <xf numFmtId="164" fontId="1" fillId="0" borderId="14" xfId="1" applyNumberFormat="1" applyFont="1" applyFill="1" applyBorder="1" applyAlignment="1">
      <alignment vertical="center"/>
    </xf>
    <xf numFmtId="165" fontId="0" fillId="0" borderId="16" xfId="0" applyNumberFormat="1" applyFont="1" applyBorder="1" applyAlignment="1"/>
    <xf numFmtId="0" fontId="0" fillId="0" borderId="17" xfId="0" applyFont="1" applyBorder="1" applyAlignment="1"/>
    <xf numFmtId="0" fontId="0" fillId="0" borderId="18" xfId="0" applyFont="1" applyBorder="1" applyAlignment="1">
      <alignment horizontal="left"/>
    </xf>
    <xf numFmtId="164" fontId="0" fillId="0" borderId="20" xfId="1" applyNumberFormat="1" applyFont="1" applyFill="1" applyBorder="1" applyAlignment="1">
      <alignment vertical="center"/>
    </xf>
    <xf numFmtId="164" fontId="0" fillId="0" borderId="21" xfId="1" applyNumberFormat="1" applyFont="1" applyFill="1" applyBorder="1" applyAlignment="1">
      <alignment vertical="center"/>
    </xf>
    <xf numFmtId="9" fontId="0" fillId="0" borderId="22" xfId="2" applyFont="1" applyBorder="1" applyAlignment="1">
      <alignment horizontal="center" vertical="center"/>
    </xf>
    <xf numFmtId="164" fontId="0" fillId="0" borderId="19" xfId="1" applyNumberFormat="1" applyFont="1" applyBorder="1" applyAlignment="1"/>
    <xf numFmtId="164" fontId="1" fillId="0" borderId="17" xfId="1" applyNumberFormat="1" applyFont="1" applyFill="1" applyBorder="1" applyAlignment="1">
      <alignment vertical="center"/>
    </xf>
    <xf numFmtId="164" fontId="0" fillId="0" borderId="20" xfId="1" applyNumberFormat="1" applyFont="1" applyBorder="1" applyAlignment="1">
      <alignment vertical="center"/>
    </xf>
    <xf numFmtId="164" fontId="1" fillId="0" borderId="21" xfId="1" applyNumberFormat="1" applyFont="1" applyFill="1" applyBorder="1" applyAlignment="1">
      <alignment vertical="center"/>
    </xf>
    <xf numFmtId="0" fontId="0" fillId="0" borderId="18" xfId="0" applyFont="1" applyBorder="1" applyAlignment="1"/>
    <xf numFmtId="164" fontId="0" fillId="0" borderId="23" xfId="1" applyNumberFormat="1" applyFont="1" applyBorder="1" applyAlignment="1"/>
    <xf numFmtId="164" fontId="0" fillId="0" borderId="18" xfId="1" applyNumberFormat="1" applyFont="1" applyBorder="1" applyAlignment="1">
      <alignment vertical="center"/>
    </xf>
    <xf numFmtId="0" fontId="0" fillId="0" borderId="25" xfId="0" applyFont="1" applyBorder="1" applyAlignment="1"/>
    <xf numFmtId="0" fontId="0" fillId="0" borderId="26" xfId="0" applyFont="1" applyBorder="1" applyAlignment="1"/>
    <xf numFmtId="0" fontId="0" fillId="0" borderId="27" xfId="0" applyFont="1" applyBorder="1" applyAlignment="1"/>
    <xf numFmtId="164" fontId="0" fillId="0" borderId="30" xfId="1" applyNumberFormat="1" applyFont="1" applyFill="1" applyBorder="1" applyAlignment="1">
      <alignment vertical="center"/>
    </xf>
    <xf numFmtId="164" fontId="0" fillId="0" borderId="32" xfId="1" applyNumberFormat="1" applyFont="1" applyBorder="1" applyAlignment="1"/>
    <xf numFmtId="164" fontId="1" fillId="0" borderId="25" xfId="1" applyNumberFormat="1" applyFont="1" applyFill="1" applyBorder="1" applyAlignment="1">
      <alignment vertical="center"/>
    </xf>
    <xf numFmtId="164" fontId="0" fillId="0" borderId="0" xfId="1" applyNumberFormat="1" applyFont="1" applyBorder="1" applyAlignment="1">
      <alignment vertical="center"/>
    </xf>
    <xf numFmtId="164" fontId="1" fillId="0" borderId="34" xfId="1" applyNumberFormat="1" applyFont="1" applyFill="1" applyBorder="1" applyAlignment="1">
      <alignment vertical="center"/>
    </xf>
    <xf numFmtId="165" fontId="0" fillId="0" borderId="0" xfId="0" applyNumberFormat="1" applyFont="1" applyAlignment="1"/>
    <xf numFmtId="164" fontId="4" fillId="0" borderId="4" xfId="1" applyNumberFormat="1" applyFont="1" applyBorder="1" applyAlignment="1">
      <alignment vertical="center"/>
    </xf>
    <xf numFmtId="164" fontId="4" fillId="0" borderId="5" xfId="1" applyNumberFormat="1" applyFont="1" applyBorder="1" applyAlignment="1">
      <alignment vertical="center"/>
    </xf>
    <xf numFmtId="164" fontId="4" fillId="0" borderId="6" xfId="1" applyNumberFormat="1" applyFont="1" applyFill="1" applyBorder="1" applyAlignment="1">
      <alignment vertical="center"/>
    </xf>
    <xf numFmtId="164" fontId="4" fillId="0" borderId="7" xfId="1" applyNumberFormat="1" applyFont="1" applyFill="1" applyBorder="1" applyAlignment="1">
      <alignment vertical="center"/>
    </xf>
    <xf numFmtId="9" fontId="4" fillId="0" borderId="5" xfId="2" applyFont="1" applyBorder="1" applyAlignment="1">
      <alignment horizontal="center" vertical="center"/>
    </xf>
    <xf numFmtId="9" fontId="4" fillId="0" borderId="4" xfId="2" applyFont="1" applyBorder="1" applyAlignment="1">
      <alignment horizontal="center" vertical="center"/>
    </xf>
    <xf numFmtId="9" fontId="4" fillId="0" borderId="8" xfId="2" applyFont="1" applyFill="1" applyBorder="1" applyAlignment="1">
      <alignment horizontal="center" vertical="center"/>
    </xf>
    <xf numFmtId="164" fontId="4" fillId="0" borderId="1" xfId="1" applyNumberFormat="1" applyFont="1" applyBorder="1" applyAlignment="1">
      <alignment vertical="center"/>
    </xf>
    <xf numFmtId="164" fontId="4" fillId="0" borderId="5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vertical="center"/>
    </xf>
    <xf numFmtId="164" fontId="4" fillId="0" borderId="35" xfId="1" applyNumberFormat="1" applyFont="1" applyBorder="1" applyAlignment="1">
      <alignment horizontal="center" vertical="center"/>
    </xf>
    <xf numFmtId="0" fontId="0" fillId="0" borderId="36" xfId="0" applyFont="1" applyBorder="1" applyAlignment="1"/>
    <xf numFmtId="0" fontId="0" fillId="0" borderId="0" xfId="0" applyFont="1" applyBorder="1" applyAlignment="1"/>
    <xf numFmtId="164" fontId="0" fillId="0" borderId="39" xfId="0" applyNumberFormat="1" applyFont="1" applyFill="1" applyBorder="1" applyAlignment="1"/>
    <xf numFmtId="164" fontId="0" fillId="0" borderId="34" xfId="0" applyNumberFormat="1" applyFont="1" applyFill="1" applyBorder="1" applyAlignment="1"/>
    <xf numFmtId="164" fontId="0" fillId="0" borderId="32" xfId="0" applyNumberFormat="1" applyFont="1" applyBorder="1" applyAlignment="1"/>
    <xf numFmtId="164" fontId="0" fillId="0" borderId="0" xfId="0" applyNumberFormat="1" applyFont="1" applyBorder="1" applyAlignment="1"/>
    <xf numFmtId="9" fontId="0" fillId="0" borderId="0" xfId="2" applyFont="1" applyBorder="1" applyAlignment="1"/>
    <xf numFmtId="9" fontId="0" fillId="0" borderId="32" xfId="2" applyFont="1" applyBorder="1" applyAlignment="1"/>
    <xf numFmtId="9" fontId="0" fillId="0" borderId="33" xfId="2" applyFont="1" applyBorder="1" applyAlignment="1"/>
    <xf numFmtId="164" fontId="0" fillId="0" borderId="40" xfId="1" applyNumberFormat="1" applyFont="1" applyBorder="1" applyAlignment="1"/>
    <xf numFmtId="164" fontId="0" fillId="0" borderId="41" xfId="1" applyNumberFormat="1" applyFont="1" applyBorder="1" applyAlignment="1"/>
    <xf numFmtId="1" fontId="0" fillId="0" borderId="34" xfId="0" applyNumberFormat="1" applyFont="1" applyBorder="1" applyAlignment="1"/>
    <xf numFmtId="0" fontId="0" fillId="0" borderId="20" xfId="0" applyFont="1" applyBorder="1" applyAlignment="1"/>
    <xf numFmtId="0" fontId="0" fillId="0" borderId="20" xfId="0" applyFont="1" applyBorder="1" applyAlignment="1"/>
    <xf numFmtId="164" fontId="0" fillId="0" borderId="22" xfId="1" applyNumberFormat="1" applyFont="1" applyFill="1" applyBorder="1" applyAlignment="1">
      <alignment vertical="center"/>
    </xf>
    <xf numFmtId="164" fontId="0" fillId="0" borderId="21" xfId="1" applyNumberFormat="1" applyFont="1" applyBorder="1" applyAlignment="1"/>
    <xf numFmtId="164" fontId="1" fillId="0" borderId="16" xfId="1" applyNumberFormat="1" applyFont="1" applyFill="1" applyBorder="1" applyAlignment="1">
      <alignment vertical="center"/>
    </xf>
    <xf numFmtId="0" fontId="0" fillId="0" borderId="29" xfId="0" applyFont="1" applyBorder="1" applyAlignment="1"/>
    <xf numFmtId="0" fontId="0" fillId="0" borderId="43" xfId="0" applyFont="1" applyBorder="1" applyAlignment="1"/>
    <xf numFmtId="164" fontId="0" fillId="0" borderId="46" xfId="1" applyNumberFormat="1" applyFont="1" applyFill="1" applyBorder="1" applyAlignment="1">
      <alignment vertical="center"/>
    </xf>
    <xf numFmtId="43" fontId="0" fillId="0" borderId="30" xfId="1" applyNumberFormat="1" applyFont="1" applyFill="1" applyBorder="1" applyAlignment="1">
      <alignment vertical="center"/>
    </xf>
    <xf numFmtId="164" fontId="0" fillId="0" borderId="28" xfId="1" applyNumberFormat="1" applyFont="1" applyBorder="1" applyAlignment="1"/>
    <xf numFmtId="164" fontId="0" fillId="0" borderId="29" xfId="1" applyNumberFormat="1" applyFont="1" applyBorder="1" applyAlignment="1">
      <alignment vertical="center"/>
    </xf>
    <xf numFmtId="164" fontId="0" fillId="0" borderId="30" xfId="1" applyNumberFormat="1" applyFont="1" applyBorder="1" applyAlignment="1"/>
    <xf numFmtId="164" fontId="1" fillId="0" borderId="47" xfId="1" applyNumberFormat="1" applyFont="1" applyFill="1" applyBorder="1" applyAlignment="1">
      <alignment vertical="center"/>
    </xf>
    <xf numFmtId="0" fontId="4" fillId="0" borderId="1" xfId="0" applyFont="1" applyBorder="1" applyAlignment="1"/>
    <xf numFmtId="0" fontId="4" fillId="0" borderId="2" xfId="0" applyFont="1" applyBorder="1" applyAlignment="1"/>
    <xf numFmtId="164" fontId="4" fillId="0" borderId="6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4" fontId="4" fillId="0" borderId="0" xfId="1" applyNumberFormat="1" applyFont="1" applyFill="1" applyBorder="1" applyAlignment="1">
      <alignment vertical="center"/>
    </xf>
    <xf numFmtId="164" fontId="4" fillId="0" borderId="34" xfId="1" applyNumberFormat="1" applyFont="1" applyFill="1" applyBorder="1" applyAlignment="1">
      <alignment vertical="center"/>
    </xf>
    <xf numFmtId="9" fontId="4" fillId="0" borderId="33" xfId="2" applyFont="1" applyFill="1" applyBorder="1" applyAlignment="1">
      <alignment horizontal="center" vertical="center"/>
    </xf>
    <xf numFmtId="164" fontId="4" fillId="0" borderId="40" xfId="1" applyNumberFormat="1" applyFont="1" applyBorder="1" applyAlignment="1">
      <alignment vertical="center"/>
    </xf>
    <xf numFmtId="164" fontId="4" fillId="0" borderId="41" xfId="1" applyNumberFormat="1" applyFont="1" applyBorder="1" applyAlignment="1">
      <alignment vertical="center"/>
    </xf>
    <xf numFmtId="164" fontId="4" fillId="0" borderId="14" xfId="1" applyNumberFormat="1" applyFont="1" applyBorder="1" applyAlignment="1">
      <alignment vertical="center"/>
    </xf>
    <xf numFmtId="0" fontId="1" fillId="0" borderId="17" xfId="0" applyFont="1" applyBorder="1" applyAlignment="1"/>
    <xf numFmtId="0" fontId="1" fillId="0" borderId="18" xfId="0" applyFont="1" applyBorder="1" applyAlignment="1">
      <alignment horizontal="left"/>
    </xf>
    <xf numFmtId="0" fontId="4" fillId="0" borderId="4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164" fontId="4" fillId="0" borderId="2" xfId="1" applyNumberFormat="1" applyFont="1" applyBorder="1" applyAlignment="1">
      <alignment vertical="center"/>
    </xf>
    <xf numFmtId="43" fontId="0" fillId="0" borderId="0" xfId="0" applyNumberFormat="1" applyFont="1" applyFill="1" applyBorder="1" applyAlignment="1"/>
    <xf numFmtId="43" fontId="0" fillId="0" borderId="34" xfId="0" applyNumberFormat="1" applyFont="1" applyFill="1" applyBorder="1" applyAlignment="1"/>
    <xf numFmtId="164" fontId="0" fillId="0" borderId="32" xfId="1" applyNumberFormat="1" applyFont="1" applyFill="1" applyBorder="1" applyAlignment="1"/>
    <xf numFmtId="164" fontId="0" fillId="0" borderId="0" xfId="1" applyNumberFormat="1" applyFont="1" applyFill="1" applyBorder="1" applyAlignment="1"/>
    <xf numFmtId="164" fontId="0" fillId="0" borderId="34" xfId="1" applyNumberFormat="1" applyFont="1" applyFill="1" applyBorder="1" applyAlignment="1"/>
    <xf numFmtId="43" fontId="0" fillId="0" borderId="0" xfId="0" applyNumberFormat="1" applyFont="1" applyBorder="1" applyAlignment="1"/>
    <xf numFmtId="9" fontId="4" fillId="0" borderId="5" xfId="2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6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0" fillId="0" borderId="0" xfId="0" applyNumberFormat="1" applyFont="1" applyAlignment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/>
    <xf numFmtId="43" fontId="1" fillId="0" borderId="0" xfId="0" applyNumberFormat="1" applyFont="1" applyBorder="1" applyAlignment="1"/>
    <xf numFmtId="0" fontId="1" fillId="0" borderId="0" xfId="0" applyFont="1" applyAlignment="1">
      <alignment horizontal="center" vertical="center" wrapText="1"/>
    </xf>
    <xf numFmtId="164" fontId="0" fillId="0" borderId="0" xfId="1" applyNumberFormat="1" applyFont="1" applyAlignment="1"/>
    <xf numFmtId="0" fontId="4" fillId="0" borderId="1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43" fontId="0" fillId="0" borderId="12" xfId="1" applyNumberFormat="1" applyFont="1" applyFill="1" applyBorder="1" applyAlignment="1">
      <alignment vertical="center"/>
    </xf>
    <xf numFmtId="43" fontId="0" fillId="0" borderId="9" xfId="1" applyNumberFormat="1" applyFont="1" applyFill="1" applyBorder="1" applyAlignment="1">
      <alignment vertical="center"/>
    </xf>
    <xf numFmtId="164" fontId="0" fillId="0" borderId="12" xfId="1" applyNumberFormat="1" applyFont="1" applyFill="1" applyBorder="1" applyAlignment="1">
      <alignment vertical="center"/>
    </xf>
    <xf numFmtId="9" fontId="0" fillId="0" borderId="12" xfId="2" applyFont="1" applyFill="1" applyBorder="1" applyAlignment="1">
      <alignment horizontal="center" vertical="center"/>
    </xf>
    <xf numFmtId="9" fontId="0" fillId="0" borderId="9" xfId="2" applyFont="1" applyFill="1" applyBorder="1" applyAlignment="1">
      <alignment horizontal="center" vertical="center"/>
    </xf>
    <xf numFmtId="9" fontId="0" fillId="0" borderId="13" xfId="2" applyFont="1" applyFill="1" applyBorder="1" applyAlignment="1">
      <alignment horizontal="center" vertical="center"/>
    </xf>
    <xf numFmtId="164" fontId="0" fillId="0" borderId="19" xfId="1" applyNumberFormat="1" applyFont="1" applyFill="1" applyBorder="1" applyAlignment="1">
      <alignment vertical="center"/>
    </xf>
    <xf numFmtId="164" fontId="0" fillId="0" borderId="17" xfId="1" applyNumberFormat="1" applyFont="1" applyFill="1" applyBorder="1" applyAlignment="1">
      <alignment vertical="center"/>
    </xf>
    <xf numFmtId="9" fontId="0" fillId="0" borderId="19" xfId="2" applyFont="1" applyFill="1" applyBorder="1" applyAlignment="1">
      <alignment horizontal="center" vertical="center"/>
    </xf>
    <xf numFmtId="9" fontId="0" fillId="0" borderId="17" xfId="2" applyFont="1" applyFill="1" applyBorder="1" applyAlignment="1">
      <alignment horizontal="center" vertical="center"/>
    </xf>
    <xf numFmtId="9" fontId="0" fillId="0" borderId="20" xfId="2" applyFont="1" applyFill="1" applyBorder="1" applyAlignment="1">
      <alignment horizontal="center" vertical="center"/>
    </xf>
    <xf numFmtId="164" fontId="0" fillId="0" borderId="28" xfId="1" applyNumberFormat="1" applyFont="1" applyFill="1" applyBorder="1" applyAlignment="1">
      <alignment vertical="center"/>
    </xf>
    <xf numFmtId="164" fontId="0" fillId="0" borderId="25" xfId="1" applyNumberFormat="1" applyFont="1" applyFill="1" applyBorder="1" applyAlignment="1">
      <alignment vertical="center"/>
    </xf>
    <xf numFmtId="164" fontId="0" fillId="0" borderId="29" xfId="1" applyNumberFormat="1" applyFont="1" applyFill="1" applyBorder="1" applyAlignment="1">
      <alignment vertical="center"/>
    </xf>
    <xf numFmtId="9" fontId="0" fillId="0" borderId="28" xfId="2" applyFont="1" applyFill="1" applyBorder="1" applyAlignment="1"/>
    <xf numFmtId="9" fontId="0" fillId="0" borderId="25" xfId="2" applyFont="1" applyFill="1" applyBorder="1" applyAlignment="1"/>
    <xf numFmtId="9" fontId="0" fillId="0" borderId="29" xfId="2" applyFont="1" applyFill="1" applyBorder="1" applyAlignment="1"/>
    <xf numFmtId="164" fontId="4" fillId="0" borderId="4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9" fontId="4" fillId="0" borderId="4" xfId="2" applyFont="1" applyFill="1" applyBorder="1" applyAlignment="1">
      <alignment horizontal="center" vertical="center"/>
    </xf>
    <xf numFmtId="164" fontId="0" fillId="0" borderId="37" xfId="0" applyNumberFormat="1" applyFont="1" applyFill="1" applyBorder="1" applyAlignment="1"/>
    <xf numFmtId="164" fontId="0" fillId="0" borderId="38" xfId="0" applyNumberFormat="1" applyFont="1" applyFill="1" applyBorder="1" applyAlignment="1"/>
    <xf numFmtId="164" fontId="0" fillId="0" borderId="32" xfId="0" applyNumberFormat="1" applyFont="1" applyFill="1" applyBorder="1" applyAlignment="1"/>
    <xf numFmtId="9" fontId="0" fillId="0" borderId="32" xfId="2" applyFont="1" applyFill="1" applyBorder="1" applyAlignment="1"/>
    <xf numFmtId="9" fontId="0" fillId="0" borderId="0" xfId="2" applyFont="1" applyFill="1" applyBorder="1" applyAlignment="1"/>
    <xf numFmtId="164" fontId="0" fillId="0" borderId="44" xfId="1" applyNumberFormat="1" applyFont="1" applyFill="1" applyBorder="1" applyAlignment="1">
      <alignment vertical="center"/>
    </xf>
    <xf numFmtId="164" fontId="0" fillId="0" borderId="26" xfId="1" applyNumberFormat="1" applyFont="1" applyFill="1" applyBorder="1" applyAlignment="1">
      <alignment vertical="center"/>
    </xf>
    <xf numFmtId="164" fontId="0" fillId="0" borderId="45" xfId="1" applyNumberFormat="1" applyFont="1" applyFill="1" applyBorder="1" applyAlignment="1">
      <alignment vertical="center"/>
    </xf>
    <xf numFmtId="9" fontId="0" fillId="0" borderId="28" xfId="2" applyFont="1" applyFill="1" applyBorder="1" applyAlignment="1">
      <alignment horizontal="center" vertical="center"/>
    </xf>
    <xf numFmtId="9" fontId="0" fillId="0" borderId="25" xfId="2" applyFont="1" applyFill="1" applyBorder="1" applyAlignment="1">
      <alignment horizontal="center" vertical="center"/>
    </xf>
    <xf numFmtId="9" fontId="0" fillId="0" borderId="29" xfId="2" applyFont="1" applyFill="1" applyBorder="1" applyAlignment="1">
      <alignment horizontal="center" vertical="center"/>
    </xf>
    <xf numFmtId="164" fontId="4" fillId="0" borderId="32" xfId="1" applyNumberFormat="1" applyFont="1" applyFill="1" applyBorder="1" applyAlignment="1">
      <alignment vertical="center"/>
    </xf>
    <xf numFmtId="9" fontId="4" fillId="0" borderId="32" xfId="2" applyFont="1" applyFill="1" applyBorder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28" xfId="2" applyFont="1" applyFill="1" applyBorder="1" applyAlignment="1">
      <alignment horizontal="center" vertical="center"/>
    </xf>
    <xf numFmtId="9" fontId="4" fillId="0" borderId="25" xfId="2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0" fillId="2" borderId="12" xfId="1" applyNumberFormat="1" applyFont="1" applyFill="1" applyBorder="1" applyAlignment="1"/>
    <xf numFmtId="164" fontId="1" fillId="2" borderId="9" xfId="1" applyNumberFormat="1" applyFont="1" applyFill="1" applyBorder="1" applyAlignment="1">
      <alignment vertical="center"/>
    </xf>
    <xf numFmtId="164" fontId="0" fillId="2" borderId="15" xfId="1" applyNumberFormat="1" applyFont="1" applyFill="1" applyBorder="1" applyAlignment="1">
      <alignment vertical="center"/>
    </xf>
    <xf numFmtId="164" fontId="0" fillId="2" borderId="19" xfId="1" applyNumberFormat="1" applyFont="1" applyFill="1" applyBorder="1" applyAlignment="1"/>
    <xf numFmtId="164" fontId="1" fillId="2" borderId="17" xfId="1" applyNumberFormat="1" applyFont="1" applyFill="1" applyBorder="1" applyAlignment="1">
      <alignment vertical="center"/>
    </xf>
    <xf numFmtId="164" fontId="0" fillId="2" borderId="22" xfId="1" applyNumberFormat="1" applyFont="1" applyFill="1" applyBorder="1" applyAlignment="1">
      <alignment vertical="center"/>
    </xf>
    <xf numFmtId="164" fontId="0" fillId="2" borderId="23" xfId="1" applyNumberFormat="1" applyFont="1" applyFill="1" applyBorder="1" applyAlignment="1"/>
    <xf numFmtId="164" fontId="0" fillId="2" borderId="24" xfId="1" applyNumberFormat="1" applyFont="1" applyFill="1" applyBorder="1" applyAlignment="1">
      <alignment vertical="center"/>
    </xf>
    <xf numFmtId="164" fontId="0" fillId="2" borderId="32" xfId="1" applyNumberFormat="1" applyFont="1" applyFill="1" applyBorder="1" applyAlignment="1"/>
    <xf numFmtId="164" fontId="1" fillId="2" borderId="25" xfId="1" applyNumberFormat="1" applyFont="1" applyFill="1" applyBorder="1" applyAlignment="1">
      <alignment vertical="center"/>
    </xf>
    <xf numFmtId="164" fontId="0" fillId="2" borderId="33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5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4" fontId="0" fillId="2" borderId="40" xfId="1" applyNumberFormat="1" applyFont="1" applyFill="1" applyBorder="1" applyAlignment="1"/>
    <xf numFmtId="164" fontId="0" fillId="2" borderId="41" xfId="1" applyNumberFormat="1" applyFont="1" applyFill="1" applyBorder="1" applyAlignment="1"/>
    <xf numFmtId="164" fontId="0" fillId="2" borderId="42" xfId="1" applyNumberFormat="1" applyFont="1" applyFill="1" applyBorder="1" applyAlignment="1"/>
    <xf numFmtId="164" fontId="0" fillId="2" borderId="28" xfId="1" applyNumberFormat="1" applyFont="1" applyFill="1" applyBorder="1" applyAlignment="1"/>
    <xf numFmtId="164" fontId="0" fillId="2" borderId="31" xfId="1" applyNumberFormat="1" applyFont="1" applyFill="1" applyBorder="1" applyAlignment="1">
      <alignment vertical="center"/>
    </xf>
    <xf numFmtId="164" fontId="4" fillId="2" borderId="4" xfId="1" applyNumberFormat="1" applyFont="1" applyFill="1" applyBorder="1" applyAlignment="1">
      <alignment vertical="center"/>
    </xf>
    <xf numFmtId="164" fontId="4" fillId="2" borderId="8" xfId="1" applyNumberFormat="1" applyFont="1" applyFill="1" applyBorder="1" applyAlignment="1">
      <alignment horizontal="center" vertical="center"/>
    </xf>
    <xf numFmtId="164" fontId="4" fillId="2" borderId="40" xfId="1" applyNumberFormat="1" applyFont="1" applyFill="1" applyBorder="1" applyAlignment="1">
      <alignment vertical="center"/>
    </xf>
    <xf numFmtId="164" fontId="4" fillId="2" borderId="41" xfId="1" applyNumberFormat="1" applyFont="1" applyFill="1" applyBorder="1" applyAlignment="1">
      <alignment vertical="center"/>
    </xf>
    <xf numFmtId="164" fontId="4" fillId="2" borderId="42" xfId="1" applyNumberFormat="1" applyFont="1" applyFill="1" applyBorder="1" applyAlignment="1">
      <alignment vertical="center"/>
    </xf>
    <xf numFmtId="164" fontId="4" fillId="2" borderId="3" xfId="1" applyNumberFormat="1" applyFont="1" applyFill="1" applyBorder="1" applyAlignment="1">
      <alignment vertical="center"/>
    </xf>
    <xf numFmtId="164" fontId="0" fillId="2" borderId="0" xfId="1" applyNumberFormat="1" applyFont="1" applyFill="1" applyBorder="1" applyAlignment="1"/>
    <xf numFmtId="164" fontId="0" fillId="2" borderId="33" xfId="1" applyNumberFormat="1" applyFont="1" applyFill="1" applyBorder="1" applyAlignment="1"/>
    <xf numFmtId="164" fontId="4" fillId="2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1" fontId="1" fillId="3" borderId="5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4" fontId="0" fillId="3" borderId="12" xfId="1" applyNumberFormat="1" applyFont="1" applyFill="1" applyBorder="1" applyAlignment="1"/>
    <xf numFmtId="164" fontId="1" fillId="3" borderId="9" xfId="1" applyNumberFormat="1" applyFont="1" applyFill="1" applyBorder="1" applyAlignment="1">
      <alignment vertical="center"/>
    </xf>
    <xf numFmtId="164" fontId="0" fillId="3" borderId="15" xfId="1" applyNumberFormat="1" applyFont="1" applyFill="1" applyBorder="1" applyAlignment="1">
      <alignment vertical="center"/>
    </xf>
    <xf numFmtId="164" fontId="0" fillId="3" borderId="19" xfId="1" applyNumberFormat="1" applyFont="1" applyFill="1" applyBorder="1" applyAlignment="1"/>
    <xf numFmtId="164" fontId="1" fillId="3" borderId="17" xfId="1" applyNumberFormat="1" applyFont="1" applyFill="1" applyBorder="1" applyAlignment="1">
      <alignment vertical="center"/>
    </xf>
    <xf numFmtId="164" fontId="0" fillId="3" borderId="22" xfId="1" applyNumberFormat="1" applyFont="1" applyFill="1" applyBorder="1" applyAlignment="1">
      <alignment vertical="center"/>
    </xf>
    <xf numFmtId="164" fontId="0" fillId="3" borderId="23" xfId="1" applyNumberFormat="1" applyFont="1" applyFill="1" applyBorder="1" applyAlignment="1"/>
    <xf numFmtId="164" fontId="0" fillId="3" borderId="24" xfId="1" applyNumberFormat="1" applyFont="1" applyFill="1" applyBorder="1" applyAlignment="1">
      <alignment vertical="center"/>
    </xf>
    <xf numFmtId="164" fontId="0" fillId="3" borderId="32" xfId="1" applyNumberFormat="1" applyFont="1" applyFill="1" applyBorder="1" applyAlignment="1"/>
    <xf numFmtId="164" fontId="1" fillId="3" borderId="25" xfId="1" applyNumberFormat="1" applyFont="1" applyFill="1" applyBorder="1" applyAlignment="1">
      <alignment vertical="center"/>
    </xf>
    <xf numFmtId="164" fontId="0" fillId="3" borderId="33" xfId="1" applyNumberFormat="1" applyFont="1" applyFill="1" applyBorder="1" applyAlignment="1">
      <alignment vertical="center"/>
    </xf>
    <xf numFmtId="164" fontId="4" fillId="3" borderId="1" xfId="1" applyNumberFormat="1" applyFont="1" applyFill="1" applyBorder="1" applyAlignment="1">
      <alignment vertical="center"/>
    </xf>
    <xf numFmtId="164" fontId="4" fillId="3" borderId="5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164" fontId="0" fillId="3" borderId="40" xfId="1" applyNumberFormat="1" applyFont="1" applyFill="1" applyBorder="1" applyAlignment="1"/>
    <xf numFmtId="164" fontId="0" fillId="3" borderId="41" xfId="1" applyNumberFormat="1" applyFont="1" applyFill="1" applyBorder="1" applyAlignment="1"/>
    <xf numFmtId="164" fontId="0" fillId="3" borderId="42" xfId="1" applyNumberFormat="1" applyFont="1" applyFill="1" applyBorder="1" applyAlignment="1"/>
    <xf numFmtId="164" fontId="0" fillId="3" borderId="28" xfId="1" applyNumberFormat="1" applyFont="1" applyFill="1" applyBorder="1" applyAlignment="1"/>
    <xf numFmtId="164" fontId="0" fillId="3" borderId="31" xfId="1" applyNumberFormat="1" applyFont="1" applyFill="1" applyBorder="1" applyAlignment="1">
      <alignment vertical="center"/>
    </xf>
    <xf numFmtId="164" fontId="4" fillId="3" borderId="4" xfId="1" applyNumberFormat="1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164" fontId="4" fillId="3" borderId="40" xfId="1" applyNumberFormat="1" applyFont="1" applyFill="1" applyBorder="1" applyAlignment="1">
      <alignment vertical="center"/>
    </xf>
    <xf numFmtId="164" fontId="4" fillId="3" borderId="41" xfId="1" applyNumberFormat="1" applyFont="1" applyFill="1" applyBorder="1" applyAlignment="1">
      <alignment vertical="center"/>
    </xf>
    <xf numFmtId="164" fontId="4" fillId="3" borderId="42" xfId="1" applyNumberFormat="1" applyFont="1" applyFill="1" applyBorder="1" applyAlignment="1">
      <alignment vertical="center"/>
    </xf>
    <xf numFmtId="164" fontId="4" fillId="3" borderId="3" xfId="1" applyNumberFormat="1" applyFont="1" applyFill="1" applyBorder="1" applyAlignment="1">
      <alignment vertical="center"/>
    </xf>
    <xf numFmtId="164" fontId="0" fillId="3" borderId="0" xfId="1" applyNumberFormat="1" applyFont="1" applyFill="1" applyBorder="1" applyAlignment="1"/>
    <xf numFmtId="164" fontId="0" fillId="3" borderId="33" xfId="1" applyNumberFormat="1" applyFont="1" applyFill="1" applyBorder="1" applyAlignment="1"/>
    <xf numFmtId="164" fontId="4" fillId="3" borderId="1" xfId="1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s/Downloads/Doc%20final%20&#224;%20rendre%20v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à intégrer"/>
      <sheetName val="Liste du personnel"/>
      <sheetName val="Analyse charges"/>
      <sheetName val="Synthèse personnel"/>
      <sheetName val="Analyse ch. personnel"/>
      <sheetName val="critères de répartition"/>
      <sheetName val="Répartition pr coût de revient"/>
    </sheetNames>
    <sheetDataSet>
      <sheetData sheetId="0"/>
      <sheetData sheetId="1">
        <row r="4">
          <cell r="E4" t="str">
            <v>President</v>
          </cell>
        </row>
        <row r="5">
          <cell r="E5" t="str">
            <v>Comptable</v>
          </cell>
        </row>
        <row r="6">
          <cell r="E6" t="str">
            <v>Directeur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CA8FF-82CB-4709-9913-5C8E30E6CF59}">
  <sheetPr>
    <pageSetUpPr fitToPage="1"/>
  </sheetPr>
  <dimension ref="A1:Y62"/>
  <sheetViews>
    <sheetView tabSelected="1" zoomScale="56" zoomScaleNormal="80" workbookViewId="0">
      <selection sqref="A1:E1"/>
    </sheetView>
  </sheetViews>
  <sheetFormatPr baseColWidth="10" defaultRowHeight="15" x14ac:dyDescent="0.25"/>
  <cols>
    <col min="1" max="1" width="14.7109375" style="2" customWidth="1"/>
    <col min="2" max="3" width="14.5703125" style="2" customWidth="1"/>
    <col min="4" max="4" width="14.7109375" style="2" customWidth="1"/>
    <col min="5" max="6" width="13.85546875" style="2" bestFit="1" customWidth="1"/>
    <col min="7" max="7" width="15.7109375" style="2" customWidth="1"/>
    <col min="8" max="8" width="18" style="2" customWidth="1"/>
    <col min="9" max="9" width="15.5703125" style="2" customWidth="1"/>
    <col min="10" max="10" width="14.85546875" style="2" customWidth="1"/>
    <col min="11" max="12" width="11.85546875" style="2" bestFit="1" customWidth="1"/>
    <col min="13" max="13" width="11.42578125" style="2"/>
    <col min="14" max="14" width="11.85546875" style="2" bestFit="1" customWidth="1"/>
    <col min="15" max="15" width="12.140625" style="2" customWidth="1"/>
    <col min="16" max="16" width="12" style="2" bestFit="1" customWidth="1"/>
    <col min="17" max="17" width="12.42578125" style="2" bestFit="1" customWidth="1"/>
    <col min="18" max="18" width="13.28515625" style="2" bestFit="1" customWidth="1"/>
    <col min="19" max="19" width="12.85546875" style="2" customWidth="1"/>
    <col min="20" max="20" width="12.42578125" style="2" bestFit="1" customWidth="1"/>
    <col min="21" max="23" width="11.85546875" style="2" bestFit="1" customWidth="1"/>
    <col min="24" max="24" width="76.28515625" style="2" bestFit="1" customWidth="1"/>
    <col min="25" max="25" width="14.28515625" style="2" bestFit="1" customWidth="1"/>
    <col min="26" max="16384" width="11.42578125" style="2"/>
  </cols>
  <sheetData>
    <row r="1" spans="1:25" ht="21" x14ac:dyDescent="0.25">
      <c r="A1" s="1" t="s">
        <v>37</v>
      </c>
      <c r="B1" s="1"/>
      <c r="C1" s="1"/>
      <c r="D1" s="1"/>
      <c r="E1" s="1"/>
    </row>
    <row r="2" spans="1:25" ht="26.25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5" x14ac:dyDescent="0.25">
      <c r="I3" s="4"/>
    </row>
    <row r="4" spans="1:25" ht="15.75" thickBot="1" x14ac:dyDescent="0.3"/>
    <row r="5" spans="1:25" ht="15.75" thickBot="1" x14ac:dyDescent="0.3">
      <c r="A5" s="5" t="s">
        <v>1</v>
      </c>
      <c r="B5" s="6"/>
      <c r="C5" s="6"/>
      <c r="D5" s="6"/>
      <c r="E5" s="5" t="s">
        <v>2</v>
      </c>
      <c r="F5" s="6"/>
      <c r="G5" s="6"/>
      <c r="H5" s="6"/>
      <c r="I5" s="7"/>
      <c r="J5" s="121" t="s">
        <v>3</v>
      </c>
      <c r="K5" s="5" t="s">
        <v>4</v>
      </c>
      <c r="L5" s="6"/>
      <c r="M5" s="6"/>
      <c r="N5" s="7"/>
      <c r="O5" s="164" t="s">
        <v>5</v>
      </c>
      <c r="P5" s="165"/>
      <c r="Q5" s="166"/>
      <c r="R5" s="198" t="s">
        <v>6</v>
      </c>
      <c r="S5" s="199"/>
      <c r="T5" s="200"/>
      <c r="U5" s="5" t="s">
        <v>7</v>
      </c>
      <c r="V5" s="6"/>
      <c r="W5" s="6"/>
      <c r="X5" s="7"/>
    </row>
    <row r="6" spans="1:25" ht="75.75" thickBot="1" x14ac:dyDescent="0.3">
      <c r="A6" s="8" t="s">
        <v>8</v>
      </c>
      <c r="B6" s="9" t="s">
        <v>9</v>
      </c>
      <c r="C6" s="10" t="s">
        <v>10</v>
      </c>
      <c r="D6" s="10"/>
      <c r="E6" s="122" t="s">
        <v>11</v>
      </c>
      <c r="F6" s="123" t="s">
        <v>12</v>
      </c>
      <c r="G6" s="11" t="s">
        <v>13</v>
      </c>
      <c r="H6" s="11" t="s">
        <v>14</v>
      </c>
      <c r="I6" s="124" t="s">
        <v>15</v>
      </c>
      <c r="J6" s="122" t="s">
        <v>16</v>
      </c>
      <c r="K6" s="125" t="s">
        <v>18</v>
      </c>
      <c r="L6" s="126" t="s">
        <v>19</v>
      </c>
      <c r="M6" s="11" t="s">
        <v>20</v>
      </c>
      <c r="N6" s="12" t="s">
        <v>21</v>
      </c>
      <c r="O6" s="167" t="s">
        <v>17</v>
      </c>
      <c r="P6" s="168" t="s">
        <v>22</v>
      </c>
      <c r="Q6" s="169" t="s">
        <v>23</v>
      </c>
      <c r="R6" s="201" t="s">
        <v>17</v>
      </c>
      <c r="S6" s="202" t="s">
        <v>22</v>
      </c>
      <c r="T6" s="203" t="s">
        <v>23</v>
      </c>
      <c r="U6" s="13" t="s">
        <v>17</v>
      </c>
      <c r="V6" s="14" t="s">
        <v>22</v>
      </c>
      <c r="W6" s="15" t="s">
        <v>23</v>
      </c>
      <c r="X6" s="16" t="s">
        <v>24</v>
      </c>
      <c r="Y6" s="17" t="s">
        <v>25</v>
      </c>
    </row>
    <row r="7" spans="1:25" x14ac:dyDescent="0.25">
      <c r="A7" s="18" t="s">
        <v>34</v>
      </c>
      <c r="B7" s="19">
        <v>3</v>
      </c>
      <c r="C7" s="20" t="str">
        <f>'[1]Liste du personnel'!E4</f>
        <v>President</v>
      </c>
      <c r="D7" s="20"/>
      <c r="E7" s="127">
        <v>0</v>
      </c>
      <c r="F7" s="128">
        <v>0</v>
      </c>
      <c r="G7" s="21"/>
      <c r="H7" s="21">
        <f>IF(ISNUMBER(#REF!*F7/$F$37)=TRUE,#REF!*F7/$F$37,0)</f>
        <v>0</v>
      </c>
      <c r="I7" s="22">
        <f>SUM(E7:H7)</f>
        <v>0</v>
      </c>
      <c r="J7" s="129"/>
      <c r="K7" s="130"/>
      <c r="L7" s="131"/>
      <c r="M7" s="132"/>
      <c r="N7" s="23">
        <f>SUM(K7:M7)</f>
        <v>0</v>
      </c>
      <c r="O7" s="170" t="e">
        <f>K7*#REF!*#REF!</f>
        <v>#REF!</v>
      </c>
      <c r="P7" s="171">
        <f>IF(ISNUMBER(Q7/O7)=TRUE,Q7/O7,0)</f>
        <v>0</v>
      </c>
      <c r="Q7" s="172">
        <f>K7*I7</f>
        <v>0</v>
      </c>
      <c r="R7" s="204" t="e">
        <f>L7*#REF!*#REF!</f>
        <v>#REF!</v>
      </c>
      <c r="S7" s="205">
        <f>IF(ISNUMBER(T7/R7)=TRUE,T7/R7,0)</f>
        <v>0</v>
      </c>
      <c r="T7" s="206">
        <f>L7*I7</f>
        <v>0</v>
      </c>
      <c r="U7" s="24" t="e">
        <f>#REF!*M7</f>
        <v>#REF!</v>
      </c>
      <c r="V7" s="25">
        <f>IF(ISNUMBER(W7/U7)=TRUE,W7/U7,0)</f>
        <v>0</v>
      </c>
      <c r="W7" s="26">
        <f>M7*I7</f>
        <v>0</v>
      </c>
      <c r="X7" s="27" t="s">
        <v>26</v>
      </c>
      <c r="Y7" s="28">
        <f>W7+T7+Q7-I7</f>
        <v>0</v>
      </c>
    </row>
    <row r="8" spans="1:25" x14ac:dyDescent="0.25">
      <c r="A8" s="29" t="s">
        <v>34</v>
      </c>
      <c r="B8" s="29">
        <v>2</v>
      </c>
      <c r="C8" s="30" t="str">
        <f>'[1]Liste du personnel'!E5</f>
        <v>Comptable</v>
      </c>
      <c r="D8" s="30"/>
      <c r="E8" s="133"/>
      <c r="F8" s="134"/>
      <c r="G8" s="31"/>
      <c r="H8" s="31">
        <f>IF(ISNUMBER(#REF!*F8/$F$37)=TRUE,#REF!*F8/$F$37,0)</f>
        <v>0</v>
      </c>
      <c r="I8" s="32">
        <f t="shared" ref="I8:I10" si="0">SUM(E8:H8)</f>
        <v>0</v>
      </c>
      <c r="J8" s="133"/>
      <c r="K8" s="135"/>
      <c r="L8" s="136"/>
      <c r="M8" s="137"/>
      <c r="N8" s="33">
        <f t="shared" ref="N8:N10" si="1">SUM(K8:M8)</f>
        <v>0</v>
      </c>
      <c r="O8" s="173">
        <f>IF(ISNUMBER(K8*#REF!*#REF!)=TRUE,K8*#REF!*#REF!,0)</f>
        <v>0</v>
      </c>
      <c r="P8" s="174">
        <f t="shared" ref="P8:P11" si="2">IF(ISNUMBER(Q8/O8)=TRUE,Q8/O8,0)</f>
        <v>0</v>
      </c>
      <c r="Q8" s="175">
        <f>K8*I8</f>
        <v>0</v>
      </c>
      <c r="R8" s="207" t="e">
        <f>L8*#REF!*#REF!</f>
        <v>#REF!</v>
      </c>
      <c r="S8" s="208">
        <f t="shared" ref="S8:S11" si="3">IF(ISNUMBER(T8/R8)=TRUE,T8/R8,0)</f>
        <v>0</v>
      </c>
      <c r="T8" s="209">
        <f>L8*I8</f>
        <v>0</v>
      </c>
      <c r="U8" s="34" t="e">
        <f>#REF!*M8</f>
        <v>#REF!</v>
      </c>
      <c r="V8" s="35">
        <f t="shared" ref="V8:V11" si="4">IF(ISNUMBER(W8/U8)=TRUE,W8/U8,0)</f>
        <v>0</v>
      </c>
      <c r="W8" s="36">
        <f>M8*I8</f>
        <v>0</v>
      </c>
      <c r="X8" s="37" t="s">
        <v>27</v>
      </c>
      <c r="Y8" s="28">
        <f>W8+T8+Q8-I8</f>
        <v>0</v>
      </c>
    </row>
    <row r="9" spans="1:25" x14ac:dyDescent="0.25">
      <c r="A9" s="29" t="s">
        <v>34</v>
      </c>
      <c r="B9" s="29"/>
      <c r="C9" s="38" t="str">
        <f>'[1]Liste du personnel'!E6</f>
        <v>Directeur</v>
      </c>
      <c r="D9" s="38"/>
      <c r="E9" s="133"/>
      <c r="F9" s="134"/>
      <c r="G9" s="31"/>
      <c r="H9" s="31">
        <f>IF(ISNUMBER(#REF!*F9/$F$37)=TRUE,#REF!*F9/$F$37,0)</f>
        <v>0</v>
      </c>
      <c r="I9" s="32">
        <f t="shared" si="0"/>
        <v>0</v>
      </c>
      <c r="J9" s="133"/>
      <c r="K9" s="135"/>
      <c r="L9" s="136"/>
      <c r="M9" s="137"/>
      <c r="N9" s="33">
        <f t="shared" si="1"/>
        <v>0</v>
      </c>
      <c r="O9" s="176">
        <f>IF(ISNUMBER(K9*#REF!*#REF!)=TRUE,K9*#REF!*#REF!,0)</f>
        <v>0</v>
      </c>
      <c r="P9" s="174">
        <f t="shared" si="2"/>
        <v>0</v>
      </c>
      <c r="Q9" s="177">
        <f>K9*I9</f>
        <v>0</v>
      </c>
      <c r="R9" s="210" t="e">
        <f>L9*#REF!*#REF!</f>
        <v>#REF!</v>
      </c>
      <c r="S9" s="208">
        <f t="shared" si="3"/>
        <v>0</v>
      </c>
      <c r="T9" s="211">
        <f>L9*I9</f>
        <v>0</v>
      </c>
      <c r="U9" s="39" t="e">
        <f>#REF!*M9</f>
        <v>#REF!</v>
      </c>
      <c r="V9" s="35">
        <f t="shared" si="4"/>
        <v>0</v>
      </c>
      <c r="W9" s="40">
        <f>M9*I9</f>
        <v>0</v>
      </c>
      <c r="X9" s="37"/>
      <c r="Y9" s="28">
        <f>W9+T9+Q9-I9</f>
        <v>0</v>
      </c>
    </row>
    <row r="10" spans="1:25" ht="5.25" customHeight="1" thickBot="1" x14ac:dyDescent="0.3">
      <c r="A10" s="41"/>
      <c r="B10" s="42"/>
      <c r="C10" s="43"/>
      <c r="D10" s="43"/>
      <c r="E10" s="138">
        <v>0</v>
      </c>
      <c r="F10" s="139">
        <v>0</v>
      </c>
      <c r="G10" s="140"/>
      <c r="H10" s="31">
        <f>IF(ISNUMBER(#REF!*F10/$F$37)=TRUE,#REF!*F10/$F$37,0)</f>
        <v>0</v>
      </c>
      <c r="I10" s="44">
        <f t="shared" si="0"/>
        <v>0</v>
      </c>
      <c r="J10" s="138">
        <v>0</v>
      </c>
      <c r="K10" s="141"/>
      <c r="L10" s="142"/>
      <c r="M10" s="143"/>
      <c r="N10" s="33">
        <f t="shared" si="1"/>
        <v>0</v>
      </c>
      <c r="O10" s="178">
        <f>IF(ISNUMBER(K10*#REF!*#REF!)=TRUE,K10*#REF!*#REF!,0)</f>
        <v>0</v>
      </c>
      <c r="P10" s="179">
        <f t="shared" si="2"/>
        <v>0</v>
      </c>
      <c r="Q10" s="180">
        <f>K10*I10</f>
        <v>0</v>
      </c>
      <c r="R10" s="212" t="e">
        <f>L10*#REF!*#REF!</f>
        <v>#REF!</v>
      </c>
      <c r="S10" s="213">
        <f t="shared" si="3"/>
        <v>0</v>
      </c>
      <c r="T10" s="214">
        <f>L10*I10</f>
        <v>0</v>
      </c>
      <c r="U10" s="45" t="e">
        <f>#REF!*M10</f>
        <v>#REF!</v>
      </c>
      <c r="V10" s="46">
        <f t="shared" si="4"/>
        <v>0</v>
      </c>
      <c r="W10" s="47">
        <f>M10*I10</f>
        <v>0</v>
      </c>
      <c r="X10" s="48"/>
      <c r="Y10" s="49">
        <f>W10+T10+Q10-I10</f>
        <v>0</v>
      </c>
    </row>
    <row r="11" spans="1:25" ht="15.75" thickBot="1" x14ac:dyDescent="0.3">
      <c r="A11" s="5" t="s">
        <v>28</v>
      </c>
      <c r="B11" s="6"/>
      <c r="C11" s="6"/>
      <c r="D11" s="6"/>
      <c r="E11" s="144">
        <f>SUM(E7:E10)</f>
        <v>0</v>
      </c>
      <c r="F11" s="145">
        <f t="shared" ref="F11:T11" si="5">SUM(F7:F10)</f>
        <v>0</v>
      </c>
      <c r="G11" s="145">
        <f t="shared" si="5"/>
        <v>0</v>
      </c>
      <c r="H11" s="52">
        <f>SUM(H7:H10)</f>
        <v>0</v>
      </c>
      <c r="I11" s="53">
        <f>SUM(I7:I10)</f>
        <v>0</v>
      </c>
      <c r="J11" s="144">
        <f>SUM(J7:J10)</f>
        <v>0</v>
      </c>
      <c r="K11" s="146">
        <f>IF(ISNUMBER(O11/#REF!)=TRUE,O11/#REF!,0)</f>
        <v>0</v>
      </c>
      <c r="L11" s="108">
        <f>IF(ISNUMBER(R11/#REF!)=TRUE,R11/#REF!,0)</f>
        <v>0</v>
      </c>
      <c r="M11" s="108">
        <f>IF(ISNUMBER(U11/#REF!)=TRUE,U11/#REF!,0)</f>
        <v>0</v>
      </c>
      <c r="N11" s="56">
        <f>IF(ISNUMBER((R11+O11+U11)/#REF!)=TRUE,(R11+O11+U11)/#REF!,0)</f>
        <v>0</v>
      </c>
      <c r="O11" s="181" t="e">
        <f>SUM(O7:O10)</f>
        <v>#REF!</v>
      </c>
      <c r="P11" s="182">
        <f t="shared" si="2"/>
        <v>0</v>
      </c>
      <c r="Q11" s="183">
        <f>SUM(Q7:Q10)</f>
        <v>0</v>
      </c>
      <c r="R11" s="215" t="e">
        <f t="shared" si="5"/>
        <v>#REF!</v>
      </c>
      <c r="S11" s="216">
        <f t="shared" si="3"/>
        <v>0</v>
      </c>
      <c r="T11" s="217">
        <f t="shared" si="5"/>
        <v>0</v>
      </c>
      <c r="U11" s="57" t="e">
        <f>SUM(U7:U10)</f>
        <v>#REF!</v>
      </c>
      <c r="V11" s="58">
        <f t="shared" si="4"/>
        <v>0</v>
      </c>
      <c r="W11" s="59">
        <f t="shared" ref="W11" si="6">SUM(W7:W10)</f>
        <v>0</v>
      </c>
      <c r="X11" s="60"/>
      <c r="Y11" s="61"/>
    </row>
    <row r="12" spans="1:25" ht="6.75" customHeight="1" x14ac:dyDescent="0.25">
      <c r="A12" s="62"/>
      <c r="B12" s="63"/>
      <c r="C12" s="63"/>
      <c r="D12" s="63"/>
      <c r="E12" s="147"/>
      <c r="F12" s="148"/>
      <c r="G12" s="148"/>
      <c r="H12" s="64"/>
      <c r="I12" s="65"/>
      <c r="J12" s="149"/>
      <c r="K12" s="150"/>
      <c r="L12" s="151"/>
      <c r="M12" s="151"/>
      <c r="N12" s="70"/>
      <c r="O12" s="184"/>
      <c r="P12" s="185"/>
      <c r="Q12" s="186"/>
      <c r="R12" s="218"/>
      <c r="S12" s="219"/>
      <c r="T12" s="220"/>
      <c r="U12" s="71"/>
      <c r="V12" s="72"/>
      <c r="W12" s="72"/>
      <c r="X12" s="73"/>
      <c r="Y12" s="49"/>
    </row>
    <row r="13" spans="1:25" x14ac:dyDescent="0.25">
      <c r="A13" s="29" t="s">
        <v>33</v>
      </c>
      <c r="B13" s="74">
        <v>1</v>
      </c>
      <c r="C13" s="75" t="s">
        <v>35</v>
      </c>
      <c r="D13" s="38"/>
      <c r="E13" s="133"/>
      <c r="F13" s="134"/>
      <c r="G13" s="31"/>
      <c r="H13" s="76">
        <f>IF(ISNUMBER(#REF!*F13/$F$37)=TRUE,#REF!*F13/$F$37,0)</f>
        <v>0</v>
      </c>
      <c r="I13" s="32">
        <f t="shared" ref="I13:I28" si="7">SUM(E13:H13)</f>
        <v>0</v>
      </c>
      <c r="J13" s="133"/>
      <c r="K13" s="135"/>
      <c r="L13" s="136"/>
      <c r="M13" s="137"/>
      <c r="N13" s="33">
        <f>SUM(K13:M13)</f>
        <v>0</v>
      </c>
      <c r="O13" s="176" t="e">
        <f>K13*#REF!*#REF!</f>
        <v>#REF!</v>
      </c>
      <c r="P13" s="174">
        <f>IF(ISNUMBER(Q13/O13)=TRUE,Q13/O13,0)</f>
        <v>0</v>
      </c>
      <c r="Q13" s="177">
        <f>K13*I13</f>
        <v>0</v>
      </c>
      <c r="R13" s="210" t="e">
        <f>L13*#REF!*#REF!</f>
        <v>#REF!</v>
      </c>
      <c r="S13" s="208">
        <f>IF(ISNUMBER(T13/R13)=TRUE,T13/R13,0)</f>
        <v>0</v>
      </c>
      <c r="T13" s="211">
        <f>L13*I13</f>
        <v>0</v>
      </c>
      <c r="U13" s="39" t="e">
        <f>M13*#REF!</f>
        <v>#REF!</v>
      </c>
      <c r="V13" s="35">
        <f>IF(ISNUMBER(W13/U13)=TRUE,W13/U13,0)</f>
        <v>0</v>
      </c>
      <c r="W13" s="40">
        <f>M13*I13</f>
        <v>0</v>
      </c>
      <c r="X13" s="77"/>
      <c r="Y13" s="78">
        <f>W13+T13+Q13-I13</f>
        <v>0</v>
      </c>
    </row>
    <row r="14" spans="1:25" x14ac:dyDescent="0.25">
      <c r="A14" s="29" t="s">
        <v>33</v>
      </c>
      <c r="B14" s="74">
        <v>2</v>
      </c>
      <c r="C14" s="75" t="s">
        <v>35</v>
      </c>
      <c r="D14" s="38"/>
      <c r="E14" s="133"/>
      <c r="F14" s="134"/>
      <c r="G14" s="31"/>
      <c r="H14" s="76">
        <f>IF(ISNUMBER(#REF!*F14/$F$37)=TRUE,#REF!*F14/$F$37,0)</f>
        <v>0</v>
      </c>
      <c r="I14" s="32">
        <f t="shared" si="7"/>
        <v>0</v>
      </c>
      <c r="J14" s="133"/>
      <c r="K14" s="135"/>
      <c r="L14" s="136"/>
      <c r="M14" s="137"/>
      <c r="N14" s="33">
        <f t="shared" ref="N14:N28" si="8">SUM(K14:M14)</f>
        <v>0</v>
      </c>
      <c r="O14" s="173" t="e">
        <f>K14*#REF!*#REF!</f>
        <v>#REF!</v>
      </c>
      <c r="P14" s="174">
        <f t="shared" ref="P14:P29" si="9">IF(ISNUMBER(Q14/O14)=TRUE,Q14/O14,0)</f>
        <v>0</v>
      </c>
      <c r="Q14" s="175">
        <f>K14*I14</f>
        <v>0</v>
      </c>
      <c r="R14" s="207" t="e">
        <f>L14*#REF!*#REF!</f>
        <v>#REF!</v>
      </c>
      <c r="S14" s="208">
        <f t="shared" ref="S14:S29" si="10">IF(ISNUMBER(T14/R14)=TRUE,T14/R14,0)</f>
        <v>0</v>
      </c>
      <c r="T14" s="209">
        <f>L14*I14</f>
        <v>0</v>
      </c>
      <c r="U14" s="34" t="e">
        <f>M14*#REF!</f>
        <v>#REF!</v>
      </c>
      <c r="V14" s="35">
        <f t="shared" ref="V14:V29" si="11">IF(ISNUMBER(W14/U14)=TRUE,W14/U14,0)</f>
        <v>0</v>
      </c>
      <c r="W14" s="36">
        <f>M14*I14</f>
        <v>0</v>
      </c>
      <c r="X14" s="77"/>
      <c r="Y14" s="78">
        <f>W14+T14+Q14-I14</f>
        <v>0</v>
      </c>
    </row>
    <row r="15" spans="1:25" x14ac:dyDescent="0.25">
      <c r="A15" s="29" t="s">
        <v>33</v>
      </c>
      <c r="B15" s="74">
        <v>3</v>
      </c>
      <c r="C15" s="75" t="s">
        <v>35</v>
      </c>
      <c r="D15" s="38"/>
      <c r="E15" s="133"/>
      <c r="F15" s="134"/>
      <c r="G15" s="31"/>
      <c r="H15" s="76">
        <f>IF(ISNUMBER(#REF!*F15/$F$37)=TRUE,#REF!*F15/$F$37,0)</f>
        <v>0</v>
      </c>
      <c r="I15" s="32">
        <f t="shared" si="7"/>
        <v>0</v>
      </c>
      <c r="J15" s="133"/>
      <c r="K15" s="135"/>
      <c r="L15" s="136"/>
      <c r="M15" s="137"/>
      <c r="N15" s="33">
        <f t="shared" si="8"/>
        <v>0</v>
      </c>
      <c r="O15" s="173" t="e">
        <f>K15*#REF!*#REF!</f>
        <v>#REF!</v>
      </c>
      <c r="P15" s="174">
        <f t="shared" si="9"/>
        <v>0</v>
      </c>
      <c r="Q15" s="175">
        <f>K15*I15</f>
        <v>0</v>
      </c>
      <c r="R15" s="207" t="e">
        <f>L15*#REF!*#REF!</f>
        <v>#REF!</v>
      </c>
      <c r="S15" s="208">
        <f t="shared" si="10"/>
        <v>0</v>
      </c>
      <c r="T15" s="209">
        <f>L15*I15</f>
        <v>0</v>
      </c>
      <c r="U15" s="34" t="e">
        <f>M15*#REF!</f>
        <v>#REF!</v>
      </c>
      <c r="V15" s="35">
        <f t="shared" si="11"/>
        <v>0</v>
      </c>
      <c r="W15" s="36">
        <f>M15*I15</f>
        <v>0</v>
      </c>
      <c r="X15" s="77"/>
      <c r="Y15" s="78">
        <f>W15+T15+Q15-I15</f>
        <v>0</v>
      </c>
    </row>
    <row r="16" spans="1:25" x14ac:dyDescent="0.25">
      <c r="A16" s="29" t="s">
        <v>33</v>
      </c>
      <c r="B16" s="74">
        <v>4</v>
      </c>
      <c r="C16" s="75" t="s">
        <v>35</v>
      </c>
      <c r="D16" s="38"/>
      <c r="E16" s="133"/>
      <c r="F16" s="134"/>
      <c r="G16" s="31"/>
      <c r="H16" s="76">
        <f>IF(ISNUMBER(#REF!*F16/$F$37)=TRUE,#REF!*F16/$F$37,0)</f>
        <v>0</v>
      </c>
      <c r="I16" s="32">
        <f t="shared" si="7"/>
        <v>0</v>
      </c>
      <c r="J16" s="133"/>
      <c r="K16" s="135"/>
      <c r="L16" s="136"/>
      <c r="M16" s="137"/>
      <c r="N16" s="33">
        <f t="shared" si="8"/>
        <v>0</v>
      </c>
      <c r="O16" s="173" t="e">
        <f>K16*#REF!*#REF!</f>
        <v>#REF!</v>
      </c>
      <c r="P16" s="174">
        <f t="shared" si="9"/>
        <v>0</v>
      </c>
      <c r="Q16" s="175">
        <f>K16*I16</f>
        <v>0</v>
      </c>
      <c r="R16" s="207" t="e">
        <f>L16*#REF!*#REF!</f>
        <v>#REF!</v>
      </c>
      <c r="S16" s="208">
        <f t="shared" si="10"/>
        <v>0</v>
      </c>
      <c r="T16" s="209">
        <f>L16*I16</f>
        <v>0</v>
      </c>
      <c r="U16" s="34" t="e">
        <f>M16*#REF!</f>
        <v>#REF!</v>
      </c>
      <c r="V16" s="35">
        <f t="shared" si="11"/>
        <v>0</v>
      </c>
      <c r="W16" s="36">
        <f>M16*I16</f>
        <v>0</v>
      </c>
      <c r="X16" s="77"/>
      <c r="Y16" s="78">
        <f>W16+T16+Q16-I16</f>
        <v>0</v>
      </c>
    </row>
    <row r="17" spans="1:25" x14ac:dyDescent="0.25">
      <c r="A17" s="29" t="s">
        <v>33</v>
      </c>
      <c r="B17" s="74">
        <v>5</v>
      </c>
      <c r="C17" s="75" t="s">
        <v>35</v>
      </c>
      <c r="D17" s="38"/>
      <c r="E17" s="133"/>
      <c r="F17" s="134"/>
      <c r="G17" s="31"/>
      <c r="H17" s="76">
        <f>IF(ISNUMBER(#REF!*F17/$F$37)=TRUE,#REF!*F17/$F$37,0)</f>
        <v>0</v>
      </c>
      <c r="I17" s="32">
        <f t="shared" si="7"/>
        <v>0</v>
      </c>
      <c r="J17" s="133"/>
      <c r="K17" s="135"/>
      <c r="L17" s="136"/>
      <c r="M17" s="137"/>
      <c r="N17" s="33">
        <f t="shared" si="8"/>
        <v>0</v>
      </c>
      <c r="O17" s="173" t="e">
        <f>K17*#REF!*#REF!</f>
        <v>#REF!</v>
      </c>
      <c r="P17" s="174">
        <f t="shared" si="9"/>
        <v>0</v>
      </c>
      <c r="Q17" s="175">
        <f>K17*I17</f>
        <v>0</v>
      </c>
      <c r="R17" s="207" t="e">
        <f>L17*#REF!*#REF!</f>
        <v>#REF!</v>
      </c>
      <c r="S17" s="208">
        <f t="shared" si="10"/>
        <v>0</v>
      </c>
      <c r="T17" s="209">
        <f>L17*I17</f>
        <v>0</v>
      </c>
      <c r="U17" s="34" t="e">
        <f>M17*#REF!</f>
        <v>#REF!</v>
      </c>
      <c r="V17" s="35">
        <f t="shared" si="11"/>
        <v>0</v>
      </c>
      <c r="W17" s="36">
        <f>M17*I17</f>
        <v>0</v>
      </c>
      <c r="X17" s="77"/>
      <c r="Y17" s="78">
        <f>W17+T17+Q17-I17</f>
        <v>0</v>
      </c>
    </row>
    <row r="18" spans="1:25" x14ac:dyDescent="0.25">
      <c r="A18" s="29" t="s">
        <v>33</v>
      </c>
      <c r="B18" s="74">
        <v>6</v>
      </c>
      <c r="C18" s="75" t="s">
        <v>35</v>
      </c>
      <c r="D18" s="38"/>
      <c r="E18" s="133"/>
      <c r="F18" s="134"/>
      <c r="G18" s="31"/>
      <c r="H18" s="76">
        <f>IF(ISNUMBER(#REF!*F18/$F$37)=TRUE,#REF!*F18/$F$37,0)</f>
        <v>0</v>
      </c>
      <c r="I18" s="32">
        <f t="shared" si="7"/>
        <v>0</v>
      </c>
      <c r="J18" s="133"/>
      <c r="K18" s="135"/>
      <c r="L18" s="136"/>
      <c r="M18" s="137"/>
      <c r="N18" s="33">
        <f t="shared" si="8"/>
        <v>0</v>
      </c>
      <c r="O18" s="173" t="e">
        <f>K18*#REF!*#REF!</f>
        <v>#REF!</v>
      </c>
      <c r="P18" s="174">
        <f t="shared" si="9"/>
        <v>0</v>
      </c>
      <c r="Q18" s="175">
        <f>K18*I18</f>
        <v>0</v>
      </c>
      <c r="R18" s="207" t="e">
        <f>L18*#REF!*#REF!</f>
        <v>#REF!</v>
      </c>
      <c r="S18" s="208">
        <f t="shared" si="10"/>
        <v>0</v>
      </c>
      <c r="T18" s="209">
        <f>L18*I18</f>
        <v>0</v>
      </c>
      <c r="U18" s="34" t="e">
        <f>M18*#REF!</f>
        <v>#REF!</v>
      </c>
      <c r="V18" s="35">
        <f t="shared" si="11"/>
        <v>0</v>
      </c>
      <c r="W18" s="36">
        <f>M18*I18</f>
        <v>0</v>
      </c>
      <c r="X18" s="77"/>
      <c r="Y18" s="78">
        <f>W18+T18+Q18-I18</f>
        <v>0</v>
      </c>
    </row>
    <row r="19" spans="1:25" x14ac:dyDescent="0.25">
      <c r="A19" s="29" t="s">
        <v>33</v>
      </c>
      <c r="B19" s="74">
        <v>7</v>
      </c>
      <c r="C19" s="75" t="s">
        <v>35</v>
      </c>
      <c r="D19" s="38"/>
      <c r="E19" s="133"/>
      <c r="F19" s="134"/>
      <c r="G19" s="31"/>
      <c r="H19" s="76">
        <f>IF(ISNUMBER(#REF!*F19/$F$37)=TRUE,#REF!*F19/$F$37,0)</f>
        <v>0</v>
      </c>
      <c r="I19" s="32">
        <f t="shared" si="7"/>
        <v>0</v>
      </c>
      <c r="J19" s="133"/>
      <c r="K19" s="135"/>
      <c r="L19" s="136"/>
      <c r="M19" s="137"/>
      <c r="N19" s="33">
        <f t="shared" si="8"/>
        <v>0</v>
      </c>
      <c r="O19" s="173" t="e">
        <f>K19*#REF!*#REF!</f>
        <v>#REF!</v>
      </c>
      <c r="P19" s="174">
        <f t="shared" si="9"/>
        <v>0</v>
      </c>
      <c r="Q19" s="175">
        <f>K19*I19</f>
        <v>0</v>
      </c>
      <c r="R19" s="207" t="e">
        <f>L19*#REF!*#REF!</f>
        <v>#REF!</v>
      </c>
      <c r="S19" s="208">
        <f t="shared" si="10"/>
        <v>0</v>
      </c>
      <c r="T19" s="209">
        <f>L19*I19</f>
        <v>0</v>
      </c>
      <c r="U19" s="34" t="e">
        <f>M19*#REF!</f>
        <v>#REF!</v>
      </c>
      <c r="V19" s="35">
        <f t="shared" si="11"/>
        <v>0</v>
      </c>
      <c r="W19" s="36">
        <f>M19*I19</f>
        <v>0</v>
      </c>
      <c r="X19" s="77"/>
      <c r="Y19" s="78">
        <f>W19+T19+Q19-I19</f>
        <v>0</v>
      </c>
    </row>
    <row r="20" spans="1:25" x14ac:dyDescent="0.25">
      <c r="A20" s="29" t="s">
        <v>33</v>
      </c>
      <c r="B20" s="74">
        <v>8</v>
      </c>
      <c r="C20" s="75" t="s">
        <v>35</v>
      </c>
      <c r="D20" s="38"/>
      <c r="E20" s="133"/>
      <c r="F20" s="134"/>
      <c r="G20" s="31"/>
      <c r="H20" s="76">
        <f>IF(ISNUMBER(#REF!*F20/$F$37)=TRUE,#REF!*F20/$F$37,0)</f>
        <v>0</v>
      </c>
      <c r="I20" s="32">
        <f t="shared" si="7"/>
        <v>0</v>
      </c>
      <c r="J20" s="133"/>
      <c r="K20" s="135"/>
      <c r="L20" s="136"/>
      <c r="M20" s="137"/>
      <c r="N20" s="33">
        <f t="shared" si="8"/>
        <v>0</v>
      </c>
      <c r="O20" s="173" t="e">
        <f>K20*#REF!*#REF!</f>
        <v>#REF!</v>
      </c>
      <c r="P20" s="174">
        <f t="shared" si="9"/>
        <v>0</v>
      </c>
      <c r="Q20" s="175">
        <f>K20*I20</f>
        <v>0</v>
      </c>
      <c r="R20" s="207" t="e">
        <f>L20*#REF!*#REF!</f>
        <v>#REF!</v>
      </c>
      <c r="S20" s="208">
        <f t="shared" si="10"/>
        <v>0</v>
      </c>
      <c r="T20" s="209">
        <f>L20*I20</f>
        <v>0</v>
      </c>
      <c r="U20" s="34" t="e">
        <f>M20*#REF!</f>
        <v>#REF!</v>
      </c>
      <c r="V20" s="35">
        <f t="shared" si="11"/>
        <v>0</v>
      </c>
      <c r="W20" s="36">
        <f>M20*I20</f>
        <v>0</v>
      </c>
      <c r="X20" s="77"/>
      <c r="Y20" s="78">
        <f>W20+T20+Q20-I20</f>
        <v>0</v>
      </c>
    </row>
    <row r="21" spans="1:25" x14ac:dyDescent="0.25">
      <c r="A21" s="29" t="s">
        <v>33</v>
      </c>
      <c r="B21" s="74">
        <v>9</v>
      </c>
      <c r="C21" s="75" t="s">
        <v>35</v>
      </c>
      <c r="D21" s="38"/>
      <c r="E21" s="133"/>
      <c r="F21" s="134"/>
      <c r="G21" s="31"/>
      <c r="H21" s="76">
        <f>IF(ISNUMBER(#REF!*F21/$F$37)=TRUE,#REF!*F21/$F$37,0)</f>
        <v>0</v>
      </c>
      <c r="I21" s="32">
        <f t="shared" si="7"/>
        <v>0</v>
      </c>
      <c r="J21" s="133"/>
      <c r="K21" s="135"/>
      <c r="L21" s="136"/>
      <c r="M21" s="137"/>
      <c r="N21" s="33">
        <f t="shared" si="8"/>
        <v>0</v>
      </c>
      <c r="O21" s="173" t="e">
        <f>K21*#REF!*#REF!</f>
        <v>#REF!</v>
      </c>
      <c r="P21" s="174">
        <f t="shared" si="9"/>
        <v>0</v>
      </c>
      <c r="Q21" s="175">
        <f>K21*I21</f>
        <v>0</v>
      </c>
      <c r="R21" s="207" t="e">
        <f>L21*#REF!*#REF!</f>
        <v>#REF!</v>
      </c>
      <c r="S21" s="208">
        <f t="shared" si="10"/>
        <v>0</v>
      </c>
      <c r="T21" s="209">
        <f>L21*I21</f>
        <v>0</v>
      </c>
      <c r="U21" s="34" t="e">
        <f>M21*#REF!</f>
        <v>#REF!</v>
      </c>
      <c r="V21" s="35">
        <f t="shared" si="11"/>
        <v>0</v>
      </c>
      <c r="W21" s="36">
        <f>M21*I21</f>
        <v>0</v>
      </c>
      <c r="X21" s="77"/>
      <c r="Y21" s="78">
        <f>W21+T21+Q21-I21</f>
        <v>0</v>
      </c>
    </row>
    <row r="22" spans="1:25" x14ac:dyDescent="0.25">
      <c r="A22" s="29" t="s">
        <v>33</v>
      </c>
      <c r="B22" s="74">
        <v>10</v>
      </c>
      <c r="C22" s="75" t="s">
        <v>35</v>
      </c>
      <c r="D22" s="38"/>
      <c r="E22" s="133"/>
      <c r="F22" s="134"/>
      <c r="G22" s="31"/>
      <c r="H22" s="76">
        <f>IF(ISNUMBER(#REF!*F22/$F$37)=TRUE,#REF!*F22/$F$37,0)</f>
        <v>0</v>
      </c>
      <c r="I22" s="32">
        <f t="shared" si="7"/>
        <v>0</v>
      </c>
      <c r="J22" s="133"/>
      <c r="K22" s="135"/>
      <c r="L22" s="136"/>
      <c r="M22" s="137"/>
      <c r="N22" s="33">
        <f t="shared" si="8"/>
        <v>0</v>
      </c>
      <c r="O22" s="173" t="e">
        <f>K22*#REF!*#REF!</f>
        <v>#REF!</v>
      </c>
      <c r="P22" s="174">
        <f t="shared" si="9"/>
        <v>0</v>
      </c>
      <c r="Q22" s="175">
        <f>K22*I22</f>
        <v>0</v>
      </c>
      <c r="R22" s="207" t="e">
        <f>L22*#REF!*#REF!</f>
        <v>#REF!</v>
      </c>
      <c r="S22" s="208">
        <f t="shared" si="10"/>
        <v>0</v>
      </c>
      <c r="T22" s="209">
        <f>L22*I22</f>
        <v>0</v>
      </c>
      <c r="U22" s="34" t="e">
        <f>M22*#REF!</f>
        <v>#REF!</v>
      </c>
      <c r="V22" s="35">
        <f t="shared" si="11"/>
        <v>0</v>
      </c>
      <c r="W22" s="36">
        <f>M22*I22</f>
        <v>0</v>
      </c>
      <c r="X22" s="77"/>
      <c r="Y22" s="78">
        <f>W22+T22+Q22-I22</f>
        <v>0</v>
      </c>
    </row>
    <row r="23" spans="1:25" x14ac:dyDescent="0.25">
      <c r="A23" s="29" t="s">
        <v>33</v>
      </c>
      <c r="B23" s="74">
        <v>11</v>
      </c>
      <c r="C23" s="75" t="s">
        <v>35</v>
      </c>
      <c r="D23" s="38"/>
      <c r="E23" s="133"/>
      <c r="F23" s="134"/>
      <c r="G23" s="31"/>
      <c r="H23" s="76">
        <f>IF(ISNUMBER(#REF!*F23/$F$37)=TRUE,#REF!*F23/$F$37,0)</f>
        <v>0</v>
      </c>
      <c r="I23" s="32">
        <f t="shared" si="7"/>
        <v>0</v>
      </c>
      <c r="J23" s="133"/>
      <c r="K23" s="135"/>
      <c r="L23" s="136"/>
      <c r="M23" s="137"/>
      <c r="N23" s="33">
        <f t="shared" si="8"/>
        <v>0</v>
      </c>
      <c r="O23" s="173" t="e">
        <f>K23*#REF!*#REF!</f>
        <v>#REF!</v>
      </c>
      <c r="P23" s="174">
        <f t="shared" si="9"/>
        <v>0</v>
      </c>
      <c r="Q23" s="175">
        <f>K23*I23</f>
        <v>0</v>
      </c>
      <c r="R23" s="207" t="e">
        <f>L23*#REF!*#REF!</f>
        <v>#REF!</v>
      </c>
      <c r="S23" s="208">
        <f t="shared" si="10"/>
        <v>0</v>
      </c>
      <c r="T23" s="209">
        <f>L23*I23</f>
        <v>0</v>
      </c>
      <c r="U23" s="34" t="e">
        <f>M23*#REF!</f>
        <v>#REF!</v>
      </c>
      <c r="V23" s="35">
        <f t="shared" si="11"/>
        <v>0</v>
      </c>
      <c r="W23" s="36">
        <f>M23*I23</f>
        <v>0</v>
      </c>
      <c r="X23" s="77"/>
      <c r="Y23" s="78">
        <f>W23+T23+Q23-I23</f>
        <v>0</v>
      </c>
    </row>
    <row r="24" spans="1:25" x14ac:dyDescent="0.25">
      <c r="A24" s="29" t="s">
        <v>33</v>
      </c>
      <c r="B24" s="74">
        <v>12</v>
      </c>
      <c r="C24" s="75" t="s">
        <v>35</v>
      </c>
      <c r="D24" s="38"/>
      <c r="E24" s="133"/>
      <c r="F24" s="134"/>
      <c r="G24" s="31"/>
      <c r="H24" s="76">
        <f>IF(ISNUMBER(#REF!*F24/$F$37)=TRUE,#REF!*F24/$F$37,0)</f>
        <v>0</v>
      </c>
      <c r="I24" s="32">
        <f t="shared" si="7"/>
        <v>0</v>
      </c>
      <c r="J24" s="133"/>
      <c r="K24" s="135"/>
      <c r="L24" s="136"/>
      <c r="M24" s="137"/>
      <c r="N24" s="33">
        <f t="shared" si="8"/>
        <v>0</v>
      </c>
      <c r="O24" s="173" t="e">
        <f>K24*#REF!*#REF!</f>
        <v>#REF!</v>
      </c>
      <c r="P24" s="174">
        <f t="shared" si="9"/>
        <v>0</v>
      </c>
      <c r="Q24" s="175">
        <f>K24*I24</f>
        <v>0</v>
      </c>
      <c r="R24" s="207" t="e">
        <f>L24*#REF!*#REF!</f>
        <v>#REF!</v>
      </c>
      <c r="S24" s="208">
        <f t="shared" si="10"/>
        <v>0</v>
      </c>
      <c r="T24" s="209">
        <f>L24*I24</f>
        <v>0</v>
      </c>
      <c r="U24" s="34" t="e">
        <f>M24*#REF!</f>
        <v>#REF!</v>
      </c>
      <c r="V24" s="35">
        <f t="shared" si="11"/>
        <v>0</v>
      </c>
      <c r="W24" s="36">
        <f>M24*I24</f>
        <v>0</v>
      </c>
      <c r="X24" s="77"/>
      <c r="Y24" s="78">
        <f>W24+T24+Q24-I24</f>
        <v>0</v>
      </c>
    </row>
    <row r="25" spans="1:25" x14ac:dyDescent="0.25">
      <c r="A25" s="29" t="s">
        <v>33</v>
      </c>
      <c r="B25" s="74">
        <v>13</v>
      </c>
      <c r="C25" s="75" t="s">
        <v>35</v>
      </c>
      <c r="D25" s="38"/>
      <c r="E25" s="133"/>
      <c r="F25" s="134"/>
      <c r="G25" s="31"/>
      <c r="H25" s="76">
        <f>IF(ISNUMBER(#REF!*F25/$F$37)=TRUE,#REF!*F25/$F$37,0)</f>
        <v>0</v>
      </c>
      <c r="I25" s="32">
        <f t="shared" si="7"/>
        <v>0</v>
      </c>
      <c r="J25" s="133"/>
      <c r="K25" s="135"/>
      <c r="L25" s="136"/>
      <c r="M25" s="137"/>
      <c r="N25" s="33">
        <f t="shared" si="8"/>
        <v>0</v>
      </c>
      <c r="O25" s="173" t="e">
        <f>K25*#REF!*#REF!</f>
        <v>#REF!</v>
      </c>
      <c r="P25" s="174">
        <f t="shared" si="9"/>
        <v>0</v>
      </c>
      <c r="Q25" s="175">
        <f>K25*I25</f>
        <v>0</v>
      </c>
      <c r="R25" s="207" t="e">
        <f>L25*#REF!*#REF!</f>
        <v>#REF!</v>
      </c>
      <c r="S25" s="208">
        <f t="shared" si="10"/>
        <v>0</v>
      </c>
      <c r="T25" s="209">
        <f>L25*I25</f>
        <v>0</v>
      </c>
      <c r="U25" s="34" t="e">
        <f>M25*#REF!</f>
        <v>#REF!</v>
      </c>
      <c r="V25" s="35">
        <f t="shared" si="11"/>
        <v>0</v>
      </c>
      <c r="W25" s="36">
        <f>M25*I25</f>
        <v>0</v>
      </c>
      <c r="X25" s="77"/>
      <c r="Y25" s="78">
        <f>W25+T25+Q25-I25</f>
        <v>0</v>
      </c>
    </row>
    <row r="26" spans="1:25" x14ac:dyDescent="0.25">
      <c r="A26" s="29" t="s">
        <v>33</v>
      </c>
      <c r="B26" s="74">
        <v>14</v>
      </c>
      <c r="C26" s="75" t="s">
        <v>35</v>
      </c>
      <c r="D26" s="38"/>
      <c r="E26" s="133"/>
      <c r="F26" s="134"/>
      <c r="G26" s="31"/>
      <c r="H26" s="76">
        <f>IF(ISNUMBER(#REF!*F26/$F$37)=TRUE,#REF!*F26/$F$37,0)</f>
        <v>0</v>
      </c>
      <c r="I26" s="32">
        <f t="shared" si="7"/>
        <v>0</v>
      </c>
      <c r="J26" s="133"/>
      <c r="K26" s="135"/>
      <c r="L26" s="136"/>
      <c r="M26" s="137"/>
      <c r="N26" s="33">
        <f t="shared" si="8"/>
        <v>0</v>
      </c>
      <c r="O26" s="173" t="e">
        <f>K26*#REF!*#REF!</f>
        <v>#REF!</v>
      </c>
      <c r="P26" s="174">
        <f t="shared" si="9"/>
        <v>0</v>
      </c>
      <c r="Q26" s="175">
        <f>K26*I26</f>
        <v>0</v>
      </c>
      <c r="R26" s="207" t="e">
        <f>L26*#REF!*#REF!</f>
        <v>#REF!</v>
      </c>
      <c r="S26" s="208">
        <f t="shared" si="10"/>
        <v>0</v>
      </c>
      <c r="T26" s="209">
        <f>L26*I26</f>
        <v>0</v>
      </c>
      <c r="U26" s="34" t="e">
        <f>M26*#REF!</f>
        <v>#REF!</v>
      </c>
      <c r="V26" s="35">
        <f t="shared" si="11"/>
        <v>0</v>
      </c>
      <c r="W26" s="36">
        <f>M26*I26</f>
        <v>0</v>
      </c>
      <c r="X26" s="77"/>
      <c r="Y26" s="78">
        <f>W26+T26+Q26-I26</f>
        <v>0</v>
      </c>
    </row>
    <row r="27" spans="1:25" x14ac:dyDescent="0.25">
      <c r="A27" s="29" t="s">
        <v>33</v>
      </c>
      <c r="B27" s="74">
        <v>15</v>
      </c>
      <c r="C27" s="75" t="s">
        <v>35</v>
      </c>
      <c r="D27" s="38"/>
      <c r="E27" s="133"/>
      <c r="F27" s="134"/>
      <c r="G27" s="31"/>
      <c r="H27" s="76">
        <f>IF(ISNUMBER(#REF!*F27/$F$37)=TRUE,#REF!*F27/$F$37,0)</f>
        <v>0</v>
      </c>
      <c r="I27" s="32">
        <f t="shared" si="7"/>
        <v>0</v>
      </c>
      <c r="J27" s="133"/>
      <c r="K27" s="135"/>
      <c r="L27" s="136"/>
      <c r="M27" s="137"/>
      <c r="N27" s="33">
        <f t="shared" si="8"/>
        <v>0</v>
      </c>
      <c r="O27" s="173" t="e">
        <f>K27*#REF!*#REF!</f>
        <v>#REF!</v>
      </c>
      <c r="P27" s="174">
        <f t="shared" si="9"/>
        <v>0</v>
      </c>
      <c r="Q27" s="175">
        <f>K27*I27</f>
        <v>0</v>
      </c>
      <c r="R27" s="207" t="e">
        <f>L27*#REF!*#REF!</f>
        <v>#REF!</v>
      </c>
      <c r="S27" s="208">
        <f t="shared" si="10"/>
        <v>0</v>
      </c>
      <c r="T27" s="209">
        <f>L27*I27</f>
        <v>0</v>
      </c>
      <c r="U27" s="34" t="e">
        <f>M27*#REF!</f>
        <v>#REF!</v>
      </c>
      <c r="V27" s="35">
        <f t="shared" si="11"/>
        <v>0</v>
      </c>
      <c r="W27" s="36">
        <f>M27*I27</f>
        <v>0</v>
      </c>
      <c r="X27" s="77"/>
      <c r="Y27" s="78">
        <f>W27+T27+Q27-I27</f>
        <v>0</v>
      </c>
    </row>
    <row r="28" spans="1:25" ht="6.75" customHeight="1" thickBot="1" x14ac:dyDescent="0.3">
      <c r="C28" s="79"/>
      <c r="D28" s="80"/>
      <c r="E28" s="152">
        <v>0</v>
      </c>
      <c r="F28" s="153">
        <v>0</v>
      </c>
      <c r="G28" s="154"/>
      <c r="H28" s="81">
        <f>IF(ISNUMBER(#REF!*F28/$F$37)=TRUE,#REF!*F28/$F$37,0)</f>
        <v>0</v>
      </c>
      <c r="I28" s="82">
        <f t="shared" si="7"/>
        <v>0</v>
      </c>
      <c r="J28" s="138">
        <v>0</v>
      </c>
      <c r="K28" s="155"/>
      <c r="L28" s="156"/>
      <c r="M28" s="157"/>
      <c r="N28" s="33">
        <f t="shared" si="8"/>
        <v>0</v>
      </c>
      <c r="O28" s="187" t="e">
        <f>K28*#REF!*#REF!</f>
        <v>#REF!</v>
      </c>
      <c r="P28" s="179">
        <f t="shared" si="9"/>
        <v>0</v>
      </c>
      <c r="Q28" s="188">
        <f>K28*I28</f>
        <v>0</v>
      </c>
      <c r="R28" s="221" t="e">
        <f>L28*#REF!*#REF!</f>
        <v>#REF!</v>
      </c>
      <c r="S28" s="213">
        <f t="shared" si="10"/>
        <v>0</v>
      </c>
      <c r="T28" s="222">
        <f>L28*I28</f>
        <v>0</v>
      </c>
      <c r="U28" s="83" t="e">
        <f>M28*#REF!</f>
        <v>#REF!</v>
      </c>
      <c r="V28" s="46">
        <f t="shared" si="11"/>
        <v>0</v>
      </c>
      <c r="W28" s="84">
        <f>M28*I28</f>
        <v>0</v>
      </c>
      <c r="X28" s="85"/>
      <c r="Y28" s="86">
        <f>W28+T28+Q28-I28</f>
        <v>0</v>
      </c>
    </row>
    <row r="29" spans="1:25" ht="15.75" thickBot="1" x14ac:dyDescent="0.3">
      <c r="A29" s="87" t="s">
        <v>29</v>
      </c>
      <c r="B29" s="88"/>
      <c r="C29" s="88"/>
      <c r="D29" s="88"/>
      <c r="E29" s="144">
        <f t="shared" ref="E29:J29" si="12">SUM(E13:E28)</f>
        <v>0</v>
      </c>
      <c r="F29" s="145">
        <f t="shared" si="12"/>
        <v>0</v>
      </c>
      <c r="G29" s="145">
        <f t="shared" si="12"/>
        <v>0</v>
      </c>
      <c r="H29" s="52">
        <f t="shared" si="12"/>
        <v>0</v>
      </c>
      <c r="I29" s="53">
        <f>SUM(I13:I28)</f>
        <v>0</v>
      </c>
      <c r="J29" s="144">
        <f t="shared" si="12"/>
        <v>0</v>
      </c>
      <c r="K29" s="146">
        <f>IF(ISNUMBER(O29/#REF!)=TRUE,O29/#REF!,0)</f>
        <v>0</v>
      </c>
      <c r="L29" s="108">
        <f>IF(ISNUMBER(R29/#REF!)=TRUE,R29/#REF!,0)</f>
        <v>0</v>
      </c>
      <c r="M29" s="108">
        <f>IF(ISNUMBER(U29/#REF!)=TRUE,U29/#REF!,0)</f>
        <v>0</v>
      </c>
      <c r="N29" s="56">
        <f>IF(ISNUMBER((R29+O29+U29)/#REF!)=TRUE,(R29+O29+U29)/#REF!,0)</f>
        <v>0</v>
      </c>
      <c r="O29" s="189" t="e">
        <f>SUM(O13:O28)</f>
        <v>#REF!</v>
      </c>
      <c r="P29" s="182">
        <f t="shared" si="9"/>
        <v>0</v>
      </c>
      <c r="Q29" s="190">
        <f>SUM(Q13:Q28)</f>
        <v>0</v>
      </c>
      <c r="R29" s="223" t="e">
        <f>SUM(R13:R28)</f>
        <v>#REF!</v>
      </c>
      <c r="S29" s="216">
        <f t="shared" si="10"/>
        <v>0</v>
      </c>
      <c r="T29" s="224">
        <f>SUM(T13:T28)</f>
        <v>0</v>
      </c>
      <c r="U29" s="50" t="e">
        <f>SUM(U13:U28)</f>
        <v>#REF!</v>
      </c>
      <c r="V29" s="58">
        <f t="shared" si="11"/>
        <v>0</v>
      </c>
      <c r="W29" s="89">
        <f>SUM(W13:W28)</f>
        <v>0</v>
      </c>
      <c r="X29" s="60"/>
      <c r="Y29" s="61"/>
    </row>
    <row r="30" spans="1:25" ht="2.25" customHeight="1" x14ac:dyDescent="0.25">
      <c r="A30" s="90"/>
      <c r="B30" s="90"/>
      <c r="C30" s="90"/>
      <c r="D30" s="90"/>
      <c r="E30" s="158"/>
      <c r="F30" s="91"/>
      <c r="G30" s="91"/>
      <c r="H30" s="91"/>
      <c r="I30" s="92"/>
      <c r="J30" s="158"/>
      <c r="K30" s="159"/>
      <c r="L30" s="160"/>
      <c r="M30" s="160"/>
      <c r="N30" s="93"/>
      <c r="O30" s="191"/>
      <c r="P30" s="192"/>
      <c r="Q30" s="193"/>
      <c r="R30" s="225"/>
      <c r="S30" s="226"/>
      <c r="T30" s="227"/>
      <c r="U30" s="94"/>
      <c r="V30" s="95"/>
      <c r="W30" s="95"/>
      <c r="X30" s="96"/>
      <c r="Y30" s="95"/>
    </row>
    <row r="31" spans="1:25" x14ac:dyDescent="0.25">
      <c r="A31" s="97" t="s">
        <v>36</v>
      </c>
      <c r="B31" s="97">
        <v>1</v>
      </c>
      <c r="C31" s="98" t="s">
        <v>36</v>
      </c>
      <c r="D31" s="98"/>
      <c r="E31" s="133"/>
      <c r="F31" s="134"/>
      <c r="G31" s="31"/>
      <c r="H31" s="31">
        <f>IF(ISNUMBER(#REF!*F31/$F$37)=TRUE,#REF!*F31/$F$37,0)</f>
        <v>0</v>
      </c>
      <c r="I31" s="32">
        <f t="shared" ref="I31:I32" si="13">SUM(E31:H31)</f>
        <v>0</v>
      </c>
      <c r="J31" s="133"/>
      <c r="K31" s="135"/>
      <c r="L31" s="136"/>
      <c r="M31" s="136"/>
      <c r="N31" s="33">
        <f>SUM(K31:M31)</f>
        <v>0</v>
      </c>
      <c r="O31" s="173" t="e">
        <f>K31*#REF!*#REF!</f>
        <v>#REF!</v>
      </c>
      <c r="P31" s="174">
        <f t="shared" ref="P31:P33" si="14">IF(ISNUMBER(Q31/O31)=TRUE,Q31/O31,0)</f>
        <v>0</v>
      </c>
      <c r="Q31" s="175">
        <f>K31*I31</f>
        <v>0</v>
      </c>
      <c r="R31" s="207" t="e">
        <f>L31*#REF!*#REF!</f>
        <v>#REF!</v>
      </c>
      <c r="S31" s="208">
        <f t="shared" ref="S31:S33" si="15">IF(ISNUMBER(T31/R31)=TRUE,T31/R31,0)</f>
        <v>0</v>
      </c>
      <c r="T31" s="209">
        <f>L31*I31</f>
        <v>0</v>
      </c>
      <c r="U31" s="34" t="e">
        <f>M31*#REF!</f>
        <v>#REF!</v>
      </c>
      <c r="V31" s="35">
        <f t="shared" ref="V31:V33" si="16">IF(ISNUMBER(W31/U31)=TRUE,W31/U31,0)</f>
        <v>0</v>
      </c>
      <c r="W31" s="36" t="e">
        <f>O31*#REF!</f>
        <v>#REF!</v>
      </c>
      <c r="X31" s="77"/>
      <c r="Y31" s="78" t="e">
        <f>W31+T31+Q31-I31</f>
        <v>#REF!</v>
      </c>
    </row>
    <row r="32" spans="1:25" ht="6.75" customHeight="1" thickBot="1" x14ac:dyDescent="0.3">
      <c r="A32" s="90"/>
      <c r="B32" s="99"/>
      <c r="C32" s="100"/>
      <c r="D32" s="100"/>
      <c r="E32" s="158"/>
      <c r="F32" s="91"/>
      <c r="G32" s="91"/>
      <c r="H32" s="31">
        <f>IF(ISNUMBER(#REF!*F32/$F$37)=TRUE,#REF!*F32/$F$37,0)</f>
        <v>0</v>
      </c>
      <c r="I32" s="44">
        <f t="shared" si="13"/>
        <v>0</v>
      </c>
      <c r="J32" s="158"/>
      <c r="K32" s="161"/>
      <c r="L32" s="162"/>
      <c r="M32" s="162"/>
      <c r="N32" s="33">
        <f>SUM(K32:M32)</f>
        <v>0</v>
      </c>
      <c r="O32" s="187" t="e">
        <f>K32*#REF!*#REF!</f>
        <v>#REF!</v>
      </c>
      <c r="P32" s="179">
        <f t="shared" si="14"/>
        <v>0</v>
      </c>
      <c r="Q32" s="188">
        <f>K32*I32</f>
        <v>0</v>
      </c>
      <c r="R32" s="221" t="e">
        <f>L32*#REF!*#REF!</f>
        <v>#REF!</v>
      </c>
      <c r="S32" s="213">
        <f t="shared" si="15"/>
        <v>0</v>
      </c>
      <c r="T32" s="222">
        <f>L32*I32</f>
        <v>0</v>
      </c>
      <c r="U32" s="83" t="e">
        <f>O32*K32*#REF!</f>
        <v>#REF!</v>
      </c>
      <c r="V32" s="46">
        <f t="shared" si="16"/>
        <v>0</v>
      </c>
      <c r="W32" s="84" t="e">
        <f>O32*#REF!</f>
        <v>#REF!</v>
      </c>
      <c r="X32" s="85"/>
      <c r="Y32" s="86" t="e">
        <f>W32+T32+Q32-I32</f>
        <v>#REF!</v>
      </c>
    </row>
    <row r="33" spans="1:25" ht="15.75" thickBot="1" x14ac:dyDescent="0.3">
      <c r="A33" s="87" t="s">
        <v>30</v>
      </c>
      <c r="B33" s="88"/>
      <c r="C33" s="88"/>
      <c r="D33" s="88"/>
      <c r="E33" s="144">
        <f t="shared" ref="E33:J33" si="17">SUM(E31:E32)</f>
        <v>0</v>
      </c>
      <c r="F33" s="145">
        <f t="shared" si="17"/>
        <v>0</v>
      </c>
      <c r="G33" s="145">
        <f t="shared" si="17"/>
        <v>0</v>
      </c>
      <c r="H33" s="52">
        <f t="shared" si="17"/>
        <v>0</v>
      </c>
      <c r="I33" s="53">
        <f t="shared" si="17"/>
        <v>0</v>
      </c>
      <c r="J33" s="144">
        <f t="shared" si="17"/>
        <v>0</v>
      </c>
      <c r="K33" s="146">
        <f>IF(ISNUMBER(O33/#REF!)=TRUE,O33/#REF!,0)</f>
        <v>0</v>
      </c>
      <c r="L33" s="108">
        <f>IF(ISNUMBER(R33/#REF!)=TRUE,R33/#REF!,0)</f>
        <v>0</v>
      </c>
      <c r="M33" s="108">
        <f>IF(ISNUMBER(U33/#REF!)=TRUE,U33/#REF!,0)</f>
        <v>0</v>
      </c>
      <c r="N33" s="56">
        <f>IF(ISNUMBER((R33+O33+U33)/#REF!)=TRUE,(R33+O33+U33)/#REF!,0)</f>
        <v>0</v>
      </c>
      <c r="O33" s="181" t="e">
        <f>SUM(O31:O32)</f>
        <v>#REF!</v>
      </c>
      <c r="P33" s="182">
        <f t="shared" si="14"/>
        <v>0</v>
      </c>
      <c r="Q33" s="194">
        <f>SUM(Q31:Q32)</f>
        <v>0</v>
      </c>
      <c r="R33" s="215" t="e">
        <f>SUM(R31:R32)</f>
        <v>#REF!</v>
      </c>
      <c r="S33" s="216">
        <f t="shared" si="15"/>
        <v>0</v>
      </c>
      <c r="T33" s="228">
        <f>SUM(T31:T32)</f>
        <v>0</v>
      </c>
      <c r="U33" s="57" t="e">
        <f>SUM(U31:U32)</f>
        <v>#REF!</v>
      </c>
      <c r="V33" s="58">
        <f t="shared" si="16"/>
        <v>0</v>
      </c>
      <c r="W33" s="101" t="e">
        <f>SUM(W31:W32)</f>
        <v>#REF!</v>
      </c>
      <c r="X33" s="60"/>
      <c r="Y33" s="61" t="e">
        <f>W33+T33+Q33-I33</f>
        <v>#REF!</v>
      </c>
    </row>
    <row r="34" spans="1:25" ht="3.75" customHeight="1" thickBot="1" x14ac:dyDescent="0.3">
      <c r="E34" s="149"/>
      <c r="F34" s="163"/>
      <c r="G34" s="163"/>
      <c r="H34" s="102"/>
      <c r="I34" s="103"/>
      <c r="J34" s="149"/>
      <c r="K34" s="150"/>
      <c r="L34" s="151"/>
      <c r="M34" s="151"/>
      <c r="N34" s="70"/>
      <c r="O34" s="178"/>
      <c r="P34" s="195"/>
      <c r="Q34" s="196"/>
      <c r="R34" s="212"/>
      <c r="S34" s="229"/>
      <c r="T34" s="230"/>
      <c r="U34" s="104"/>
      <c r="V34" s="105"/>
      <c r="W34" s="105"/>
      <c r="X34" s="106"/>
      <c r="Y34" s="105"/>
    </row>
    <row r="35" spans="1:25" ht="15.75" thickBot="1" x14ac:dyDescent="0.3">
      <c r="A35" s="87" t="s">
        <v>31</v>
      </c>
      <c r="B35" s="88"/>
      <c r="C35" s="88"/>
      <c r="D35" s="88"/>
      <c r="E35" s="144">
        <f t="shared" ref="E35:J35" si="18">E29+E33</f>
        <v>0</v>
      </c>
      <c r="F35" s="145">
        <f t="shared" si="18"/>
        <v>0</v>
      </c>
      <c r="G35" s="145">
        <f t="shared" si="18"/>
        <v>0</v>
      </c>
      <c r="H35" s="52">
        <f t="shared" si="18"/>
        <v>0</v>
      </c>
      <c r="I35" s="53">
        <f t="shared" si="18"/>
        <v>0</v>
      </c>
      <c r="J35" s="144">
        <f t="shared" si="18"/>
        <v>0</v>
      </c>
      <c r="K35" s="146">
        <f>IF(ISNUMBER(O35/#REF!)=TRUE,O35/#REF!,0)</f>
        <v>0</v>
      </c>
      <c r="L35" s="108">
        <f>IF(ISNUMBER(R35/#REF!)=TRUE,R35/#REF!,0)</f>
        <v>0</v>
      </c>
      <c r="M35" s="108">
        <f>IF(ISNUMBER(U35/#REF!)=TRUE,U35/#REF!,0)</f>
        <v>0</v>
      </c>
      <c r="N35" s="56">
        <f>IF(ISNUMBER((R35+O35+U35)/#REF!)=TRUE,(R35+O35+U35)/#REF!,0)</f>
        <v>0</v>
      </c>
      <c r="O35" s="181" t="e">
        <f>O33+O29</f>
        <v>#REF!</v>
      </c>
      <c r="P35" s="182">
        <f t="shared" ref="P35" si="19">IF(ISNUMBER(Q35/O35)=TRUE,Q35/O35,0)</f>
        <v>0</v>
      </c>
      <c r="Q35" s="183">
        <f>Q29+Q33</f>
        <v>0</v>
      </c>
      <c r="R35" s="215" t="e">
        <f>R33+R29</f>
        <v>#REF!</v>
      </c>
      <c r="S35" s="216">
        <f t="shared" ref="S35" si="20">IF(ISNUMBER(T35/R35)=TRUE,T35/R35,0)</f>
        <v>0</v>
      </c>
      <c r="T35" s="217">
        <f>T33+T29</f>
        <v>0</v>
      </c>
      <c r="U35" s="57" t="e">
        <f>U33+U29</f>
        <v>#REF!</v>
      </c>
      <c r="V35" s="58">
        <f t="shared" ref="V35" si="21">IF(ISNUMBER(W35/U35)=TRUE,W35/U35,0)</f>
        <v>0</v>
      </c>
      <c r="W35" s="59" t="e">
        <f>W33+W29</f>
        <v>#REF!</v>
      </c>
      <c r="X35" s="60"/>
      <c r="Y35" s="61" t="e">
        <f>W35+T35+Q35-I35</f>
        <v>#REF!</v>
      </c>
    </row>
    <row r="36" spans="1:25" ht="3.75" customHeight="1" thickBot="1" x14ac:dyDescent="0.3">
      <c r="E36" s="66"/>
      <c r="F36" s="67"/>
      <c r="G36" s="107"/>
      <c r="H36" s="102"/>
      <c r="I36" s="103"/>
      <c r="J36" s="66"/>
      <c r="K36" s="69"/>
      <c r="L36" s="68"/>
      <c r="M36" s="68"/>
      <c r="N36" s="70"/>
      <c r="O36" s="178"/>
      <c r="P36" s="195"/>
      <c r="Q36" s="196"/>
      <c r="R36" s="212"/>
      <c r="S36" s="229"/>
      <c r="T36" s="230"/>
      <c r="U36" s="104"/>
      <c r="V36" s="105"/>
      <c r="W36" s="105"/>
      <c r="X36" s="106"/>
      <c r="Y36" s="105"/>
    </row>
    <row r="37" spans="1:25" ht="15.75" thickBot="1" x14ac:dyDescent="0.3">
      <c r="A37" s="87" t="s">
        <v>32</v>
      </c>
      <c r="B37" s="88"/>
      <c r="C37" s="88"/>
      <c r="D37" s="88"/>
      <c r="E37" s="50">
        <f>E11+E29+E33</f>
        <v>0</v>
      </c>
      <c r="F37" s="51">
        <f>F11+F29+F33</f>
        <v>0</v>
      </c>
      <c r="G37" s="51">
        <f>G11+G29+G33</f>
        <v>0</v>
      </c>
      <c r="H37" s="52">
        <f>H35+H11</f>
        <v>0</v>
      </c>
      <c r="I37" s="60">
        <f>I35+I11</f>
        <v>0</v>
      </c>
      <c r="J37" s="50">
        <f>J11+J29+J33</f>
        <v>0</v>
      </c>
      <c r="K37" s="55">
        <f>IF(ISNUMBER(O37/#REF!)=TRUE,O37/#REF!,0)</f>
        <v>0</v>
      </c>
      <c r="L37" s="54">
        <f>IF(ISNUMBER(R37/#REF!)=TRUE,R37/#REF!,0)</f>
        <v>0</v>
      </c>
      <c r="M37" s="54">
        <f>IF(ISNUMBER(U37/#REF!)=TRUE,U37/#REF!,0)</f>
        <v>0</v>
      </c>
      <c r="N37" s="56">
        <f>IF(ISNUMBER((R37+O37+U37)/#REF!)=TRUE,(R37+O37+U37)/#REF!,0)</f>
        <v>0</v>
      </c>
      <c r="O37" s="197" t="e">
        <f>O11+O35</f>
        <v>#REF!</v>
      </c>
      <c r="P37" s="182">
        <f t="shared" ref="P37" si="22">IF(ISNUMBER(Q37/O37)=TRUE,Q37/O37,0)</f>
        <v>0</v>
      </c>
      <c r="Q37" s="190">
        <f>Q11+Q35</f>
        <v>0</v>
      </c>
      <c r="R37" s="231" t="e">
        <f>R11+R35</f>
        <v>#REF!</v>
      </c>
      <c r="S37" s="216">
        <f t="shared" ref="S37" si="23">IF(ISNUMBER(T37/R37)=TRUE,T37/R37,0)</f>
        <v>0</v>
      </c>
      <c r="T37" s="224">
        <f>T11+T35</f>
        <v>0</v>
      </c>
      <c r="U37" s="109" t="e">
        <f>U11+U35</f>
        <v>#REF!</v>
      </c>
      <c r="V37" s="110">
        <f t="shared" ref="V37" si="24">IF(ISNUMBER(W37/U37)=TRUE,W37/U37,0)</f>
        <v>0</v>
      </c>
      <c r="W37" s="110" t="e">
        <f>W11+W35</f>
        <v>#REF!</v>
      </c>
      <c r="X37" s="111"/>
      <c r="Y37" s="112" t="e">
        <f>W37+T37+Q37-I37</f>
        <v>#REF!</v>
      </c>
    </row>
    <row r="38" spans="1:25" x14ac:dyDescent="0.25">
      <c r="E38" s="49"/>
      <c r="G38" s="49"/>
      <c r="H38" s="113"/>
      <c r="U38" s="113" t="e">
        <f>U37+R37+O37-#REF!</f>
        <v>#REF!</v>
      </c>
      <c r="V38" s="49"/>
      <c r="X38" s="113"/>
    </row>
    <row r="39" spans="1:25" ht="33" customHeight="1" x14ac:dyDescent="0.25">
      <c r="L39" s="49"/>
    </row>
    <row r="40" spans="1:25" x14ac:dyDescent="0.25">
      <c r="L40" s="49"/>
    </row>
    <row r="41" spans="1:25" ht="21" x14ac:dyDescent="0.35">
      <c r="A41" s="114"/>
      <c r="B41" s="114"/>
      <c r="C41" s="114"/>
      <c r="D41" s="115"/>
      <c r="E41" s="115"/>
      <c r="L41" s="49"/>
    </row>
    <row r="42" spans="1:25" x14ac:dyDescent="0.25">
      <c r="A42" s="115"/>
      <c r="B42" s="116"/>
      <c r="C42" s="116"/>
      <c r="D42" s="116"/>
      <c r="E42" s="116"/>
      <c r="L42" s="49"/>
    </row>
    <row r="43" spans="1:25" x14ac:dyDescent="0.25">
      <c r="A43" s="117"/>
      <c r="B43" s="118"/>
      <c r="C43" s="118"/>
      <c r="D43" s="4"/>
      <c r="E43" s="4"/>
    </row>
    <row r="44" spans="1:25" x14ac:dyDescent="0.25">
      <c r="A44" s="117"/>
      <c r="B44" s="4"/>
      <c r="C44" s="4"/>
      <c r="D44" s="4"/>
      <c r="E44" s="4"/>
    </row>
    <row r="45" spans="1:25" x14ac:dyDescent="0.25">
      <c r="A45" s="117"/>
      <c r="B45" s="4"/>
      <c r="C45" s="4"/>
      <c r="D45" s="4"/>
      <c r="E45" s="4"/>
    </row>
    <row r="55" spans="1:12" ht="4.5" customHeight="1" x14ac:dyDescent="0.25"/>
    <row r="60" spans="1:12" x14ac:dyDescent="0.25">
      <c r="A60" s="119"/>
    </row>
    <row r="61" spans="1:12" x14ac:dyDescent="0.25">
      <c r="A61" s="120"/>
      <c r="B61" s="113"/>
      <c r="L61" s="49"/>
    </row>
    <row r="62" spans="1:12" x14ac:dyDescent="0.25">
      <c r="B62" s="113"/>
    </row>
  </sheetData>
  <mergeCells count="32">
    <mergeCell ref="C25:D25"/>
    <mergeCell ref="C26:D26"/>
    <mergeCell ref="C27:D27"/>
    <mergeCell ref="C28:D28"/>
    <mergeCell ref="C31:D31"/>
    <mergeCell ref="C32:D32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C6:D6"/>
    <mergeCell ref="C7:D7"/>
    <mergeCell ref="C8:D8"/>
    <mergeCell ref="C9:D9"/>
    <mergeCell ref="C10:D10"/>
    <mergeCell ref="A11:D11"/>
    <mergeCell ref="A1:E1"/>
    <mergeCell ref="A2:X2"/>
    <mergeCell ref="A5:D5"/>
    <mergeCell ref="E5:I5"/>
    <mergeCell ref="K5:N5"/>
    <mergeCell ref="O5:Q5"/>
    <mergeCell ref="R5:T5"/>
    <mergeCell ref="U5:X5"/>
  </mergeCells>
  <conditionalFormatting sqref="N7:N10 N12:N36">
    <cfRule type="cellIs" dxfId="7" priority="7" operator="greaterThan">
      <formula>1</formula>
    </cfRule>
    <cfRule type="cellIs" dxfId="6" priority="8" operator="between">
      <formula>0</formula>
      <formula>0.9999</formula>
    </cfRule>
  </conditionalFormatting>
  <conditionalFormatting sqref="Y7:Y10 Y12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N11">
    <cfRule type="cellIs" dxfId="3" priority="3" operator="greaterThan">
      <formula>1</formula>
    </cfRule>
    <cfRule type="cellIs" dxfId="2" priority="4" operator="between">
      <formula>0</formula>
      <formula>0.9999</formula>
    </cfRule>
  </conditionalFormatting>
  <conditionalFormatting sqref="N37">
    <cfRule type="cellIs" dxfId="1" priority="1" operator="greaterThan">
      <formula>1</formula>
    </cfRule>
    <cfRule type="cellIs" dxfId="0" priority="2" operator="between">
      <formula>0</formula>
      <formula>0.9999</formula>
    </cfRule>
  </conditionalFormatting>
  <pageMargins left="0.7" right="0.7" top="0.75" bottom="0.75" header="0.3" footer="0.3"/>
  <pageSetup paperSize="8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Analyse ch. personnel</vt:lpstr>
      <vt:lpstr>'Analyse ch. personnel'!Zone_d_impression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SANCHEZ</dc:creator>
  <cp:lastModifiedBy>Rémi SANCHEZ</cp:lastModifiedBy>
  <dcterms:created xsi:type="dcterms:W3CDTF">2019-05-25T21:57:06Z</dcterms:created>
  <dcterms:modified xsi:type="dcterms:W3CDTF">2019-05-25T22:02:02Z</dcterms:modified>
</cp:coreProperties>
</file>