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mvt\usr\Perso\NR\007\dcx7943\Desktop\"/>
    </mc:Choice>
  </mc:AlternateContent>
  <xr:revisionPtr revIDLastSave="0" documentId="8_{023F477D-2912-4E4D-A289-05156D9B3098}" xr6:coauthVersionLast="31" xr6:coauthVersionMax="31" xr10:uidLastSave="{00000000-0000-0000-0000-000000000000}"/>
  <bookViews>
    <workbookView xWindow="0" yWindow="450" windowWidth="25440" windowHeight="10665" xr2:uid="{2124527D-68B3-423C-9593-19EAA95B8F55}"/>
  </bookViews>
  <sheets>
    <sheet name="Synthèse" sheetId="1" r:id="rId1"/>
    <sheet name="#6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2" l="1"/>
  <c r="B13" i="2"/>
  <c r="A13" i="2"/>
  <c r="B12" i="2"/>
  <c r="A12" i="2"/>
  <c r="B11" i="2"/>
  <c r="A11" i="2"/>
  <c r="B10" i="2"/>
  <c r="A10" i="2"/>
  <c r="B9" i="2"/>
  <c r="A9" i="2"/>
  <c r="B8" i="2"/>
  <c r="A8" i="2"/>
  <c r="I2" i="2"/>
  <c r="J2" i="2"/>
  <c r="C2" i="2"/>
  <c r="G2" i="2" s="1"/>
  <c r="B2" i="2"/>
  <c r="A2" i="2"/>
  <c r="E9" i="1"/>
  <c r="C9" i="1"/>
  <c r="G9" i="1" s="1"/>
  <c r="F9" i="1" s="1"/>
  <c r="E8" i="1"/>
  <c r="G8" i="1"/>
  <c r="F8" i="1" s="1"/>
  <c r="E7" i="1"/>
  <c r="G7" i="1"/>
  <c r="F7" i="1" s="1"/>
  <c r="E6" i="1"/>
  <c r="G6" i="1"/>
  <c r="F6" i="1" s="1"/>
  <c r="E5" i="1"/>
  <c r="G5" i="1"/>
  <c r="F5" i="1" s="1"/>
  <c r="G4" i="1"/>
  <c r="F4" i="1"/>
  <c r="E4" i="1"/>
  <c r="E2" i="2" l="1"/>
  <c r="F2" i="2" s="1"/>
</calcChain>
</file>

<file path=xl/sharedStrings.xml><?xml version="1.0" encoding="utf-8"?>
<sst xmlns="http://schemas.openxmlformats.org/spreadsheetml/2006/main" count="23" uniqueCount="21">
  <si>
    <t>#</t>
  </si>
  <si>
    <t>Produit</t>
  </si>
  <si>
    <t>Prix (unité)</t>
  </si>
  <si>
    <t>Qté totale</t>
  </si>
  <si>
    <t>Qté par centre</t>
  </si>
  <si>
    <t>Budget par centre</t>
  </si>
  <si>
    <t>Prix Total</t>
  </si>
  <si>
    <t>Nom du produit</t>
  </si>
  <si>
    <t>Prix régulier</t>
  </si>
  <si>
    <t>Qté Min. pour rabais</t>
  </si>
  <si>
    <t>Prix Réduit</t>
  </si>
  <si>
    <t>Rabais Volume $</t>
  </si>
  <si>
    <t>Rabais Volume %</t>
  </si>
  <si>
    <r>
      <t xml:space="preserve">Budget </t>
    </r>
    <r>
      <rPr>
        <u/>
        <sz val="14"/>
        <color theme="1"/>
        <rFont val="Calibri"/>
        <family val="2"/>
        <scheme val="minor"/>
      </rPr>
      <t>minimal</t>
    </r>
    <r>
      <rPr>
        <sz val="14"/>
        <color theme="1"/>
        <rFont val="Calibri"/>
        <family val="2"/>
        <scheme val="minor"/>
      </rPr>
      <t xml:space="preserve"> pour rabais</t>
    </r>
  </si>
  <si>
    <t>Frais supp. à ajouter</t>
  </si>
  <si>
    <t>Quantité commandée</t>
  </si>
  <si>
    <t>Données financières</t>
  </si>
  <si>
    <t>Prix Régulier</t>
  </si>
  <si>
    <t>Qté - seuil inférieur braquette de prix</t>
  </si>
  <si>
    <t>Prix Spécial</t>
  </si>
  <si>
    <t>Quantité Requise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</si>
</sst>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 * #,##0.00_)\ &quot;$&quot;_ ;_ * \(#,##0.00\)\ &quot;$&quot;_ ;_ * &quot;-&quot;??_)\ &quot;$&quot;_ ;_ @_ "/>
    <numFmt numFmtId="164" formatCode="#,##0.00\ &quot;$&quot;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CC33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0" borderId="0" xfId="0" applyBorder="1" applyAlignment="1" applyProtection="1">
      <alignment horizontal="center" vertical="top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44" fontId="0" fillId="0" borderId="0" xfId="1" applyFont="1" applyBorder="1" applyAlignment="1" applyProtection="1">
      <alignment horizontal="center" vertical="center"/>
    </xf>
    <xf numFmtId="0" fontId="0" fillId="2" borderId="0" xfId="0" applyFill="1" applyBorder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</xf>
    <xf numFmtId="44" fontId="0" fillId="0" borderId="0" xfId="1" applyFont="1" applyBorder="1" applyProtection="1"/>
    <xf numFmtId="0" fontId="3" fillId="0" borderId="0" xfId="0" applyFont="1" applyAlignment="1" applyProtection="1">
      <alignment horizontal="center" vertical="top" wrapText="1"/>
    </xf>
    <xf numFmtId="44" fontId="3" fillId="0" borderId="0" xfId="1" applyFont="1" applyAlignment="1" applyProtection="1">
      <alignment horizontal="center" vertical="top" wrapText="1"/>
    </xf>
    <xf numFmtId="0" fontId="5" fillId="0" borderId="0" xfId="0" applyFont="1" applyAlignment="1" applyProtection="1">
      <alignment vertical="center"/>
    </xf>
    <xf numFmtId="44" fontId="5" fillId="0" borderId="0" xfId="1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9" fontId="5" fillId="0" borderId="0" xfId="2" applyFont="1" applyAlignment="1" applyProtection="1">
      <alignment horizontal="center" vertical="center"/>
    </xf>
    <xf numFmtId="44" fontId="5" fillId="2" borderId="0" xfId="1" applyFont="1" applyFill="1" applyAlignment="1" applyProtection="1">
      <alignment vertical="center"/>
      <protection locked="0"/>
    </xf>
    <xf numFmtId="0" fontId="5" fillId="0" borderId="0" xfId="1" applyNumberFormat="1" applyFont="1" applyFill="1" applyAlignment="1" applyProtection="1">
      <alignment horizontal="center" vertical="center"/>
    </xf>
    <xf numFmtId="0" fontId="6" fillId="0" borderId="0" xfId="0" applyFont="1" applyAlignment="1" applyProtection="1">
      <alignment horizontal="center"/>
    </xf>
    <xf numFmtId="0" fontId="0" fillId="0" borderId="0" xfId="0" applyProtection="1"/>
    <xf numFmtId="44" fontId="0" fillId="0" borderId="0" xfId="1" applyFont="1" applyAlignment="1" applyProtection="1"/>
    <xf numFmtId="0" fontId="0" fillId="0" borderId="0" xfId="0" applyAlignment="1" applyProtection="1">
      <alignment horizontal="center"/>
    </xf>
    <xf numFmtId="44" fontId="0" fillId="0" borderId="0" xfId="1" applyFont="1" applyProtection="1"/>
    <xf numFmtId="9" fontId="0" fillId="0" borderId="0" xfId="2" applyFont="1" applyAlignment="1" applyProtection="1">
      <alignment horizontal="center"/>
    </xf>
    <xf numFmtId="0" fontId="0" fillId="0" borderId="0" xfId="1" applyNumberFormat="1" applyFont="1" applyAlignment="1" applyProtection="1">
      <alignment horizontal="center"/>
    </xf>
    <xf numFmtId="0" fontId="3" fillId="0" borderId="0" xfId="0" applyFont="1" applyAlignment="1" applyProtection="1">
      <alignment horizontal="left"/>
    </xf>
    <xf numFmtId="0" fontId="5" fillId="0" borderId="0" xfId="0" applyFont="1" applyAlignment="1" applyProtection="1">
      <alignment horizontal="center" vertical="top"/>
    </xf>
    <xf numFmtId="44" fontId="7" fillId="0" borderId="0" xfId="1" applyFont="1" applyAlignment="1" applyProtection="1">
      <alignment vertical="top"/>
    </xf>
    <xf numFmtId="0" fontId="7" fillId="0" borderId="0" xfId="0" applyFont="1" applyAlignment="1" applyProtection="1">
      <alignment vertical="top"/>
    </xf>
    <xf numFmtId="0" fontId="7" fillId="0" borderId="0" xfId="1" applyNumberFormat="1" applyFont="1" applyAlignment="1" applyProtection="1">
      <alignment horizontal="center" vertical="top"/>
    </xf>
    <xf numFmtId="0" fontId="6" fillId="2" borderId="0" xfId="0" applyFont="1" applyFill="1" applyAlignment="1" applyProtection="1">
      <alignment horizontal="center"/>
      <protection locked="0"/>
    </xf>
    <xf numFmtId="44" fontId="2" fillId="2" borderId="0" xfId="1" applyFont="1" applyFill="1" applyProtection="1">
      <protection locked="0"/>
    </xf>
    <xf numFmtId="0" fontId="8" fillId="3" borderId="0" xfId="1" applyNumberFormat="1" applyFont="1" applyFill="1" applyAlignment="1" applyProtection="1">
      <alignment horizontal="center" wrapText="1"/>
    </xf>
    <xf numFmtId="164" fontId="0" fillId="3" borderId="1" xfId="0" applyNumberFormat="1" applyFill="1" applyBorder="1" applyAlignment="1" applyProtection="1">
      <alignment horizontal="center"/>
    </xf>
    <xf numFmtId="0" fontId="9" fillId="0" borderId="0" xfId="0" applyFont="1" applyAlignment="1" applyProtection="1">
      <alignment horizontal="center"/>
    </xf>
    <xf numFmtId="44" fontId="8" fillId="0" borderId="0" xfId="1" applyFont="1" applyProtection="1"/>
    <xf numFmtId="0" fontId="0" fillId="2" borderId="0" xfId="1" applyNumberFormat="1" applyFont="1" applyFill="1" applyAlignment="1" applyProtection="1">
      <alignment horizontal="center" wrapText="1"/>
      <protection locked="0"/>
    </xf>
    <xf numFmtId="164" fontId="0" fillId="2" borderId="0" xfId="0" applyNumberFormat="1" applyFill="1" applyAlignment="1" applyProtection="1">
      <alignment horizontal="center"/>
      <protection locked="0"/>
    </xf>
    <xf numFmtId="9" fontId="10" fillId="4" borderId="2" xfId="2" applyFont="1" applyFill="1" applyBorder="1" applyAlignment="1" applyProtection="1">
      <alignment horizontal="center" vertical="center"/>
    </xf>
    <xf numFmtId="0" fontId="7" fillId="2" borderId="2" xfId="1" applyNumberFormat="1" applyFont="1" applyFill="1" applyBorder="1" applyAlignment="1" applyProtection="1">
      <alignment horizontal="center" vertical="center"/>
      <protection locked="0"/>
    </xf>
  </cellXfs>
  <cellStyles count="3">
    <cellStyle name="Monétaire" xfId="1" builtinId="4"/>
    <cellStyle name="Normal" xfId="0" builtinId="0"/>
    <cellStyle name="Pourcentage" xfId="2" builtinId="5"/>
  </cellStyles>
  <dxfs count="28">
    <dxf>
      <numFmt numFmtId="164" formatCode="#,##0.00\ &quot;$&quot;"/>
      <alignment horizontal="center" vertical="bottom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alignment horizontal="center" vertical="bottom" textRotation="0" wrapText="1" indent="0" justifyLastLine="0" shrinkToFit="0" readingOrder="0"/>
      <protection locked="1" hidden="0"/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alignment horizontal="center" vertical="bottom" textRotation="0" wrapText="0" indent="0" justifyLastLine="0" shrinkToFit="0" readingOrder="0"/>
      <protection locked="1" hidden="0"/>
    </dxf>
    <dxf>
      <protection locked="1" hidden="0"/>
    </dxf>
    <dxf>
      <font>
        <strike val="0"/>
        <outline val="0"/>
        <shadow val="0"/>
        <u val="none"/>
        <vertAlign val="baseline"/>
        <sz val="22"/>
        <color theme="1"/>
        <name val="Calibri"/>
        <family val="2"/>
        <scheme val="minor"/>
      </font>
      <alignment vertical="top" textRotation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fill>
        <patternFill patternType="solid">
          <fgColor indexed="64"/>
          <bgColor rgb="FFFFC000"/>
        </patternFill>
      </fill>
      <alignment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13" formatCode="0%"/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 * #,##0.00_)\ &quot;$&quot;_ ;_ * \(#,##0.00\)\ &quot;$&quot;_ ;_ * &quot;-&quot;??_)\ &quot;$&quot;_ ;_ @_ "/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alignment vertical="center" textRotation="0" wrapText="0" indent="0" justifyLastLine="0" shrinkToFit="0" readingOrder="0"/>
      <protection locked="1" hidden="0"/>
    </dxf>
    <dxf>
      <font>
        <strike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top" textRotation="0" wrapText="1" indent="0" justifyLastLine="0" shrinkToFit="0" readingOrder="0"/>
      <protection locked="1" hidden="0"/>
    </dxf>
    <dxf>
      <protection locked="1" hidden="0"/>
    </dxf>
    <dxf>
      <numFmt numFmtId="34" formatCode="_ * #,##0.00_)\ &quot;$&quot;_ ;_ * \(#,##0.00\)\ &quot;$&quot;_ ;_ * &quot;-&quot;??_)\ &quot;$&quot;_ ;_ @_ "/>
      <protection locked="1" hidden="0"/>
    </dxf>
    <dxf>
      <numFmt numFmtId="0" formatCode="General"/>
      <alignment horizontal="center" vertical="bottom" textRotation="0" wrapText="0" indent="0" justifyLastLine="0" shrinkToFit="0" readingOrder="0"/>
      <protection locked="1" hidden="0"/>
    </dxf>
    <dxf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  <protection locked="1" hidden="0"/>
    </dxf>
    <dxf>
      <numFmt numFmtId="34" formatCode="_ * #,##0.00_)\ &quot;$&quot;_ ;_ * \(#,##0.00\)\ &quot;$&quot;_ ;_ * &quot;-&quot;??_)\ &quot;$&quot;_ ;_ @_ "/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alignment horizontal="center" vertical="center" textRotation="0" wrapText="0" indent="0" justifyLastLine="0" shrinkToFit="0" readingOrder="0"/>
      <protection locked="1" hidden="0"/>
    </dxf>
    <dxf>
      <border diagonalUp="0" diagonalDown="0">
        <left style="dashed">
          <color indexed="64"/>
        </left>
        <right style="dashed">
          <color indexed="64"/>
        </right>
        <top style="dashed">
          <color indexed="64"/>
        </top>
        <bottom style="dashed">
          <color indexed="64"/>
        </bottom>
      </border>
    </dxf>
    <dxf>
      <protection locked="1" hidden="0"/>
    </dxf>
    <dxf>
      <alignment horizontal="center" vertical="center" textRotation="0" wrapText="1" indent="0" justifyLastLine="0" shrinkToFit="0" readingOrder="0"/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5C731DE-3CE2-4EFD-9ADD-B77E6982DA9A}" name="Tableau2714" displayName="Tableau2714" ref="A3:G9" totalsRowShown="0" headerRowDxfId="27" dataDxfId="26" tableBorderDxfId="25">
  <autoFilter ref="A3:G9" xr:uid="{745A7BC3-CFE3-481E-8E23-9B4DE1DF0736}"/>
  <tableColumns count="7">
    <tableColumn id="11" xr3:uid="{66B29361-5F7B-4651-9448-2A3E2016D43A}" name="#" dataDxfId="24"/>
    <tableColumn id="1" xr3:uid="{69B857CD-ECAF-4CB2-8A65-085073D3A844}" name="Produit" dataDxfId="23"/>
    <tableColumn id="12" xr3:uid="{71BD995A-A6BF-4875-A690-52E9F81D232A}" name="Prix (unité)" dataDxfId="22" dataCellStyle="Monétaire"/>
    <tableColumn id="3" xr3:uid="{75792353-DAD1-4DA2-A0C7-B4101CC78235}" name="Qté totale" dataDxfId="21"/>
    <tableColumn id="5" xr3:uid="{EACEB85B-3A90-4F5E-B0A4-B4D508E816E9}" name="Qté par centre" dataDxfId="20">
      <calculatedColumnFormula>IFERROR(Tableau2714[[#This Row],[Qté totale]]/$M$12,)</calculatedColumnFormula>
    </tableColumn>
    <tableColumn id="6" xr3:uid="{1267F597-810F-41C5-9832-4F0CCD0241DD}" name="Budget par centre" dataDxfId="19" dataCellStyle="Monétaire">
      <calculatedColumnFormula>IFERROR(Tableau2714[[#This Row],[Prix Total]]/$M$12,)</calculatedColumnFormula>
    </tableColumn>
    <tableColumn id="2" xr3:uid="{E3C91492-75B6-416F-9DD2-2460D4E37DEE}" name="Prix Total" dataDxfId="18" dataCellStyle="Monétaire">
      <calculatedColumnFormula>Tableau2714[[#This Row],[Prix (unité)]]*Tableau2714[[#This Row],[Qté totale]]</calculatedColumnFormula>
    </tableColumn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FE1E3E5-51C6-4621-8279-0EE5741BB9D8}" name="Tableau1512" displayName="Tableau1512" ref="A1:J2" totalsRowShown="0" headerRowDxfId="17" dataDxfId="16">
  <autoFilter ref="A1:J2" xr:uid="{B279B68D-58BB-47CF-BEB4-562716812534}"/>
  <tableColumns count="10">
    <tableColumn id="14" xr3:uid="{EF22F0EA-DDFB-43AB-90D7-0BE64B6AFAAF}" name="Nom du produit" dataDxfId="15">
      <calculatedColumnFormula>A7</calculatedColumnFormula>
    </tableColumn>
    <tableColumn id="2" xr3:uid="{8F338688-E7CE-4951-9559-CB9EA29E4652}" name="Prix régulier" dataDxfId="14" dataCellStyle="Monétaire">
      <calculatedColumnFormula>B7</calculatedColumnFormula>
    </tableColumn>
    <tableColumn id="15" xr3:uid="{47A4160A-D265-4089-B0E3-B1F2A96388AD}" name="Qté Min. pour rabais" dataDxfId="13" dataCellStyle="Monétaire">
      <calculatedColumnFormula>INDEX(Tableau1013[Qté - seuil inférieur braquette de prix],MATCH(B15,Tableau1013[Qté - seuil inférieur braquette de prix],1))</calculatedColumnFormula>
    </tableColumn>
    <tableColumn id="3" xr3:uid="{70B85B50-7F62-41B9-A706-8C299388347C}" name="Prix Réduit" dataDxfId="12" dataCellStyle="Monétaire">
      <calculatedColumnFormula>INDEX(Tableau1013[Prix Spécial],MATCH(B15,Tableau1013[Qté - seuil inférieur braquette de prix],1))</calculatedColumnFormula>
    </tableColumn>
    <tableColumn id="4" xr3:uid="{5A8E62A5-3263-4A15-ADD0-FAACAD8255AC}" name="Rabais Volume $" dataDxfId="11" dataCellStyle="Monétaire">
      <calculatedColumnFormula>IF(D2=0,0,B2-D2)</calculatedColumnFormula>
    </tableColumn>
    <tableColumn id="5" xr3:uid="{DFF8E2C1-1650-4953-BF8D-1A763C83832C}" name="Rabais Volume %" dataDxfId="10" dataCellStyle="Pourcentage">
      <calculatedColumnFormula>IFERROR(Tableau1512[[#This Row],[Rabais Volume $]]/Tableau1512[[#This Row],[Prix régulier]],0)</calculatedColumnFormula>
    </tableColumn>
    <tableColumn id="16" xr3:uid="{BB3219A1-366D-47F9-9233-23D43AAD89A7}" name="Budget minimal pour rabais" dataDxfId="9" dataCellStyle="Monétaire">
      <calculatedColumnFormula>Tableau1512[[#This Row],[Qté Min. pour rabais]]*Tableau1512[[#This Row],[Prix Réduit]]</calculatedColumnFormula>
    </tableColumn>
    <tableColumn id="17" xr3:uid="{D794A1A7-794F-4329-AE62-F4C136B75D13}" name="Frais supp. à ajouter" dataDxfId="8" dataCellStyle="Monétaire"/>
    <tableColumn id="19" xr3:uid="{E25D6B02-A4B1-4F87-AFDE-967640B42FDA}" name="Quantité commandée" dataDxfId="7" dataCellStyle="Monétaire">
      <calculatedColumnFormula>B15</calculatedColumnFormula>
    </tableColumn>
    <tableColumn id="18" xr3:uid="{10822BBA-318B-465E-A46B-2EE1AC188954}" name="Prix Total" dataDxfId="6" dataCellStyle="Monétaire">
      <calculatedColumnFormula>IF(Tableau1512[Prix Réduit]=0,B7*B15,(Tableau1512[Quantité commandée]*Tableau1512[Prix Réduit]))+Tableau1512[Frais supp. à ajouter]</calculatedColumnFormula>
    </tableColumn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A467308-5F8E-4D72-BA2B-5B28A8BE5AD1}" name="Tableau1013" displayName="Tableau1013" ref="A6:D13" totalsRowShown="0" headerRowDxfId="5" dataDxfId="4">
  <autoFilter ref="A6:D13" xr:uid="{A5A95E00-C3AA-4B8E-97A8-0F2C950916F1}"/>
  <sortState ref="A8:D14">
    <sortCondition ref="C7:C14"/>
  </sortState>
  <tableColumns count="4">
    <tableColumn id="1" xr3:uid="{237D2C2E-C14D-4BFA-BD0E-17A1518BC7BF}" name="Nom du produit" dataDxfId="3"/>
    <tableColumn id="2" xr3:uid="{E47136C0-8E9A-40EF-84CF-DC8A3C76640B}" name="Prix Régulier" dataDxfId="2" dataCellStyle="Monétaire"/>
    <tableColumn id="3" xr3:uid="{B4F11C57-928B-49DB-8F41-1AA8B3FB34E2}" name="Qté - seuil inférieur braquette de prix" dataDxfId="1" dataCellStyle="Monétaire"/>
    <tableColumn id="4" xr3:uid="{7E782DCD-9214-4C71-BB94-E08A8B40B2F4}" name="Prix Spécial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4B929F-83AF-4F53-AD43-76F3F28879DF}">
  <dimension ref="A3:G9"/>
  <sheetViews>
    <sheetView tabSelected="1" workbookViewId="0">
      <selection activeCell="D12" sqref="D12"/>
    </sheetView>
  </sheetViews>
  <sheetFormatPr baseColWidth="10" defaultRowHeight="15" x14ac:dyDescent="0.25"/>
  <sheetData>
    <row r="3" spans="1:7" ht="30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x14ac:dyDescent="0.25">
      <c r="A4" s="3">
        <v>1</v>
      </c>
      <c r="B4" s="3"/>
      <c r="C4" s="4"/>
      <c r="D4" s="5"/>
      <c r="E4" s="6">
        <f>IFERROR(Tableau2714[[#This Row],[Qté totale]]/$M$12,)</f>
        <v>0</v>
      </c>
      <c r="F4" s="7">
        <f>IFERROR(Tableau2714[[#This Row],[Prix Total]]/$M$12,)</f>
        <v>0</v>
      </c>
      <c r="G4" s="7">
        <f>Tableau2714[[#This Row],[Prix (unité)]]*Tableau2714[[#This Row],[Qté totale]]</f>
        <v>0</v>
      </c>
    </row>
    <row r="5" spans="1:7" x14ac:dyDescent="0.25">
      <c r="A5" s="3">
        <v>2</v>
      </c>
      <c r="B5" s="3"/>
      <c r="C5" s="4"/>
      <c r="D5" s="5"/>
      <c r="E5" s="6">
        <f>IFERROR(Tableau2714[[#This Row],[Qté totale]]/$M$12,)</f>
        <v>0</v>
      </c>
      <c r="F5" s="7">
        <f>IFERROR(Tableau2714[[#This Row],[Prix Total]]/$M$12,)</f>
        <v>0</v>
      </c>
      <c r="G5" s="7">
        <f>Tableau2714[[#This Row],[Prix (unité)]]*Tableau2714[[#This Row],[Qté totale]]</f>
        <v>0</v>
      </c>
    </row>
    <row r="6" spans="1:7" x14ac:dyDescent="0.25">
      <c r="A6" s="3">
        <v>3</v>
      </c>
      <c r="B6" s="3"/>
      <c r="C6" s="4"/>
      <c r="D6" s="5"/>
      <c r="E6" s="6">
        <f>IFERROR(Tableau2714[[#This Row],[Qté totale]]/$M$12,)</f>
        <v>0</v>
      </c>
      <c r="F6" s="7">
        <f>IFERROR(Tableau2714[[#This Row],[Prix Total]]/$M$12,)</f>
        <v>0</v>
      </c>
      <c r="G6" s="7">
        <f>Tableau2714[[#This Row],[Prix (unité)]]*Tableau2714[[#This Row],[Qté totale]]</f>
        <v>0</v>
      </c>
    </row>
    <row r="7" spans="1:7" x14ac:dyDescent="0.25">
      <c r="A7" s="3">
        <v>4</v>
      </c>
      <c r="B7" s="3"/>
      <c r="C7" s="4"/>
      <c r="D7" s="5"/>
      <c r="E7" s="6">
        <f>IFERROR(Tableau2714[[#This Row],[Qté totale]]/$M$12,)</f>
        <v>0</v>
      </c>
      <c r="F7" s="7">
        <f>IFERROR(Tableau2714[[#This Row],[Prix Total]]/$M$12,)</f>
        <v>0</v>
      </c>
      <c r="G7" s="7">
        <f>Tableau2714[[#This Row],[Prix (unité)]]*Tableau2714[[#This Row],[Qté totale]]</f>
        <v>0</v>
      </c>
    </row>
    <row r="8" spans="1:7" x14ac:dyDescent="0.25">
      <c r="A8" s="3">
        <v>5</v>
      </c>
      <c r="B8" s="3"/>
      <c r="C8" s="4"/>
      <c r="D8" s="5"/>
      <c r="E8" s="6">
        <f>IFERROR(Tableau2714[[#This Row],[Qté totale]]/$M$12,)</f>
        <v>0</v>
      </c>
      <c r="F8" s="7">
        <f>IFERROR(Tableau2714[[#This Row],[Prix Total]]/$M$12,)</f>
        <v>0</v>
      </c>
      <c r="G8" s="7">
        <f>Tableau2714[[#This Row],[Prix (unité)]]*Tableau2714[[#This Row],[Qté totale]]</f>
        <v>0</v>
      </c>
    </row>
    <row r="9" spans="1:7" x14ac:dyDescent="0.25">
      <c r="A9" s="3">
        <v>6</v>
      </c>
      <c r="B9" s="3"/>
      <c r="C9" s="4">
        <f>INDEX(Tableau1013[Prix Spécial],MATCH(Tableau2714[[#This Row],[Qté totale]],Tableau1013[Qté - seuil inférieur braquette de prix],1))</f>
        <v>0</v>
      </c>
      <c r="D9" s="5">
        <v>1</v>
      </c>
      <c r="E9" s="6">
        <f>IFERROR(Tableau2714[[#This Row],[Qté totale]]/$M$12,)</f>
        <v>0</v>
      </c>
      <c r="F9" s="7">
        <f>IFERROR(Tableau2714[[#This Row],[Prix Total]]/$M$12,)</f>
        <v>0</v>
      </c>
      <c r="G9" s="7">
        <f>Tableau2714[[#This Row],[Prix (unité)]]*Tableau2714[[#This Row],[Qté totale]]</f>
        <v>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A9BEF-842A-452C-8B93-FE69D0E8FF61}">
  <dimension ref="A1:J16"/>
  <sheetViews>
    <sheetView workbookViewId="0">
      <selection activeCell="D3" sqref="D3"/>
    </sheetView>
  </sheetViews>
  <sheetFormatPr baseColWidth="10" defaultRowHeight="15" x14ac:dyDescent="0.25"/>
  <cols>
    <col min="1" max="1" width="32.42578125" bestFit="1" customWidth="1"/>
    <col min="2" max="2" width="21.7109375" bestFit="1" customWidth="1"/>
    <col min="3" max="3" width="32.85546875" customWidth="1"/>
    <col min="4" max="4" width="20" bestFit="1" customWidth="1"/>
    <col min="5" max="5" width="16.5703125" bestFit="1" customWidth="1"/>
    <col min="6" max="7" width="14.5703125" bestFit="1" customWidth="1"/>
    <col min="8" max="8" width="14.140625" bestFit="1" customWidth="1"/>
    <col min="9" max="9" width="16" bestFit="1" customWidth="1"/>
    <col min="10" max="10" width="16.5703125" bestFit="1" customWidth="1"/>
  </cols>
  <sheetData>
    <row r="1" spans="1:10" ht="56.25" x14ac:dyDescent="0.25">
      <c r="A1" s="8" t="s">
        <v>7</v>
      </c>
      <c r="B1" s="9" t="s">
        <v>8</v>
      </c>
      <c r="C1" s="8" t="s">
        <v>9</v>
      </c>
      <c r="D1" s="9" t="s">
        <v>10</v>
      </c>
      <c r="E1" s="9" t="s">
        <v>11</v>
      </c>
      <c r="F1" s="8" t="s">
        <v>12</v>
      </c>
      <c r="G1" s="8" t="s">
        <v>13</v>
      </c>
      <c r="H1" s="8" t="s">
        <v>14</v>
      </c>
      <c r="I1" s="8" t="s">
        <v>15</v>
      </c>
      <c r="J1" s="8" t="s">
        <v>6</v>
      </c>
    </row>
    <row r="2" spans="1:10" ht="21" x14ac:dyDescent="0.25">
      <c r="A2" s="10">
        <f>A7</f>
        <v>0</v>
      </c>
      <c r="B2" s="11">
        <f>B7</f>
        <v>8</v>
      </c>
      <c r="C2" s="12">
        <f>INDEX(Tableau1013[Qté - seuil inférieur braquette de prix],MATCH(B15,Tableau1013[Qté - seuil inférieur braquette de prix],1))</f>
        <v>20</v>
      </c>
      <c r="D2" s="11">
        <f>INDEX(Tableau1013[Prix Spécial],MATCH(B15,Tableau1013[Qté - seuil inférieur braquette de prix],1))</f>
        <v>5</v>
      </c>
      <c r="E2" s="11">
        <f>IF(D2=0,0,B2-D2)</f>
        <v>3</v>
      </c>
      <c r="F2" s="13">
        <f>IFERROR(Tableau1512[[#This Row],[Rabais Volume $]]/Tableau1512[[#This Row],[Prix régulier]],0)</f>
        <v>0.375</v>
      </c>
      <c r="G2" s="11">
        <f>Tableau1512[[#This Row],[Qté Min. pour rabais]]*Tableau1512[[#This Row],[Prix Réduit]]</f>
        <v>100</v>
      </c>
      <c r="H2" s="14">
        <v>0</v>
      </c>
      <c r="I2" s="15">
        <f>B15</f>
        <v>23</v>
      </c>
      <c r="J2" s="11">
        <f>IF(Tableau1512[Prix Réduit]=0,B7*B15,(Tableau1512[Quantité commandée]*Tableau1512[Prix Réduit]))+Tableau1512[Frais supp. à ajouter]</f>
        <v>115</v>
      </c>
    </row>
    <row r="3" spans="1:10" ht="15.75" x14ac:dyDescent="0.25">
      <c r="A3" s="16"/>
      <c r="B3" s="17"/>
      <c r="C3" s="18"/>
      <c r="D3" s="19"/>
      <c r="E3" s="20"/>
      <c r="F3" s="20"/>
      <c r="G3" s="21"/>
      <c r="H3" s="20"/>
      <c r="I3" s="20"/>
      <c r="J3" s="22"/>
    </row>
    <row r="4" spans="1:10" ht="18.75" x14ac:dyDescent="0.3">
      <c r="A4" s="23" t="s">
        <v>16</v>
      </c>
      <c r="B4" s="17"/>
      <c r="C4" s="18"/>
      <c r="D4" s="19"/>
      <c r="E4" s="20"/>
      <c r="F4" s="20"/>
      <c r="G4" s="21"/>
      <c r="H4" s="20"/>
      <c r="I4" s="20"/>
      <c r="J4" s="22"/>
    </row>
    <row r="5" spans="1:10" ht="15.75" x14ac:dyDescent="0.25">
      <c r="A5" s="16"/>
      <c r="B5" s="17"/>
      <c r="C5" s="18"/>
      <c r="D5" s="19"/>
      <c r="E5" s="20"/>
      <c r="F5" s="20"/>
      <c r="G5" s="21"/>
      <c r="H5" s="20"/>
      <c r="I5" s="20"/>
      <c r="J5" s="22"/>
    </row>
    <row r="6" spans="1:10" ht="37.5" x14ac:dyDescent="0.25">
      <c r="A6" s="24" t="s">
        <v>7</v>
      </c>
      <c r="B6" s="24" t="s">
        <v>17</v>
      </c>
      <c r="C6" s="9" t="s">
        <v>18</v>
      </c>
      <c r="D6" s="24" t="s">
        <v>19</v>
      </c>
      <c r="E6" s="25"/>
      <c r="F6" s="26"/>
      <c r="G6" s="26"/>
      <c r="H6" s="25"/>
      <c r="I6" s="27"/>
      <c r="J6" s="25"/>
    </row>
    <row r="7" spans="1:10" ht="15.75" x14ac:dyDescent="0.25">
      <c r="A7" s="28"/>
      <c r="B7" s="29">
        <v>8</v>
      </c>
      <c r="C7" s="30">
        <v>0</v>
      </c>
      <c r="D7" s="31"/>
      <c r="E7" s="20"/>
      <c r="F7" s="21"/>
      <c r="G7" s="20"/>
      <c r="H7" s="20"/>
      <c r="I7" s="22"/>
      <c r="J7" s="20"/>
    </row>
    <row r="8" spans="1:10" ht="15.75" x14ac:dyDescent="0.25">
      <c r="A8" s="32">
        <f>$A$7</f>
        <v>0</v>
      </c>
      <c r="B8" s="33">
        <f>$B$7</f>
        <v>8</v>
      </c>
      <c r="C8" s="34">
        <v>10</v>
      </c>
      <c r="D8" s="35">
        <v>7</v>
      </c>
      <c r="E8" s="20"/>
      <c r="F8" s="21"/>
      <c r="G8" s="20"/>
      <c r="H8" s="20"/>
      <c r="I8" s="22"/>
      <c r="J8" s="20"/>
    </row>
    <row r="9" spans="1:10" ht="15.75" x14ac:dyDescent="0.25">
      <c r="A9" s="32">
        <f>$A$7</f>
        <v>0</v>
      </c>
      <c r="B9" s="33">
        <f>$B$7</f>
        <v>8</v>
      </c>
      <c r="C9" s="34">
        <v>15</v>
      </c>
      <c r="D9" s="35">
        <v>6</v>
      </c>
      <c r="E9" s="20"/>
      <c r="F9" s="21"/>
      <c r="G9" s="20"/>
      <c r="H9" s="20"/>
      <c r="I9" s="22"/>
      <c r="J9" s="20"/>
    </row>
    <row r="10" spans="1:10" ht="15.75" x14ac:dyDescent="0.25">
      <c r="A10" s="32">
        <f>$A$7</f>
        <v>0</v>
      </c>
      <c r="B10" s="33">
        <f>$B$7</f>
        <v>8</v>
      </c>
      <c r="C10" s="34">
        <v>20</v>
      </c>
      <c r="D10" s="35">
        <v>5</v>
      </c>
      <c r="E10" s="20"/>
      <c r="F10" s="21"/>
      <c r="G10" s="20"/>
      <c r="H10" s="20"/>
      <c r="I10" s="22"/>
      <c r="J10" s="20"/>
    </row>
    <row r="11" spans="1:10" ht="15.75" x14ac:dyDescent="0.25">
      <c r="A11" s="32">
        <f>$A$7</f>
        <v>0</v>
      </c>
      <c r="B11" s="33">
        <f>$B$7</f>
        <v>8</v>
      </c>
      <c r="C11" s="34">
        <v>30</v>
      </c>
      <c r="D11" s="35">
        <v>4</v>
      </c>
      <c r="E11" s="20"/>
      <c r="F11" s="21"/>
      <c r="G11" s="20"/>
      <c r="H11" s="20"/>
      <c r="I11" s="22"/>
      <c r="J11" s="20"/>
    </row>
    <row r="12" spans="1:10" ht="15.75" x14ac:dyDescent="0.25">
      <c r="A12" s="32">
        <f>$A$7</f>
        <v>0</v>
      </c>
      <c r="B12" s="33">
        <f>$B$7</f>
        <v>8</v>
      </c>
      <c r="C12" s="34">
        <v>35</v>
      </c>
      <c r="D12" s="35">
        <v>3</v>
      </c>
      <c r="E12" s="20"/>
      <c r="F12" s="21"/>
      <c r="G12" s="20"/>
      <c r="H12" s="20"/>
      <c r="I12" s="22"/>
      <c r="J12" s="20"/>
    </row>
    <row r="13" spans="1:10" ht="15.75" x14ac:dyDescent="0.25">
      <c r="A13" s="32">
        <f>$A$7</f>
        <v>0</v>
      </c>
      <c r="B13" s="33">
        <f>$B$7</f>
        <v>8</v>
      </c>
      <c r="C13" s="34"/>
      <c r="D13" s="35"/>
      <c r="E13" s="20"/>
      <c r="F13" s="21"/>
      <c r="G13" s="20"/>
      <c r="H13" s="20"/>
      <c r="I13" s="22"/>
      <c r="J13" s="20"/>
    </row>
    <row r="14" spans="1:10" ht="16.5" thickBot="1" x14ac:dyDescent="0.3">
      <c r="A14" s="16"/>
      <c r="B14" s="17"/>
      <c r="C14" s="20"/>
      <c r="D14" s="19"/>
      <c r="E14" s="20"/>
      <c r="F14" s="20"/>
      <c r="G14" s="21"/>
      <c r="H14" s="20"/>
      <c r="I14" s="20"/>
      <c r="J14" s="22"/>
    </row>
    <row r="15" spans="1:10" ht="30" thickTop="1" thickBot="1" x14ac:dyDescent="0.3">
      <c r="A15" s="36" t="s">
        <v>20</v>
      </c>
      <c r="B15" s="37">
        <v>23</v>
      </c>
      <c r="C15" s="20"/>
      <c r="D15" s="19"/>
      <c r="E15" s="20"/>
      <c r="F15" s="20"/>
      <c r="G15" s="21"/>
      <c r="H15" s="20"/>
      <c r="I15" s="20"/>
      <c r="J15" s="22"/>
    </row>
    <row r="16" spans="1:10" ht="15.75" thickTop="1" x14ac:dyDescent="0.25"/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</vt:lpstr>
      <vt:lpstr>#6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Marc-Andre Jones</dc:creator>
  <cp:lastModifiedBy>Marc-Andre Jones</cp:lastModifiedBy>
  <dcterms:created xsi:type="dcterms:W3CDTF">2019-05-29T21:48:32Z</dcterms:created>
  <dcterms:modified xsi:type="dcterms:W3CDTF">2019-05-29T21:52:03Z</dcterms:modified>
</cp:coreProperties>
</file>