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827" codeName="{0730EB3F-75F1-03CD-C966-41DC9FD4AD36}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https://siao13004-my.sharepoint.com/personal/d_aulanier_siao13_fr/Documents/Bureau_QUALITE/FICHIER_EXCEL/MAQUETTE DEMANDES/"/>
    </mc:Choice>
  </mc:AlternateContent>
  <xr:revisionPtr revIDLastSave="34" documentId="8_{F0C10B40-C1F9-4EA5-BA1A-CA8A586034FA}" xr6:coauthVersionLast="47" xr6:coauthVersionMax="47" xr10:uidLastSave="{7B68FBD1-21E1-4717-BF81-5BE5D26FFC15}"/>
  <bookViews>
    <workbookView xWindow="-14280" yWindow="-16320" windowWidth="29040" windowHeight="15720" xr2:uid="{79057D62-45AE-4689-961A-08D37B59D222}"/>
  </bookViews>
  <sheets>
    <sheet name="EXTRACTION" sheetId="5" r:id="rId1"/>
    <sheet name="SALARIES" sheetId="1" r:id="rId2"/>
    <sheet name="ONGLET_NEUTRE" sheetId="7" r:id="rId3"/>
    <sheet name="PARAMETRES" sheetId="2" r:id="rId4"/>
    <sheet name="22_2025" sheetId="6" r:id="rId5"/>
  </sheets>
  <externalReferences>
    <externalReference r:id="rId6"/>
  </externalReferences>
  <definedNames>
    <definedName name="LST_SAL">[1]!TB_SALARIES[LST_SALARIES]</definedName>
    <definedName name="NB_SAL">SALARIES!$H$1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1" i="1" l="1"/>
  <c r="F1" i="1"/>
  <c r="AH2" i="2"/>
  <c r="F6" i="1"/>
  <c r="F3" i="1"/>
  <c r="G5" i="1"/>
  <c r="D3" i="1"/>
  <c r="AI2" i="2"/>
  <c r="AK2" i="2"/>
  <c r="D4" i="1"/>
  <c r="G3" i="1"/>
  <c r="G7" i="1"/>
  <c r="F7" i="1"/>
  <c r="AL2" i="2"/>
  <c r="D5" i="1"/>
  <c r="AJ2" i="2"/>
  <c r="D6" i="1"/>
  <c r="F5" i="1"/>
  <c r="D7" i="1"/>
  <c r="G4" i="1"/>
  <c r="F4" i="1"/>
  <c r="G6" i="1"/>
  <c r="E3" i="1" l="1"/>
  <c r="H3" i="1" s="1"/>
  <c r="E5" i="1"/>
  <c r="H5" i="1" s="1"/>
  <c r="E6" i="1"/>
  <c r="H6" i="1" s="1"/>
  <c r="E4" i="1"/>
  <c r="H4" i="1" s="1"/>
  <c r="E7" i="1"/>
  <c r="H7" i="1" s="1"/>
  <c r="G1" i="1"/>
</calcChain>
</file>

<file path=xl/sharedStrings.xml><?xml version="1.0" encoding="utf-8"?>
<sst xmlns="http://schemas.openxmlformats.org/spreadsheetml/2006/main" count="1038" uniqueCount="121">
  <si>
    <t>Semaine Actuelle</t>
  </si>
  <si>
    <t>Semaine Precedent</t>
  </si>
  <si>
    <t>23_2025</t>
  </si>
  <si>
    <t>22_2025</t>
  </si>
  <si>
    <t>ID cle primaire</t>
  </si>
  <si>
    <t>Colonne B</t>
  </si>
  <si>
    <t>Colonne C</t>
  </si>
  <si>
    <t>Formule traitement</t>
  </si>
  <si>
    <t>Repartition stock</t>
  </si>
  <si>
    <t>Colonne H</t>
  </si>
  <si>
    <t>Salarie referent</t>
  </si>
  <si>
    <t>Repartition salaries soutien</t>
  </si>
  <si>
    <t>Colonne I</t>
  </si>
  <si>
    <t>Colonne J</t>
  </si>
  <si>
    <t>Colonne K</t>
  </si>
  <si>
    <t>Colonne Type</t>
  </si>
  <si>
    <t>Colonne N</t>
  </si>
  <si>
    <t>Colonne O</t>
  </si>
  <si>
    <t>Colonne P</t>
  </si>
  <si>
    <t>Colonne Q</t>
  </si>
  <si>
    <t>Colonne R</t>
  </si>
  <si>
    <t>Colonne S</t>
  </si>
  <si>
    <t>Colonne Couleur</t>
  </si>
  <si>
    <t>Colonne V</t>
  </si>
  <si>
    <t>Colonne Multicolore 1</t>
  </si>
  <si>
    <t>Colonne Multicolore 2</t>
  </si>
  <si>
    <t>Colonne Bordures</t>
  </si>
  <si>
    <t>Colonne Y</t>
  </si>
  <si>
    <t>Colonne Referent</t>
  </si>
  <si>
    <t>ID de la demande</t>
  </si>
  <si>
    <t>REPARTITION DES ANIMATEURS/ SOUTIEN</t>
  </si>
  <si>
    <t>FORMULE_ANIMATEURS</t>
  </si>
  <si>
    <t>FORMULE_TRAITEMENT</t>
  </si>
  <si>
    <t>FORMULE_ORIGINE</t>
  </si>
  <si>
    <t>FORMULE_SOUTIEN</t>
  </si>
  <si>
    <t>FORMULE_STOCK</t>
  </si>
  <si>
    <t>Couleur</t>
  </si>
  <si>
    <t>Cat couleur</t>
  </si>
  <si>
    <t>Col C</t>
  </si>
  <si>
    <t>Col D</t>
  </si>
  <si>
    <t>Col E</t>
  </si>
  <si>
    <t>Cod Couleur</t>
  </si>
  <si>
    <t>Col G</t>
  </si>
  <si>
    <t>Col H</t>
  </si>
  <si>
    <t>Col I</t>
  </si>
  <si>
    <t>Referent</t>
  </si>
  <si>
    <t>Bleu</t>
  </si>
  <si>
    <t>Blanc</t>
  </si>
  <si>
    <t>Rouge</t>
  </si>
  <si>
    <t>Jaune</t>
  </si>
  <si>
    <t>Exemple</t>
  </si>
  <si>
    <t>Pierre</t>
  </si>
  <si>
    <t>Paul</t>
  </si>
  <si>
    <t>Jacques</t>
  </si>
  <si>
    <t>MultiReferents</t>
  </si>
  <si>
    <t>Col N</t>
  </si>
  <si>
    <t>Col O</t>
  </si>
  <si>
    <t>Col P</t>
  </si>
  <si>
    <t xml:space="preserve"> Col Q</t>
  </si>
  <si>
    <t>Col R</t>
  </si>
  <si>
    <t>Col S</t>
  </si>
  <si>
    <t>Col T</t>
  </si>
  <si>
    <t>Col U</t>
  </si>
  <si>
    <t xml:space="preserve"> Col V</t>
  </si>
  <si>
    <t>Col W</t>
  </si>
  <si>
    <t>Col Y</t>
  </si>
  <si>
    <t>Col Z</t>
  </si>
  <si>
    <t>Col AB</t>
  </si>
  <si>
    <t>Col AC</t>
  </si>
  <si>
    <t>Referent Nom</t>
  </si>
  <si>
    <t>Ref Prenom</t>
  </si>
  <si>
    <t>Simon</t>
  </si>
  <si>
    <t>Lucas</t>
  </si>
  <si>
    <t>Mathieu</t>
  </si>
  <si>
    <t>Fabienne</t>
  </si>
  <si>
    <t>DUPONT</t>
  </si>
  <si>
    <t>DUMIEL</t>
  </si>
  <si>
    <t>DUCROS</t>
  </si>
  <si>
    <t>LECLERC</t>
  </si>
  <si>
    <t>CARREFOUR</t>
  </si>
  <si>
    <t>AUCHAN</t>
  </si>
  <si>
    <t>LIDL</t>
  </si>
  <si>
    <t>Col Bordure</t>
  </si>
  <si>
    <t>Gauche</t>
  </si>
  <si>
    <t>Gras</t>
  </si>
  <si>
    <t>Complete</t>
  </si>
  <si>
    <t>Cote</t>
  </si>
  <si>
    <t>Remplissage</t>
  </si>
  <si>
    <t>Rayé</t>
  </si>
  <si>
    <t>Plein</t>
  </si>
  <si>
    <t>Flou</t>
  </si>
  <si>
    <t>Barre</t>
  </si>
  <si>
    <t>Colonne Taille</t>
  </si>
  <si>
    <t>Donnees</t>
  </si>
  <si>
    <t>MulticoloreBleu</t>
  </si>
  <si>
    <t>MulticoloreVert</t>
  </si>
  <si>
    <t>MulticoloreRose</t>
  </si>
  <si>
    <t>Vert</t>
  </si>
  <si>
    <t>Orange</t>
  </si>
  <si>
    <t>Rose</t>
  </si>
  <si>
    <t>Noir</t>
  </si>
  <si>
    <t>Non traite</t>
  </si>
  <si>
    <t>Semaine 22</t>
  </si>
  <si>
    <t>Semaine 21</t>
  </si>
  <si>
    <t>Semaine 20</t>
  </si>
  <si>
    <t>Sup 5 sem</t>
  </si>
  <si>
    <t>Lister à la suite les nouveaux salariés</t>
  </si>
  <si>
    <t>Liste des salariés pour lesquels la répartition est effective sur la semaine de travail</t>
  </si>
  <si>
    <t>ONGLET_NEUTRE</t>
  </si>
  <si>
    <t>LST_SALARIES</t>
  </si>
  <si>
    <t>SALARIES_REPARTITION</t>
  </si>
  <si>
    <t>NB_DEMANDES_SEM_PREC</t>
  </si>
  <si>
    <t>LIBRE</t>
  </si>
  <si>
    <t>SEMAINE ACTUELLE</t>
  </si>
  <si>
    <t>AJOUT_REPARTITION</t>
  </si>
  <si>
    <t>REPARTITION</t>
  </si>
  <si>
    <t>Semaine Précédente</t>
  </si>
  <si>
    <t>e</t>
  </si>
  <si>
    <t>Nombre SP+SA+R</t>
  </si>
  <si>
    <t>REFERENT ORIGINE</t>
  </si>
  <si>
    <t>REF SEMAINE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</si>
</sst>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sz val="8"/>
      <color theme="1"/>
      <name val="Aptos Narrow"/>
      <family val="2"/>
      <scheme val="minor"/>
    </font>
    <font>
      <sz val="8"/>
      <name val="Aptos Narrow"/>
      <family val="2"/>
      <scheme val="minor"/>
    </font>
    <font>
      <b/>
      <sz val="16"/>
      <color theme="0"/>
      <name val="Aptos Narrow"/>
      <family val="2"/>
      <scheme val="minor"/>
    </font>
    <font>
      <b/>
      <sz val="14"/>
      <color theme="0"/>
      <name val="Aptos Narrow"/>
      <family val="2"/>
      <scheme val="minor"/>
    </font>
    <font>
      <b/>
      <sz val="11"/>
      <color theme="5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5"/>
        <bgColor indexed="64"/>
      </patternFill>
    </fill>
  </fills>
  <borders count="2">
    <border>
      <left/>
      <right/>
      <top/>
      <bottom/>
      <diagonal/>
    </border>
    <border>
      <left style="thin">
        <color theme="5"/>
      </left>
      <right style="thin">
        <color theme="5"/>
      </right>
      <top style="thin">
        <color theme="5"/>
      </top>
      <bottom style="thin">
        <color theme="5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Alignment="1">
      <alignment wrapText="1"/>
    </xf>
    <xf numFmtId="0" fontId="2" fillId="0" borderId="0" xfId="0" applyFont="1" applyAlignment="1">
      <alignment horizontal="center" vertical="center" wrapText="1"/>
    </xf>
    <xf numFmtId="0" fontId="4" fillId="2" borderId="0" xfId="0" applyFont="1" applyFill="1" applyAlignment="1">
      <alignment horizontal="center" vertical="center" wrapText="1"/>
    </xf>
    <xf numFmtId="0" fontId="5" fillId="3" borderId="0" xfId="0" applyFont="1" applyFill="1" applyAlignment="1">
      <alignment horizontal="center" vertical="center" wrapText="1"/>
    </xf>
    <xf numFmtId="0" fontId="6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1" fillId="0" borderId="0" xfId="0" applyFont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0" borderId="0" xfId="0" applyFont="1"/>
  </cellXfs>
  <cellStyles count="1">
    <cellStyle name="Normal" xfId="0" builtinId="0"/>
  </cellStyles>
  <dxfs count="5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https://siao13004-my.sharepoint.com/personal/d_aulanier_siao13_fr/Documents/Bureau_QUALITE/FICHIER_EXCEL/MAQUETTE%20DEMANDES/MAQUETTE_INSERTION_Experimentation.xlsm" TargetMode="External"/><Relationship Id="rId1" Type="http://schemas.openxmlformats.org/officeDocument/2006/relationships/externalLinkPath" Target="MAQUETTE_INSERTION_Experimentation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EXTRACTION"/>
      <sheetName val="DONNEES_DEMANDE"/>
      <sheetName val="ONGLET_NEUTRE"/>
      <sheetName val="STATISTIQUES"/>
      <sheetName val="PARAMETRES"/>
      <sheetName val="TABLEAU DE BORD"/>
      <sheetName val="SALARIES"/>
      <sheetName val="CALENDRIER"/>
      <sheetName val="TCD"/>
      <sheetName val="23_2025"/>
      <sheetName val="extrac"/>
      <sheetName val="22_2025"/>
      <sheetName val="21_2025"/>
      <sheetName val="20_2025"/>
      <sheetName val="19_2025"/>
      <sheetName val="18_2025"/>
      <sheetName val="17_2025"/>
      <sheetName val="16_2025"/>
      <sheetName val="15_2025"/>
      <sheetName val="14_2025"/>
      <sheetName val="13_2025"/>
      <sheetName val="12_2025"/>
      <sheetName val="11_2025"/>
      <sheetName val="10_2025"/>
      <sheetName val="9_2025"/>
      <sheetName val="8_2025"/>
      <sheetName val="7_2025"/>
      <sheetName val="6_2025"/>
      <sheetName val="5_2025"/>
      <sheetName val="4_2025"/>
      <sheetName val="3_2025"/>
      <sheetName val="2_2025"/>
      <sheetName val="1_2025"/>
      <sheetName val="52_2024"/>
      <sheetName val="51_2024"/>
      <sheetName val="49_2024"/>
      <sheetName val="48_2024"/>
      <sheetName val="47_2024"/>
      <sheetName val="46_2024"/>
      <sheetName val="45_2024"/>
      <sheetName val="43_2024"/>
      <sheetName val="42_2024"/>
      <sheetName val="41_2024"/>
      <sheetName val="40_2024"/>
      <sheetName val="39_2024"/>
      <sheetName val="38_2024"/>
      <sheetName val="37_2024"/>
      <sheetName val="36_2024"/>
      <sheetName val="35_2024"/>
      <sheetName val="34_2024"/>
      <sheetName val="32_2024"/>
      <sheetName val="31_2024"/>
      <sheetName val="30_2024"/>
      <sheetName val="29_2024"/>
      <sheetName val="28_2024"/>
      <sheetName val="27_2024"/>
      <sheetName val="25_2024"/>
      <sheetName val="23_2024"/>
      <sheetName val="22_2024"/>
      <sheetName val="21_2024"/>
      <sheetName val="19_2024"/>
      <sheetName val="18_2024"/>
      <sheetName val="17_2024"/>
      <sheetName val="16_2024"/>
      <sheetName val="15_2024"/>
      <sheetName val="14_2024"/>
      <sheetName val="13_2024"/>
      <sheetName val="12_2024"/>
      <sheetName val="11_2024"/>
      <sheetName val="10_2024"/>
      <sheetName val="9_2024"/>
      <sheetName val="8_2024"/>
      <sheetName val="7_2024"/>
      <sheetName val="6_2024"/>
      <sheetName val="5_2024"/>
      <sheetName val="4_2024"/>
      <sheetName val="3_2024"/>
      <sheetName val="2_2024"/>
      <sheetName val="24_2025"/>
    </sheetNames>
    <sheetDataSet>
      <sheetData sheetId="0"/>
      <sheetData sheetId="1" refreshError="1"/>
      <sheetData sheetId="2">
        <row r="1">
          <cell r="A1" t="str">
            <v>Semaine Actuelle</v>
          </cell>
        </row>
        <row r="2">
          <cell r="A2" t="str">
            <v>Semaine Précédente</v>
          </cell>
        </row>
        <row r="3">
          <cell r="A3" t="str">
            <v>e</v>
          </cell>
        </row>
        <row r="4">
          <cell r="A4" t="str">
            <v>ID de la demande</v>
          </cell>
        </row>
        <row r="5">
          <cell r="A5">
            <v>45784155</v>
          </cell>
        </row>
        <row r="6">
          <cell r="A6">
            <v>45793356</v>
          </cell>
        </row>
        <row r="7">
          <cell r="A7">
            <v>45793356</v>
          </cell>
        </row>
        <row r="8">
          <cell r="A8">
            <v>45793356</v>
          </cell>
        </row>
        <row r="9">
          <cell r="A9">
            <v>45852027</v>
          </cell>
        </row>
        <row r="10">
          <cell r="A10">
            <v>45852027</v>
          </cell>
        </row>
        <row r="11">
          <cell r="A11">
            <v>45852027</v>
          </cell>
        </row>
        <row r="12">
          <cell r="A12">
            <v>45852027</v>
          </cell>
        </row>
        <row r="13">
          <cell r="A13">
            <v>45852027</v>
          </cell>
        </row>
        <row r="14">
          <cell r="A14">
            <v>45852027</v>
          </cell>
        </row>
        <row r="15">
          <cell r="A15">
            <v>45852723</v>
          </cell>
        </row>
        <row r="16">
          <cell r="A16">
            <v>45852723</v>
          </cell>
        </row>
        <row r="17">
          <cell r="A17">
            <v>45852723</v>
          </cell>
        </row>
        <row r="18">
          <cell r="A18">
            <v>45852723</v>
          </cell>
        </row>
        <row r="19">
          <cell r="A19">
            <v>45833226</v>
          </cell>
        </row>
        <row r="20">
          <cell r="A20">
            <v>45853787</v>
          </cell>
        </row>
        <row r="21">
          <cell r="A21">
            <v>45845710</v>
          </cell>
        </row>
        <row r="22">
          <cell r="A22">
            <v>45845710</v>
          </cell>
        </row>
        <row r="23">
          <cell r="A23">
            <v>45845710</v>
          </cell>
        </row>
        <row r="24">
          <cell r="A24">
            <v>45845710</v>
          </cell>
        </row>
        <row r="25">
          <cell r="A25">
            <v>45809930</v>
          </cell>
        </row>
        <row r="26">
          <cell r="A26">
            <v>45809930</v>
          </cell>
        </row>
        <row r="27">
          <cell r="A27">
            <v>45809930</v>
          </cell>
        </row>
        <row r="28">
          <cell r="A28">
            <v>45809930</v>
          </cell>
        </row>
        <row r="29">
          <cell r="A29">
            <v>45809930</v>
          </cell>
        </row>
        <row r="30">
          <cell r="A30">
            <v>45809930</v>
          </cell>
        </row>
        <row r="31">
          <cell r="A31">
            <v>45841946</v>
          </cell>
        </row>
        <row r="32">
          <cell r="A32">
            <v>45824970</v>
          </cell>
        </row>
        <row r="33">
          <cell r="A33">
            <v>45825058</v>
          </cell>
        </row>
        <row r="34">
          <cell r="A34">
            <v>45825058</v>
          </cell>
        </row>
        <row r="35">
          <cell r="A35">
            <v>45845648</v>
          </cell>
        </row>
        <row r="36">
          <cell r="A36">
            <v>45853833</v>
          </cell>
        </row>
        <row r="37">
          <cell r="A37">
            <v>45855209</v>
          </cell>
        </row>
        <row r="38">
          <cell r="A38">
            <v>45855335</v>
          </cell>
        </row>
        <row r="39">
          <cell r="A39">
            <v>45822622</v>
          </cell>
        </row>
        <row r="40">
          <cell r="A40">
            <v>45838017</v>
          </cell>
        </row>
        <row r="41">
          <cell r="A41">
            <v>45838017</v>
          </cell>
        </row>
        <row r="42">
          <cell r="A42">
            <v>45838017</v>
          </cell>
        </row>
        <row r="43">
          <cell r="A43">
            <v>45690249</v>
          </cell>
        </row>
        <row r="44">
          <cell r="A44">
            <v>45835757</v>
          </cell>
        </row>
        <row r="45">
          <cell r="A45">
            <v>45855011</v>
          </cell>
        </row>
        <row r="46">
          <cell r="A46">
            <v>45364459</v>
          </cell>
        </row>
        <row r="47">
          <cell r="A47">
            <v>45364459</v>
          </cell>
        </row>
        <row r="48">
          <cell r="A48">
            <v>45364459</v>
          </cell>
        </row>
        <row r="49">
          <cell r="A49">
            <v>45692351</v>
          </cell>
        </row>
        <row r="50">
          <cell r="A50">
            <v>45836910</v>
          </cell>
        </row>
        <row r="51">
          <cell r="A51">
            <v>45836910</v>
          </cell>
        </row>
        <row r="52">
          <cell r="A52">
            <v>45837262</v>
          </cell>
        </row>
        <row r="53">
          <cell r="A53">
            <v>45837262</v>
          </cell>
        </row>
        <row r="54">
          <cell r="A54">
            <v>45698995</v>
          </cell>
        </row>
        <row r="55">
          <cell r="A55">
            <v>45854098</v>
          </cell>
        </row>
        <row r="56">
          <cell r="A56">
            <v>45848356</v>
          </cell>
        </row>
        <row r="57">
          <cell r="A57">
            <v>45850491</v>
          </cell>
        </row>
        <row r="58">
          <cell r="A58">
            <v>45852904</v>
          </cell>
        </row>
        <row r="59">
          <cell r="A59">
            <v>45854686</v>
          </cell>
        </row>
        <row r="60">
          <cell r="A60">
            <v>45854686</v>
          </cell>
        </row>
        <row r="61">
          <cell r="A61">
            <v>45854686</v>
          </cell>
        </row>
        <row r="62">
          <cell r="A62">
            <v>45854686</v>
          </cell>
        </row>
        <row r="63">
          <cell r="A63">
            <v>45855347</v>
          </cell>
        </row>
        <row r="64">
          <cell r="A64">
            <v>45849812</v>
          </cell>
        </row>
        <row r="65">
          <cell r="A65">
            <v>45806624</v>
          </cell>
        </row>
        <row r="66">
          <cell r="A66">
            <v>45806624</v>
          </cell>
        </row>
        <row r="67">
          <cell r="A67">
            <v>45806624</v>
          </cell>
        </row>
        <row r="68">
          <cell r="A68">
            <v>45758887</v>
          </cell>
        </row>
        <row r="69">
          <cell r="A69">
            <v>45841544</v>
          </cell>
        </row>
        <row r="70">
          <cell r="A70">
            <v>45841361</v>
          </cell>
        </row>
        <row r="71">
          <cell r="A71">
            <v>45843657</v>
          </cell>
        </row>
        <row r="72">
          <cell r="A72">
            <v>45848609</v>
          </cell>
        </row>
        <row r="73">
          <cell r="A73">
            <v>45855339</v>
          </cell>
        </row>
        <row r="74">
          <cell r="A74">
            <v>45774353</v>
          </cell>
        </row>
        <row r="75">
          <cell r="A75">
            <v>45848745</v>
          </cell>
        </row>
        <row r="76">
          <cell r="A76">
            <v>45854935</v>
          </cell>
        </row>
        <row r="77">
          <cell r="A77">
            <v>45818104</v>
          </cell>
        </row>
        <row r="78">
          <cell r="A78">
            <v>45818104</v>
          </cell>
        </row>
        <row r="79">
          <cell r="A79">
            <v>45845432</v>
          </cell>
        </row>
        <row r="80">
          <cell r="A80">
            <v>45847120</v>
          </cell>
        </row>
        <row r="81">
          <cell r="A81">
            <v>45852567</v>
          </cell>
        </row>
        <row r="82">
          <cell r="A82">
            <v>45524210</v>
          </cell>
        </row>
        <row r="83">
          <cell r="A83">
            <v>45524210</v>
          </cell>
        </row>
        <row r="84">
          <cell r="A84">
            <v>45524210</v>
          </cell>
        </row>
        <row r="85">
          <cell r="A85">
            <v>45824790</v>
          </cell>
        </row>
        <row r="86">
          <cell r="A86">
            <v>45836710</v>
          </cell>
        </row>
        <row r="87">
          <cell r="A87">
            <v>45840062</v>
          </cell>
        </row>
        <row r="88">
          <cell r="A88">
            <v>45854183</v>
          </cell>
        </row>
        <row r="89">
          <cell r="A89">
            <v>45854421</v>
          </cell>
        </row>
        <row r="90">
          <cell r="A90">
            <v>45846257</v>
          </cell>
        </row>
        <row r="91">
          <cell r="A91">
            <v>45854532</v>
          </cell>
        </row>
        <row r="92">
          <cell r="A92">
            <v>45854705</v>
          </cell>
        </row>
        <row r="93">
          <cell r="A93">
            <v>45854705</v>
          </cell>
        </row>
        <row r="94">
          <cell r="A94">
            <v>45854705</v>
          </cell>
        </row>
        <row r="95">
          <cell r="A95">
            <v>45854705</v>
          </cell>
        </row>
        <row r="96">
          <cell r="A96">
            <v>45844927</v>
          </cell>
        </row>
        <row r="97">
          <cell r="A97">
            <v>45840423</v>
          </cell>
        </row>
        <row r="98">
          <cell r="A98">
            <v>45840423</v>
          </cell>
        </row>
        <row r="99">
          <cell r="A99">
            <v>45822999</v>
          </cell>
        </row>
        <row r="100">
          <cell r="A100">
            <v>45822999</v>
          </cell>
        </row>
      </sheetData>
      <sheetData sheetId="3" refreshError="1"/>
      <sheetData sheetId="4" refreshError="1"/>
      <sheetData sheetId="5" refreshError="1"/>
      <sheetData sheetId="6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  <sheetData sheetId="48" refreshError="1"/>
      <sheetData sheetId="49" refreshError="1"/>
      <sheetData sheetId="50" refreshError="1"/>
      <sheetData sheetId="51" refreshError="1"/>
      <sheetData sheetId="52" refreshError="1"/>
      <sheetData sheetId="53" refreshError="1"/>
      <sheetData sheetId="54" refreshError="1"/>
      <sheetData sheetId="55" refreshError="1"/>
      <sheetData sheetId="56" refreshError="1"/>
      <sheetData sheetId="57" refreshError="1"/>
      <sheetData sheetId="58" refreshError="1"/>
      <sheetData sheetId="59" refreshError="1"/>
      <sheetData sheetId="60" refreshError="1"/>
      <sheetData sheetId="61" refreshError="1"/>
      <sheetData sheetId="62" refreshError="1"/>
      <sheetData sheetId="63" refreshError="1"/>
      <sheetData sheetId="64" refreshError="1"/>
      <sheetData sheetId="65" refreshError="1"/>
      <sheetData sheetId="66" refreshError="1"/>
      <sheetData sheetId="67" refreshError="1"/>
      <sheetData sheetId="68" refreshError="1"/>
      <sheetData sheetId="69" refreshError="1"/>
      <sheetData sheetId="70" refreshError="1"/>
      <sheetData sheetId="71" refreshError="1"/>
      <sheetData sheetId="72" refreshError="1"/>
      <sheetData sheetId="73" refreshError="1"/>
      <sheetData sheetId="74" refreshError="1"/>
      <sheetData sheetId="75" refreshError="1"/>
      <sheetData sheetId="76" refreshError="1"/>
      <sheetData sheetId="77" refreshError="1"/>
      <sheetData sheetId="78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154B0AE0-EF04-4C53-9A34-100BCEE71EAB}" name="TB_SALARIES" displayName="TB_SALARIES" ref="A2:A9" totalsRowShown="0">
  <autoFilter ref="A2:A9" xr:uid="{154B0AE0-EF04-4C53-9A34-100BCEE71EAB}"/>
  <tableColumns count="1">
    <tableColumn id="1" xr3:uid="{28B6200F-2290-4BA7-9A48-37D89189B68E}" name="LST_SALARIES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C53CEFA1-FCAA-4188-90C6-0EFB1441DB16}" name="TB_SAL_SEM" displayName="TB_SAL_SEM" ref="C2:H7" totalsRowShown="0">
  <autoFilter ref="C2:H7" xr:uid="{C53CEFA1-FCAA-4188-90C6-0EFB1441DB16}"/>
  <tableColumns count="6">
    <tableColumn id="1" xr3:uid="{F380A35E-916E-49F2-82FA-D3A80AA1E309}" name="SALARIES_REPARTITION"/>
    <tableColumn id="2" xr3:uid="{DBB4A8CB-5FDD-446A-B787-ECE174389711}" name="NB_DEMANDES_SEM_PREC" dataDxfId="4">
      <calculatedColumnFormula>COUNTIF(INDIRECT("'"&amp;$E$1&amp;"'!B:B"),C3)+COUNTIF(INDIRECT("'"&amp;$E$1&amp;"'!C:C"),C3)</calculatedColumnFormula>
    </tableColumn>
    <tableColumn id="3" xr3:uid="{542A18F7-CBDA-4CB0-B9A3-A1EFC5BC28EA}" name="LIBRE" dataDxfId="3">
      <calculatedColumnFormula>IF(C3="",0,($F$1/NB_SAL)-TB_SAL_SEM[[#This Row],[NB_DEMANDES_SEM_PREC]])</calculatedColumnFormula>
    </tableColumn>
    <tableColumn id="4" xr3:uid="{43EEA811-15C3-44ED-A98B-5D13468ABC20}" name="SEMAINE ACTUELLE" dataDxfId="2">
      <calculatedColumnFormula>COUNTIF(INDIRECT("'"&amp;$D$1&amp;"'!E:E"),C3)</calculatedColumnFormula>
    </tableColumn>
    <tableColumn id="6" xr3:uid="{873E5F6D-F76E-4AE9-83E2-A2A81D3AC552}" name="AJOUT_REPARTITION" dataDxfId="1">
      <calculatedColumnFormula>COUNTIF(INDIRECT("'"&amp;$E$1&amp;"'!E:E"),C3)</calculatedColumnFormula>
    </tableColumn>
    <tableColumn id="5" xr3:uid="{E033F6D7-3C76-450A-B674-EF7A41427975}" name="REPARTITION" dataDxfId="0">
      <calculatedColumnFormula>+TB_SAL_SEM[[#This Row],[LIBRE]]-TB_SAL_SEM[[#This Row],[SEMAINE ACTUELLE]]-TB_SAL_SEM[[#This Row],[AJOUT_REPARTITION]]</calculatedColumnFormula>
    </tableColumn>
  </tableColumns>
  <tableStyleInfo name="TableStyleMedium3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06B3ED2-A2D1-4B0A-8755-0EACEF91BD9C}" name="TB_CORRES_REF" displayName="TB_CORRES_REF" ref="AE1:AF8" totalsRowShown="0">
  <autoFilter ref="AE1:AF8" xr:uid="{206B3ED2-A2D1-4B0A-8755-0EACEF91BD9C}"/>
  <tableColumns count="2">
    <tableColumn id="1" xr3:uid="{F1482BE7-F193-4AE6-B1DA-124B9781D3F2}" name="Referent Nom"/>
    <tableColumn id="2" xr3:uid="{DC9CBC1F-97F0-48EA-BC26-365853FBCEAA}" name="Ref Prenom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4C2888AF-D63C-4053-9B48-5F9EE71EF8D4}" name="TB_SUPPORT" displayName="TB_SUPPORT" ref="AB1:AC5" totalsRowShown="0">
  <autoFilter ref="AB1:AC5" xr:uid="{4C2888AF-D63C-4053-9B48-5F9EE71EF8D4}"/>
  <tableColumns count="2">
    <tableColumn id="1" xr3:uid="{E89E0563-F556-4052-935C-808158F98985}" name="Col AB"/>
    <tableColumn id="2" xr3:uid="{AD1D87E2-A3FC-44CB-8AF6-92022C864B27}" name="Col AC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4D281E0E-6027-4B11-99A2-B573122BEE01}" name="TB_BORD" displayName="TB_BORD" ref="M1:Z5" totalsRowShown="0">
  <autoFilter ref="M1:Z5" xr:uid="{4D281E0E-6027-4B11-99A2-B573122BEE01}"/>
  <tableColumns count="14">
    <tableColumn id="1" xr3:uid="{E77159BA-7881-4158-BBA5-2776AD72F112}" name="Col Bordure"/>
    <tableColumn id="2" xr3:uid="{0E861D38-D62D-4A62-9089-22052F11CFA3}" name="Col N"/>
    <tableColumn id="3" xr3:uid="{36DAA2D9-F68C-4370-BB52-537A203D6564}" name="Col O"/>
    <tableColumn id="4" xr3:uid="{16260FEE-40F2-4A84-8B6C-D67B3ACB25B7}" name="Col P"/>
    <tableColumn id="5" xr3:uid="{838B5BFB-018D-44C0-83CB-606C5347CFCE}" name=" Col Q"/>
    <tableColumn id="6" xr3:uid="{D2DD7580-FC0D-4F9C-9A07-17D343DDAA96}" name="Col R"/>
    <tableColumn id="7" xr3:uid="{740DDCF9-9B1D-49C6-A1DE-9251B9D8C29F}" name="Col S"/>
    <tableColumn id="8" xr3:uid="{E1532757-7186-46ED-9128-78B1ACB44D2F}" name="Col T"/>
    <tableColumn id="9" xr3:uid="{3F5A6189-363E-47D7-A34B-80DDC6D46537}" name="Col U"/>
    <tableColumn id="10" xr3:uid="{3B01F9D8-DAF1-46E8-A624-1CC78B4C1584}" name=" Col V"/>
    <tableColumn id="11" xr3:uid="{96FBD89A-865F-4679-ACC7-4E38A69EC09C}" name="Col W"/>
    <tableColumn id="12" xr3:uid="{07BEB610-9184-43BD-BB2F-6904E8D0391E}" name="Referent"/>
    <tableColumn id="13" xr3:uid="{6B63B19D-4601-4073-B0A4-9392618405F3}" name="Col Y"/>
    <tableColumn id="14" xr3:uid="{F60BDA8B-9831-44FB-A222-3D13AA2EAF03}" name="Col Z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6C716514-8473-47B6-BC42-1753BC5634E6}" name="TB_COULEURS" displayName="TB_COULEURS" ref="A1:K5" totalsRowShown="0">
  <autoFilter ref="A1:K5" xr:uid="{6C716514-8473-47B6-BC42-1753BC5634E6}"/>
  <tableColumns count="11">
    <tableColumn id="1" xr3:uid="{F3A4459A-7B19-4B94-9703-C1AC1DFE6425}" name="Couleur"/>
    <tableColumn id="2" xr3:uid="{9D4AC524-540E-4BF7-A472-A1C6A8FDCF67}" name="Cat couleur"/>
    <tableColumn id="3" xr3:uid="{978D6317-D7A7-4362-8E8C-46EDC2AD95B1}" name="Col C"/>
    <tableColumn id="4" xr3:uid="{5D2D1136-E94C-44CF-9B2D-626AE5B704EE}" name="Col D"/>
    <tableColumn id="5" xr3:uid="{5E6F626C-2E2B-4826-9B60-CB489CB6FEE6}" name="Col E"/>
    <tableColumn id="6" xr3:uid="{1952F4A7-25BA-478B-9B52-91F62303E89F}" name="Cod Couleur"/>
    <tableColumn id="7" xr3:uid="{DC195951-303A-4C34-81F9-3226404C7734}" name="Col G"/>
    <tableColumn id="8" xr3:uid="{1F45696C-7620-427E-8EF2-7228CE4CA917}" name="Col H"/>
    <tableColumn id="9" xr3:uid="{005F9447-0ADC-40B6-A8D3-FCFE645DE22C}" name="Col I"/>
    <tableColumn id="10" xr3:uid="{3AC78B85-A54F-409A-8BC8-79506B2656B9}" name="Remplissage"/>
    <tableColumn id="11" xr3:uid="{23285ACA-4E87-4E95-A131-2ABD5E584085}" name="Referent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table" Target="../tables/table4.xml"/><Relationship Id="rId1" Type="http://schemas.openxmlformats.org/officeDocument/2006/relationships/table" Target="../tables/table3.xml"/><Relationship Id="rId4" Type="http://schemas.openxmlformats.org/officeDocument/2006/relationships/table" Target="../tables/table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A42ABFE-BC43-4C57-9F67-2040AE052426}">
  <sheetPr codeName="Feuil4"/>
  <dimension ref="A1:V11"/>
  <sheetViews>
    <sheetView tabSelected="1" workbookViewId="0">
      <selection activeCell="E13" sqref="E13"/>
    </sheetView>
  </sheetViews>
  <sheetFormatPr baseColWidth="10" defaultRowHeight="14.4" x14ac:dyDescent="0.3"/>
  <cols>
    <col min="1" max="16384" width="11.5546875" style="1"/>
  </cols>
  <sheetData>
    <row r="1" spans="1:22" s="11" customFormat="1" x14ac:dyDescent="0.3">
      <c r="A1" s="11" t="s">
        <v>5</v>
      </c>
      <c r="B1" s="11" t="s">
        <v>6</v>
      </c>
      <c r="C1" s="11" t="s">
        <v>9</v>
      </c>
      <c r="D1" s="11" t="s">
        <v>12</v>
      </c>
      <c r="E1" s="11" t="s">
        <v>13</v>
      </c>
      <c r="F1" s="11" t="s">
        <v>14</v>
      </c>
      <c r="G1" s="11" t="s">
        <v>92</v>
      </c>
      <c r="H1" s="11" t="s">
        <v>19</v>
      </c>
      <c r="I1" s="11" t="s">
        <v>22</v>
      </c>
      <c r="J1" s="11" t="s">
        <v>23</v>
      </c>
      <c r="K1" s="11" t="s">
        <v>16</v>
      </c>
      <c r="L1" s="11" t="s">
        <v>17</v>
      </c>
      <c r="M1" s="11" t="s">
        <v>18</v>
      </c>
      <c r="N1" s="11" t="s">
        <v>24</v>
      </c>
      <c r="O1" s="11" t="s">
        <v>25</v>
      </c>
      <c r="P1" s="11" t="s">
        <v>15</v>
      </c>
      <c r="Q1" s="11" t="s">
        <v>20</v>
      </c>
      <c r="R1" s="11" t="s">
        <v>21</v>
      </c>
      <c r="S1" s="11" t="s">
        <v>4</v>
      </c>
      <c r="T1" s="11" t="s">
        <v>26</v>
      </c>
      <c r="U1" s="11" t="s">
        <v>27</v>
      </c>
      <c r="V1" s="11" t="s">
        <v>28</v>
      </c>
    </row>
    <row r="2" spans="1:22" customFormat="1" x14ac:dyDescent="0.3">
      <c r="A2" t="s">
        <v>93</v>
      </c>
      <c r="B2" t="s">
        <v>93</v>
      </c>
      <c r="C2" t="s">
        <v>93</v>
      </c>
      <c r="D2" t="s">
        <v>93</v>
      </c>
      <c r="E2" t="s">
        <v>93</v>
      </c>
      <c r="F2" t="s">
        <v>93</v>
      </c>
      <c r="G2">
        <v>27</v>
      </c>
      <c r="H2" t="s">
        <v>93</v>
      </c>
      <c r="I2" t="s">
        <v>46</v>
      </c>
      <c r="J2" t="s">
        <v>93</v>
      </c>
      <c r="K2" t="s">
        <v>93</v>
      </c>
      <c r="L2" t="s">
        <v>93</v>
      </c>
      <c r="M2" t="s">
        <v>93</v>
      </c>
      <c r="P2" t="s">
        <v>93</v>
      </c>
      <c r="Q2" t="s">
        <v>93</v>
      </c>
      <c r="R2" t="s">
        <v>93</v>
      </c>
      <c r="S2">
        <v>65154</v>
      </c>
      <c r="T2" t="s">
        <v>93</v>
      </c>
      <c r="U2" t="s">
        <v>93</v>
      </c>
      <c r="V2" t="s">
        <v>74</v>
      </c>
    </row>
    <row r="3" spans="1:22" customFormat="1" x14ac:dyDescent="0.3">
      <c r="A3" t="s">
        <v>93</v>
      </c>
      <c r="B3" t="s">
        <v>93</v>
      </c>
      <c r="C3" t="s">
        <v>93</v>
      </c>
      <c r="D3" t="s">
        <v>93</v>
      </c>
      <c r="E3" t="s">
        <v>93</v>
      </c>
      <c r="F3" t="s">
        <v>93</v>
      </c>
      <c r="G3">
        <v>31</v>
      </c>
      <c r="H3" t="s">
        <v>93</v>
      </c>
      <c r="I3" t="s">
        <v>97</v>
      </c>
      <c r="J3" t="s">
        <v>93</v>
      </c>
      <c r="K3" t="s">
        <v>93</v>
      </c>
      <c r="L3" t="s">
        <v>93</v>
      </c>
      <c r="M3" t="s">
        <v>93</v>
      </c>
      <c r="P3" t="s">
        <v>93</v>
      </c>
      <c r="Q3" t="s">
        <v>93</v>
      </c>
      <c r="R3" t="s">
        <v>93</v>
      </c>
      <c r="S3">
        <v>161651</v>
      </c>
      <c r="T3" t="s">
        <v>93</v>
      </c>
      <c r="U3" t="s">
        <v>93</v>
      </c>
      <c r="V3" t="s">
        <v>53</v>
      </c>
    </row>
    <row r="4" spans="1:22" customFormat="1" x14ac:dyDescent="0.3">
      <c r="A4" t="s">
        <v>93</v>
      </c>
      <c r="B4" t="s">
        <v>93</v>
      </c>
      <c r="C4" t="s">
        <v>93</v>
      </c>
      <c r="D4" t="s">
        <v>93</v>
      </c>
      <c r="E4" t="s">
        <v>93</v>
      </c>
      <c r="F4" t="s">
        <v>93</v>
      </c>
      <c r="G4">
        <v>29</v>
      </c>
      <c r="H4" t="s">
        <v>93</v>
      </c>
      <c r="I4" t="s">
        <v>49</v>
      </c>
      <c r="J4" t="s">
        <v>93</v>
      </c>
      <c r="K4" t="s">
        <v>93</v>
      </c>
      <c r="L4" t="s">
        <v>93</v>
      </c>
      <c r="M4" t="s">
        <v>93</v>
      </c>
      <c r="P4" t="s">
        <v>93</v>
      </c>
      <c r="Q4" t="s">
        <v>93</v>
      </c>
      <c r="R4" t="s">
        <v>93</v>
      </c>
      <c r="S4">
        <v>154161</v>
      </c>
      <c r="T4" t="s">
        <v>93</v>
      </c>
      <c r="U4" t="s">
        <v>93</v>
      </c>
      <c r="V4" t="s">
        <v>51</v>
      </c>
    </row>
    <row r="5" spans="1:22" customFormat="1" x14ac:dyDescent="0.3">
      <c r="A5" t="s">
        <v>93</v>
      </c>
      <c r="B5" t="s">
        <v>93</v>
      </c>
      <c r="C5" t="s">
        <v>93</v>
      </c>
      <c r="D5" t="s">
        <v>93</v>
      </c>
      <c r="E5" t="s">
        <v>93</v>
      </c>
      <c r="F5" t="s">
        <v>93</v>
      </c>
      <c r="G5">
        <v>18</v>
      </c>
      <c r="H5" t="s">
        <v>93</v>
      </c>
      <c r="I5" t="s">
        <v>98</v>
      </c>
      <c r="J5" t="s">
        <v>93</v>
      </c>
      <c r="K5" t="s">
        <v>93</v>
      </c>
      <c r="L5" t="s">
        <v>93</v>
      </c>
      <c r="M5" t="s">
        <v>93</v>
      </c>
      <c r="N5" t="s">
        <v>94</v>
      </c>
      <c r="O5" t="s">
        <v>93</v>
      </c>
      <c r="P5" t="s">
        <v>93</v>
      </c>
      <c r="Q5" t="s">
        <v>93</v>
      </c>
      <c r="R5" t="s">
        <v>93</v>
      </c>
      <c r="S5">
        <v>151465</v>
      </c>
      <c r="T5" t="s">
        <v>93</v>
      </c>
      <c r="U5" t="s">
        <v>93</v>
      </c>
    </row>
    <row r="6" spans="1:22" customFormat="1" x14ac:dyDescent="0.3">
      <c r="A6" t="s">
        <v>93</v>
      </c>
      <c r="B6" t="s">
        <v>93</v>
      </c>
      <c r="C6" t="s">
        <v>93</v>
      </c>
      <c r="D6" t="s">
        <v>93</v>
      </c>
      <c r="E6" t="s">
        <v>93</v>
      </c>
      <c r="F6" t="s">
        <v>93</v>
      </c>
      <c r="G6">
        <v>17</v>
      </c>
      <c r="H6" t="s">
        <v>93</v>
      </c>
      <c r="I6" t="s">
        <v>97</v>
      </c>
      <c r="J6" t="s">
        <v>93</v>
      </c>
      <c r="K6" t="s">
        <v>93</v>
      </c>
      <c r="L6" t="s">
        <v>93</v>
      </c>
      <c r="M6" t="s">
        <v>93</v>
      </c>
      <c r="O6" t="s">
        <v>96</v>
      </c>
      <c r="P6" t="s">
        <v>93</v>
      </c>
      <c r="Q6" t="s">
        <v>93</v>
      </c>
      <c r="R6" t="s">
        <v>93</v>
      </c>
      <c r="S6">
        <v>616547</v>
      </c>
      <c r="T6" t="s">
        <v>93</v>
      </c>
      <c r="U6" t="s">
        <v>93</v>
      </c>
    </row>
    <row r="7" spans="1:22" customFormat="1" x14ac:dyDescent="0.3">
      <c r="A7" t="s">
        <v>93</v>
      </c>
      <c r="B7" t="s">
        <v>93</v>
      </c>
      <c r="C7" t="s">
        <v>93</v>
      </c>
      <c r="D7" t="s">
        <v>93</v>
      </c>
      <c r="E7" t="s">
        <v>93</v>
      </c>
      <c r="F7" t="s">
        <v>93</v>
      </c>
      <c r="G7">
        <v>52</v>
      </c>
      <c r="H7" t="s">
        <v>93</v>
      </c>
      <c r="I7" t="s">
        <v>99</v>
      </c>
      <c r="J7" t="s">
        <v>93</v>
      </c>
      <c r="K7" t="s">
        <v>93</v>
      </c>
      <c r="L7" t="s">
        <v>93</v>
      </c>
      <c r="M7" t="s">
        <v>93</v>
      </c>
      <c r="N7" t="s">
        <v>95</v>
      </c>
      <c r="O7" t="s">
        <v>93</v>
      </c>
      <c r="P7" t="s">
        <v>93</v>
      </c>
      <c r="Q7" t="s">
        <v>93</v>
      </c>
      <c r="R7" t="s">
        <v>93</v>
      </c>
      <c r="S7">
        <v>65178</v>
      </c>
      <c r="T7" t="s">
        <v>93</v>
      </c>
      <c r="U7" t="s">
        <v>93</v>
      </c>
    </row>
    <row r="8" spans="1:22" customFormat="1" x14ac:dyDescent="0.3">
      <c r="A8" t="s">
        <v>93</v>
      </c>
      <c r="B8" t="s">
        <v>93</v>
      </c>
      <c r="C8" t="s">
        <v>93</v>
      </c>
      <c r="D8" t="s">
        <v>93</v>
      </c>
      <c r="E8" t="s">
        <v>93</v>
      </c>
      <c r="F8" t="s">
        <v>93</v>
      </c>
      <c r="G8">
        <v>67</v>
      </c>
      <c r="H8" t="s">
        <v>93</v>
      </c>
      <c r="I8" t="s">
        <v>46</v>
      </c>
      <c r="J8" t="s">
        <v>93</v>
      </c>
      <c r="K8" t="s">
        <v>93</v>
      </c>
      <c r="L8" t="s">
        <v>93</v>
      </c>
      <c r="M8" t="s">
        <v>93</v>
      </c>
      <c r="P8" t="s">
        <v>93</v>
      </c>
      <c r="Q8" t="s">
        <v>93</v>
      </c>
      <c r="R8" t="s">
        <v>93</v>
      </c>
      <c r="S8">
        <v>62649</v>
      </c>
      <c r="T8" t="s">
        <v>93</v>
      </c>
      <c r="U8" t="s">
        <v>93</v>
      </c>
    </row>
    <row r="9" spans="1:22" customFormat="1" x14ac:dyDescent="0.3">
      <c r="A9" t="s">
        <v>93</v>
      </c>
      <c r="B9" t="s">
        <v>93</v>
      </c>
      <c r="C9" t="s">
        <v>93</v>
      </c>
      <c r="D9" t="s">
        <v>93</v>
      </c>
      <c r="E9" t="s">
        <v>93</v>
      </c>
      <c r="F9" t="s">
        <v>93</v>
      </c>
      <c r="G9">
        <v>18</v>
      </c>
      <c r="H9" t="s">
        <v>93</v>
      </c>
      <c r="I9" t="s">
        <v>100</v>
      </c>
      <c r="J9" t="s">
        <v>93</v>
      </c>
      <c r="K9" t="s">
        <v>93</v>
      </c>
      <c r="L9" t="s">
        <v>93</v>
      </c>
      <c r="M9" t="s">
        <v>93</v>
      </c>
      <c r="P9" t="s">
        <v>93</v>
      </c>
      <c r="Q9" t="s">
        <v>93</v>
      </c>
      <c r="R9" t="s">
        <v>93</v>
      </c>
      <c r="S9">
        <v>125151</v>
      </c>
      <c r="T9" t="s">
        <v>93</v>
      </c>
      <c r="U9" t="s">
        <v>93</v>
      </c>
    </row>
    <row r="10" spans="1:22" customFormat="1" x14ac:dyDescent="0.3">
      <c r="A10" t="s">
        <v>93</v>
      </c>
      <c r="B10" t="s">
        <v>93</v>
      </c>
      <c r="C10" t="s">
        <v>93</v>
      </c>
      <c r="D10" t="s">
        <v>93</v>
      </c>
      <c r="E10" t="s">
        <v>93</v>
      </c>
      <c r="F10" t="s">
        <v>93</v>
      </c>
      <c r="G10">
        <v>19</v>
      </c>
      <c r="H10" t="s">
        <v>93</v>
      </c>
      <c r="I10" t="s">
        <v>49</v>
      </c>
      <c r="J10" t="s">
        <v>93</v>
      </c>
      <c r="K10" t="s">
        <v>93</v>
      </c>
      <c r="L10" t="s">
        <v>93</v>
      </c>
      <c r="M10" t="s">
        <v>93</v>
      </c>
      <c r="P10" t="s">
        <v>93</v>
      </c>
      <c r="Q10" t="s">
        <v>93</v>
      </c>
      <c r="R10" t="s">
        <v>93</v>
      </c>
      <c r="S10">
        <v>51564</v>
      </c>
      <c r="T10" t="s">
        <v>93</v>
      </c>
      <c r="U10" t="s">
        <v>93</v>
      </c>
    </row>
    <row r="11" spans="1:22" customFormat="1" x14ac:dyDescent="0.3">
      <c r="A11" t="s">
        <v>93</v>
      </c>
      <c r="B11" t="s">
        <v>93</v>
      </c>
      <c r="C11" t="s">
        <v>93</v>
      </c>
      <c r="D11" t="s">
        <v>93</v>
      </c>
      <c r="E11" t="s">
        <v>93</v>
      </c>
      <c r="F11" t="s">
        <v>93</v>
      </c>
      <c r="G11">
        <v>33</v>
      </c>
      <c r="H11" t="s">
        <v>93</v>
      </c>
      <c r="I11" t="s">
        <v>98</v>
      </c>
      <c r="J11" t="s">
        <v>93</v>
      </c>
      <c r="K11" t="s">
        <v>93</v>
      </c>
      <c r="L11" t="s">
        <v>93</v>
      </c>
      <c r="M11" t="s">
        <v>93</v>
      </c>
      <c r="P11" t="s">
        <v>93</v>
      </c>
      <c r="Q11" t="s">
        <v>93</v>
      </c>
      <c r="R11" t="s">
        <v>93</v>
      </c>
      <c r="S11">
        <v>2515612</v>
      </c>
      <c r="T11" t="s">
        <v>93</v>
      </c>
      <c r="U11" t="s">
        <v>93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607BC66-1792-4039-B855-E030D435E97C}">
  <sheetPr codeName="Feuil1"/>
  <dimension ref="A1:H9"/>
  <sheetViews>
    <sheetView workbookViewId="0">
      <selection activeCell="C6" sqref="C6"/>
    </sheetView>
  </sheetViews>
  <sheetFormatPr baseColWidth="10" defaultRowHeight="14.4" x14ac:dyDescent="0.3"/>
  <cols>
    <col min="1" max="1" width="25.6640625" customWidth="1"/>
    <col min="3" max="3" width="36.44140625" customWidth="1"/>
    <col min="4" max="7" width="32.109375" customWidth="1"/>
    <col min="8" max="8" width="23.88671875" customWidth="1"/>
  </cols>
  <sheetData>
    <row r="1" spans="1:8" ht="54" x14ac:dyDescent="0.3">
      <c r="A1" s="3" t="s">
        <v>106</v>
      </c>
      <c r="C1" s="4" t="s">
        <v>107</v>
      </c>
      <c r="D1" s="5" t="s">
        <v>3</v>
      </c>
      <c r="E1" s="6" t="s">
        <v>108</v>
      </c>
      <c r="F1" s="7">
        <f>+COUNTA([1]ONGLET_NEUTRE!A:A)-4</f>
        <v>96</v>
      </c>
      <c r="G1" s="7">
        <f>+F1/NB_SAL</f>
        <v>19.2</v>
      </c>
      <c r="H1" s="8">
        <f>+COUNTA(TB_SAL_SEM[SALARIES_REPARTITION])</f>
        <v>5</v>
      </c>
    </row>
    <row r="2" spans="1:8" x14ac:dyDescent="0.3">
      <c r="A2" t="s">
        <v>109</v>
      </c>
      <c r="C2" t="s">
        <v>110</v>
      </c>
      <c r="D2" t="s">
        <v>111</v>
      </c>
      <c r="E2" t="s">
        <v>112</v>
      </c>
      <c r="F2" t="s">
        <v>113</v>
      </c>
      <c r="G2" t="s">
        <v>114</v>
      </c>
      <c r="H2" t="s">
        <v>115</v>
      </c>
    </row>
    <row r="3" spans="1:8" x14ac:dyDescent="0.3">
      <c r="A3" t="s">
        <v>51</v>
      </c>
      <c r="C3" t="s">
        <v>51</v>
      </c>
      <c r="D3">
        <f t="shared" ref="D3:D6" ca="1" si="0">COUNTIF(INDIRECT("'"&amp;$E$1&amp;"'!B:B"),C3)+COUNTIF(INDIRECT("'"&amp;$E$1&amp;"'!C:C"),C3)</f>
        <v>0</v>
      </c>
      <c r="E3">
        <f ca="1">IF(C3="",0,($F$1/NB_SAL)-TB_SAL_SEM[[#This Row],[NB_DEMANDES_SEM_PREC]])</f>
        <v>19.2</v>
      </c>
      <c r="F3">
        <f t="shared" ref="F3:F6" ca="1" si="1">COUNTIF(INDIRECT("'"&amp;$D$1&amp;"'!E:E"),C3)</f>
        <v>5</v>
      </c>
      <c r="G3">
        <f t="shared" ref="G3:G7" ca="1" si="2">COUNTIF(INDIRECT("'"&amp;$E$1&amp;"'!E:E"),C3)</f>
        <v>0</v>
      </c>
      <c r="H3">
        <f ca="1">+TB_SAL_SEM[[#This Row],[LIBRE]]-TB_SAL_SEM[[#This Row],[SEMAINE ACTUELLE]]-TB_SAL_SEM[[#This Row],[AJOUT_REPARTITION]]</f>
        <v>14.2</v>
      </c>
    </row>
    <row r="4" spans="1:8" x14ac:dyDescent="0.3">
      <c r="A4" t="s">
        <v>52</v>
      </c>
      <c r="C4" t="s">
        <v>52</v>
      </c>
      <c r="D4">
        <f t="shared" ca="1" si="0"/>
        <v>0</v>
      </c>
      <c r="E4">
        <f ca="1">IF(C4="",0,($F$1/NB_SAL)-TB_SAL_SEM[[#This Row],[NB_DEMANDES_SEM_PREC]])</f>
        <v>19.2</v>
      </c>
      <c r="F4">
        <f t="shared" ca="1" si="1"/>
        <v>5</v>
      </c>
      <c r="G4">
        <f t="shared" ca="1" si="2"/>
        <v>0</v>
      </c>
      <c r="H4">
        <f ca="1">+TB_SAL_SEM[[#This Row],[LIBRE]]-TB_SAL_SEM[[#This Row],[SEMAINE ACTUELLE]]-TB_SAL_SEM[[#This Row],[AJOUT_REPARTITION]]</f>
        <v>14.2</v>
      </c>
    </row>
    <row r="5" spans="1:8" x14ac:dyDescent="0.3">
      <c r="A5" t="s">
        <v>53</v>
      </c>
      <c r="C5" t="s">
        <v>53</v>
      </c>
      <c r="D5">
        <f t="shared" ca="1" si="0"/>
        <v>0</v>
      </c>
      <c r="E5">
        <f ca="1">IF(C5="",0,($F$1/NB_SAL)-TB_SAL_SEM[[#This Row],[NB_DEMANDES_SEM_PREC]])</f>
        <v>19.2</v>
      </c>
      <c r="F5">
        <f t="shared" ca="1" si="1"/>
        <v>0</v>
      </c>
      <c r="G5">
        <f t="shared" ca="1" si="2"/>
        <v>0</v>
      </c>
      <c r="H5">
        <f ca="1">+TB_SAL_SEM[[#This Row],[LIBRE]]-TB_SAL_SEM[[#This Row],[SEMAINE ACTUELLE]]-TB_SAL_SEM[[#This Row],[AJOUT_REPARTITION]]</f>
        <v>19.2</v>
      </c>
    </row>
    <row r="6" spans="1:8" x14ac:dyDescent="0.3">
      <c r="A6" t="s">
        <v>71</v>
      </c>
      <c r="C6" t="s">
        <v>71</v>
      </c>
      <c r="D6">
        <f t="shared" ca="1" si="0"/>
        <v>0</v>
      </c>
      <c r="E6">
        <f ca="1">IF(C6="",0,($F$1/NB_SAL)-TB_SAL_SEM[[#This Row],[NB_DEMANDES_SEM_PREC]])</f>
        <v>19.2</v>
      </c>
      <c r="F6">
        <f t="shared" ca="1" si="1"/>
        <v>0</v>
      </c>
      <c r="G6">
        <f t="shared" ca="1" si="2"/>
        <v>0</v>
      </c>
      <c r="H6">
        <f ca="1">+TB_SAL_SEM[[#This Row],[LIBRE]]-TB_SAL_SEM[[#This Row],[SEMAINE ACTUELLE]]-TB_SAL_SEM[[#This Row],[AJOUT_REPARTITION]]</f>
        <v>19.2</v>
      </c>
    </row>
    <row r="7" spans="1:8" x14ac:dyDescent="0.3">
      <c r="A7" t="s">
        <v>72</v>
      </c>
      <c r="C7" t="s">
        <v>72</v>
      </c>
      <c r="D7">
        <f ca="1">COUNTIF(INDIRECT("'"&amp;$E$1&amp;"'!B:B"),C7)+COUNTIF(INDIRECT("'"&amp;$E$1&amp;"'!C:C"),C7)</f>
        <v>0</v>
      </c>
      <c r="E7">
        <f ca="1">IF(C7="",0,($F$1/NB_SAL)-TB_SAL_SEM[[#This Row],[NB_DEMANDES_SEM_PREC]])</f>
        <v>19.2</v>
      </c>
      <c r="F7">
        <f ca="1">COUNTIF(INDIRECT("'"&amp;$D$1&amp;"'!E:E"),C7)</f>
        <v>0</v>
      </c>
      <c r="G7">
        <f t="shared" ca="1" si="2"/>
        <v>0</v>
      </c>
      <c r="H7">
        <f ca="1">+TB_SAL_SEM[[#This Row],[LIBRE]]-TB_SAL_SEM[[#This Row],[SEMAINE ACTUELLE]]-TB_SAL_SEM[[#This Row],[AJOUT_REPARTITION]]</f>
        <v>19.2</v>
      </c>
    </row>
    <row r="8" spans="1:8" x14ac:dyDescent="0.3">
      <c r="A8" t="s">
        <v>73</v>
      </c>
    </row>
    <row r="9" spans="1:8" x14ac:dyDescent="0.3">
      <c r="A9" t="s">
        <v>74</v>
      </c>
    </row>
  </sheetData>
  <pageMargins left="0.7" right="0.7" top="0.75" bottom="0.75" header="0.3" footer="0.3"/>
  <tableParts count="2">
    <tablePart r:id="rId1"/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3FDF2E0-9E94-4326-B2A2-618DD57E1BA8}">
  <sheetPr codeName="Feuil6"/>
  <dimension ref="A1:F4"/>
  <sheetViews>
    <sheetView workbookViewId="0">
      <selection activeCell="H9" sqref="H9"/>
    </sheetView>
  </sheetViews>
  <sheetFormatPr baseColWidth="10" defaultRowHeight="14.4" x14ac:dyDescent="0.3"/>
  <sheetData>
    <row r="1" spans="1:6" x14ac:dyDescent="0.3">
      <c r="A1" t="s">
        <v>0</v>
      </c>
    </row>
    <row r="2" spans="1:6" x14ac:dyDescent="0.3">
      <c r="A2" t="s">
        <v>116</v>
      </c>
    </row>
    <row r="3" spans="1:6" x14ac:dyDescent="0.3">
      <c r="A3" s="9" t="s">
        <v>117</v>
      </c>
    </row>
    <row r="4" spans="1:6" ht="28.8" x14ac:dyDescent="0.3">
      <c r="A4" s="10" t="s">
        <v>29</v>
      </c>
      <c r="B4" t="s">
        <v>119</v>
      </c>
      <c r="C4" t="s">
        <v>30</v>
      </c>
      <c r="D4" t="s">
        <v>120</v>
      </c>
      <c r="E4" s="10" t="s">
        <v>115</v>
      </c>
      <c r="F4" s="10" t="s">
        <v>118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74B5F94-A4BB-4622-8553-16C8553EE892}">
  <sheetPr codeName="Feuil2"/>
  <dimension ref="A1:AL8"/>
  <sheetViews>
    <sheetView topLeftCell="Q1" workbookViewId="0">
      <selection activeCell="AF2" sqref="AF2:AF8"/>
    </sheetView>
  </sheetViews>
  <sheetFormatPr baseColWidth="10" defaultRowHeight="14.4" x14ac:dyDescent="0.3"/>
  <cols>
    <col min="2" max="2" width="13.109375" customWidth="1"/>
    <col min="6" max="6" width="14" customWidth="1"/>
    <col min="13" max="13" width="13.33203125" customWidth="1"/>
    <col min="31" max="31" width="15.33203125" customWidth="1"/>
    <col min="32" max="32" width="13.21875" customWidth="1"/>
  </cols>
  <sheetData>
    <row r="1" spans="1:38" ht="21.6" x14ac:dyDescent="0.3">
      <c r="A1" t="s">
        <v>36</v>
      </c>
      <c r="B1" t="s">
        <v>37</v>
      </c>
      <c r="C1" t="s">
        <v>38</v>
      </c>
      <c r="D1" t="s">
        <v>39</v>
      </c>
      <c r="E1" t="s">
        <v>40</v>
      </c>
      <c r="F1" t="s">
        <v>41</v>
      </c>
      <c r="G1" t="s">
        <v>42</v>
      </c>
      <c r="H1" t="s">
        <v>43</v>
      </c>
      <c r="I1" t="s">
        <v>44</v>
      </c>
      <c r="J1" t="s">
        <v>87</v>
      </c>
      <c r="K1" t="s">
        <v>45</v>
      </c>
      <c r="M1" t="s">
        <v>82</v>
      </c>
      <c r="N1" t="s">
        <v>55</v>
      </c>
      <c r="O1" t="s">
        <v>56</v>
      </c>
      <c r="P1" t="s">
        <v>57</v>
      </c>
      <c r="Q1" t="s">
        <v>58</v>
      </c>
      <c r="R1" t="s">
        <v>59</v>
      </c>
      <c r="S1" t="s">
        <v>60</v>
      </c>
      <c r="T1" t="s">
        <v>61</v>
      </c>
      <c r="U1" t="s">
        <v>62</v>
      </c>
      <c r="V1" t="s">
        <v>63</v>
      </c>
      <c r="W1" t="s">
        <v>64</v>
      </c>
      <c r="X1" t="s">
        <v>45</v>
      </c>
      <c r="Y1" t="s">
        <v>65</v>
      </c>
      <c r="Z1" t="s">
        <v>66</v>
      </c>
      <c r="AB1" t="s">
        <v>67</v>
      </c>
      <c r="AC1" t="s">
        <v>68</v>
      </c>
      <c r="AE1" t="s">
        <v>69</v>
      </c>
      <c r="AF1" t="s">
        <v>70</v>
      </c>
      <c r="AH1" s="2" t="s">
        <v>31</v>
      </c>
      <c r="AI1" s="2" t="s">
        <v>32</v>
      </c>
      <c r="AJ1" s="2" t="s">
        <v>33</v>
      </c>
      <c r="AK1" s="2" t="s">
        <v>34</v>
      </c>
      <c r="AL1" s="2" t="s">
        <v>35</v>
      </c>
    </row>
    <row r="2" spans="1:38" x14ac:dyDescent="0.3">
      <c r="A2" t="s">
        <v>46</v>
      </c>
      <c r="B2" t="s">
        <v>50</v>
      </c>
      <c r="C2" t="s">
        <v>50</v>
      </c>
      <c r="D2" t="s">
        <v>50</v>
      </c>
      <c r="E2" t="s">
        <v>50</v>
      </c>
      <c r="F2" t="s">
        <v>50</v>
      </c>
      <c r="G2" t="s">
        <v>50</v>
      </c>
      <c r="H2" t="s">
        <v>50</v>
      </c>
      <c r="I2" t="s">
        <v>50</v>
      </c>
      <c r="J2" t="s">
        <v>89</v>
      </c>
      <c r="K2" t="s">
        <v>51</v>
      </c>
      <c r="M2" t="s">
        <v>83</v>
      </c>
      <c r="N2" t="s">
        <v>50</v>
      </c>
      <c r="O2" t="s">
        <v>50</v>
      </c>
      <c r="P2" t="s">
        <v>50</v>
      </c>
      <c r="Q2" t="s">
        <v>50</v>
      </c>
      <c r="R2" t="s">
        <v>50</v>
      </c>
      <c r="S2" t="s">
        <v>50</v>
      </c>
      <c r="T2" t="s">
        <v>50</v>
      </c>
      <c r="U2" t="s">
        <v>50</v>
      </c>
      <c r="V2" t="s">
        <v>50</v>
      </c>
      <c r="W2" t="s">
        <v>50</v>
      </c>
      <c r="X2" t="s">
        <v>74</v>
      </c>
      <c r="Y2" t="s">
        <v>50</v>
      </c>
      <c r="Z2" t="s">
        <v>50</v>
      </c>
      <c r="AB2" t="s">
        <v>50</v>
      </c>
      <c r="AC2" t="s">
        <v>50</v>
      </c>
      <c r="AE2" t="s">
        <v>75</v>
      </c>
      <c r="AF2" t="s">
        <v>51</v>
      </c>
      <c r="AH2" t="e">
        <f>IF(OR($Z2="DUPONT",$Z2="DUMIEL",$Z2="DUCROS",$Z2="LECLERC",$Z2="CARREFOUR",$Z2="AUCHAN",$Z2="LIDL"),VLOOKUP($Z2,TB_CORRES_REF[],2,0),
IF($W2="MulticoloreBleu",
      "Fabienne",
       IF($U2="VertTurquoise",
           "Mathieu",
            IF(VLOOKUP($U2,TB_COULEURS[],10,FALSE)="Flou",
                "Paul",
                 IF(VLOOKUP($U2,TB_COULEURS[],10,FALSE)="Rayé",
                     "Jacques",
                     IF(OR($W2="MulticoloreRose",$X2="MulticoloreVert"),
                        "Simon",
                           IF(VLOOKUP($U2,TB_COULEURS[],11,FALSE)&lt;&gt;"MultiReferents",
                           VLOOKUP($U2,TB_COULEURS[],11,FALSE),
                                IF(VLOOKUP($T2,TB_BORD[],12,FALSE)&lt;&gt;"MultiReferent",
                                VLOOKUP($T2,TB_BORD[],12,FALSE),
                                      IF(VLOOKUP($U2,TB_COULEURS[],10,FALSE)="Urgence",
                                      "Kods",
                                           IF(VLOOKUP($U2,TB_COULEURS[],10,FALSE)="Santé",
                                           "Kods",
                                                IF(AND(OR($M2="Carre",$M2="Rond",$M2="Rectangle"),$L2&lt;25),
                                                "Lucas",
                                                     IF(AND($L2&gt;=25,OR($M2="Carre",$M2="Rectangle",$M2="Rond")),
                                                     "Pierre",
                                                      "Fabienne"))))))))))))</f>
        <v>#N/A</v>
      </c>
      <c r="AI2" t="e">
        <f ca="1">COUNTIF(INDIRECT("'"&amp;$B$2&amp;"'!a:a"),$A4)</f>
        <v>#REF!</v>
      </c>
      <c r="AJ2" t="e">
        <f ca="1">VLOOKUP($A4,INDIRECT("'"&amp;$B$2&amp;"'!A:Z"),5,0)</f>
        <v>#REF!</v>
      </c>
      <c r="AK2" t="e">
        <f ca="1">VLOOKUP($A4,INDIRECT("'"&amp;$B$2&amp;"'!A:Z"),6,0)</f>
        <v>#REF!</v>
      </c>
      <c r="AL2" t="e">
        <f ca="1">VLOOKUP($A4,INDIRECT("'"&amp;$B$2&amp;"'!A:Z"),7,0)</f>
        <v>#REF!</v>
      </c>
    </row>
    <row r="3" spans="1:38" x14ac:dyDescent="0.3">
      <c r="A3" t="s">
        <v>47</v>
      </c>
      <c r="B3" t="s">
        <v>50</v>
      </c>
      <c r="C3" t="s">
        <v>50</v>
      </c>
      <c r="D3" t="s">
        <v>50</v>
      </c>
      <c r="E3" t="s">
        <v>50</v>
      </c>
      <c r="F3" t="s">
        <v>50</v>
      </c>
      <c r="G3" t="s">
        <v>50</v>
      </c>
      <c r="H3" t="s">
        <v>50</v>
      </c>
      <c r="I3" t="s">
        <v>50</v>
      </c>
      <c r="J3" t="s">
        <v>90</v>
      </c>
      <c r="K3" t="s">
        <v>52</v>
      </c>
      <c r="M3" t="s">
        <v>84</v>
      </c>
      <c r="N3" t="s">
        <v>50</v>
      </c>
      <c r="O3" t="s">
        <v>50</v>
      </c>
      <c r="P3" t="s">
        <v>50</v>
      </c>
      <c r="Q3" t="s">
        <v>50</v>
      </c>
      <c r="R3" t="s">
        <v>50</v>
      </c>
      <c r="S3" t="s">
        <v>50</v>
      </c>
      <c r="T3" t="s">
        <v>50</v>
      </c>
      <c r="U3" t="s">
        <v>50</v>
      </c>
      <c r="V3" t="s">
        <v>50</v>
      </c>
      <c r="W3" t="s">
        <v>50</v>
      </c>
      <c r="X3" t="s">
        <v>53</v>
      </c>
      <c r="Y3" t="s">
        <v>50</v>
      </c>
      <c r="Z3" t="s">
        <v>50</v>
      </c>
      <c r="AB3" t="s">
        <v>50</v>
      </c>
      <c r="AC3" t="s">
        <v>50</v>
      </c>
      <c r="AE3" t="s">
        <v>76</v>
      </c>
      <c r="AF3" t="s">
        <v>52</v>
      </c>
    </row>
    <row r="4" spans="1:38" x14ac:dyDescent="0.3">
      <c r="A4" t="s">
        <v>48</v>
      </c>
      <c r="B4" t="s">
        <v>50</v>
      </c>
      <c r="C4" t="s">
        <v>50</v>
      </c>
      <c r="D4" t="s">
        <v>50</v>
      </c>
      <c r="E4" t="s">
        <v>50</v>
      </c>
      <c r="F4" t="s">
        <v>50</v>
      </c>
      <c r="G4" t="s">
        <v>50</v>
      </c>
      <c r="H4" t="s">
        <v>50</v>
      </c>
      <c r="I4" t="s">
        <v>50</v>
      </c>
      <c r="J4" t="s">
        <v>88</v>
      </c>
      <c r="K4" t="s">
        <v>53</v>
      </c>
      <c r="M4" t="s">
        <v>85</v>
      </c>
      <c r="N4" t="s">
        <v>50</v>
      </c>
      <c r="O4" t="s">
        <v>50</v>
      </c>
      <c r="P4" t="s">
        <v>50</v>
      </c>
      <c r="Q4" t="s">
        <v>50</v>
      </c>
      <c r="R4" t="s">
        <v>50</v>
      </c>
      <c r="S4" t="s">
        <v>50</v>
      </c>
      <c r="T4" t="s">
        <v>50</v>
      </c>
      <c r="U4" t="s">
        <v>50</v>
      </c>
      <c r="V4" t="s">
        <v>50</v>
      </c>
      <c r="W4" t="s">
        <v>50</v>
      </c>
      <c r="X4" t="s">
        <v>54</v>
      </c>
      <c r="Y4" t="s">
        <v>50</v>
      </c>
      <c r="Z4" t="s">
        <v>50</v>
      </c>
      <c r="AB4" t="s">
        <v>50</v>
      </c>
      <c r="AC4" t="s">
        <v>50</v>
      </c>
      <c r="AE4" t="s">
        <v>77</v>
      </c>
      <c r="AF4" t="s">
        <v>53</v>
      </c>
    </row>
    <row r="5" spans="1:38" x14ac:dyDescent="0.3">
      <c r="A5" t="s">
        <v>49</v>
      </c>
      <c r="B5" t="s">
        <v>50</v>
      </c>
      <c r="C5" t="s">
        <v>50</v>
      </c>
      <c r="D5" t="s">
        <v>50</v>
      </c>
      <c r="E5" t="s">
        <v>50</v>
      </c>
      <c r="F5" t="s">
        <v>50</v>
      </c>
      <c r="G5" t="s">
        <v>50</v>
      </c>
      <c r="H5" t="s">
        <v>50</v>
      </c>
      <c r="I5" t="s">
        <v>50</v>
      </c>
      <c r="J5" t="s">
        <v>91</v>
      </c>
      <c r="K5" t="s">
        <v>54</v>
      </c>
      <c r="M5" t="s">
        <v>86</v>
      </c>
      <c r="N5" t="s">
        <v>50</v>
      </c>
      <c r="O5" t="s">
        <v>50</v>
      </c>
      <c r="P5" t="s">
        <v>50</v>
      </c>
      <c r="Q5" t="s">
        <v>50</v>
      </c>
      <c r="R5" t="s">
        <v>50</v>
      </c>
      <c r="S5" t="s">
        <v>50</v>
      </c>
      <c r="T5" t="s">
        <v>50</v>
      </c>
      <c r="U5" t="s">
        <v>50</v>
      </c>
      <c r="V5" t="s">
        <v>50</v>
      </c>
      <c r="W5" t="s">
        <v>50</v>
      </c>
      <c r="X5" t="s">
        <v>74</v>
      </c>
      <c r="Y5" t="s">
        <v>50</v>
      </c>
      <c r="Z5" t="s">
        <v>50</v>
      </c>
      <c r="AB5" t="s">
        <v>50</v>
      </c>
      <c r="AC5" t="s">
        <v>50</v>
      </c>
      <c r="AE5" t="s">
        <v>78</v>
      </c>
      <c r="AF5" t="s">
        <v>71</v>
      </c>
    </row>
    <row r="6" spans="1:38" x14ac:dyDescent="0.3">
      <c r="AE6" t="s">
        <v>79</v>
      </c>
      <c r="AF6" t="s">
        <v>72</v>
      </c>
    </row>
    <row r="7" spans="1:38" x14ac:dyDescent="0.3">
      <c r="AE7" t="s">
        <v>80</v>
      </c>
      <c r="AF7" t="s">
        <v>73</v>
      </c>
    </row>
    <row r="8" spans="1:38" x14ac:dyDescent="0.3">
      <c r="AE8" t="s">
        <v>81</v>
      </c>
      <c r="AF8" t="s">
        <v>74</v>
      </c>
    </row>
  </sheetData>
  <pageMargins left="0.7" right="0.7" top="0.75" bottom="0.75" header="0.3" footer="0.3"/>
  <tableParts count="4">
    <tablePart r:id="rId1"/>
    <tablePart r:id="rId2"/>
    <tablePart r:id="rId3"/>
    <tablePart r:id="rId4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BAC16C2-CF70-46D0-8587-46D26BDBE284}">
  <sheetPr codeName="Feuil5"/>
  <dimension ref="A1:Z33"/>
  <sheetViews>
    <sheetView workbookViewId="0">
      <selection activeCell="J9" sqref="J9:K9"/>
    </sheetView>
  </sheetViews>
  <sheetFormatPr baseColWidth="10" defaultRowHeight="14.4" x14ac:dyDescent="0.3"/>
  <sheetData>
    <row r="1" spans="1:26" x14ac:dyDescent="0.3">
      <c r="A1" t="s">
        <v>0</v>
      </c>
      <c r="B1" t="s">
        <v>2</v>
      </c>
    </row>
    <row r="2" spans="1:26" x14ac:dyDescent="0.3">
      <c r="A2" t="s">
        <v>1</v>
      </c>
      <c r="B2" t="s">
        <v>3</v>
      </c>
    </row>
    <row r="3" spans="1:26" s="11" customFormat="1" x14ac:dyDescent="0.3">
      <c r="A3" s="11" t="s">
        <v>4</v>
      </c>
      <c r="B3" s="11" t="s">
        <v>5</v>
      </c>
      <c r="C3" s="11" t="s">
        <v>6</v>
      </c>
      <c r="D3" s="11" t="s">
        <v>7</v>
      </c>
      <c r="E3" s="11" t="s">
        <v>10</v>
      </c>
      <c r="F3" s="11" t="s">
        <v>11</v>
      </c>
      <c r="G3" s="11" t="s">
        <v>8</v>
      </c>
      <c r="H3" s="11" t="s">
        <v>9</v>
      </c>
      <c r="I3" s="11" t="s">
        <v>12</v>
      </c>
      <c r="J3" s="11" t="s">
        <v>13</v>
      </c>
      <c r="K3" s="11" t="s">
        <v>14</v>
      </c>
      <c r="L3" s="11" t="s">
        <v>92</v>
      </c>
      <c r="M3" s="11" t="s">
        <v>15</v>
      </c>
      <c r="N3" s="11" t="s">
        <v>16</v>
      </c>
      <c r="O3" s="11" t="s">
        <v>17</v>
      </c>
      <c r="P3" s="11" t="s">
        <v>18</v>
      </c>
      <c r="Q3" s="11" t="s">
        <v>19</v>
      </c>
      <c r="R3" s="11" t="s">
        <v>20</v>
      </c>
      <c r="S3" s="11" t="s">
        <v>21</v>
      </c>
      <c r="T3" s="11" t="s">
        <v>26</v>
      </c>
      <c r="U3" s="11" t="s">
        <v>22</v>
      </c>
      <c r="V3" s="11" t="s">
        <v>23</v>
      </c>
      <c r="W3" s="11" t="s">
        <v>24</v>
      </c>
      <c r="X3" s="11" t="s">
        <v>25</v>
      </c>
      <c r="Y3" s="11" t="s">
        <v>27</v>
      </c>
      <c r="Z3" s="11" t="s">
        <v>28</v>
      </c>
    </row>
    <row r="4" spans="1:26" x14ac:dyDescent="0.3">
      <c r="A4">
        <v>65154</v>
      </c>
      <c r="B4" t="s">
        <v>93</v>
      </c>
      <c r="C4" t="s">
        <v>93</v>
      </c>
      <c r="D4" t="s">
        <v>101</v>
      </c>
      <c r="G4" t="s">
        <v>102</v>
      </c>
      <c r="H4" t="s">
        <v>93</v>
      </c>
      <c r="I4" t="s">
        <v>93</v>
      </c>
      <c r="J4" t="s">
        <v>93</v>
      </c>
      <c r="K4" t="s">
        <v>93</v>
      </c>
      <c r="L4">
        <v>27</v>
      </c>
      <c r="M4" t="s">
        <v>93</v>
      </c>
      <c r="N4" t="s">
        <v>93</v>
      </c>
      <c r="O4" t="s">
        <v>93</v>
      </c>
      <c r="P4" t="s">
        <v>93</v>
      </c>
      <c r="Q4" t="s">
        <v>93</v>
      </c>
      <c r="R4" t="s">
        <v>93</v>
      </c>
      <c r="S4" t="s">
        <v>93</v>
      </c>
      <c r="T4" t="s">
        <v>93</v>
      </c>
      <c r="U4" t="s">
        <v>46</v>
      </c>
      <c r="V4" t="s">
        <v>93</v>
      </c>
      <c r="Y4" t="s">
        <v>93</v>
      </c>
      <c r="Z4" t="s">
        <v>74</v>
      </c>
    </row>
    <row r="5" spans="1:26" x14ac:dyDescent="0.3">
      <c r="A5">
        <v>161651</v>
      </c>
      <c r="B5" t="s">
        <v>93</v>
      </c>
      <c r="C5" t="s">
        <v>93</v>
      </c>
      <c r="D5" t="s">
        <v>101</v>
      </c>
      <c r="E5" t="s">
        <v>51</v>
      </c>
      <c r="G5" t="s">
        <v>103</v>
      </c>
      <c r="H5" t="s">
        <v>93</v>
      </c>
      <c r="I5" t="s">
        <v>93</v>
      </c>
      <c r="J5" t="s">
        <v>93</v>
      </c>
      <c r="K5" t="s">
        <v>93</v>
      </c>
      <c r="L5">
        <v>31</v>
      </c>
      <c r="M5" t="s">
        <v>93</v>
      </c>
      <c r="N5" t="s">
        <v>93</v>
      </c>
      <c r="O5" t="s">
        <v>93</v>
      </c>
      <c r="P5" t="s">
        <v>93</v>
      </c>
      <c r="Q5" t="s">
        <v>93</v>
      </c>
      <c r="R5" t="s">
        <v>93</v>
      </c>
      <c r="S5" t="s">
        <v>93</v>
      </c>
      <c r="T5" t="s">
        <v>93</v>
      </c>
      <c r="U5" t="s">
        <v>97</v>
      </c>
      <c r="V5" t="s">
        <v>93</v>
      </c>
      <c r="Y5" t="s">
        <v>93</v>
      </c>
      <c r="Z5" t="s">
        <v>53</v>
      </c>
    </row>
    <row r="6" spans="1:26" x14ac:dyDescent="0.3">
      <c r="A6">
        <v>33</v>
      </c>
      <c r="B6" t="s">
        <v>93</v>
      </c>
      <c r="C6" t="s">
        <v>93</v>
      </c>
      <c r="D6" t="s">
        <v>101</v>
      </c>
      <c r="G6" t="s">
        <v>104</v>
      </c>
      <c r="H6" t="s">
        <v>93</v>
      </c>
      <c r="I6" t="s">
        <v>93</v>
      </c>
      <c r="J6" t="s">
        <v>93</v>
      </c>
      <c r="K6" t="s">
        <v>93</v>
      </c>
      <c r="L6">
        <v>29</v>
      </c>
      <c r="M6" t="s">
        <v>93</v>
      </c>
      <c r="N6" t="s">
        <v>93</v>
      </c>
      <c r="O6" t="s">
        <v>93</v>
      </c>
      <c r="P6" t="s">
        <v>93</v>
      </c>
      <c r="Q6" t="s">
        <v>93</v>
      </c>
      <c r="R6" t="s">
        <v>93</v>
      </c>
      <c r="S6" t="s">
        <v>93</v>
      </c>
      <c r="T6" t="s">
        <v>93</v>
      </c>
      <c r="U6" t="s">
        <v>49</v>
      </c>
      <c r="V6" t="s">
        <v>93</v>
      </c>
      <c r="Y6" t="s">
        <v>93</v>
      </c>
      <c r="Z6" t="s">
        <v>51</v>
      </c>
    </row>
    <row r="7" spans="1:26" x14ac:dyDescent="0.3">
      <c r="A7">
        <v>5515</v>
      </c>
      <c r="B7" t="s">
        <v>93</v>
      </c>
      <c r="C7" t="s">
        <v>93</v>
      </c>
      <c r="D7" t="s">
        <v>101</v>
      </c>
      <c r="E7" t="s">
        <v>52</v>
      </c>
      <c r="G7" t="s">
        <v>105</v>
      </c>
      <c r="H7" t="s">
        <v>93</v>
      </c>
      <c r="I7" t="s">
        <v>93</v>
      </c>
      <c r="J7" t="s">
        <v>93</v>
      </c>
      <c r="K7" t="s">
        <v>93</v>
      </c>
      <c r="L7">
        <v>18</v>
      </c>
      <c r="M7" t="s">
        <v>93</v>
      </c>
      <c r="N7" t="s">
        <v>93</v>
      </c>
      <c r="O7" t="s">
        <v>93</v>
      </c>
      <c r="P7" t="s">
        <v>93</v>
      </c>
      <c r="Q7" t="s">
        <v>93</v>
      </c>
      <c r="R7" t="s">
        <v>93</v>
      </c>
      <c r="S7" t="s">
        <v>93</v>
      </c>
      <c r="T7" t="s">
        <v>93</v>
      </c>
      <c r="U7" t="s">
        <v>98</v>
      </c>
      <c r="V7" t="s">
        <v>93</v>
      </c>
      <c r="W7" t="s">
        <v>94</v>
      </c>
      <c r="X7" t="s">
        <v>93</v>
      </c>
      <c r="Y7" t="s">
        <v>93</v>
      </c>
    </row>
    <row r="8" spans="1:26" x14ac:dyDescent="0.3">
      <c r="A8">
        <v>565632</v>
      </c>
      <c r="B8" t="s">
        <v>93</v>
      </c>
      <c r="C8" t="s">
        <v>93</v>
      </c>
      <c r="D8" t="s">
        <v>101</v>
      </c>
      <c r="G8" t="s">
        <v>102</v>
      </c>
      <c r="H8" t="s">
        <v>93</v>
      </c>
      <c r="I8" t="s">
        <v>93</v>
      </c>
      <c r="J8" t="s">
        <v>93</v>
      </c>
      <c r="K8" t="s">
        <v>93</v>
      </c>
      <c r="L8">
        <v>17</v>
      </c>
      <c r="M8" t="s">
        <v>93</v>
      </c>
      <c r="N8" t="s">
        <v>93</v>
      </c>
      <c r="O8" t="s">
        <v>93</v>
      </c>
      <c r="P8" t="s">
        <v>93</v>
      </c>
      <c r="Q8" t="s">
        <v>93</v>
      </c>
      <c r="R8" t="s">
        <v>93</v>
      </c>
      <c r="S8" t="s">
        <v>93</v>
      </c>
      <c r="T8" t="s">
        <v>93</v>
      </c>
      <c r="U8" t="s">
        <v>97</v>
      </c>
      <c r="V8" t="s">
        <v>93</v>
      </c>
      <c r="X8" t="s">
        <v>96</v>
      </c>
      <c r="Y8" t="s">
        <v>93</v>
      </c>
    </row>
    <row r="9" spans="1:26" x14ac:dyDescent="0.3">
      <c r="A9">
        <v>546546</v>
      </c>
      <c r="B9" t="s">
        <v>93</v>
      </c>
      <c r="C9" t="s">
        <v>93</v>
      </c>
      <c r="D9" t="s">
        <v>101</v>
      </c>
      <c r="G9" t="s">
        <v>102</v>
      </c>
      <c r="H9" t="s">
        <v>93</v>
      </c>
      <c r="I9" t="s">
        <v>93</v>
      </c>
      <c r="J9" t="s">
        <v>93</v>
      </c>
      <c r="K9" t="s">
        <v>93</v>
      </c>
      <c r="L9">
        <v>52</v>
      </c>
      <c r="M9" t="s">
        <v>93</v>
      </c>
      <c r="N9" t="s">
        <v>93</v>
      </c>
      <c r="O9" t="s">
        <v>93</v>
      </c>
      <c r="P9" t="s">
        <v>93</v>
      </c>
      <c r="Q9" t="s">
        <v>93</v>
      </c>
      <c r="R9" t="s">
        <v>93</v>
      </c>
      <c r="S9" t="s">
        <v>93</v>
      </c>
      <c r="T9" t="s">
        <v>93</v>
      </c>
      <c r="U9" t="s">
        <v>99</v>
      </c>
      <c r="V9" t="s">
        <v>93</v>
      </c>
      <c r="W9" t="s">
        <v>95</v>
      </c>
      <c r="X9" t="s">
        <v>93</v>
      </c>
      <c r="Y9" t="s">
        <v>93</v>
      </c>
    </row>
    <row r="10" spans="1:26" x14ac:dyDescent="0.3">
      <c r="A10">
        <v>2123</v>
      </c>
      <c r="B10" t="s">
        <v>93</v>
      </c>
      <c r="C10" t="s">
        <v>93</v>
      </c>
      <c r="D10" t="s">
        <v>101</v>
      </c>
      <c r="G10" t="s">
        <v>102</v>
      </c>
      <c r="H10" t="s">
        <v>93</v>
      </c>
      <c r="I10" t="s">
        <v>93</v>
      </c>
      <c r="J10" t="s">
        <v>93</v>
      </c>
      <c r="K10" t="s">
        <v>93</v>
      </c>
      <c r="L10">
        <v>27</v>
      </c>
      <c r="M10" t="s">
        <v>93</v>
      </c>
      <c r="N10" t="s">
        <v>93</v>
      </c>
      <c r="O10" t="s">
        <v>93</v>
      </c>
      <c r="P10" t="s">
        <v>93</v>
      </c>
      <c r="Q10" t="s">
        <v>93</v>
      </c>
      <c r="R10" t="s">
        <v>93</v>
      </c>
      <c r="S10" t="s">
        <v>93</v>
      </c>
      <c r="T10" t="s">
        <v>93</v>
      </c>
      <c r="U10" t="s">
        <v>46</v>
      </c>
      <c r="V10" t="s">
        <v>93</v>
      </c>
      <c r="Y10" t="s">
        <v>93</v>
      </c>
      <c r="Z10" t="s">
        <v>74</v>
      </c>
    </row>
    <row r="11" spans="1:26" x14ac:dyDescent="0.3">
      <c r="A11">
        <v>216548</v>
      </c>
      <c r="B11" t="s">
        <v>93</v>
      </c>
      <c r="C11" t="s">
        <v>93</v>
      </c>
      <c r="D11" t="s">
        <v>101</v>
      </c>
      <c r="E11" t="s">
        <v>51</v>
      </c>
      <c r="G11" t="s">
        <v>103</v>
      </c>
      <c r="H11" t="s">
        <v>93</v>
      </c>
      <c r="I11" t="s">
        <v>93</v>
      </c>
      <c r="J11" t="s">
        <v>93</v>
      </c>
      <c r="K11" t="s">
        <v>93</v>
      </c>
      <c r="L11">
        <v>31</v>
      </c>
      <c r="M11" t="s">
        <v>93</v>
      </c>
      <c r="N11" t="s">
        <v>93</v>
      </c>
      <c r="O11" t="s">
        <v>93</v>
      </c>
      <c r="P11" t="s">
        <v>93</v>
      </c>
      <c r="Q11" t="s">
        <v>93</v>
      </c>
      <c r="R11" t="s">
        <v>93</v>
      </c>
      <c r="S11" t="s">
        <v>93</v>
      </c>
      <c r="T11" t="s">
        <v>93</v>
      </c>
      <c r="U11" t="s">
        <v>97</v>
      </c>
      <c r="V11" t="s">
        <v>93</v>
      </c>
      <c r="Y11" t="s">
        <v>93</v>
      </c>
      <c r="Z11" t="s">
        <v>53</v>
      </c>
    </row>
    <row r="12" spans="1:26" x14ac:dyDescent="0.3">
      <c r="A12">
        <v>145897</v>
      </c>
      <c r="B12" t="s">
        <v>93</v>
      </c>
      <c r="C12" t="s">
        <v>93</v>
      </c>
      <c r="D12" t="s">
        <v>101</v>
      </c>
      <c r="G12" t="s">
        <v>104</v>
      </c>
      <c r="H12" t="s">
        <v>93</v>
      </c>
      <c r="I12" t="s">
        <v>93</v>
      </c>
      <c r="J12" t="s">
        <v>93</v>
      </c>
      <c r="K12" t="s">
        <v>93</v>
      </c>
      <c r="L12">
        <v>29</v>
      </c>
      <c r="M12" t="s">
        <v>93</v>
      </c>
      <c r="N12" t="s">
        <v>93</v>
      </c>
      <c r="O12" t="s">
        <v>93</v>
      </c>
      <c r="P12" t="s">
        <v>93</v>
      </c>
      <c r="Q12" t="s">
        <v>93</v>
      </c>
      <c r="R12" t="s">
        <v>93</v>
      </c>
      <c r="S12" t="s">
        <v>93</v>
      </c>
      <c r="T12" t="s">
        <v>93</v>
      </c>
      <c r="U12" t="s">
        <v>49</v>
      </c>
      <c r="V12" t="s">
        <v>93</v>
      </c>
      <c r="Y12" t="s">
        <v>93</v>
      </c>
      <c r="Z12" t="s">
        <v>51</v>
      </c>
    </row>
    <row r="13" spans="1:26" x14ac:dyDescent="0.3">
      <c r="A13">
        <v>154958656</v>
      </c>
      <c r="B13" t="s">
        <v>93</v>
      </c>
      <c r="C13" t="s">
        <v>93</v>
      </c>
      <c r="D13" t="s">
        <v>101</v>
      </c>
      <c r="E13" t="s">
        <v>52</v>
      </c>
      <c r="G13" t="s">
        <v>105</v>
      </c>
      <c r="H13" t="s">
        <v>93</v>
      </c>
      <c r="I13" t="s">
        <v>93</v>
      </c>
      <c r="J13" t="s">
        <v>93</v>
      </c>
      <c r="K13" t="s">
        <v>93</v>
      </c>
      <c r="L13">
        <v>18</v>
      </c>
      <c r="M13" t="s">
        <v>93</v>
      </c>
      <c r="N13" t="s">
        <v>93</v>
      </c>
      <c r="O13" t="s">
        <v>93</v>
      </c>
      <c r="P13" t="s">
        <v>93</v>
      </c>
      <c r="Q13" t="s">
        <v>93</v>
      </c>
      <c r="R13" t="s">
        <v>93</v>
      </c>
      <c r="S13" t="s">
        <v>93</v>
      </c>
      <c r="T13" t="s">
        <v>93</v>
      </c>
      <c r="U13" t="s">
        <v>98</v>
      </c>
      <c r="V13" t="s">
        <v>93</v>
      </c>
      <c r="W13" t="s">
        <v>94</v>
      </c>
      <c r="X13" t="s">
        <v>93</v>
      </c>
      <c r="Y13" t="s">
        <v>93</v>
      </c>
    </row>
    <row r="14" spans="1:26" x14ac:dyDescent="0.3">
      <c r="A14">
        <v>154573</v>
      </c>
      <c r="B14" t="s">
        <v>93</v>
      </c>
      <c r="C14" t="s">
        <v>93</v>
      </c>
      <c r="D14" t="s">
        <v>101</v>
      </c>
      <c r="G14" t="s">
        <v>102</v>
      </c>
      <c r="H14" t="s">
        <v>93</v>
      </c>
      <c r="I14" t="s">
        <v>93</v>
      </c>
      <c r="J14" t="s">
        <v>93</v>
      </c>
      <c r="K14" t="s">
        <v>93</v>
      </c>
      <c r="L14">
        <v>17</v>
      </c>
      <c r="M14" t="s">
        <v>93</v>
      </c>
      <c r="N14" t="s">
        <v>93</v>
      </c>
      <c r="O14" t="s">
        <v>93</v>
      </c>
      <c r="P14" t="s">
        <v>93</v>
      </c>
      <c r="Q14" t="s">
        <v>93</v>
      </c>
      <c r="R14" t="s">
        <v>93</v>
      </c>
      <c r="S14" t="s">
        <v>93</v>
      </c>
      <c r="T14" t="s">
        <v>93</v>
      </c>
      <c r="U14" t="s">
        <v>97</v>
      </c>
      <c r="V14" t="s">
        <v>93</v>
      </c>
      <c r="X14" t="s">
        <v>96</v>
      </c>
      <c r="Y14" t="s">
        <v>93</v>
      </c>
    </row>
    <row r="15" spans="1:26" x14ac:dyDescent="0.3">
      <c r="A15">
        <v>164876</v>
      </c>
      <c r="B15" t="s">
        <v>93</v>
      </c>
      <c r="C15" t="s">
        <v>93</v>
      </c>
      <c r="D15" t="s">
        <v>101</v>
      </c>
      <c r="G15" t="s">
        <v>102</v>
      </c>
      <c r="H15" t="s">
        <v>93</v>
      </c>
      <c r="I15" t="s">
        <v>93</v>
      </c>
      <c r="J15" t="s">
        <v>93</v>
      </c>
      <c r="K15" t="s">
        <v>93</v>
      </c>
      <c r="L15">
        <v>52</v>
      </c>
      <c r="M15" t="s">
        <v>93</v>
      </c>
      <c r="N15" t="s">
        <v>93</v>
      </c>
      <c r="O15" t="s">
        <v>93</v>
      </c>
      <c r="P15" t="s">
        <v>93</v>
      </c>
      <c r="Q15" t="s">
        <v>93</v>
      </c>
      <c r="R15" t="s">
        <v>93</v>
      </c>
      <c r="S15" t="s">
        <v>93</v>
      </c>
      <c r="T15" t="s">
        <v>93</v>
      </c>
      <c r="U15" t="s">
        <v>99</v>
      </c>
      <c r="V15" t="s">
        <v>93</v>
      </c>
      <c r="W15" t="s">
        <v>95</v>
      </c>
      <c r="X15" t="s">
        <v>93</v>
      </c>
      <c r="Y15" t="s">
        <v>93</v>
      </c>
    </row>
    <row r="16" spans="1:26" x14ac:dyDescent="0.3">
      <c r="A16">
        <v>1548956</v>
      </c>
      <c r="B16" t="s">
        <v>93</v>
      </c>
      <c r="C16" t="s">
        <v>93</v>
      </c>
      <c r="D16" t="s">
        <v>101</v>
      </c>
      <c r="G16" t="s">
        <v>102</v>
      </c>
      <c r="H16" t="s">
        <v>93</v>
      </c>
      <c r="I16" t="s">
        <v>93</v>
      </c>
      <c r="J16" t="s">
        <v>93</v>
      </c>
      <c r="K16" t="s">
        <v>93</v>
      </c>
      <c r="L16">
        <v>27</v>
      </c>
      <c r="M16" t="s">
        <v>93</v>
      </c>
      <c r="N16" t="s">
        <v>93</v>
      </c>
      <c r="O16" t="s">
        <v>93</v>
      </c>
      <c r="P16" t="s">
        <v>93</v>
      </c>
      <c r="Q16" t="s">
        <v>93</v>
      </c>
      <c r="R16" t="s">
        <v>93</v>
      </c>
      <c r="S16" t="s">
        <v>93</v>
      </c>
      <c r="T16" t="s">
        <v>93</v>
      </c>
      <c r="U16" t="s">
        <v>46</v>
      </c>
      <c r="V16" t="s">
        <v>93</v>
      </c>
      <c r="Y16" t="s">
        <v>93</v>
      </c>
      <c r="Z16" t="s">
        <v>74</v>
      </c>
    </row>
    <row r="17" spans="1:26" x14ac:dyDescent="0.3">
      <c r="A17">
        <v>49546</v>
      </c>
      <c r="B17" t="s">
        <v>93</v>
      </c>
      <c r="C17" t="s">
        <v>93</v>
      </c>
      <c r="D17" t="s">
        <v>101</v>
      </c>
      <c r="E17" t="s">
        <v>51</v>
      </c>
      <c r="G17" t="s">
        <v>103</v>
      </c>
      <c r="H17" t="s">
        <v>93</v>
      </c>
      <c r="I17" t="s">
        <v>93</v>
      </c>
      <c r="J17" t="s">
        <v>93</v>
      </c>
      <c r="K17" t="s">
        <v>93</v>
      </c>
      <c r="L17">
        <v>31</v>
      </c>
      <c r="M17" t="s">
        <v>93</v>
      </c>
      <c r="N17" t="s">
        <v>93</v>
      </c>
      <c r="O17" t="s">
        <v>93</v>
      </c>
      <c r="P17" t="s">
        <v>93</v>
      </c>
      <c r="Q17" t="s">
        <v>93</v>
      </c>
      <c r="R17" t="s">
        <v>93</v>
      </c>
      <c r="S17" t="s">
        <v>93</v>
      </c>
      <c r="T17" t="s">
        <v>93</v>
      </c>
      <c r="U17" t="s">
        <v>97</v>
      </c>
      <c r="V17" t="s">
        <v>93</v>
      </c>
      <c r="Y17" t="s">
        <v>93</v>
      </c>
      <c r="Z17" t="s">
        <v>53</v>
      </c>
    </row>
    <row r="18" spans="1:26" x14ac:dyDescent="0.3">
      <c r="A18">
        <v>154652</v>
      </c>
      <c r="B18" t="s">
        <v>93</v>
      </c>
      <c r="C18" t="s">
        <v>93</v>
      </c>
      <c r="D18" t="s">
        <v>101</v>
      </c>
      <c r="G18" t="s">
        <v>104</v>
      </c>
      <c r="H18" t="s">
        <v>93</v>
      </c>
      <c r="I18" t="s">
        <v>93</v>
      </c>
      <c r="J18" t="s">
        <v>93</v>
      </c>
      <c r="K18" t="s">
        <v>93</v>
      </c>
      <c r="L18">
        <v>29</v>
      </c>
      <c r="M18" t="s">
        <v>93</v>
      </c>
      <c r="N18" t="s">
        <v>93</v>
      </c>
      <c r="O18" t="s">
        <v>93</v>
      </c>
      <c r="P18" t="s">
        <v>93</v>
      </c>
      <c r="Q18" t="s">
        <v>93</v>
      </c>
      <c r="R18" t="s">
        <v>93</v>
      </c>
      <c r="S18" t="s">
        <v>93</v>
      </c>
      <c r="T18" t="s">
        <v>93</v>
      </c>
      <c r="U18" t="s">
        <v>49</v>
      </c>
      <c r="V18" t="s">
        <v>93</v>
      </c>
      <c r="Y18" t="s">
        <v>93</v>
      </c>
      <c r="Z18" t="s">
        <v>51</v>
      </c>
    </row>
    <row r="19" spans="1:26" x14ac:dyDescent="0.3">
      <c r="A19">
        <v>1956523</v>
      </c>
      <c r="B19" t="s">
        <v>93</v>
      </c>
      <c r="C19" t="s">
        <v>93</v>
      </c>
      <c r="D19" t="s">
        <v>101</v>
      </c>
      <c r="E19" t="s">
        <v>52</v>
      </c>
      <c r="G19" t="s">
        <v>105</v>
      </c>
      <c r="H19" t="s">
        <v>93</v>
      </c>
      <c r="I19" t="s">
        <v>93</v>
      </c>
      <c r="J19" t="s">
        <v>93</v>
      </c>
      <c r="K19" t="s">
        <v>93</v>
      </c>
      <c r="L19">
        <v>18</v>
      </c>
      <c r="M19" t="s">
        <v>93</v>
      </c>
      <c r="N19" t="s">
        <v>93</v>
      </c>
      <c r="O19" t="s">
        <v>93</v>
      </c>
      <c r="P19" t="s">
        <v>93</v>
      </c>
      <c r="Q19" t="s">
        <v>93</v>
      </c>
      <c r="R19" t="s">
        <v>93</v>
      </c>
      <c r="S19" t="s">
        <v>93</v>
      </c>
      <c r="T19" t="s">
        <v>93</v>
      </c>
      <c r="U19" t="s">
        <v>98</v>
      </c>
      <c r="V19" t="s">
        <v>93</v>
      </c>
      <c r="W19" t="s">
        <v>94</v>
      </c>
      <c r="X19" t="s">
        <v>93</v>
      </c>
      <c r="Y19" t="s">
        <v>93</v>
      </c>
    </row>
    <row r="20" spans="1:26" x14ac:dyDescent="0.3">
      <c r="A20">
        <v>59562</v>
      </c>
      <c r="B20" t="s">
        <v>93</v>
      </c>
      <c r="C20" t="s">
        <v>93</v>
      </c>
      <c r="D20" t="s">
        <v>101</v>
      </c>
      <c r="G20" t="s">
        <v>102</v>
      </c>
      <c r="H20" t="s">
        <v>93</v>
      </c>
      <c r="I20" t="s">
        <v>93</v>
      </c>
      <c r="J20" t="s">
        <v>93</v>
      </c>
      <c r="K20" t="s">
        <v>93</v>
      </c>
      <c r="L20">
        <v>17</v>
      </c>
      <c r="M20" t="s">
        <v>93</v>
      </c>
      <c r="N20" t="s">
        <v>93</v>
      </c>
      <c r="O20" t="s">
        <v>93</v>
      </c>
      <c r="P20" t="s">
        <v>93</v>
      </c>
      <c r="Q20" t="s">
        <v>93</v>
      </c>
      <c r="R20" t="s">
        <v>93</v>
      </c>
      <c r="S20" t="s">
        <v>93</v>
      </c>
      <c r="T20" t="s">
        <v>93</v>
      </c>
      <c r="U20" t="s">
        <v>97</v>
      </c>
      <c r="V20" t="s">
        <v>93</v>
      </c>
      <c r="X20" t="s">
        <v>96</v>
      </c>
      <c r="Y20" t="s">
        <v>93</v>
      </c>
    </row>
    <row r="21" spans="1:26" x14ac:dyDescent="0.3">
      <c r="A21">
        <v>3</v>
      </c>
      <c r="B21" t="s">
        <v>93</v>
      </c>
      <c r="C21" t="s">
        <v>93</v>
      </c>
      <c r="D21" t="s">
        <v>101</v>
      </c>
      <c r="G21" t="s">
        <v>102</v>
      </c>
      <c r="H21" t="s">
        <v>93</v>
      </c>
      <c r="I21" t="s">
        <v>93</v>
      </c>
      <c r="J21" t="s">
        <v>93</v>
      </c>
      <c r="K21" t="s">
        <v>93</v>
      </c>
      <c r="L21">
        <v>52</v>
      </c>
      <c r="M21" t="s">
        <v>93</v>
      </c>
      <c r="N21" t="s">
        <v>93</v>
      </c>
      <c r="O21" t="s">
        <v>93</v>
      </c>
      <c r="P21" t="s">
        <v>93</v>
      </c>
      <c r="Q21" t="s">
        <v>93</v>
      </c>
      <c r="R21" t="s">
        <v>93</v>
      </c>
      <c r="S21" t="s">
        <v>93</v>
      </c>
      <c r="T21" t="s">
        <v>93</v>
      </c>
      <c r="U21" t="s">
        <v>99</v>
      </c>
      <c r="V21" t="s">
        <v>93</v>
      </c>
      <c r="W21" t="s">
        <v>95</v>
      </c>
      <c r="X21" t="s">
        <v>93</v>
      </c>
      <c r="Y21" t="s">
        <v>93</v>
      </c>
    </row>
    <row r="22" spans="1:26" x14ac:dyDescent="0.3">
      <c r="A22">
        <v>19652623</v>
      </c>
      <c r="B22" t="s">
        <v>93</v>
      </c>
      <c r="C22" t="s">
        <v>93</v>
      </c>
      <c r="D22" t="s">
        <v>101</v>
      </c>
      <c r="G22" t="s">
        <v>102</v>
      </c>
      <c r="H22" t="s">
        <v>93</v>
      </c>
      <c r="I22" t="s">
        <v>93</v>
      </c>
      <c r="J22" t="s">
        <v>93</v>
      </c>
      <c r="K22" t="s">
        <v>93</v>
      </c>
      <c r="L22">
        <v>27</v>
      </c>
      <c r="M22" t="s">
        <v>93</v>
      </c>
      <c r="N22" t="s">
        <v>93</v>
      </c>
      <c r="O22" t="s">
        <v>93</v>
      </c>
      <c r="P22" t="s">
        <v>93</v>
      </c>
      <c r="Q22" t="s">
        <v>93</v>
      </c>
      <c r="R22" t="s">
        <v>93</v>
      </c>
      <c r="S22" t="s">
        <v>93</v>
      </c>
      <c r="T22" t="s">
        <v>93</v>
      </c>
      <c r="U22" t="s">
        <v>46</v>
      </c>
      <c r="V22" t="s">
        <v>93</v>
      </c>
      <c r="Y22" t="s">
        <v>93</v>
      </c>
      <c r="Z22" t="s">
        <v>74</v>
      </c>
    </row>
    <row r="23" spans="1:26" x14ac:dyDescent="0.3">
      <c r="A23">
        <v>541456456</v>
      </c>
      <c r="B23" t="s">
        <v>93</v>
      </c>
      <c r="C23" t="s">
        <v>93</v>
      </c>
      <c r="D23" t="s">
        <v>101</v>
      </c>
      <c r="E23" t="s">
        <v>51</v>
      </c>
      <c r="G23" t="s">
        <v>103</v>
      </c>
      <c r="H23" t="s">
        <v>93</v>
      </c>
      <c r="I23" t="s">
        <v>93</v>
      </c>
      <c r="J23" t="s">
        <v>93</v>
      </c>
      <c r="K23" t="s">
        <v>93</v>
      </c>
      <c r="L23">
        <v>31</v>
      </c>
      <c r="M23" t="s">
        <v>93</v>
      </c>
      <c r="N23" t="s">
        <v>93</v>
      </c>
      <c r="O23" t="s">
        <v>93</v>
      </c>
      <c r="P23" t="s">
        <v>93</v>
      </c>
      <c r="Q23" t="s">
        <v>93</v>
      </c>
      <c r="R23" t="s">
        <v>93</v>
      </c>
      <c r="S23" t="s">
        <v>93</v>
      </c>
      <c r="T23" t="s">
        <v>93</v>
      </c>
      <c r="U23" t="s">
        <v>97</v>
      </c>
      <c r="V23" t="s">
        <v>93</v>
      </c>
      <c r="Y23" t="s">
        <v>93</v>
      </c>
      <c r="Z23" t="s">
        <v>53</v>
      </c>
    </row>
    <row r="24" spans="1:26" x14ac:dyDescent="0.3">
      <c r="A24">
        <v>5323</v>
      </c>
      <c r="B24" t="s">
        <v>93</v>
      </c>
      <c r="C24" t="s">
        <v>93</v>
      </c>
      <c r="D24" t="s">
        <v>101</v>
      </c>
      <c r="G24" t="s">
        <v>104</v>
      </c>
      <c r="H24" t="s">
        <v>93</v>
      </c>
      <c r="I24" t="s">
        <v>93</v>
      </c>
      <c r="J24" t="s">
        <v>93</v>
      </c>
      <c r="K24" t="s">
        <v>93</v>
      </c>
      <c r="L24">
        <v>29</v>
      </c>
      <c r="M24" t="s">
        <v>93</v>
      </c>
      <c r="N24" t="s">
        <v>93</v>
      </c>
      <c r="O24" t="s">
        <v>93</v>
      </c>
      <c r="P24" t="s">
        <v>93</v>
      </c>
      <c r="Q24" t="s">
        <v>93</v>
      </c>
      <c r="R24" t="s">
        <v>93</v>
      </c>
      <c r="S24" t="s">
        <v>93</v>
      </c>
      <c r="T24" t="s">
        <v>93</v>
      </c>
      <c r="U24" t="s">
        <v>49</v>
      </c>
      <c r="V24" t="s">
        <v>93</v>
      </c>
      <c r="Y24" t="s">
        <v>93</v>
      </c>
      <c r="Z24" t="s">
        <v>51</v>
      </c>
    </row>
    <row r="25" spans="1:26" x14ac:dyDescent="0.3">
      <c r="A25">
        <v>2623</v>
      </c>
      <c r="B25" t="s">
        <v>93</v>
      </c>
      <c r="C25" t="s">
        <v>93</v>
      </c>
      <c r="D25" t="s">
        <v>101</v>
      </c>
      <c r="E25" t="s">
        <v>52</v>
      </c>
      <c r="G25" t="s">
        <v>105</v>
      </c>
      <c r="H25" t="s">
        <v>93</v>
      </c>
      <c r="I25" t="s">
        <v>93</v>
      </c>
      <c r="J25" t="s">
        <v>93</v>
      </c>
      <c r="K25" t="s">
        <v>93</v>
      </c>
      <c r="L25">
        <v>18</v>
      </c>
      <c r="M25" t="s">
        <v>93</v>
      </c>
      <c r="N25" t="s">
        <v>93</v>
      </c>
      <c r="O25" t="s">
        <v>93</v>
      </c>
      <c r="P25" t="s">
        <v>93</v>
      </c>
      <c r="Q25" t="s">
        <v>93</v>
      </c>
      <c r="R25" t="s">
        <v>93</v>
      </c>
      <c r="S25" t="s">
        <v>93</v>
      </c>
      <c r="T25" t="s">
        <v>93</v>
      </c>
      <c r="U25" t="s">
        <v>98</v>
      </c>
      <c r="V25" t="s">
        <v>93</v>
      </c>
      <c r="W25" t="s">
        <v>94</v>
      </c>
      <c r="X25" t="s">
        <v>93</v>
      </c>
      <c r="Y25" t="s">
        <v>93</v>
      </c>
    </row>
    <row r="26" spans="1:26" x14ac:dyDescent="0.3">
      <c r="A26">
        <v>255</v>
      </c>
      <c r="B26" t="s">
        <v>93</v>
      </c>
      <c r="C26" t="s">
        <v>93</v>
      </c>
      <c r="D26" t="s">
        <v>101</v>
      </c>
      <c r="G26" t="s">
        <v>102</v>
      </c>
      <c r="H26" t="s">
        <v>93</v>
      </c>
      <c r="I26" t="s">
        <v>93</v>
      </c>
      <c r="J26" t="s">
        <v>93</v>
      </c>
      <c r="K26" t="s">
        <v>93</v>
      </c>
      <c r="L26">
        <v>17</v>
      </c>
      <c r="M26" t="s">
        <v>93</v>
      </c>
      <c r="N26" t="s">
        <v>93</v>
      </c>
      <c r="O26" t="s">
        <v>93</v>
      </c>
      <c r="P26" t="s">
        <v>93</v>
      </c>
      <c r="Q26" t="s">
        <v>93</v>
      </c>
      <c r="R26" t="s">
        <v>93</v>
      </c>
      <c r="S26" t="s">
        <v>93</v>
      </c>
      <c r="T26" t="s">
        <v>93</v>
      </c>
      <c r="U26" t="s">
        <v>97</v>
      </c>
      <c r="V26" t="s">
        <v>93</v>
      </c>
      <c r="X26" t="s">
        <v>96</v>
      </c>
      <c r="Y26" t="s">
        <v>93</v>
      </c>
    </row>
    <row r="27" spans="1:26" x14ac:dyDescent="0.3">
      <c r="A27">
        <v>23</v>
      </c>
      <c r="B27" t="s">
        <v>93</v>
      </c>
      <c r="C27" t="s">
        <v>93</v>
      </c>
      <c r="D27" t="s">
        <v>101</v>
      </c>
      <c r="G27" t="s">
        <v>102</v>
      </c>
      <c r="H27" t="s">
        <v>93</v>
      </c>
      <c r="I27" t="s">
        <v>93</v>
      </c>
      <c r="J27" t="s">
        <v>93</v>
      </c>
      <c r="K27" t="s">
        <v>93</v>
      </c>
      <c r="L27">
        <v>52</v>
      </c>
      <c r="M27" t="s">
        <v>93</v>
      </c>
      <c r="N27" t="s">
        <v>93</v>
      </c>
      <c r="O27" t="s">
        <v>93</v>
      </c>
      <c r="P27" t="s">
        <v>93</v>
      </c>
      <c r="Q27" t="s">
        <v>93</v>
      </c>
      <c r="R27" t="s">
        <v>93</v>
      </c>
      <c r="S27" t="s">
        <v>93</v>
      </c>
      <c r="T27" t="s">
        <v>93</v>
      </c>
      <c r="U27" t="s">
        <v>99</v>
      </c>
      <c r="V27" t="s">
        <v>93</v>
      </c>
      <c r="W27" t="s">
        <v>95</v>
      </c>
      <c r="X27" t="s">
        <v>93</v>
      </c>
      <c r="Y27" t="s">
        <v>93</v>
      </c>
    </row>
    <row r="28" spans="1:26" x14ac:dyDescent="0.3">
      <c r="A28">
        <v>26546</v>
      </c>
      <c r="B28" t="s">
        <v>93</v>
      </c>
      <c r="C28" t="s">
        <v>93</v>
      </c>
      <c r="D28" t="s">
        <v>101</v>
      </c>
      <c r="G28" t="s">
        <v>102</v>
      </c>
      <c r="H28" t="s">
        <v>93</v>
      </c>
      <c r="I28" t="s">
        <v>93</v>
      </c>
      <c r="J28" t="s">
        <v>93</v>
      </c>
      <c r="K28" t="s">
        <v>93</v>
      </c>
      <c r="L28">
        <v>27</v>
      </c>
      <c r="M28" t="s">
        <v>93</v>
      </c>
      <c r="N28" t="s">
        <v>93</v>
      </c>
      <c r="O28" t="s">
        <v>93</v>
      </c>
      <c r="P28" t="s">
        <v>93</v>
      </c>
      <c r="Q28" t="s">
        <v>93</v>
      </c>
      <c r="R28" t="s">
        <v>93</v>
      </c>
      <c r="S28" t="s">
        <v>93</v>
      </c>
      <c r="T28" t="s">
        <v>93</v>
      </c>
      <c r="U28" t="s">
        <v>46</v>
      </c>
      <c r="V28" t="s">
        <v>93</v>
      </c>
      <c r="Y28" t="s">
        <v>93</v>
      </c>
      <c r="Z28" t="s">
        <v>74</v>
      </c>
    </row>
    <row r="29" spans="1:26" x14ac:dyDescent="0.3">
      <c r="A29">
        <v>5643</v>
      </c>
      <c r="B29" t="s">
        <v>93</v>
      </c>
      <c r="C29" t="s">
        <v>93</v>
      </c>
      <c r="D29" t="s">
        <v>101</v>
      </c>
      <c r="E29" t="s">
        <v>51</v>
      </c>
      <c r="G29" t="s">
        <v>103</v>
      </c>
      <c r="H29" t="s">
        <v>93</v>
      </c>
      <c r="I29" t="s">
        <v>93</v>
      </c>
      <c r="J29" t="s">
        <v>93</v>
      </c>
      <c r="K29" t="s">
        <v>93</v>
      </c>
      <c r="L29">
        <v>31</v>
      </c>
      <c r="M29" t="s">
        <v>93</v>
      </c>
      <c r="N29" t="s">
        <v>93</v>
      </c>
      <c r="O29" t="s">
        <v>93</v>
      </c>
      <c r="P29" t="s">
        <v>93</v>
      </c>
      <c r="Q29" t="s">
        <v>93</v>
      </c>
      <c r="R29" t="s">
        <v>93</v>
      </c>
      <c r="S29" t="s">
        <v>93</v>
      </c>
      <c r="T29" t="s">
        <v>93</v>
      </c>
      <c r="U29" t="s">
        <v>97</v>
      </c>
      <c r="V29" t="s">
        <v>93</v>
      </c>
      <c r="Y29" t="s">
        <v>93</v>
      </c>
      <c r="Z29" t="s">
        <v>53</v>
      </c>
    </row>
    <row r="30" spans="1:26" x14ac:dyDescent="0.3">
      <c r="A30">
        <v>653</v>
      </c>
      <c r="B30" t="s">
        <v>93</v>
      </c>
      <c r="C30" t="s">
        <v>93</v>
      </c>
      <c r="D30" t="s">
        <v>101</v>
      </c>
      <c r="G30" t="s">
        <v>104</v>
      </c>
      <c r="H30" t="s">
        <v>93</v>
      </c>
      <c r="I30" t="s">
        <v>93</v>
      </c>
      <c r="J30" t="s">
        <v>93</v>
      </c>
      <c r="K30" t="s">
        <v>93</v>
      </c>
      <c r="L30">
        <v>29</v>
      </c>
      <c r="M30" t="s">
        <v>93</v>
      </c>
      <c r="N30" t="s">
        <v>93</v>
      </c>
      <c r="O30" t="s">
        <v>93</v>
      </c>
      <c r="P30" t="s">
        <v>93</v>
      </c>
      <c r="Q30" t="s">
        <v>93</v>
      </c>
      <c r="R30" t="s">
        <v>93</v>
      </c>
      <c r="S30" t="s">
        <v>93</v>
      </c>
      <c r="T30" t="s">
        <v>93</v>
      </c>
      <c r="U30" t="s">
        <v>49</v>
      </c>
      <c r="V30" t="s">
        <v>93</v>
      </c>
      <c r="Y30" t="s">
        <v>93</v>
      </c>
      <c r="Z30" t="s">
        <v>51</v>
      </c>
    </row>
    <row r="31" spans="1:26" x14ac:dyDescent="0.3">
      <c r="A31">
        <v>1265</v>
      </c>
      <c r="B31" t="s">
        <v>93</v>
      </c>
      <c r="C31" t="s">
        <v>93</v>
      </c>
      <c r="D31" t="s">
        <v>101</v>
      </c>
      <c r="E31" t="s">
        <v>52</v>
      </c>
      <c r="G31" t="s">
        <v>105</v>
      </c>
      <c r="H31" t="s">
        <v>93</v>
      </c>
      <c r="I31" t="s">
        <v>93</v>
      </c>
      <c r="J31" t="s">
        <v>93</v>
      </c>
      <c r="K31" t="s">
        <v>93</v>
      </c>
      <c r="L31">
        <v>18</v>
      </c>
      <c r="M31" t="s">
        <v>93</v>
      </c>
      <c r="N31" t="s">
        <v>93</v>
      </c>
      <c r="O31" t="s">
        <v>93</v>
      </c>
      <c r="P31" t="s">
        <v>93</v>
      </c>
      <c r="Q31" t="s">
        <v>93</v>
      </c>
      <c r="R31" t="s">
        <v>93</v>
      </c>
      <c r="S31" t="s">
        <v>93</v>
      </c>
      <c r="T31" t="s">
        <v>93</v>
      </c>
      <c r="U31" t="s">
        <v>98</v>
      </c>
      <c r="V31" t="s">
        <v>93</v>
      </c>
      <c r="W31" t="s">
        <v>94</v>
      </c>
      <c r="X31" t="s">
        <v>93</v>
      </c>
      <c r="Y31" t="s">
        <v>93</v>
      </c>
    </row>
    <row r="32" spans="1:26" x14ac:dyDescent="0.3">
      <c r="A32">
        <v>2655</v>
      </c>
      <c r="B32" t="s">
        <v>93</v>
      </c>
      <c r="C32" t="s">
        <v>93</v>
      </c>
      <c r="D32" t="s">
        <v>101</v>
      </c>
      <c r="G32" t="s">
        <v>102</v>
      </c>
      <c r="H32" t="s">
        <v>93</v>
      </c>
      <c r="I32" t="s">
        <v>93</v>
      </c>
      <c r="J32" t="s">
        <v>93</v>
      </c>
      <c r="K32" t="s">
        <v>93</v>
      </c>
      <c r="L32">
        <v>17</v>
      </c>
      <c r="M32" t="s">
        <v>93</v>
      </c>
      <c r="N32" t="s">
        <v>93</v>
      </c>
      <c r="O32" t="s">
        <v>93</v>
      </c>
      <c r="P32" t="s">
        <v>93</v>
      </c>
      <c r="Q32" t="s">
        <v>93</v>
      </c>
      <c r="R32" t="s">
        <v>93</v>
      </c>
      <c r="S32" t="s">
        <v>93</v>
      </c>
      <c r="T32" t="s">
        <v>93</v>
      </c>
      <c r="U32" t="s">
        <v>97</v>
      </c>
      <c r="V32" t="s">
        <v>93</v>
      </c>
      <c r="X32" t="s">
        <v>96</v>
      </c>
      <c r="Y32" t="s">
        <v>93</v>
      </c>
    </row>
    <row r="33" spans="1:25" x14ac:dyDescent="0.3">
      <c r="A33">
        <v>652</v>
      </c>
      <c r="B33" t="s">
        <v>93</v>
      </c>
      <c r="C33" t="s">
        <v>93</v>
      </c>
      <c r="D33" t="s">
        <v>101</v>
      </c>
      <c r="G33" t="s">
        <v>102</v>
      </c>
      <c r="H33" t="s">
        <v>93</v>
      </c>
      <c r="I33" t="s">
        <v>93</v>
      </c>
      <c r="J33" t="s">
        <v>93</v>
      </c>
      <c r="K33" t="s">
        <v>93</v>
      </c>
      <c r="L33">
        <v>52</v>
      </c>
      <c r="M33" t="s">
        <v>93</v>
      </c>
      <c r="N33" t="s">
        <v>93</v>
      </c>
      <c r="O33" t="s">
        <v>93</v>
      </c>
      <c r="P33" t="s">
        <v>93</v>
      </c>
      <c r="Q33" t="s">
        <v>93</v>
      </c>
      <c r="R33" t="s">
        <v>93</v>
      </c>
      <c r="S33" t="s">
        <v>93</v>
      </c>
      <c r="T33" t="s">
        <v>93</v>
      </c>
      <c r="U33" t="s">
        <v>99</v>
      </c>
      <c r="V33" t="s">
        <v>93</v>
      </c>
      <c r="W33" t="s">
        <v>95</v>
      </c>
      <c r="X33" t="s">
        <v>93</v>
      </c>
      <c r="Y33" t="s">
        <v>93</v>
      </c>
    </row>
  </sheetData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EXTRACTION</vt:lpstr>
      <vt:lpstr>SALARIES</vt:lpstr>
      <vt:lpstr>ONGLET_NEUTRE</vt:lpstr>
      <vt:lpstr>PARAMETRES</vt:lpstr>
      <vt:lpstr>22_2025</vt:lpstr>
      <vt:lpstr>NB_SAL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Damien AULANIER</dc:creator>
  <cp:lastModifiedBy>Damien AULANIER</cp:lastModifiedBy>
  <dcterms:created xsi:type="dcterms:W3CDTF">2025-06-30T07:13:24Z</dcterms:created>
  <dcterms:modified xsi:type="dcterms:W3CDTF">2025-06-30T08:59:12Z</dcterms:modified>
</cp:coreProperties>
</file>