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an.croizer\Desktop\"/>
    </mc:Choice>
  </mc:AlternateContent>
  <xr:revisionPtr revIDLastSave="0" documentId="13_ncr:1_{144CA42F-E221-4C50-A2B4-4C9169E8453C}" xr6:coauthVersionLast="43" xr6:coauthVersionMax="43" xr10:uidLastSave="{00000000-0000-0000-0000-000000000000}"/>
  <bookViews>
    <workbookView xWindow="-25320" yWindow="-120" windowWidth="25440" windowHeight="15990" xr2:uid="{D287F964-5E6B-4854-890C-4DE5AC87D98B}"/>
  </bookViews>
  <sheets>
    <sheet name="6.4- RC" sheetId="2" r:id="rId1"/>
  </sheets>
  <externalReferences>
    <externalReference r:id="rId2"/>
    <externalReference r:id="rId3"/>
    <externalReference r:id="rId4"/>
    <externalReference r:id="rId5"/>
  </externalReferences>
  <definedNames>
    <definedName name="__com1">'[1]1  FAIR - Front Sheet'!$C$26</definedName>
    <definedName name="__com2">'[1]1  FAIR - Front Sheet'!$K$26</definedName>
    <definedName name="__red1">'[1]Content Sheet'!#REF!</definedName>
    <definedName name="__red2">'[1]Content Sheet'!#REF!</definedName>
    <definedName name="__red3">'[1]Content Sheet'!#REF!</definedName>
    <definedName name="__red4">'[1]Content Sheet'!#REF!</definedName>
    <definedName name="__red5">'[1]Content Sheet'!#REF!</definedName>
    <definedName name="__red6">'[1]Content Sheet'!#REF!</definedName>
    <definedName name="__red7">'[1]Content Sheet'!#REF!</definedName>
    <definedName name="__red8">'[1]Content Sheet'!#REF!</definedName>
    <definedName name="_xlnm._FilterDatabase" localSheetId="0" hidden="1">'6.4- RC'!$A$7:$L$45</definedName>
    <definedName name="aze" localSheetId="0">#REF!</definedName>
    <definedName name="aze">#REF!</definedName>
    <definedName name="Choices_Wrapper" localSheetId="0">'6.4- RC'!Choices_Wrapper</definedName>
    <definedName name="Choices_Wrapper">[0]!Choices_Wrapper</definedName>
    <definedName name="contact">'[1]1  FAIR - Front Sheet'!$C$19</definedName>
    <definedName name="Control_Plan_Number" localSheetId="0">#REF!</definedName>
    <definedName name="Control_Plan_Number">#REF!</definedName>
    <definedName name="customer">#REF!</definedName>
    <definedName name="customer2">#REF!</definedName>
    <definedName name="datadate">'[1]9    Approved Data Cards'!$E$36</definedName>
    <definedName name="datasig">'[1]9    Approved Data Cards'!$C$36</definedName>
    <definedName name="datasig2">'[1]9    Approved Data Cards'!$A$36:$C$36</definedName>
    <definedName name="Date">'[1]1  FAIR - Front Sheet'!$Q$18</definedName>
    <definedName name="date1">#REF!</definedName>
    <definedName name="Date2">#REF!</definedName>
    <definedName name="Date3">#REF!</definedName>
    <definedName name="desc">'[1]1  FAIR - Front Sheet'!$D$13</definedName>
    <definedName name="draw_iss">'[1]1  FAIR - Front Sheet'!$Q$6</definedName>
    <definedName name="email">'[1]1  FAIR - Front Sheet'!$J$18</definedName>
    <definedName name="fax">'[1]1  FAIR - Front Sheet'!$Q$19</definedName>
    <definedName name="Fdate">'[1]1  FAIR - Front Sheet'!$Q$8</definedName>
    <definedName name="fdfg" localSheetId="0">#REF!</definedName>
    <definedName name="fdfg">#REF!</definedName>
    <definedName name="Fnum">'[1]1  FAIR - Front Sheet'!$Q$7</definedName>
    <definedName name="form2date">#REF!</definedName>
    <definedName name="form3date">'[1]15  AS-EN-SJAC 9102 Form 3'!$H$31</definedName>
    <definedName name="HIST">[3]Feuil3!$B$2:$B$3</definedName>
    <definedName name="IComp_langue">[4]Critères!$A$1</definedName>
    <definedName name="info">'[1]9    Approved Data Cards'!$A$30</definedName>
    <definedName name="info2">'[1]9    Approved Data Cards'!$A$29:$E$34</definedName>
    <definedName name="Issue" localSheetId="0">#REF!</definedName>
    <definedName name="Issue">#REF!</definedName>
    <definedName name="lab_ref">'[1]1  FAIR - Front Sheet'!$L$28</definedName>
    <definedName name="name2">'[1]1  FAIR - Front Sheet'!$C$25</definedName>
    <definedName name="name3">'[1]1  FAIR - Front Sheet'!$K$25</definedName>
    <definedName name="Oui">[3]Feuil3!$A$2:$A$3</definedName>
    <definedName name="p_des">'[1]1  FAIR - Front Sheet'!$D$7</definedName>
    <definedName name="page1">'[1]9    Approved Data Cards'!$A$221:$E$280</definedName>
    <definedName name="page2">'[1]9    Approved Data Cards'!$A$281:$E$340</definedName>
    <definedName name="page3">'[1]9    Approved Data Cards'!$A$341:$E$400</definedName>
    <definedName name="part_num">'[1]1  FAIR - Front Sheet'!$D$6</definedName>
    <definedName name="phone">'[1]1  FAIR - Front Sheet'!$J$19</definedName>
    <definedName name="Point_of_Embodiment" localSheetId="0">#REF!</definedName>
    <definedName name="Point_of_Embodiment">#REF!</definedName>
    <definedName name="prep">#REF!</definedName>
    <definedName name="prep2">#REF!</definedName>
    <definedName name="prepar">'[1]15  AS-EN-SJAC 9102 Form 3'!$C$31</definedName>
    <definedName name="prepar2">'[1]15  AS-EN-SJAC 9102 Form 3'!$A$31:$F$31</definedName>
    <definedName name="Product_Designation" localSheetId="0">#REF!</definedName>
    <definedName name="Product_Designation">#REF!</definedName>
    <definedName name="Product_Number">#REF!</definedName>
    <definedName name="ref">'[1]1  FAIR - Front Sheet'!$I$9</definedName>
    <definedName name="Ref_num">'[1]1  FAIR - Front Sheet'!$Q$4</definedName>
    <definedName name="review">#REF!</definedName>
    <definedName name="review2">#REF!</definedName>
    <definedName name="rhtrh">#REF!</definedName>
    <definedName name="RR_langue">[4]Critères!$A$1</definedName>
    <definedName name="sign">'[1]1  FAIR - Front Sheet'!$C$18</definedName>
    <definedName name="sign2">'[1]1  FAIR - Front Sheet'!$C$24</definedName>
    <definedName name="sign3">'[1]1  FAIR - Front Sheet'!$K$24</definedName>
    <definedName name="signature">#REF!</definedName>
    <definedName name="Signature1">'[1]Appendix A'!$A$54</definedName>
    <definedName name="signature2">#REF!</definedName>
    <definedName name="spot1">'[1]9    Approved Data Cards'!$A$221</definedName>
    <definedName name="spot2">'[1]9    Approved Data Cards'!$E$280</definedName>
    <definedName name="spot3">'[1]9    Approved Data Cards'!$A$281</definedName>
    <definedName name="spot4">'[1]9    Approved Data Cards'!$E$340</definedName>
    <definedName name="spot5">'[1]9    Approved Data Cards'!$A$341</definedName>
    <definedName name="spot6">'[1]9    Approved Data Cards'!$E$400</definedName>
    <definedName name="supp_code">'[1]1  FAIR - Front Sheet'!$Q$5</definedName>
    <definedName name="supp_name">'[1]1  FAIR - Front Sheet'!$D$4</definedName>
    <definedName name="warn1">'[1]1  FAIR - Front Sheet'!$E$3:$N$3</definedName>
    <definedName name="warn2">'[1]1  FAIR - Front Sheet'!$Q$9:$S$9</definedName>
    <definedName name="warn3">'[1]1  FAIR - Front Sheet'!$D$8</definedName>
    <definedName name="warn4">'[1]1  FAIR - Front Sheet'!$D$10:$S$10</definedName>
    <definedName name="warn5">'[1]1  FAIR - Front Sheet'!$D$11:$S$12</definedName>
    <definedName name="warn6">'[1]1  FAIR - Front Sheet'!$C$22:$J$22</definedName>
    <definedName name="warn7">'[1]1  FAIR - Front Sheet'!$C$23</definedName>
    <definedName name="warn8">'[1]1  FAIR - Front Sheet'!$K$23</definedName>
    <definedName name="warn9">'[1]1  FAIR - Front Sheet'!$K$22</definedName>
    <definedName name="weight">'[1]1  FAIR - Front Sheet'!$D$9</definedName>
    <definedName name="wwww" localSheetId="0">'6.4- RC'!wwww</definedName>
    <definedName name="wwww">[0]!wwww</definedName>
    <definedName name="za">_xlfn.NORM.S.INV(1-[4]Calculs!$AF$3/2)</definedName>
    <definedName name="zb">_xlfn.NORM.S.INV([4]Calculs!$AF$4)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43" i="2" l="1"/>
  <c r="H43" i="2" s="1"/>
  <c r="G43" i="2"/>
  <c r="R42" i="2"/>
  <c r="H42" i="2" s="1"/>
  <c r="R41" i="2"/>
  <c r="H41" i="2" s="1"/>
  <c r="R40" i="2"/>
  <c r="H40" i="2" s="1"/>
  <c r="R39" i="2"/>
  <c r="H39" i="2" s="1"/>
  <c r="R38" i="2"/>
  <c r="H38" i="2" s="1"/>
  <c r="R37" i="2"/>
  <c r="H37" i="2" s="1"/>
  <c r="R36" i="2"/>
  <c r="H36" i="2" s="1"/>
  <c r="R35" i="2"/>
  <c r="H35" i="2" s="1"/>
  <c r="R34" i="2"/>
  <c r="H34" i="2" s="1"/>
  <c r="R33" i="2"/>
  <c r="H33" i="2" s="1"/>
  <c r="R32" i="2"/>
  <c r="H32" i="2" s="1"/>
  <c r="R31" i="2"/>
  <c r="H31" i="2" s="1"/>
  <c r="R30" i="2"/>
  <c r="H30" i="2" s="1"/>
  <c r="R29" i="2"/>
  <c r="H29" i="2" s="1"/>
  <c r="R28" i="2"/>
  <c r="H28" i="2" s="1"/>
  <c r="R27" i="2"/>
  <c r="H27" i="2" s="1"/>
  <c r="R26" i="2"/>
  <c r="H26" i="2" s="1"/>
  <c r="R25" i="2"/>
  <c r="H25" i="2" s="1"/>
  <c r="R24" i="2"/>
  <c r="H24" i="2" s="1"/>
  <c r="R23" i="2"/>
  <c r="H23" i="2" s="1"/>
  <c r="R22" i="2"/>
  <c r="H22" i="2" s="1"/>
  <c r="R21" i="2"/>
  <c r="H21" i="2" s="1"/>
  <c r="R20" i="2"/>
  <c r="H20" i="2" s="1"/>
  <c r="R19" i="2"/>
  <c r="H19" i="2" s="1"/>
  <c r="R18" i="2"/>
  <c r="H18" i="2" s="1"/>
  <c r="P17" i="2"/>
  <c r="E17" i="2" s="1"/>
  <c r="H17" i="2"/>
  <c r="G17" i="2"/>
  <c r="P16" i="2"/>
  <c r="E16" i="2" s="1"/>
  <c r="H16" i="2"/>
  <c r="G16" i="2"/>
  <c r="P15" i="2"/>
  <c r="E15" i="2" s="1"/>
  <c r="H15" i="2"/>
  <c r="G15" i="2"/>
  <c r="P14" i="2"/>
  <c r="E14" i="2" s="1"/>
  <c r="H14" i="2"/>
  <c r="G14" i="2"/>
  <c r="P13" i="2"/>
  <c r="E13" i="2" s="1"/>
  <c r="H13" i="2"/>
  <c r="G13" i="2"/>
  <c r="H12" i="2"/>
  <c r="G12" i="2"/>
  <c r="E12" i="2"/>
  <c r="P11" i="2"/>
  <c r="E11" i="2" s="1"/>
  <c r="H11" i="2"/>
  <c r="G11" i="2"/>
  <c r="P10" i="2"/>
  <c r="E10" i="2" s="1"/>
  <c r="H10" i="2"/>
  <c r="G10" i="2"/>
  <c r="T9" i="2"/>
  <c r="R9" i="2" s="1"/>
  <c r="H9" i="2" s="1"/>
  <c r="T8" i="2"/>
  <c r="R8" i="2" s="1"/>
  <c r="P8" i="2"/>
  <c r="G8" i="2" l="1"/>
  <c r="H8" i="2"/>
  <c r="E8" i="2"/>
  <c r="E9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G9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</calcChain>
</file>

<file path=xl/sharedStrings.xml><?xml version="1.0" encoding="utf-8"?>
<sst xmlns="http://schemas.openxmlformats.org/spreadsheetml/2006/main" count="131" uniqueCount="84">
  <si>
    <t>RELEVE DE COTES</t>
  </si>
  <si>
    <t>Dimensions linéaire</t>
  </si>
  <si>
    <t>Client</t>
  </si>
  <si>
    <t>Pièce</t>
  </si>
  <si>
    <t>Référence</t>
  </si>
  <si>
    <t>N°Plan</t>
  </si>
  <si>
    <t>Ind A</t>
  </si>
  <si>
    <t>Classe de tolérance</t>
  </si>
  <si>
    <t>Quantité</t>
  </si>
  <si>
    <t>N° Commande client</t>
  </si>
  <si>
    <t>Type de RC</t>
  </si>
  <si>
    <t>Série</t>
  </si>
  <si>
    <t>f</t>
  </si>
  <si>
    <t xml:space="preserve"> ±0,05</t>
  </si>
  <si>
    <t xml:space="preserve"> ±0,1</t>
  </si>
  <si>
    <t xml:space="preserve"> ±0,15</t>
  </si>
  <si>
    <t xml:space="preserve"> ±0,2</t>
  </si>
  <si>
    <t xml:space="preserve"> ±0,3</t>
  </si>
  <si>
    <t xml:space="preserve"> ±0,5</t>
  </si>
  <si>
    <t>-</t>
  </si>
  <si>
    <t>m</t>
  </si>
  <si>
    <t xml:space="preserve"> ±0,8</t>
  </si>
  <si>
    <t xml:space="preserve"> ±1,2</t>
  </si>
  <si>
    <t xml:space="preserve"> ±2</t>
  </si>
  <si>
    <t>SUIVANT ISO 2768</t>
  </si>
  <si>
    <t>c</t>
  </si>
  <si>
    <t xml:space="preserve"> ±3</t>
  </si>
  <si>
    <t xml:space="preserve"> ±4</t>
  </si>
  <si>
    <t>v</t>
  </si>
  <si>
    <t xml:space="preserve"> ±1</t>
  </si>
  <si>
    <t xml:space="preserve"> ±1,5</t>
  </si>
  <si>
    <t xml:space="preserve"> ±2,5</t>
  </si>
  <si>
    <t xml:space="preserve"> ±6</t>
  </si>
  <si>
    <t xml:space="preserve"> ±8</t>
  </si>
  <si>
    <t>SERIE</t>
  </si>
  <si>
    <t>LOCALISATION</t>
  </si>
  <si>
    <t>REPERE</t>
  </si>
  <si>
    <t xml:space="preserve">CRITICITE </t>
  </si>
  <si>
    <t>COTE THEORIQUE</t>
  </si>
  <si>
    <t>RELEVE</t>
  </si>
  <si>
    <t>VALEUR MINI</t>
  </si>
  <si>
    <t>VALEUR MAXI</t>
  </si>
  <si>
    <t>INSTRUMENT DE CONTRÔLE</t>
  </si>
  <si>
    <t>TAUX DE PRELEVEMENT</t>
  </si>
  <si>
    <t>NOMBRE</t>
  </si>
  <si>
    <t>TYPE DE COTE</t>
  </si>
  <si>
    <t>INTERVALLE DE TOLERANCE</t>
  </si>
  <si>
    <t>REFERENCE</t>
  </si>
  <si>
    <t>FAMILLE</t>
  </si>
  <si>
    <t>LEGENDE</t>
  </si>
  <si>
    <t>X</t>
  </si>
  <si>
    <t>COUPE A-A</t>
  </si>
  <si>
    <t>High</t>
  </si>
  <si>
    <t>Ø</t>
  </si>
  <si>
    <t>Rayons extérieurs &amp; hauteurs de chanfreins</t>
  </si>
  <si>
    <t>Low</t>
  </si>
  <si>
    <t>Rayons ext et hauteurs de chanfrein</t>
  </si>
  <si>
    <t>°</t>
  </si>
  <si>
    <t>Dimensions angulaire</t>
  </si>
  <si>
    <t xml:space="preserve">Parallélisme </t>
  </si>
  <si>
    <t>/D</t>
  </si>
  <si>
    <t>Localisation Ø</t>
  </si>
  <si>
    <t xml:space="preserve">Localisation </t>
  </si>
  <si>
    <t xml:space="preserve">Cylindricité </t>
  </si>
  <si>
    <t xml:space="preserve"> ±0,4</t>
  </si>
  <si>
    <t>/H</t>
  </si>
  <si>
    <t xml:space="preserve">Concentricité </t>
  </si>
  <si>
    <t xml:space="preserve">Perpendicularité </t>
  </si>
  <si>
    <t xml:space="preserve">Rectitude </t>
  </si>
  <si>
    <t>Dimensions angulaires</t>
  </si>
  <si>
    <t xml:space="preserve">Planéité </t>
  </si>
  <si>
    <t xml:space="preserve"> ±1°</t>
  </si>
  <si>
    <t xml:space="preserve"> ±0°30'</t>
  </si>
  <si>
    <t xml:space="preserve"> ±0°20'</t>
  </si>
  <si>
    <t xml:space="preserve"> ±0°10'</t>
  </si>
  <si>
    <t xml:space="preserve"> ±0°50'</t>
  </si>
  <si>
    <t xml:space="preserve"> ±1°30'</t>
  </si>
  <si>
    <t xml:space="preserve"> ±0°15'</t>
  </si>
  <si>
    <t xml:space="preserve"> ±3°</t>
  </si>
  <si>
    <t xml:space="preserve"> ±2°</t>
  </si>
  <si>
    <t>REALISE PAR</t>
  </si>
  <si>
    <t>DATE</t>
  </si>
  <si>
    <t>VISA</t>
  </si>
  <si>
    <t>VALIDATION
QUALITE/CONTRÔLE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</si>
</sst>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99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Border="1" applyAlignment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9" xfId="0" applyBorder="1"/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4" borderId="52" xfId="0" applyFont="1" applyFill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3" fillId="2" borderId="4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3" fillId="4" borderId="54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3" fillId="4" borderId="46" xfId="0" applyFont="1" applyFill="1" applyBorder="1" applyAlignment="1">
      <alignment horizontal="center" vertical="center"/>
    </xf>
    <xf numFmtId="0" fontId="3" fillId="4" borderId="5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0" formatCode="General"/>
      <fill>
        <patternFill>
          <bgColor rgb="FFE600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0" formatCode="General"/>
      <fill>
        <patternFill>
          <bgColor rgb="FFE6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h075309/LOCALS~1/Temp/notesA69DD3/fair_workbook_packag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6-%20Personnel\X.Qelemeni\INDU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h075309/LOCALS~1/Temp/notesA69DD3/EN%209103%202005%20(VF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ervice_methode\METHODES%20-%20Site%20de%20Bordeaux\Industrialisation\M51.3\524\7914%20-%20CPN%20524\Livrables\R&amp;R%20-%20Corr&#233;lation\Corr&#233;l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Information"/>
      <sheetName val="1  FAIR - Front Sheet"/>
      <sheetName val="Content Sheet"/>
      <sheetName val="2  FAIR Release Sheets"/>
      <sheetName val="3   FAIR Front Sheets"/>
      <sheetName val="4  AS-EN-SJAC9102 Form 1"/>
      <sheetName val="5  Cascade Diagram"/>
      <sheetName val="6  Classified Part Plan "/>
      <sheetName val="7  Copies of App. Concessions"/>
      <sheetName val="8  AS-EN-SJAC 9102 Form 2"/>
      <sheetName val="9    Approved Data Cards"/>
      <sheetName val="10  Special Process Subs."/>
      <sheetName val="11  Approved NDT Data Cards"/>
      <sheetName val="12  Certificates of Material"/>
      <sheetName val="13  Functional Test Reports"/>
      <sheetName val="14  Supplier Release Note"/>
      <sheetName val="15  AS-EN-SJAC 9102 Form 3"/>
      <sheetName val="16  Released for Manufact. Drw."/>
      <sheetName val="17  Condition of Supply Drawing"/>
      <sheetName val="18 Forging - Casting MoM"/>
      <sheetName val="19 Compliance Design-Make Req"/>
      <sheetName val="20  Part Marking Verification"/>
      <sheetName val="21 Method of Manufacturer"/>
      <sheetName val="Process Control Document"/>
      <sheetName val="PCD Page 2"/>
      <sheetName val="PCD Instructions "/>
      <sheetName val="Appendix A"/>
      <sheetName val="Appendix A1"/>
      <sheetName val="Appendix B"/>
    </sheetNames>
    <sheetDataSet>
      <sheetData sheetId="0" refreshError="1"/>
      <sheetData sheetId="1">
        <row r="10">
          <cell r="D10" t="str">
            <v>Full FAIR</v>
          </cell>
          <cell r="K10" t="str">
            <v>Repeat FAIR</v>
          </cell>
          <cell r="O10" t="str">
            <v>Partial FAIR</v>
          </cell>
        </row>
        <row r="11">
          <cell r="D11" t="str">
            <v>New Part / Drawing / Scheme</v>
          </cell>
          <cell r="K11" t="str">
            <v>Change of Source or Location</v>
          </cell>
          <cell r="O11" t="str">
            <v>Change of Method or Sequence</v>
          </cell>
        </row>
        <row r="12">
          <cell r="D12" t="str">
            <v>Drawing issue change</v>
          </cell>
          <cell r="K12" t="str">
            <v>Lapse in Production (&gt;24 months)</v>
          </cell>
          <cell r="O12" t="str">
            <v>Request by R-R</v>
          </cell>
        </row>
        <row r="13">
          <cell r="D13" t="str">
            <v>Description of Reason</v>
          </cell>
        </row>
        <row r="22">
          <cell r="E22" t="str">
            <v>Satisfactory</v>
          </cell>
          <cell r="G22" t="str">
            <v>Conditional</v>
          </cell>
          <cell r="K22" t="str">
            <v>Reject</v>
          </cell>
        </row>
      </sheetData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>
        <row r="29">
          <cell r="A29" t="str">
            <v>Inspection Information (Include information such as location, date, and method)</v>
          </cell>
        </row>
        <row r="36">
          <cell r="A36" t="str">
            <v>Signature: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31">
          <cell r="A31" t="str">
            <v>12. Prepared By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M"/>
      <sheetName val="1.1- Fiche matière &amp; composants"/>
      <sheetName val="2.1- Répertoire des moyens"/>
      <sheetName val="3.1- R&amp;R"/>
      <sheetName val="3.2- Corrélation"/>
      <sheetName val="3.3 Protocole méthode de mesure"/>
      <sheetName val="3.4- Analyse MSP"/>
      <sheetName val="4.1- Fiche de conditionnement"/>
      <sheetName val="4.2- Evaluation SSE"/>
      <sheetName val="5.1- Compétence &amp; Qualification"/>
      <sheetName val="6.1- RETEX"/>
      <sheetName val="6.2- Gamme MGP"/>
      <sheetName val="6.3- Plan bullé"/>
      <sheetName val="6.4- RC"/>
      <sheetName val="6.5- PFMEA"/>
      <sheetName val="7.1- Schéma de production "/>
      <sheetName val="7.2- Analyse Charge-Capa"/>
      <sheetName val="7.3- Matrice de conformité"/>
      <sheetName val="8- Dossier FA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page 2"/>
      <sheetName val="Feuil3"/>
    </sheetNames>
    <sheetDataSet>
      <sheetData sheetId="0"/>
      <sheetData sheetId="1" refreshError="1"/>
      <sheetData sheetId="2">
        <row r="2">
          <cell r="A2" t="str">
            <v>Oui</v>
          </cell>
          <cell r="B2" t="str">
            <v xml:space="preserve">HIST   </v>
          </cell>
        </row>
        <row r="3">
          <cell r="A3" t="str">
            <v>Non</v>
          </cell>
          <cell r="B3" t="str">
            <v>NOUV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d'entrée - Résultats"/>
      <sheetName val="Evolution"/>
      <sheetName val="Critères"/>
      <sheetName val="Calculs"/>
    </sheetNames>
    <sheetDataSet>
      <sheetData sheetId="0"/>
      <sheetData sheetId="1"/>
      <sheetData sheetId="2">
        <row r="1">
          <cell r="A1">
            <v>0</v>
          </cell>
        </row>
      </sheetData>
      <sheetData sheetId="3">
        <row r="3">
          <cell r="X3">
            <v>1</v>
          </cell>
          <cell r="AF3">
            <v>0.05</v>
          </cell>
        </row>
        <row r="4">
          <cell r="AF4">
            <v>0.9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1FD50-C496-4981-AF8F-38E892316349}">
  <sheetPr codeName="Feuil14"/>
  <dimension ref="A1:AL46"/>
  <sheetViews>
    <sheetView showGridLines="0" tabSelected="1" zoomScale="80" zoomScaleNormal="80" workbookViewId="0">
      <selection activeCell="E11" sqref="E11"/>
    </sheetView>
  </sheetViews>
  <sheetFormatPr baseColWidth="10" defaultRowHeight="15" x14ac:dyDescent="0.25"/>
  <cols>
    <col min="1" max="1" width="7.42578125" customWidth="1"/>
    <col min="2" max="2" width="23.42578125" style="130" bestFit="1" customWidth="1"/>
    <col min="3" max="6" width="30.7109375" style="130" customWidth="1"/>
    <col min="7" max="7" width="18.7109375" style="130" hidden="1" customWidth="1"/>
    <col min="8" max="8" width="20.140625" style="130" hidden="1" customWidth="1"/>
    <col min="9" max="10" width="30.7109375" customWidth="1"/>
    <col min="11" max="11" width="32.85546875" bestFit="1" customWidth="1"/>
    <col min="12" max="12" width="28.85546875" bestFit="1" customWidth="1"/>
    <col min="13" max="13" width="19.85546875" customWidth="1"/>
    <col min="14" max="14" width="10.28515625" customWidth="1"/>
    <col min="15" max="15" width="11.28515625" bestFit="1" customWidth="1"/>
    <col min="16" max="16" width="17.7109375" bestFit="1" customWidth="1"/>
    <col min="17" max="17" width="21.140625" bestFit="1" customWidth="1"/>
    <col min="18" max="18" width="32.28515625" bestFit="1" customWidth="1"/>
    <col min="19" max="19" width="13.7109375" bestFit="1" customWidth="1"/>
    <col min="20" max="20" width="42.140625" bestFit="1" customWidth="1"/>
    <col min="22" max="22" width="35.7109375" bestFit="1" customWidth="1"/>
    <col min="23" max="23" width="21.140625" bestFit="1" customWidth="1"/>
    <col min="24" max="24" width="32.28515625" bestFit="1" customWidth="1"/>
    <col min="25" max="25" width="42.140625" bestFit="1" customWidth="1"/>
    <col min="26" max="26" width="42.140625" customWidth="1"/>
    <col min="27" max="27" width="21.140625" bestFit="1" customWidth="1"/>
    <col min="28" max="28" width="32.28515625" bestFit="1" customWidth="1"/>
    <col min="29" max="29" width="32.28515625" customWidth="1"/>
    <col min="30" max="30" width="41.7109375" customWidth="1"/>
  </cols>
  <sheetData>
    <row r="1" spans="1:38" ht="20.100000000000001" customHeight="1" x14ac:dyDescent="0.25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AC1" s="6" t="s">
        <v>1</v>
      </c>
      <c r="AD1" s="7"/>
      <c r="AE1" s="7"/>
      <c r="AF1" s="7"/>
      <c r="AG1" s="7"/>
      <c r="AH1" s="7"/>
      <c r="AI1" s="7"/>
      <c r="AJ1" s="7"/>
      <c r="AK1" s="7"/>
      <c r="AL1" s="8"/>
    </row>
    <row r="2" spans="1:38" ht="20.100000000000001" customHeight="1" thickBot="1" x14ac:dyDescent="0.3">
      <c r="A2" s="1"/>
      <c r="B2" s="9"/>
      <c r="C2" s="10"/>
      <c r="D2" s="10"/>
      <c r="E2" s="10"/>
      <c r="F2" s="10"/>
      <c r="G2" s="10"/>
      <c r="H2" s="10"/>
      <c r="I2" s="10"/>
      <c r="J2" s="10"/>
      <c r="K2" s="11"/>
      <c r="L2" s="12"/>
      <c r="AC2" s="13"/>
      <c r="AD2" s="14"/>
      <c r="AE2" s="14"/>
      <c r="AF2" s="14"/>
      <c r="AG2" s="14"/>
      <c r="AH2" s="14"/>
      <c r="AI2" s="14"/>
      <c r="AJ2" s="14"/>
      <c r="AK2" s="14"/>
      <c r="AL2" s="15"/>
    </row>
    <row r="3" spans="1:38" ht="24.95" customHeight="1" thickBot="1" x14ac:dyDescent="0.3">
      <c r="A3" s="1"/>
      <c r="B3" s="131" t="s">
        <v>2</v>
      </c>
      <c r="C3" s="74"/>
      <c r="D3" s="16" t="s">
        <v>3</v>
      </c>
      <c r="E3" s="74"/>
      <c r="F3" s="16" t="s">
        <v>4</v>
      </c>
      <c r="G3" s="16"/>
      <c r="H3" s="16"/>
      <c r="I3" s="74"/>
      <c r="J3" s="16" t="s">
        <v>5</v>
      </c>
      <c r="K3" s="74"/>
      <c r="L3" s="17" t="s">
        <v>6</v>
      </c>
      <c r="AC3" s="18" t="s">
        <v>7</v>
      </c>
      <c r="AD3" s="19"/>
      <c r="AE3" s="20">
        <v>0.5</v>
      </c>
      <c r="AF3" s="21">
        <v>3</v>
      </c>
      <c r="AG3" s="21">
        <v>6</v>
      </c>
      <c r="AH3" s="21">
        <v>30</v>
      </c>
      <c r="AI3" s="21">
        <v>120</v>
      </c>
      <c r="AJ3" s="21">
        <v>400</v>
      </c>
      <c r="AK3" s="21">
        <v>1000</v>
      </c>
      <c r="AL3" s="22">
        <v>2000</v>
      </c>
    </row>
    <row r="4" spans="1:38" ht="24.95" customHeight="1" thickBot="1" x14ac:dyDescent="0.35">
      <c r="A4" s="1"/>
      <c r="B4" s="132" t="s">
        <v>7</v>
      </c>
      <c r="C4" s="133"/>
      <c r="D4" s="16" t="s">
        <v>8</v>
      </c>
      <c r="E4" s="74"/>
      <c r="F4" s="16" t="s">
        <v>9</v>
      </c>
      <c r="G4" s="16"/>
      <c r="H4" s="16"/>
      <c r="I4" s="134"/>
      <c r="J4" s="16" t="s">
        <v>10</v>
      </c>
      <c r="K4" s="74" t="s">
        <v>11</v>
      </c>
      <c r="L4" s="17"/>
      <c r="AC4" s="28" t="s">
        <v>12</v>
      </c>
      <c r="AD4" s="29"/>
      <c r="AE4" s="30" t="s">
        <v>13</v>
      </c>
      <c r="AF4" s="31" t="s">
        <v>13</v>
      </c>
      <c r="AG4" s="31" t="s">
        <v>14</v>
      </c>
      <c r="AH4" s="31" t="s">
        <v>15</v>
      </c>
      <c r="AI4" s="31" t="s">
        <v>16</v>
      </c>
      <c r="AJ4" s="31" t="s">
        <v>17</v>
      </c>
      <c r="AK4" s="31" t="s">
        <v>18</v>
      </c>
      <c r="AL4" s="31" t="s">
        <v>19</v>
      </c>
    </row>
    <row r="5" spans="1:38" x14ac:dyDescent="0.25">
      <c r="A5" s="1"/>
      <c r="B5" s="38" t="s">
        <v>24</v>
      </c>
      <c r="C5" s="39"/>
      <c r="D5" s="39"/>
      <c r="E5" s="39"/>
      <c r="F5" s="39"/>
      <c r="G5" s="39"/>
      <c r="H5" s="39"/>
      <c r="I5" s="39"/>
      <c r="J5" s="39"/>
      <c r="K5" s="39"/>
      <c r="L5" s="40"/>
      <c r="AC5" s="34" t="s">
        <v>25</v>
      </c>
      <c r="AD5" s="35"/>
      <c r="AE5" s="36" t="s">
        <v>16</v>
      </c>
      <c r="AF5" s="37" t="s">
        <v>17</v>
      </c>
      <c r="AG5" s="37" t="s">
        <v>18</v>
      </c>
      <c r="AH5" s="37" t="s">
        <v>21</v>
      </c>
      <c r="AI5" s="37" t="s">
        <v>22</v>
      </c>
      <c r="AJ5" s="37" t="s">
        <v>23</v>
      </c>
      <c r="AK5" s="37" t="s">
        <v>26</v>
      </c>
      <c r="AL5" s="37" t="s">
        <v>27</v>
      </c>
    </row>
    <row r="6" spans="1:38" ht="15.75" thickBot="1" x14ac:dyDescent="0.3">
      <c r="A6" s="41"/>
      <c r="B6" s="42"/>
      <c r="C6" s="43"/>
      <c r="D6" s="43"/>
      <c r="E6" s="43"/>
      <c r="F6" s="43"/>
      <c r="G6" s="43"/>
      <c r="H6" s="43"/>
      <c r="I6" s="43"/>
      <c r="J6" s="43"/>
      <c r="K6" s="43"/>
      <c r="L6" s="44"/>
      <c r="AC6" s="45" t="s">
        <v>28</v>
      </c>
      <c r="AD6" s="46"/>
      <c r="AE6" s="36" t="s">
        <v>19</v>
      </c>
      <c r="AF6" s="37" t="s">
        <v>18</v>
      </c>
      <c r="AG6" s="37" t="s">
        <v>29</v>
      </c>
      <c r="AH6" s="37" t="s">
        <v>30</v>
      </c>
      <c r="AI6" s="37" t="s">
        <v>31</v>
      </c>
      <c r="AJ6" s="37" t="s">
        <v>27</v>
      </c>
      <c r="AK6" s="37" t="s">
        <v>32</v>
      </c>
      <c r="AL6" s="37" t="s">
        <v>33</v>
      </c>
    </row>
    <row r="7" spans="1:38" ht="30" customHeight="1" thickBot="1" x14ac:dyDescent="0.3">
      <c r="A7" s="47" t="s">
        <v>34</v>
      </c>
      <c r="B7" s="48" t="s">
        <v>35</v>
      </c>
      <c r="C7" s="49" t="s">
        <v>36</v>
      </c>
      <c r="D7" s="49" t="s">
        <v>37</v>
      </c>
      <c r="E7" s="49" t="s">
        <v>38</v>
      </c>
      <c r="F7" s="49" t="s">
        <v>39</v>
      </c>
      <c r="G7" s="49" t="s">
        <v>40</v>
      </c>
      <c r="H7" s="50" t="s">
        <v>41</v>
      </c>
      <c r="I7" s="51" t="s">
        <v>42</v>
      </c>
      <c r="J7" s="52"/>
      <c r="K7" s="51" t="s">
        <v>43</v>
      </c>
      <c r="L7" s="53"/>
      <c r="O7" s="48" t="s">
        <v>44</v>
      </c>
      <c r="P7" s="49" t="s">
        <v>45</v>
      </c>
      <c r="Q7" s="49" t="s">
        <v>38</v>
      </c>
      <c r="R7" s="49" t="s">
        <v>46</v>
      </c>
      <c r="S7" s="49" t="s">
        <v>47</v>
      </c>
      <c r="T7" s="54" t="s">
        <v>48</v>
      </c>
      <c r="V7" s="55" t="s">
        <v>49</v>
      </c>
      <c r="X7" s="56" t="s">
        <v>45</v>
      </c>
    </row>
    <row r="8" spans="1:38" ht="39.950000000000003" customHeight="1" thickBot="1" x14ac:dyDescent="0.3">
      <c r="A8" s="57" t="s">
        <v>50</v>
      </c>
      <c r="B8" s="58" t="s">
        <v>51</v>
      </c>
      <c r="C8" s="59">
        <v>1</v>
      </c>
      <c r="D8" s="59" t="s">
        <v>52</v>
      </c>
      <c r="E8" s="59" t="str">
        <f>IF(AND(O8="",P8="°"),Q8&amp;P8&amp;R8&amp;S8,
IF(AND(O8="",P8&lt;&gt;"°"),P8&amp;Q8&amp;R8&amp;S8,
IF(AND(O8&lt;&gt;"",P8="°"),O8&amp;"x "&amp;Q8&amp;P8&amp;R8&amp;S8,
IF(AND(O8&lt;&gt;"",P8&lt;&gt;"°"),O8&amp;"x "&amp;P8&amp;Q8&amp;R8&amp;S8))))</f>
        <v>Ø0,50</v>
      </c>
      <c r="F8" s="60"/>
      <c r="G8" s="59" t="e">
        <f>IF(AND(R8="",Q8&lt;&gt;""),0,
IF(AND(R8=0,Q8=""),"",
IF(AND(R8&lt;&gt;"",Q8&lt;&gt;""),Q8-MID(R8,3,5),)))</f>
        <v>#VALUE!</v>
      </c>
      <c r="H8" s="59" t="e">
        <f>IF(AND(R8="",Q8&lt;&gt;""),Q8,
IF(AND(R8=0,Q8=""),"",
IF(AND(R8&lt;&gt;"",Q8&lt;&gt;""),Q8+MID(R8,3,5))))</f>
        <v>#VALUE!</v>
      </c>
      <c r="I8" s="61"/>
      <c r="J8" s="61"/>
      <c r="K8" s="61"/>
      <c r="L8" s="61"/>
      <c r="O8" s="62"/>
      <c r="P8" s="31" t="str">
        <f>X8</f>
        <v>Ø</v>
      </c>
      <c r="Q8" s="63">
        <v>0.5</v>
      </c>
      <c r="R8" s="63">
        <f>IF(AND(T8=$V$8,0.5&lt;=Q8,Q8&lt;=3,$C$4="f"),'6.4- RC'!$AE$4,
IF(AND(T8=$V$8,3&lt;Q8,Q8&lt;=6,$C$4="f"),'6.4- RC'!$AF$4,
IF(AND(T8=$V$8,6&lt;Q8,Q8&lt;=30,$C$4="f"),'6.4- RC'!$AG$4,
IF(AND(T8=$V$8,30&lt;Q8,Q8&lt;=120,$C$4="f"),'6.4- RC'!$AH$4,
IF(AND(T8=$V$8,120&lt;Q8,Q8&lt;=400,$C$4="f"),'6.4- RC'!$AI$4,
IF(AND(T8=$V$8,400&lt;Q8,Q8&lt;=1000,$C$4="f"),'6.4- RC'!$AJ$4,
IF(AND(T8=$V$8,1000&lt;Q8,Q8&lt;=2000,$C$4="f"),'6.4- RC'!$AK$4,
IF(AND(T8=$V$8,2000&lt;Q8,Q8&lt;=4000,$C$4="f"),'6.4- RC'!$AL$4,
IF(AND(T8=$V$9,0.5&lt;=Q8,Q8&lt;=3,$C$4="f"),'6.4- RC'!$AE$11,
IF(AND(T8=$V$9,3&lt;Q8,Q8&lt;=6,$C$4="f"),'6.4- RC'!$AF$11,
IF(AND(T8=$V$9,6&lt;Q8,$C$4="f"),'6.4- RC'!$AG$11,
IF(AND(T8=$V$8,0.5&lt;=Q8,Q8&lt;=3,$C$4="m"),'6.4- RC'!#REF!,
IF(AND(T8=$V$8,3&lt;Q8,Q8&lt;=6,$C$4="m"),'6.4- RC'!#REF!,
IF(AND(T8=$V$8,6&lt;Q8,Q8&lt;=30,$C$4="m"),'6.4- RC'!#REF!,
IF(AND(T8=$V$8,30&lt;Q8,Q8&lt;=120,$C$4="m"),'6.4- RC'!#REF!,
IF(AND(T8=$V$8,120&lt;Q8,Q8&lt;=400,$C$4="m"),'6.4- RC'!#REF!,
IF(AND(T8=$V$8,400&lt;Q8,Q8&lt;=1000,$C$4="m"),'6.4- RC'!#REF!,
IF(AND(T8=$V$8,1000&lt;Q8,Q8&lt;=2000,$C$4="m"),'6.4- RC'!#REF!,
IF(AND(T8=$V$8,2000&lt;Q8,Q8&lt;=4000,$C$4="m"),'6.4- RC'!#REF!,
IF(AND(T8=$V$9,0.5&lt;=Q8,Q8&lt;=3,$C$4="m"),'6.4- RC'!$AE$11,
IF(AND(T8=$V$9,3&lt;Q8,Q8&lt;=6,$C$4="m"),'6.4- RC'!$AF$11,
IF(AND(T8=$V$9,6&lt;Q8,$C$4="m"),'6.4- RC'!$AG$11,
IF(AND(T8=$V$8,0.5&lt;=Q8,Q8&lt;=3,$C$4="c"),'6.4- RC'!$AE$5,
IF(AND(T8=$V$8,3&lt;Q8,Q8&lt;=6,$C$4="c"),'6.4- RC'!$AF$5,
IF(AND(T8=$V$8,6&lt;Q8,Q8&lt;=30,$C$4="c"),'6.4- RC'!$AG$5,
IF(AND(T8=$V$8,30&lt;Q8,Q8&lt;=120,$C$4="c"),'6.4- RC'!$AH$5,
IF(AND(T8=$V$8,120&lt;Q8,Q8&lt;=400,$C$4="c"),'6.4- RC'!$AI$5,
IF(AND(T8=$V$8,400&lt;Q8,Q8&lt;=1000,$C$4="c"),'6.4- RC'!$AJ$5,
IF(AND(T8=$V$8,1000&lt;Q8,Q8&lt;=2000,$C$4="c"),'6.4- RC'!$AK$5,
IF(AND(T8=$V$8,2000&lt;Q8,Q8&lt;=4000,$C$4="c"),'6.4- RC'!$AL$5,
IF(AND(T8=$V$9,0.5&lt;=Q8,Q8&lt;=3,$C$4="c"),'6.4- RC'!$AE$13,
IF(AND(T8=$V$9,3&lt;Q8,Q8&lt;=6,$C$4="c"),'6.4- RC'!$AF$13,
IF(AND(T8=$V$9,6&lt;Q8,$C$4="c"),'6.4- RC'!$AG$13,
IF(AND(T8=$V$8,0.5&lt;=Q8,Q8&lt;=3,$C$4="v"),'6.4- RC'!$AE$6,
IF(AND(T8=$V$8,3&lt;Q8,Q8&lt;=6,$C$4="v"),'6.4- RC'!$AF$6,
IF(AND(T8=$V$8,6&lt;Q8,Q8&lt;=30,$C$4="v"),'6.4- RC'!$AG$6,
IF(AND(T8=$V$8,30&lt;Q8,Q8&lt;=120,$C$4="v"),'6.4- RC'!$AH$6,
IF(AND(T8=$V$8,120&lt;Q8,Q8&lt;=400,$C$4="v"),'6.4- RC'!$AI$6,
IF(AND(T8=$V$8,400&lt;Q8,Q8&lt;=1000,$C$4="v"),'6.4- RC'!$AJ$6,
IF(AND(T8=$V$8,1000&lt;Q8,Q8&lt;=2000,$C$4="v"),'6.4- RC'!$AK$6,
IF(AND(T8=$V$8,2000&lt;Q8,Q8&lt;=4000,$C$4="v"),'6.4- RC'!$AL$6,
IF(AND(T8=$V$9,0.5&lt;=Q8,Q8&lt;=3,$C$4="v"),'6.4- RC'!$AE$13,
IF(AND(T8=$V$9,3&lt;Q8,Q8&lt;=6,$C$4="v"),'6.4- RC'!$AF$13,
IF(AND(T8=$V$9,6&lt;Q8,$C$4="v"),'6.4- RC'!$AG$13,
))))))))))))))))))))))))))))))))))))))))))))</f>
        <v>0</v>
      </c>
      <c r="S8" s="63"/>
      <c r="T8" s="64" t="str">
        <f>V9</f>
        <v>Rayons ext et hauteurs de chanfrein</v>
      </c>
      <c r="V8" s="65" t="s">
        <v>1</v>
      </c>
      <c r="X8" s="66" t="s">
        <v>53</v>
      </c>
      <c r="AC8" s="67" t="s">
        <v>54</v>
      </c>
      <c r="AD8" s="68"/>
      <c r="AE8" s="68"/>
      <c r="AF8" s="68"/>
      <c r="AG8" s="69"/>
    </row>
    <row r="9" spans="1:38" ht="39.950000000000003" customHeight="1" x14ac:dyDescent="0.25">
      <c r="A9" s="70"/>
      <c r="B9" s="58" t="s">
        <v>51</v>
      </c>
      <c r="C9" s="71">
        <v>2</v>
      </c>
      <c r="D9" s="71" t="s">
        <v>55</v>
      </c>
      <c r="E9" s="59" t="str">
        <f t="shared" ref="E9:E43" si="0">IF(AND(O9="",P9="°"),Q9&amp;P9&amp;R9&amp;S9,
IF(AND(O9="",P9&lt;&gt;"°"),P9&amp;Q9&amp;R9&amp;S9,
IF(AND(O9&lt;&gt;"",P9="°"),O9&amp;"x "&amp;Q9&amp;P9&amp;R9&amp;S9,
IF(AND(O9&lt;&gt;"",P9&lt;&gt;"°"),O9&amp;"x "&amp;P9&amp;Q9&amp;R9&amp;S9))))</f>
        <v>1000</v>
      </c>
      <c r="F9" s="60"/>
      <c r="G9" s="59" t="e">
        <f t="shared" ref="G9:G43" si="1">IF(AND(R9="",Q9&lt;&gt;""),0,
IF(AND(R9=0,Q9=""),"",
IF(AND(R9&lt;&gt;"",Q9&lt;&gt;""),Q9-MID(R9,3,5),)))</f>
        <v>#VALUE!</v>
      </c>
      <c r="H9" s="59" t="e">
        <f t="shared" ref="H9:H43" si="2">IF(AND(R9="",Q9&lt;&gt;""),Q9,
IF(AND(R9=0,Q9=""),"",
IF(AND(R9&lt;&gt;"",Q9&lt;&gt;""),Q9+MID(R9,3,5))))</f>
        <v>#VALUE!</v>
      </c>
      <c r="I9" s="72"/>
      <c r="J9" s="72"/>
      <c r="K9" s="72"/>
      <c r="L9" s="72"/>
      <c r="O9" s="73"/>
      <c r="P9" s="37"/>
      <c r="Q9" s="74">
        <v>100</v>
      </c>
      <c r="R9" s="63">
        <f>IF(AND(T9=$V$8,0.5&lt;=Q9,Q9&lt;=3,$C$4="f"),'6.4- RC'!$AE$4,
IF(AND(T9=$V$8,3&lt;Q9,Q9&lt;=6,$C$4="f"),'6.4- RC'!$AF$4,
IF(AND(T9=$V$8,6&lt;Q9,Q9&lt;=30,$C$4="f"),'6.4- RC'!$AG$4,
IF(AND(T9=$V$8,30&lt;Q9,Q9&lt;=120,$C$4="f"),'6.4- RC'!$AH$4,
IF(AND(T9=$V$8,120&lt;Q9,Q9&lt;=400,$C$4="f"),'6.4- RC'!$AI$4,
IF(AND(T9=$V$8,400&lt;Q9,Q9&lt;=1000,$C$4="f"),'6.4- RC'!$AJ$4,
IF(AND(T9=$V$8,1000&lt;Q9,Q9&lt;=2000,$C$4="f"),'6.4- RC'!$AK$4,
IF(AND(T9=$V$8,2000&lt;Q9,Q9&lt;=4000,$C$4="f"),'6.4- RC'!$AL$4,
IF(AND(T9=$V$9,0.5&lt;=Q9,Q9&lt;=3,$C$4="f"),'6.4- RC'!$AE$11,
IF(AND(T9=$V$9,3&lt;Q9,Q9&lt;=6,$C$4="f"),'6.4- RC'!$AF$11,
IF(AND(T9=$V$9,6&lt;Q9,$C$4="f"),'6.4- RC'!$AG$11,
IF(AND(T9=$V$8,0.5&lt;=Q9,Q9&lt;=3,$C$4="m"),'6.4- RC'!#REF!,
IF(AND(T9=$V$8,3&lt;Q9,Q9&lt;=6,$C$4="m"),'6.4- RC'!#REF!,
IF(AND(T9=$V$8,6&lt;Q9,Q9&lt;=30,$C$4="m"),'6.4- RC'!#REF!,
IF(AND(T9=$V$8,30&lt;Q9,Q9&lt;=120,$C$4="m"),'6.4- RC'!#REF!,
IF(AND(T9=$V$8,120&lt;Q9,Q9&lt;=400,$C$4="m"),'6.4- RC'!#REF!,
IF(AND(T9=$V$8,400&lt;Q9,Q9&lt;=1000,$C$4="m"),'6.4- RC'!#REF!,
IF(AND(T9=$V$8,1000&lt;Q9,Q9&lt;=2000,$C$4="m"),'6.4- RC'!#REF!,
IF(AND(T9=$V$8,2000&lt;Q9,Q9&lt;=4000,$C$4="m"),'6.4- RC'!#REF!,
IF(AND(T9=$V$9,0.5&lt;=Q9,Q9&lt;=3,$C$4="m"),'6.4- RC'!$AE$11,
IF(AND(T9=$V$9,3&lt;Q9,Q9&lt;=6,$C$4="m"),'6.4- RC'!$AF$11,
IF(AND(T9=$V$9,6&lt;Q9,$C$4="m"),'6.4- RC'!$AG$11,
IF(AND(T9=$V$8,0.5&lt;=Q9,Q9&lt;=3,$C$4="c"),'6.4- RC'!$AE$5,
IF(AND(T9=$V$8,3&lt;Q9,Q9&lt;=6,$C$4="c"),'6.4- RC'!$AF$5,
IF(AND(T9=$V$8,6&lt;Q9,Q9&lt;=30,$C$4="c"),'6.4- RC'!$AG$5,
IF(AND(T9=$V$8,30&lt;Q9,Q9&lt;=120,$C$4="c"),'6.4- RC'!$AH$5,
IF(AND(T9=$V$8,120&lt;Q9,Q9&lt;=400,$C$4="c"),'6.4- RC'!$AI$5,
IF(AND(T9=$V$8,400&lt;Q9,Q9&lt;=1000,$C$4="c"),'6.4- RC'!$AJ$5,
IF(AND(T9=$V$8,1000&lt;Q9,Q9&lt;=2000,$C$4="c"),'6.4- RC'!$AK$5,
IF(AND(T9=$V$8,2000&lt;Q9,Q9&lt;=4000,$C$4="c"),'6.4- RC'!$AL$5,
IF(AND(T9=$V$9,0.5&lt;=Q9,Q9&lt;=3,$C$4="c"),'6.4- RC'!$AE$13,
IF(AND(T9=$V$9,3&lt;Q9,Q9&lt;=6,$C$4="c"),'6.4- RC'!$AF$13,
IF(AND(T9=$V$9,6&lt;Q9,$C$4="c"),'6.4- RC'!$AG$13,
IF(AND(T9=$V$8,0.5&lt;=Q9,Q9&lt;=3,$C$4="v"),'6.4- RC'!$AE$6,
IF(AND(T9=$V$8,3&lt;Q9,Q9&lt;=6,$C$4="v"),'6.4- RC'!$AF$6,
IF(AND(T9=$V$8,6&lt;Q9,Q9&lt;=30,$C$4="v"),'6.4- RC'!$AG$6,
IF(AND(T9=$V$8,30&lt;Q9,Q9&lt;=120,$C$4="v"),'6.4- RC'!$AH$6,
IF(AND(T9=$V$8,120&lt;Q9,Q9&lt;=400,$C$4="v"),'6.4- RC'!$AI$6,
IF(AND(T9=$V$8,400&lt;Q9,Q9&lt;=1000,$C$4="v"),'6.4- RC'!$AJ$6,
IF(AND(T9=$V$8,1000&lt;Q9,Q9&lt;=2000,$C$4="v"),'6.4- RC'!$AK$6,
IF(AND(T9=$V$8,2000&lt;Q9,Q9&lt;=4000,$C$4="v"),'6.4- RC'!$AL$6,
IF(AND(T9=$V$9,0.5&lt;=Q9,Q9&lt;=3,$C$4="v"),'6.4- RC'!$AE$13,
IF(AND(T9=$V$9,3&lt;Q9,Q9&lt;=6,$C$4="v"),'6.4- RC'!$AF$13,
IF(AND(T9=$V$9,6&lt;Q9,$C$4="v"),'6.4- RC'!$AG$13,
))))))))))))))))))))))))))))))))))))))))))))</f>
        <v>0</v>
      </c>
      <c r="S9" s="74"/>
      <c r="T9" s="75" t="str">
        <f>V8</f>
        <v>Dimensions linéaire</v>
      </c>
      <c r="V9" s="76" t="s">
        <v>56</v>
      </c>
      <c r="X9" s="77" t="s">
        <v>57</v>
      </c>
      <c r="AC9" s="78" t="s">
        <v>7</v>
      </c>
      <c r="AD9" s="79"/>
      <c r="AE9" s="80">
        <v>0.5</v>
      </c>
      <c r="AF9" s="21">
        <v>3</v>
      </c>
      <c r="AG9" s="22">
        <v>6</v>
      </c>
    </row>
    <row r="10" spans="1:38" ht="39.950000000000003" customHeight="1" thickBot="1" x14ac:dyDescent="0.3">
      <c r="A10" s="70"/>
      <c r="B10" s="58" t="s">
        <v>51</v>
      </c>
      <c r="C10" s="71">
        <v>3</v>
      </c>
      <c r="D10" s="71"/>
      <c r="E10" s="59" t="str">
        <f t="shared" si="0"/>
        <v>Parallélisme 0,1</v>
      </c>
      <c r="F10" s="60"/>
      <c r="G10" s="59">
        <f t="shared" si="1"/>
        <v>0</v>
      </c>
      <c r="H10" s="59">
        <f t="shared" si="2"/>
        <v>0.1</v>
      </c>
      <c r="I10" s="72"/>
      <c r="J10" s="72"/>
      <c r="K10" s="72"/>
      <c r="L10" s="72"/>
      <c r="O10" s="73"/>
      <c r="P10" s="37" t="str">
        <f>X10</f>
        <v xml:space="preserve">Parallélisme </v>
      </c>
      <c r="Q10" s="74">
        <v>0.1</v>
      </c>
      <c r="R10" s="63"/>
      <c r="S10" s="74"/>
      <c r="T10" s="75"/>
      <c r="V10" s="81" t="s">
        <v>58</v>
      </c>
      <c r="X10" s="77" t="s">
        <v>59</v>
      </c>
      <c r="AC10" s="82"/>
      <c r="AD10" s="83"/>
      <c r="AE10" s="84">
        <v>3</v>
      </c>
      <c r="AF10" s="26">
        <v>6</v>
      </c>
      <c r="AG10" s="27"/>
    </row>
    <row r="11" spans="1:38" ht="39.950000000000003" customHeight="1" x14ac:dyDescent="0.25">
      <c r="A11" s="70"/>
      <c r="B11" s="58" t="s">
        <v>51</v>
      </c>
      <c r="C11" s="71">
        <v>4</v>
      </c>
      <c r="D11" s="71"/>
      <c r="E11" s="59" t="str">
        <f t="shared" si="0"/>
        <v>Localisation Ø6/D</v>
      </c>
      <c r="F11" s="60"/>
      <c r="G11" s="59">
        <f t="shared" si="1"/>
        <v>0</v>
      </c>
      <c r="H11" s="59">
        <f t="shared" si="2"/>
        <v>6</v>
      </c>
      <c r="I11" s="72"/>
      <c r="J11" s="72"/>
      <c r="K11" s="72"/>
      <c r="L11" s="72"/>
      <c r="O11" s="73"/>
      <c r="P11" s="37" t="str">
        <f>X11</f>
        <v>Localisation Ø</v>
      </c>
      <c r="Q11" s="74">
        <v>6</v>
      </c>
      <c r="R11" s="63"/>
      <c r="S11" s="74" t="s">
        <v>60</v>
      </c>
      <c r="T11" s="75"/>
      <c r="X11" s="77" t="s">
        <v>61</v>
      </c>
      <c r="AC11" s="85" t="s">
        <v>12</v>
      </c>
      <c r="AD11" s="86"/>
      <c r="AE11" s="87" t="s">
        <v>16</v>
      </c>
      <c r="AF11" s="88" t="s">
        <v>18</v>
      </c>
      <c r="AG11" s="89" t="s">
        <v>29</v>
      </c>
    </row>
    <row r="12" spans="1:38" ht="39.950000000000003" customHeight="1" x14ac:dyDescent="0.25">
      <c r="A12" s="70" t="s">
        <v>50</v>
      </c>
      <c r="B12" s="58" t="s">
        <v>51</v>
      </c>
      <c r="C12" s="71">
        <v>5</v>
      </c>
      <c r="D12" s="71"/>
      <c r="E12" s="59" t="str">
        <f t="shared" si="0"/>
        <v>Localisation 20</v>
      </c>
      <c r="F12" s="60"/>
      <c r="G12" s="59">
        <f t="shared" si="1"/>
        <v>0</v>
      </c>
      <c r="H12" s="59">
        <f t="shared" si="2"/>
        <v>20</v>
      </c>
      <c r="I12" s="72"/>
      <c r="J12" s="72"/>
      <c r="K12" s="72"/>
      <c r="L12" s="72"/>
      <c r="O12" s="73"/>
      <c r="P12" s="37" t="s">
        <v>62</v>
      </c>
      <c r="Q12" s="74">
        <v>20</v>
      </c>
      <c r="R12" s="63"/>
      <c r="S12" s="74"/>
      <c r="T12" s="75"/>
      <c r="X12" s="90" t="s">
        <v>62</v>
      </c>
      <c r="AC12" s="34" t="s">
        <v>20</v>
      </c>
      <c r="AD12" s="91"/>
      <c r="AE12" s="92"/>
      <c r="AF12" s="93"/>
      <c r="AG12" s="94"/>
    </row>
    <row r="13" spans="1:38" ht="39.950000000000003" customHeight="1" x14ac:dyDescent="0.25">
      <c r="A13" s="70"/>
      <c r="B13" s="58" t="s">
        <v>51</v>
      </c>
      <c r="C13" s="71">
        <v>6</v>
      </c>
      <c r="D13" s="71"/>
      <c r="E13" s="59" t="str">
        <f t="shared" si="0"/>
        <v>Cylindricité 95</v>
      </c>
      <c r="F13" s="60"/>
      <c r="G13" s="59">
        <f t="shared" si="1"/>
        <v>0</v>
      </c>
      <c r="H13" s="59">
        <f t="shared" si="2"/>
        <v>95</v>
      </c>
      <c r="I13" s="72"/>
      <c r="J13" s="72"/>
      <c r="K13" s="72"/>
      <c r="L13" s="72"/>
      <c r="O13" s="73"/>
      <c r="P13" s="37" t="str">
        <f t="shared" ref="P13:P16" si="3">X13</f>
        <v xml:space="preserve">Cylindricité </v>
      </c>
      <c r="Q13" s="74">
        <v>95</v>
      </c>
      <c r="R13" s="63"/>
      <c r="S13" s="74"/>
      <c r="T13" s="75"/>
      <c r="X13" s="77" t="s">
        <v>63</v>
      </c>
      <c r="AC13" s="34" t="s">
        <v>25</v>
      </c>
      <c r="AD13" s="91"/>
      <c r="AE13" s="92" t="s">
        <v>64</v>
      </c>
      <c r="AF13" s="93" t="s">
        <v>29</v>
      </c>
      <c r="AG13" s="94" t="s">
        <v>23</v>
      </c>
    </row>
    <row r="14" spans="1:38" ht="39.950000000000003" customHeight="1" thickBot="1" x14ac:dyDescent="0.3">
      <c r="A14" s="70"/>
      <c r="B14" s="58" t="s">
        <v>51</v>
      </c>
      <c r="C14" s="71">
        <v>7</v>
      </c>
      <c r="D14" s="71"/>
      <c r="E14" s="59" t="str">
        <f t="shared" si="0"/>
        <v>Concentricité 35/H</v>
      </c>
      <c r="F14" s="60"/>
      <c r="G14" s="59">
        <f t="shared" si="1"/>
        <v>0</v>
      </c>
      <c r="H14" s="59">
        <f t="shared" si="2"/>
        <v>35</v>
      </c>
      <c r="I14" s="72"/>
      <c r="J14" s="72"/>
      <c r="K14" s="72"/>
      <c r="L14" s="72"/>
      <c r="O14" s="73"/>
      <c r="P14" s="37" t="str">
        <f t="shared" si="3"/>
        <v xml:space="preserve">Concentricité </v>
      </c>
      <c r="Q14" s="74">
        <v>35</v>
      </c>
      <c r="R14" s="63"/>
      <c r="S14" s="74" t="s">
        <v>65</v>
      </c>
      <c r="T14" s="75"/>
      <c r="X14" s="77" t="s">
        <v>66</v>
      </c>
      <c r="AC14" s="45" t="s">
        <v>28</v>
      </c>
      <c r="AD14" s="95"/>
      <c r="AE14" s="96"/>
      <c r="AF14" s="97"/>
      <c r="AG14" s="98"/>
    </row>
    <row r="15" spans="1:38" ht="39.950000000000003" customHeight="1" thickBot="1" x14ac:dyDescent="0.3">
      <c r="A15" s="70" t="s">
        <v>50</v>
      </c>
      <c r="B15" s="58" t="s">
        <v>51</v>
      </c>
      <c r="C15" s="71">
        <v>8</v>
      </c>
      <c r="D15" s="71"/>
      <c r="E15" s="59" t="str">
        <f t="shared" si="0"/>
        <v>Perpendicularité 45</v>
      </c>
      <c r="F15" s="60"/>
      <c r="G15" s="59">
        <f t="shared" si="1"/>
        <v>0</v>
      </c>
      <c r="H15" s="59">
        <f t="shared" si="2"/>
        <v>45</v>
      </c>
      <c r="I15" s="72"/>
      <c r="J15" s="72"/>
      <c r="K15" s="72"/>
      <c r="L15" s="72"/>
      <c r="O15" s="73"/>
      <c r="P15" s="37" t="str">
        <f t="shared" si="3"/>
        <v xml:space="preserve">Perpendicularité </v>
      </c>
      <c r="Q15" s="74">
        <v>45</v>
      </c>
      <c r="R15" s="63"/>
      <c r="S15" s="74"/>
      <c r="T15" s="75"/>
      <c r="X15" s="77" t="s">
        <v>67</v>
      </c>
    </row>
    <row r="16" spans="1:38" ht="39.950000000000003" customHeight="1" thickBot="1" x14ac:dyDescent="0.3">
      <c r="A16" s="70" t="s">
        <v>50</v>
      </c>
      <c r="B16" s="58" t="s">
        <v>51</v>
      </c>
      <c r="C16" s="71">
        <v>9</v>
      </c>
      <c r="D16" s="71"/>
      <c r="E16" s="59" t="str">
        <f t="shared" si="0"/>
        <v>Rectitude 60</v>
      </c>
      <c r="F16" s="60"/>
      <c r="G16" s="59">
        <f t="shared" si="1"/>
        <v>0</v>
      </c>
      <c r="H16" s="59">
        <f t="shared" si="2"/>
        <v>60</v>
      </c>
      <c r="I16" s="72"/>
      <c r="J16" s="72"/>
      <c r="K16" s="72"/>
      <c r="L16" s="72"/>
      <c r="O16" s="73"/>
      <c r="P16" s="37" t="str">
        <f t="shared" si="3"/>
        <v xml:space="preserve">Rectitude </v>
      </c>
      <c r="Q16" s="37">
        <v>60</v>
      </c>
      <c r="R16" s="63"/>
      <c r="S16" s="74"/>
      <c r="T16" s="75"/>
      <c r="X16" s="77" t="s">
        <v>68</v>
      </c>
      <c r="AC16" s="67" t="s">
        <v>69</v>
      </c>
      <c r="AD16" s="68"/>
      <c r="AE16" s="68"/>
      <c r="AF16" s="68"/>
      <c r="AG16" s="68"/>
      <c r="AH16" s="68"/>
      <c r="AI16" s="69"/>
    </row>
    <row r="17" spans="1:35" ht="39.950000000000003" customHeight="1" thickBot="1" x14ac:dyDescent="0.3">
      <c r="A17" s="70" t="s">
        <v>50</v>
      </c>
      <c r="B17" s="58" t="s">
        <v>51</v>
      </c>
      <c r="C17" s="71">
        <v>10</v>
      </c>
      <c r="D17" s="71"/>
      <c r="E17" s="59" t="str">
        <f t="shared" si="0"/>
        <v>Planéité 125</v>
      </c>
      <c r="F17" s="99"/>
      <c r="G17" s="59">
        <f t="shared" si="1"/>
        <v>0</v>
      </c>
      <c r="H17" s="59">
        <f t="shared" si="2"/>
        <v>125</v>
      </c>
      <c r="I17" s="72"/>
      <c r="J17" s="72"/>
      <c r="K17" s="72"/>
      <c r="L17" s="72"/>
      <c r="O17" s="73"/>
      <c r="P17" s="37" t="str">
        <f>X17</f>
        <v xml:space="preserve">Planéité </v>
      </c>
      <c r="Q17" s="37">
        <v>125</v>
      </c>
      <c r="R17" s="63"/>
      <c r="S17" s="37"/>
      <c r="T17" s="100"/>
      <c r="X17" s="101" t="s">
        <v>70</v>
      </c>
      <c r="AC17" s="18" t="s">
        <v>7</v>
      </c>
      <c r="AD17" s="19"/>
      <c r="AE17" s="20"/>
      <c r="AF17" s="21">
        <v>10</v>
      </c>
      <c r="AG17" s="21">
        <v>50</v>
      </c>
      <c r="AH17" s="21">
        <v>120</v>
      </c>
      <c r="AI17" s="22">
        <v>400</v>
      </c>
    </row>
    <row r="18" spans="1:35" ht="39.950000000000003" customHeight="1" thickBot="1" x14ac:dyDescent="0.3">
      <c r="A18" s="70"/>
      <c r="B18" s="102"/>
      <c r="C18" s="71"/>
      <c r="D18" s="71"/>
      <c r="E18" s="59" t="str">
        <f t="shared" si="0"/>
        <v>0</v>
      </c>
      <c r="F18" s="99"/>
      <c r="G18" s="59" t="str">
        <f t="shared" si="1"/>
        <v/>
      </c>
      <c r="H18" s="59" t="str">
        <f t="shared" si="2"/>
        <v/>
      </c>
      <c r="I18" s="72"/>
      <c r="J18" s="72"/>
      <c r="K18" s="72"/>
      <c r="L18" s="72"/>
      <c r="O18" s="73"/>
      <c r="P18" s="37"/>
      <c r="Q18" s="37"/>
      <c r="R18" s="63">
        <f>IF(AND(T18=$V$8,0.5&lt;=Q18,Q18&lt;=3,$C$4="f"),'6.4- RC'!$AE$4,
IF(AND(T18=$V$8,3&lt;Q18,Q18&lt;=6,$C$4="f"),'6.4- RC'!$AF$4,
IF(AND(T18=$V$8,6&lt;Q18,Q18&lt;=30,$C$4="f"),'6.4- RC'!$AG$4,
IF(AND(T18=$V$8,30&lt;Q18,Q18&lt;=120,$C$4="f"),'6.4- RC'!$AH$4,
IF(AND(T18=$V$8,120&lt;Q18,Q18&lt;=400,$C$4="f"),'6.4- RC'!$AI$4,
IF(AND(T18=$V$8,400&lt;Q18,Q18&lt;=1000,$C$4="f"),'6.4- RC'!$AJ$4,
IF(AND(T18=$V$8,1000&lt;Q18,Q18&lt;=2000,$C$4="f"),'6.4- RC'!$AK$4,
IF(AND(T18=$V$8,2000&lt;Q18,Q18&lt;=4000,$C$4="f"),'6.4- RC'!$AL$4,
IF(AND(T18=$V$9,0.5&lt;=Q18,Q18&lt;=3,$C$4="f"),'6.4- RC'!$AE$11,
IF(AND(T18=$V$9,3&lt;Q18,Q18&lt;=6,$C$4="f"),'6.4- RC'!$AF$11,
IF(AND(T18=$V$9,6&lt;Q18,$C$4="f"),'6.4- RC'!$AG$11,
IF(AND(T18=$V$8,0.5&lt;=Q18,Q18&lt;=3,$C$4="m"),'6.4- RC'!#REF!,
IF(AND(T18=$V$8,3&lt;Q18,Q18&lt;=6,$C$4="m"),'6.4- RC'!#REF!,
IF(AND(T18=$V$8,6&lt;Q18,Q18&lt;=30,$C$4="m"),'6.4- RC'!#REF!,
IF(AND(T18=$V$8,30&lt;Q18,Q18&lt;=120,$C$4="m"),'6.4- RC'!#REF!,
IF(AND(T18=$V$8,120&lt;Q18,Q18&lt;=400,$C$4="m"),'6.4- RC'!#REF!,
IF(AND(T18=$V$8,400&lt;Q18,Q18&lt;=1000,$C$4="m"),'6.4- RC'!#REF!,
IF(AND(T18=$V$8,1000&lt;Q18,Q18&lt;=2000,$C$4="m"),'6.4- RC'!#REF!,
IF(AND(T18=$V$8,2000&lt;Q18,Q18&lt;=4000,$C$4="m"),'6.4- RC'!#REF!,
IF(AND(T18=$V$9,0.5&lt;=Q18,Q18&lt;=3,$C$4="m"),'6.4- RC'!$AE$11,
IF(AND(T18=$V$9,3&lt;Q18,Q18&lt;=6,$C$4="m"),'6.4- RC'!$AF$11,
IF(AND(T18=$V$9,6&lt;Q18,$C$4="m"),'6.4- RC'!$AG$11,
IF(AND(T18=$V$8,0.5&lt;=Q18,Q18&lt;=3,$C$4="c"),'6.4- RC'!$AE$5,
IF(AND(T18=$V$8,3&lt;Q18,Q18&lt;=6,$C$4="c"),'6.4- RC'!$AF$5,
IF(AND(T18=$V$8,6&lt;Q18,Q18&lt;=30,$C$4="c"),'6.4- RC'!$AG$5,
IF(AND(T18=$V$8,30&lt;Q18,Q18&lt;=120,$C$4="c"),'6.4- RC'!$AH$5,
IF(AND(T18=$V$8,120&lt;Q18,Q18&lt;=400,$C$4="c"),'6.4- RC'!$AI$5,
IF(AND(T18=$V$8,400&lt;Q18,Q18&lt;=1000,$C$4="c"),'6.4- RC'!$AJ$5,
IF(AND(T18=$V$8,1000&lt;Q18,Q18&lt;=2000,$C$4="c"),'6.4- RC'!$AK$5,
IF(AND(T18=$V$8,2000&lt;Q18,Q18&lt;=4000,$C$4="c"),'6.4- RC'!$AL$5,
IF(AND(T18=$V$9,0.5&lt;=Q18,Q18&lt;=3,$C$4="c"),'6.4- RC'!$AE$13,
IF(AND(T18=$V$9,3&lt;Q18,Q18&lt;=6,$C$4="c"),'6.4- RC'!$AF$13,
IF(AND(T18=$V$9,6&lt;Q18,$C$4="c"),'6.4- RC'!$AG$13,
IF(AND(T18=$V$8,0.5&lt;=Q18,Q18&lt;=3,$C$4="v"),'6.4- RC'!$AE$6,
IF(AND(T18=$V$8,3&lt;Q18,Q18&lt;=6,$C$4="v"),'6.4- RC'!$AF$6,
IF(AND(T18=$V$8,6&lt;Q18,Q18&lt;=30,$C$4="v"),'6.4- RC'!$AG$6,
IF(AND(T18=$V$8,30&lt;Q18,Q18&lt;=120,$C$4="v"),'6.4- RC'!$AH$6,
IF(AND(T18=$V$8,120&lt;Q18,Q18&lt;=400,$C$4="v"),'6.4- RC'!$AI$6,
IF(AND(T18=$V$8,400&lt;Q18,Q18&lt;=1000,$C$4="v"),'6.4- RC'!$AJ$6,
IF(AND(T18=$V$8,1000&lt;Q18,Q18&lt;=2000,$C$4="v"),'6.4- RC'!$AK$6,
IF(AND(T18=$V$8,2000&lt;Q18,Q18&lt;=4000,$C$4="v"),'6.4- RC'!$AL$6,
IF(AND(T18=$V$9,0.5&lt;=Q18,Q18&lt;=3,$C$4="v"),'6.4- RC'!$AE$13,
IF(AND(T18=$V$9,3&lt;Q18,Q18&lt;=6,$C$4="v"),'6.4- RC'!$AF$13,
IF(AND(T18=$V$9,6&lt;Q18,$C$4="v"),'6.4- RC'!$AG$13,
))))))))))))))))))))))))))))))))))))))))))))</f>
        <v>0</v>
      </c>
      <c r="S18" s="37"/>
      <c r="T18" s="100"/>
      <c r="AC18" s="23"/>
      <c r="AD18" s="24"/>
      <c r="AE18" s="25">
        <v>10</v>
      </c>
      <c r="AF18" s="26">
        <v>50</v>
      </c>
      <c r="AG18" s="26">
        <v>120</v>
      </c>
      <c r="AH18" s="26">
        <v>400</v>
      </c>
      <c r="AI18" s="27"/>
    </row>
    <row r="19" spans="1:35" ht="39.950000000000003" customHeight="1" x14ac:dyDescent="0.25">
      <c r="A19" s="70"/>
      <c r="B19" s="102"/>
      <c r="C19" s="71"/>
      <c r="D19" s="71"/>
      <c r="E19" s="59" t="str">
        <f t="shared" si="0"/>
        <v>0</v>
      </c>
      <c r="F19" s="99"/>
      <c r="G19" s="59" t="str">
        <f t="shared" si="1"/>
        <v/>
      </c>
      <c r="H19" s="59" t="str">
        <f t="shared" si="2"/>
        <v/>
      </c>
      <c r="I19" s="72"/>
      <c r="J19" s="72"/>
      <c r="K19" s="72"/>
      <c r="L19" s="72"/>
      <c r="O19" s="73"/>
      <c r="P19" s="37"/>
      <c r="Q19" s="37"/>
      <c r="R19" s="63">
        <f>IF(AND(T19=$V$8,0.5&lt;=Q19,Q19&lt;=3,$C$4="f"),'6.4- RC'!$AE$4,
IF(AND(T19=$V$8,3&lt;Q19,Q19&lt;=6,$C$4="f"),'6.4- RC'!$AF$4,
IF(AND(T19=$V$8,6&lt;Q19,Q19&lt;=30,$C$4="f"),'6.4- RC'!$AG$4,
IF(AND(T19=$V$8,30&lt;Q19,Q19&lt;=120,$C$4="f"),'6.4- RC'!$AH$4,
IF(AND(T19=$V$8,120&lt;Q19,Q19&lt;=400,$C$4="f"),'6.4- RC'!$AI$4,
IF(AND(T19=$V$8,400&lt;Q19,Q19&lt;=1000,$C$4="f"),'6.4- RC'!$AJ$4,
IF(AND(T19=$V$8,1000&lt;Q19,Q19&lt;=2000,$C$4="f"),'6.4- RC'!$AK$4,
IF(AND(T19=$V$8,2000&lt;Q19,Q19&lt;=4000,$C$4="f"),'6.4- RC'!$AL$4,
IF(AND(T19=$V$9,0.5&lt;=Q19,Q19&lt;=3,$C$4="f"),'6.4- RC'!$AE$11,
IF(AND(T19=$V$9,3&lt;Q19,Q19&lt;=6,$C$4="f"),'6.4- RC'!$AF$11,
IF(AND(T19=$V$9,6&lt;Q19,$C$4="f"),'6.4- RC'!$AG$11,
IF(AND(T19=$V$8,0.5&lt;=Q19,Q19&lt;=3,$C$4="m"),'6.4- RC'!#REF!,
IF(AND(T19=$V$8,3&lt;Q19,Q19&lt;=6,$C$4="m"),'6.4- RC'!#REF!,
IF(AND(T19=$V$8,6&lt;Q19,Q19&lt;=30,$C$4="m"),'6.4- RC'!#REF!,
IF(AND(T19=$V$8,30&lt;Q19,Q19&lt;=120,$C$4="m"),'6.4- RC'!#REF!,
IF(AND(T19=$V$8,120&lt;Q19,Q19&lt;=400,$C$4="m"),'6.4- RC'!#REF!,
IF(AND(T19=$V$8,400&lt;Q19,Q19&lt;=1000,$C$4="m"),'6.4- RC'!#REF!,
IF(AND(T19=$V$8,1000&lt;Q19,Q19&lt;=2000,$C$4="m"),'6.4- RC'!#REF!,
IF(AND(T19=$V$8,2000&lt;Q19,Q19&lt;=4000,$C$4="m"),'6.4- RC'!#REF!,
IF(AND(T19=$V$9,0.5&lt;=Q19,Q19&lt;=3,$C$4="m"),'6.4- RC'!$AE$11,
IF(AND(T19=$V$9,3&lt;Q19,Q19&lt;=6,$C$4="m"),'6.4- RC'!$AF$11,
IF(AND(T19=$V$9,6&lt;Q19,$C$4="m"),'6.4- RC'!$AG$11,
IF(AND(T19=$V$8,0.5&lt;=Q19,Q19&lt;=3,$C$4="c"),'6.4- RC'!$AE$5,
IF(AND(T19=$V$8,3&lt;Q19,Q19&lt;=6,$C$4="c"),'6.4- RC'!$AF$5,
IF(AND(T19=$V$8,6&lt;Q19,Q19&lt;=30,$C$4="c"),'6.4- RC'!$AG$5,
IF(AND(T19=$V$8,30&lt;Q19,Q19&lt;=120,$C$4="c"),'6.4- RC'!$AH$5,
IF(AND(T19=$V$8,120&lt;Q19,Q19&lt;=400,$C$4="c"),'6.4- RC'!$AI$5,
IF(AND(T19=$V$8,400&lt;Q19,Q19&lt;=1000,$C$4="c"),'6.4- RC'!$AJ$5,
IF(AND(T19=$V$8,1000&lt;Q19,Q19&lt;=2000,$C$4="c"),'6.4- RC'!$AK$5,
IF(AND(T19=$V$8,2000&lt;Q19,Q19&lt;=4000,$C$4="c"),'6.4- RC'!$AL$5,
IF(AND(T19=$V$9,0.5&lt;=Q19,Q19&lt;=3,$C$4="c"),'6.4- RC'!$AE$13,
IF(AND(T19=$V$9,3&lt;Q19,Q19&lt;=6,$C$4="c"),'6.4- RC'!$AF$13,
IF(AND(T19=$V$9,6&lt;Q19,$C$4="c"),'6.4- RC'!$AG$13,
IF(AND(T19=$V$8,0.5&lt;=Q19,Q19&lt;=3,$C$4="v"),'6.4- RC'!$AE$6,
IF(AND(T19=$V$8,3&lt;Q19,Q19&lt;=6,$C$4="v"),'6.4- RC'!$AF$6,
IF(AND(T19=$V$8,6&lt;Q19,Q19&lt;=30,$C$4="v"),'6.4- RC'!$AG$6,
IF(AND(T19=$V$8,30&lt;Q19,Q19&lt;=120,$C$4="v"),'6.4- RC'!$AH$6,
IF(AND(T19=$V$8,120&lt;Q19,Q19&lt;=400,$C$4="v"),'6.4- RC'!$AI$6,
IF(AND(T19=$V$8,400&lt;Q19,Q19&lt;=1000,$C$4="v"),'6.4- RC'!$AJ$6,
IF(AND(T19=$V$8,1000&lt;Q19,Q19&lt;=2000,$C$4="v"),'6.4- RC'!$AK$6,
IF(AND(T19=$V$8,2000&lt;Q19,Q19&lt;=4000,$C$4="v"),'6.4- RC'!$AL$6,
IF(AND(T19=$V$9,0.5&lt;=Q19,Q19&lt;=3,$C$4="v"),'6.4- RC'!$AE$13,
IF(AND(T19=$V$9,3&lt;Q19,Q19&lt;=6,$C$4="v"),'6.4- RC'!$AF$13,
IF(AND(T19=$V$9,6&lt;Q19,$C$4="v"),'6.4- RC'!$AG$13,
))))))))))))))))))))))))))))))))))))))))))))</f>
        <v>0</v>
      </c>
      <c r="S19" s="37"/>
      <c r="T19" s="100"/>
      <c r="AC19" s="85" t="s">
        <v>12</v>
      </c>
      <c r="AD19" s="103"/>
      <c r="AE19" s="104" t="s">
        <v>71</v>
      </c>
      <c r="AF19" s="105" t="s">
        <v>72</v>
      </c>
      <c r="AG19" s="105" t="s">
        <v>73</v>
      </c>
      <c r="AH19" s="105" t="s">
        <v>74</v>
      </c>
      <c r="AI19" s="106" t="s">
        <v>75</v>
      </c>
    </row>
    <row r="20" spans="1:35" ht="39.950000000000003" customHeight="1" x14ac:dyDescent="0.25">
      <c r="A20" s="70"/>
      <c r="B20" s="102"/>
      <c r="C20" s="71"/>
      <c r="D20" s="71"/>
      <c r="E20" s="59" t="str">
        <f t="shared" si="0"/>
        <v>0</v>
      </c>
      <c r="F20" s="99"/>
      <c r="G20" s="59" t="str">
        <f t="shared" si="1"/>
        <v/>
      </c>
      <c r="H20" s="59" t="str">
        <f t="shared" si="2"/>
        <v/>
      </c>
      <c r="I20" s="72"/>
      <c r="J20" s="72"/>
      <c r="K20" s="72"/>
      <c r="L20" s="72"/>
      <c r="O20" s="73"/>
      <c r="P20" s="37"/>
      <c r="Q20" s="37"/>
      <c r="R20" s="63">
        <f>IF(AND(T20=$V$8,0.5&lt;=Q20,Q20&lt;=3,$C$4="f"),'6.4- RC'!$AE$4,
IF(AND(T20=$V$8,3&lt;Q20,Q20&lt;=6,$C$4="f"),'6.4- RC'!$AF$4,
IF(AND(T20=$V$8,6&lt;Q20,Q20&lt;=30,$C$4="f"),'6.4- RC'!$AG$4,
IF(AND(T20=$V$8,30&lt;Q20,Q20&lt;=120,$C$4="f"),'6.4- RC'!$AH$4,
IF(AND(T20=$V$8,120&lt;Q20,Q20&lt;=400,$C$4="f"),'6.4- RC'!$AI$4,
IF(AND(T20=$V$8,400&lt;Q20,Q20&lt;=1000,$C$4="f"),'6.4- RC'!$AJ$4,
IF(AND(T20=$V$8,1000&lt;Q20,Q20&lt;=2000,$C$4="f"),'6.4- RC'!$AK$4,
IF(AND(T20=$V$8,2000&lt;Q20,Q20&lt;=4000,$C$4="f"),'6.4- RC'!$AL$4,
IF(AND(T20=$V$9,0.5&lt;=Q20,Q20&lt;=3,$C$4="f"),'6.4- RC'!$AE$11,
IF(AND(T20=$V$9,3&lt;Q20,Q20&lt;=6,$C$4="f"),'6.4- RC'!$AF$11,
IF(AND(T20=$V$9,6&lt;Q20,$C$4="f"),'6.4- RC'!$AG$11,
IF(AND(T20=$V$8,0.5&lt;=Q20,Q20&lt;=3,$C$4="m"),'6.4- RC'!#REF!,
IF(AND(T20=$V$8,3&lt;Q20,Q20&lt;=6,$C$4="m"),'6.4- RC'!#REF!,
IF(AND(T20=$V$8,6&lt;Q20,Q20&lt;=30,$C$4="m"),'6.4- RC'!#REF!,
IF(AND(T20=$V$8,30&lt;Q20,Q20&lt;=120,$C$4="m"),'6.4- RC'!#REF!,
IF(AND(T20=$V$8,120&lt;Q20,Q20&lt;=400,$C$4="m"),'6.4- RC'!#REF!,
IF(AND(T20=$V$8,400&lt;Q20,Q20&lt;=1000,$C$4="m"),'6.4- RC'!#REF!,
IF(AND(T20=$V$8,1000&lt;Q20,Q20&lt;=2000,$C$4="m"),'6.4- RC'!#REF!,
IF(AND(T20=$V$8,2000&lt;Q20,Q20&lt;=4000,$C$4="m"),'6.4- RC'!#REF!,
IF(AND(T20=$V$9,0.5&lt;=Q20,Q20&lt;=3,$C$4="m"),'6.4- RC'!$AE$11,
IF(AND(T20=$V$9,3&lt;Q20,Q20&lt;=6,$C$4="m"),'6.4- RC'!$AF$11,
IF(AND(T20=$V$9,6&lt;Q20,$C$4="m"),'6.4- RC'!$AG$11,
IF(AND(T20=$V$8,0.5&lt;=Q20,Q20&lt;=3,$C$4="c"),'6.4- RC'!$AE$5,
IF(AND(T20=$V$8,3&lt;Q20,Q20&lt;=6,$C$4="c"),'6.4- RC'!$AF$5,
IF(AND(T20=$V$8,6&lt;Q20,Q20&lt;=30,$C$4="c"),'6.4- RC'!$AG$5,
IF(AND(T20=$V$8,30&lt;Q20,Q20&lt;=120,$C$4="c"),'6.4- RC'!$AH$5,
IF(AND(T20=$V$8,120&lt;Q20,Q20&lt;=400,$C$4="c"),'6.4- RC'!$AI$5,
IF(AND(T20=$V$8,400&lt;Q20,Q20&lt;=1000,$C$4="c"),'6.4- RC'!$AJ$5,
IF(AND(T20=$V$8,1000&lt;Q20,Q20&lt;=2000,$C$4="c"),'6.4- RC'!$AK$5,
IF(AND(T20=$V$8,2000&lt;Q20,Q20&lt;=4000,$C$4="c"),'6.4- RC'!$AL$5,
IF(AND(T20=$V$9,0.5&lt;=Q20,Q20&lt;=3,$C$4="c"),'6.4- RC'!$AE$13,
IF(AND(T20=$V$9,3&lt;Q20,Q20&lt;=6,$C$4="c"),'6.4- RC'!$AF$13,
IF(AND(T20=$V$9,6&lt;Q20,$C$4="c"),'6.4- RC'!$AG$13,
IF(AND(T20=$V$8,0.5&lt;=Q20,Q20&lt;=3,$C$4="v"),'6.4- RC'!$AE$6,
IF(AND(T20=$V$8,3&lt;Q20,Q20&lt;=6,$C$4="v"),'6.4- RC'!$AF$6,
IF(AND(T20=$V$8,6&lt;Q20,Q20&lt;=30,$C$4="v"),'6.4- RC'!$AG$6,
IF(AND(T20=$V$8,30&lt;Q20,Q20&lt;=120,$C$4="v"),'6.4- RC'!$AH$6,
IF(AND(T20=$V$8,120&lt;Q20,Q20&lt;=400,$C$4="v"),'6.4- RC'!$AI$6,
IF(AND(T20=$V$8,400&lt;Q20,Q20&lt;=1000,$C$4="v"),'6.4- RC'!$AJ$6,
IF(AND(T20=$V$8,1000&lt;Q20,Q20&lt;=2000,$C$4="v"),'6.4- RC'!$AK$6,
IF(AND(T20=$V$8,2000&lt;Q20,Q20&lt;=4000,$C$4="v"),'6.4- RC'!$AL$6,
IF(AND(T20=$V$9,0.5&lt;=Q20,Q20&lt;=3,$C$4="v"),'6.4- RC'!$AE$13,
IF(AND(T20=$V$9,3&lt;Q20,Q20&lt;=6,$C$4="v"),'6.4- RC'!$AF$13,
IF(AND(T20=$V$9,6&lt;Q20,$C$4="v"),'6.4- RC'!$AG$13,
))))))))))))))))))))))))))))))))))))))))))))</f>
        <v>0</v>
      </c>
      <c r="S20" s="37"/>
      <c r="T20" s="100"/>
      <c r="AC20" s="34" t="s">
        <v>20</v>
      </c>
      <c r="AD20" s="35"/>
      <c r="AE20" s="87"/>
      <c r="AF20" s="88"/>
      <c r="AG20" s="88"/>
      <c r="AH20" s="88"/>
      <c r="AI20" s="89"/>
    </row>
    <row r="21" spans="1:35" ht="39.950000000000003" customHeight="1" x14ac:dyDescent="0.25">
      <c r="A21" s="70"/>
      <c r="B21" s="102"/>
      <c r="C21" s="71"/>
      <c r="D21" s="71"/>
      <c r="E21" s="59" t="str">
        <f t="shared" si="0"/>
        <v>0</v>
      </c>
      <c r="F21" s="99"/>
      <c r="G21" s="59" t="str">
        <f t="shared" si="1"/>
        <v/>
      </c>
      <c r="H21" s="59" t="str">
        <f t="shared" si="2"/>
        <v/>
      </c>
      <c r="I21" s="72"/>
      <c r="J21" s="72"/>
      <c r="K21" s="72"/>
      <c r="L21" s="72"/>
      <c r="O21" s="73"/>
      <c r="P21" s="37"/>
      <c r="Q21" s="37"/>
      <c r="R21" s="63">
        <f>IF(AND(T21=$V$8,0.5&lt;=Q21,Q21&lt;=3,$C$4="f"),'6.4- RC'!$AE$4,
IF(AND(T21=$V$8,3&lt;Q21,Q21&lt;=6,$C$4="f"),'6.4- RC'!$AF$4,
IF(AND(T21=$V$8,6&lt;Q21,Q21&lt;=30,$C$4="f"),'6.4- RC'!$AG$4,
IF(AND(T21=$V$8,30&lt;Q21,Q21&lt;=120,$C$4="f"),'6.4- RC'!$AH$4,
IF(AND(T21=$V$8,120&lt;Q21,Q21&lt;=400,$C$4="f"),'6.4- RC'!$AI$4,
IF(AND(T21=$V$8,400&lt;Q21,Q21&lt;=1000,$C$4="f"),'6.4- RC'!$AJ$4,
IF(AND(T21=$V$8,1000&lt;Q21,Q21&lt;=2000,$C$4="f"),'6.4- RC'!$AK$4,
IF(AND(T21=$V$8,2000&lt;Q21,Q21&lt;=4000,$C$4="f"),'6.4- RC'!$AL$4,
IF(AND(T21=$V$9,0.5&lt;=Q21,Q21&lt;=3,$C$4="f"),'6.4- RC'!$AE$11,
IF(AND(T21=$V$9,3&lt;Q21,Q21&lt;=6,$C$4="f"),'6.4- RC'!$AF$11,
IF(AND(T21=$V$9,6&lt;Q21,$C$4="f"),'6.4- RC'!$AG$11,
IF(AND(T21=$V$8,0.5&lt;=Q21,Q21&lt;=3,$C$4="m"),'6.4- RC'!#REF!,
IF(AND(T21=$V$8,3&lt;Q21,Q21&lt;=6,$C$4="m"),'6.4- RC'!#REF!,
IF(AND(T21=$V$8,6&lt;Q21,Q21&lt;=30,$C$4="m"),'6.4- RC'!#REF!,
IF(AND(T21=$V$8,30&lt;Q21,Q21&lt;=120,$C$4="m"),'6.4- RC'!#REF!,
IF(AND(T21=$V$8,120&lt;Q21,Q21&lt;=400,$C$4="m"),'6.4- RC'!#REF!,
IF(AND(T21=$V$8,400&lt;Q21,Q21&lt;=1000,$C$4="m"),'6.4- RC'!#REF!,
IF(AND(T21=$V$8,1000&lt;Q21,Q21&lt;=2000,$C$4="m"),'6.4- RC'!#REF!,
IF(AND(T21=$V$8,2000&lt;Q21,Q21&lt;=4000,$C$4="m"),'6.4- RC'!#REF!,
IF(AND(T21=$V$9,0.5&lt;=Q21,Q21&lt;=3,$C$4="m"),'6.4- RC'!$AE$11,
IF(AND(T21=$V$9,3&lt;Q21,Q21&lt;=6,$C$4="m"),'6.4- RC'!$AF$11,
IF(AND(T21=$V$9,6&lt;Q21,$C$4="m"),'6.4- RC'!$AG$11,
IF(AND(T21=$V$8,0.5&lt;=Q21,Q21&lt;=3,$C$4="c"),'6.4- RC'!$AE$5,
IF(AND(T21=$V$8,3&lt;Q21,Q21&lt;=6,$C$4="c"),'6.4- RC'!$AF$5,
IF(AND(T21=$V$8,6&lt;Q21,Q21&lt;=30,$C$4="c"),'6.4- RC'!$AG$5,
IF(AND(T21=$V$8,30&lt;Q21,Q21&lt;=120,$C$4="c"),'6.4- RC'!$AH$5,
IF(AND(T21=$V$8,120&lt;Q21,Q21&lt;=400,$C$4="c"),'6.4- RC'!$AI$5,
IF(AND(T21=$V$8,400&lt;Q21,Q21&lt;=1000,$C$4="c"),'6.4- RC'!$AJ$5,
IF(AND(T21=$V$8,1000&lt;Q21,Q21&lt;=2000,$C$4="c"),'6.4- RC'!$AK$5,
IF(AND(T21=$V$8,2000&lt;Q21,Q21&lt;=4000,$C$4="c"),'6.4- RC'!$AL$5,
IF(AND(T21=$V$9,0.5&lt;=Q21,Q21&lt;=3,$C$4="c"),'6.4- RC'!$AE$13,
IF(AND(T21=$V$9,3&lt;Q21,Q21&lt;=6,$C$4="c"),'6.4- RC'!$AF$13,
IF(AND(T21=$V$9,6&lt;Q21,$C$4="c"),'6.4- RC'!$AG$13,
IF(AND(T21=$V$8,0.5&lt;=Q21,Q21&lt;=3,$C$4="v"),'6.4- RC'!$AE$6,
IF(AND(T21=$V$8,3&lt;Q21,Q21&lt;=6,$C$4="v"),'6.4- RC'!$AF$6,
IF(AND(T21=$V$8,6&lt;Q21,Q21&lt;=30,$C$4="v"),'6.4- RC'!$AG$6,
IF(AND(T21=$V$8,30&lt;Q21,Q21&lt;=120,$C$4="v"),'6.4- RC'!$AH$6,
IF(AND(T21=$V$8,120&lt;Q21,Q21&lt;=400,$C$4="v"),'6.4- RC'!$AI$6,
IF(AND(T21=$V$8,400&lt;Q21,Q21&lt;=1000,$C$4="v"),'6.4- RC'!$AJ$6,
IF(AND(T21=$V$8,1000&lt;Q21,Q21&lt;=2000,$C$4="v"),'6.4- RC'!$AK$6,
IF(AND(T21=$V$8,2000&lt;Q21,Q21&lt;=4000,$C$4="v"),'6.4- RC'!$AL$6,
IF(AND(T21=$V$9,0.5&lt;=Q21,Q21&lt;=3,$C$4="v"),'6.4- RC'!$AE$13,
IF(AND(T21=$V$9,3&lt;Q21,Q21&lt;=6,$C$4="v"),'6.4- RC'!$AF$13,
IF(AND(T21=$V$9,6&lt;Q21,$C$4="v"),'6.4- RC'!$AG$13,
))))))))))))))))))))))))))))))))))))))))))))</f>
        <v>0</v>
      </c>
      <c r="S21" s="37"/>
      <c r="T21" s="100"/>
      <c r="AC21" s="34" t="s">
        <v>25</v>
      </c>
      <c r="AD21" s="35"/>
      <c r="AE21" s="36" t="s">
        <v>76</v>
      </c>
      <c r="AF21" s="37" t="s">
        <v>71</v>
      </c>
      <c r="AG21" s="37" t="s">
        <v>72</v>
      </c>
      <c r="AH21" s="37" t="s">
        <v>77</v>
      </c>
      <c r="AI21" s="100" t="s">
        <v>74</v>
      </c>
    </row>
    <row r="22" spans="1:35" ht="39.950000000000003" customHeight="1" thickBot="1" x14ac:dyDescent="0.3">
      <c r="A22" s="70"/>
      <c r="B22" s="102"/>
      <c r="C22" s="71"/>
      <c r="D22" s="71"/>
      <c r="E22" s="59" t="str">
        <f t="shared" si="0"/>
        <v>0</v>
      </c>
      <c r="F22" s="99"/>
      <c r="G22" s="59" t="str">
        <f t="shared" si="1"/>
        <v/>
      </c>
      <c r="H22" s="59" t="str">
        <f t="shared" si="2"/>
        <v/>
      </c>
      <c r="I22" s="72"/>
      <c r="J22" s="72"/>
      <c r="K22" s="72"/>
      <c r="L22" s="72"/>
      <c r="O22" s="73"/>
      <c r="P22" s="37"/>
      <c r="Q22" s="37"/>
      <c r="R22" s="63">
        <f>IF(AND(T22=$V$8,0.5&lt;=Q22,Q22&lt;=3,$C$4="f"),'6.4- RC'!$AE$4,
IF(AND(T22=$V$8,3&lt;Q22,Q22&lt;=6,$C$4="f"),'6.4- RC'!$AF$4,
IF(AND(T22=$V$8,6&lt;Q22,Q22&lt;=30,$C$4="f"),'6.4- RC'!$AG$4,
IF(AND(T22=$V$8,30&lt;Q22,Q22&lt;=120,$C$4="f"),'6.4- RC'!$AH$4,
IF(AND(T22=$V$8,120&lt;Q22,Q22&lt;=400,$C$4="f"),'6.4- RC'!$AI$4,
IF(AND(T22=$V$8,400&lt;Q22,Q22&lt;=1000,$C$4="f"),'6.4- RC'!$AJ$4,
IF(AND(T22=$V$8,1000&lt;Q22,Q22&lt;=2000,$C$4="f"),'6.4- RC'!$AK$4,
IF(AND(T22=$V$8,2000&lt;Q22,Q22&lt;=4000,$C$4="f"),'6.4- RC'!$AL$4,
IF(AND(T22=$V$9,0.5&lt;=Q22,Q22&lt;=3,$C$4="f"),'6.4- RC'!$AE$11,
IF(AND(T22=$V$9,3&lt;Q22,Q22&lt;=6,$C$4="f"),'6.4- RC'!$AF$11,
IF(AND(T22=$V$9,6&lt;Q22,$C$4="f"),'6.4- RC'!$AG$11,
IF(AND(T22=$V$8,0.5&lt;=Q22,Q22&lt;=3,$C$4="m"),'6.4- RC'!#REF!,
IF(AND(T22=$V$8,3&lt;Q22,Q22&lt;=6,$C$4="m"),'6.4- RC'!#REF!,
IF(AND(T22=$V$8,6&lt;Q22,Q22&lt;=30,$C$4="m"),'6.4- RC'!#REF!,
IF(AND(T22=$V$8,30&lt;Q22,Q22&lt;=120,$C$4="m"),'6.4- RC'!#REF!,
IF(AND(T22=$V$8,120&lt;Q22,Q22&lt;=400,$C$4="m"),'6.4- RC'!#REF!,
IF(AND(T22=$V$8,400&lt;Q22,Q22&lt;=1000,$C$4="m"),'6.4- RC'!#REF!,
IF(AND(T22=$V$8,1000&lt;Q22,Q22&lt;=2000,$C$4="m"),'6.4- RC'!#REF!,
IF(AND(T22=$V$8,2000&lt;Q22,Q22&lt;=4000,$C$4="m"),'6.4- RC'!#REF!,
IF(AND(T22=$V$9,0.5&lt;=Q22,Q22&lt;=3,$C$4="m"),'6.4- RC'!$AE$11,
IF(AND(T22=$V$9,3&lt;Q22,Q22&lt;=6,$C$4="m"),'6.4- RC'!$AF$11,
IF(AND(T22=$V$9,6&lt;Q22,$C$4="m"),'6.4- RC'!$AG$11,
IF(AND(T22=$V$8,0.5&lt;=Q22,Q22&lt;=3,$C$4="c"),'6.4- RC'!$AE$5,
IF(AND(T22=$V$8,3&lt;Q22,Q22&lt;=6,$C$4="c"),'6.4- RC'!$AF$5,
IF(AND(T22=$V$8,6&lt;Q22,Q22&lt;=30,$C$4="c"),'6.4- RC'!$AG$5,
IF(AND(T22=$V$8,30&lt;Q22,Q22&lt;=120,$C$4="c"),'6.4- RC'!$AH$5,
IF(AND(T22=$V$8,120&lt;Q22,Q22&lt;=400,$C$4="c"),'6.4- RC'!$AI$5,
IF(AND(T22=$V$8,400&lt;Q22,Q22&lt;=1000,$C$4="c"),'6.4- RC'!$AJ$5,
IF(AND(T22=$V$8,1000&lt;Q22,Q22&lt;=2000,$C$4="c"),'6.4- RC'!$AK$5,
IF(AND(T22=$V$8,2000&lt;Q22,Q22&lt;=4000,$C$4="c"),'6.4- RC'!$AL$5,
IF(AND(T22=$V$9,0.5&lt;=Q22,Q22&lt;=3,$C$4="c"),'6.4- RC'!$AE$13,
IF(AND(T22=$V$9,3&lt;Q22,Q22&lt;=6,$C$4="c"),'6.4- RC'!$AF$13,
IF(AND(T22=$V$9,6&lt;Q22,$C$4="c"),'6.4- RC'!$AG$13,
IF(AND(T22=$V$8,0.5&lt;=Q22,Q22&lt;=3,$C$4="v"),'6.4- RC'!$AE$6,
IF(AND(T22=$V$8,3&lt;Q22,Q22&lt;=6,$C$4="v"),'6.4- RC'!$AF$6,
IF(AND(T22=$V$8,6&lt;Q22,Q22&lt;=30,$C$4="v"),'6.4- RC'!$AG$6,
IF(AND(T22=$V$8,30&lt;Q22,Q22&lt;=120,$C$4="v"),'6.4- RC'!$AH$6,
IF(AND(T22=$V$8,120&lt;Q22,Q22&lt;=400,$C$4="v"),'6.4- RC'!$AI$6,
IF(AND(T22=$V$8,400&lt;Q22,Q22&lt;=1000,$C$4="v"),'6.4- RC'!$AJ$6,
IF(AND(T22=$V$8,1000&lt;Q22,Q22&lt;=2000,$C$4="v"),'6.4- RC'!$AK$6,
IF(AND(T22=$V$8,2000&lt;Q22,Q22&lt;=4000,$C$4="v"),'6.4- RC'!$AL$6,
IF(AND(T22=$V$9,0.5&lt;=Q22,Q22&lt;=3,$C$4="v"),'6.4- RC'!$AE$13,
IF(AND(T22=$V$9,3&lt;Q22,Q22&lt;=6,$C$4="v"),'6.4- RC'!$AF$13,
IF(AND(T22=$V$9,6&lt;Q22,$C$4="v"),'6.4- RC'!$AG$13,
))))))))))))))))))))))))))))))))))))))))))))</f>
        <v>0</v>
      </c>
      <c r="S22" s="37"/>
      <c r="T22" s="100"/>
      <c r="AC22" s="45" t="s">
        <v>28</v>
      </c>
      <c r="AD22" s="46"/>
      <c r="AE22" s="107" t="s">
        <v>78</v>
      </c>
      <c r="AF22" s="108" t="s">
        <v>79</v>
      </c>
      <c r="AG22" s="108" t="s">
        <v>71</v>
      </c>
      <c r="AH22" s="108" t="s">
        <v>72</v>
      </c>
      <c r="AI22" s="109" t="s">
        <v>73</v>
      </c>
    </row>
    <row r="23" spans="1:35" ht="39.950000000000003" customHeight="1" x14ac:dyDescent="0.25">
      <c r="A23" s="70"/>
      <c r="B23" s="102"/>
      <c r="C23" s="71"/>
      <c r="D23" s="71"/>
      <c r="E23" s="59" t="str">
        <f t="shared" si="0"/>
        <v>0</v>
      </c>
      <c r="F23" s="99"/>
      <c r="G23" s="59" t="str">
        <f t="shared" si="1"/>
        <v/>
      </c>
      <c r="H23" s="59" t="str">
        <f t="shared" si="2"/>
        <v/>
      </c>
      <c r="I23" s="72"/>
      <c r="J23" s="72"/>
      <c r="K23" s="72"/>
      <c r="L23" s="72"/>
      <c r="O23" s="73"/>
      <c r="P23" s="37"/>
      <c r="Q23" s="37"/>
      <c r="R23" s="63">
        <f>IF(AND(T23=$V$8,0.5&lt;=Q23,Q23&lt;=3,$C$4="f"),'6.4- RC'!$AE$4,
IF(AND(T23=$V$8,3&lt;Q23,Q23&lt;=6,$C$4="f"),'6.4- RC'!$AF$4,
IF(AND(T23=$V$8,6&lt;Q23,Q23&lt;=30,$C$4="f"),'6.4- RC'!$AG$4,
IF(AND(T23=$V$8,30&lt;Q23,Q23&lt;=120,$C$4="f"),'6.4- RC'!$AH$4,
IF(AND(T23=$V$8,120&lt;Q23,Q23&lt;=400,$C$4="f"),'6.4- RC'!$AI$4,
IF(AND(T23=$V$8,400&lt;Q23,Q23&lt;=1000,$C$4="f"),'6.4- RC'!$AJ$4,
IF(AND(T23=$V$8,1000&lt;Q23,Q23&lt;=2000,$C$4="f"),'6.4- RC'!$AK$4,
IF(AND(T23=$V$8,2000&lt;Q23,Q23&lt;=4000,$C$4="f"),'6.4- RC'!$AL$4,
IF(AND(T23=$V$9,0.5&lt;=Q23,Q23&lt;=3,$C$4="f"),'6.4- RC'!$AE$11,
IF(AND(T23=$V$9,3&lt;Q23,Q23&lt;=6,$C$4="f"),'6.4- RC'!$AF$11,
IF(AND(T23=$V$9,6&lt;Q23,$C$4="f"),'6.4- RC'!$AG$11,
IF(AND(T23=$V$8,0.5&lt;=Q23,Q23&lt;=3,$C$4="m"),'6.4- RC'!#REF!,
IF(AND(T23=$V$8,3&lt;Q23,Q23&lt;=6,$C$4="m"),'6.4- RC'!#REF!,
IF(AND(T23=$V$8,6&lt;Q23,Q23&lt;=30,$C$4="m"),'6.4- RC'!#REF!,
IF(AND(T23=$V$8,30&lt;Q23,Q23&lt;=120,$C$4="m"),'6.4- RC'!#REF!,
IF(AND(T23=$V$8,120&lt;Q23,Q23&lt;=400,$C$4="m"),'6.4- RC'!#REF!,
IF(AND(T23=$V$8,400&lt;Q23,Q23&lt;=1000,$C$4="m"),'6.4- RC'!#REF!,
IF(AND(T23=$V$8,1000&lt;Q23,Q23&lt;=2000,$C$4="m"),'6.4- RC'!#REF!,
IF(AND(T23=$V$8,2000&lt;Q23,Q23&lt;=4000,$C$4="m"),'6.4- RC'!#REF!,
IF(AND(T23=$V$9,0.5&lt;=Q23,Q23&lt;=3,$C$4="m"),'6.4- RC'!$AE$11,
IF(AND(T23=$V$9,3&lt;Q23,Q23&lt;=6,$C$4="m"),'6.4- RC'!$AF$11,
IF(AND(T23=$V$9,6&lt;Q23,$C$4="m"),'6.4- RC'!$AG$11,
IF(AND(T23=$V$8,0.5&lt;=Q23,Q23&lt;=3,$C$4="c"),'6.4- RC'!$AE$5,
IF(AND(T23=$V$8,3&lt;Q23,Q23&lt;=6,$C$4="c"),'6.4- RC'!$AF$5,
IF(AND(T23=$V$8,6&lt;Q23,Q23&lt;=30,$C$4="c"),'6.4- RC'!$AG$5,
IF(AND(T23=$V$8,30&lt;Q23,Q23&lt;=120,$C$4="c"),'6.4- RC'!$AH$5,
IF(AND(T23=$V$8,120&lt;Q23,Q23&lt;=400,$C$4="c"),'6.4- RC'!$AI$5,
IF(AND(T23=$V$8,400&lt;Q23,Q23&lt;=1000,$C$4="c"),'6.4- RC'!$AJ$5,
IF(AND(T23=$V$8,1000&lt;Q23,Q23&lt;=2000,$C$4="c"),'6.4- RC'!$AK$5,
IF(AND(T23=$V$8,2000&lt;Q23,Q23&lt;=4000,$C$4="c"),'6.4- RC'!$AL$5,
IF(AND(T23=$V$9,0.5&lt;=Q23,Q23&lt;=3,$C$4="c"),'6.4- RC'!$AE$13,
IF(AND(T23=$V$9,3&lt;Q23,Q23&lt;=6,$C$4="c"),'6.4- RC'!$AF$13,
IF(AND(T23=$V$9,6&lt;Q23,$C$4="c"),'6.4- RC'!$AG$13,
IF(AND(T23=$V$8,0.5&lt;=Q23,Q23&lt;=3,$C$4="v"),'6.4- RC'!$AE$6,
IF(AND(T23=$V$8,3&lt;Q23,Q23&lt;=6,$C$4="v"),'6.4- RC'!$AF$6,
IF(AND(T23=$V$8,6&lt;Q23,Q23&lt;=30,$C$4="v"),'6.4- RC'!$AG$6,
IF(AND(T23=$V$8,30&lt;Q23,Q23&lt;=120,$C$4="v"),'6.4- RC'!$AH$6,
IF(AND(T23=$V$8,120&lt;Q23,Q23&lt;=400,$C$4="v"),'6.4- RC'!$AI$6,
IF(AND(T23=$V$8,400&lt;Q23,Q23&lt;=1000,$C$4="v"),'6.4- RC'!$AJ$6,
IF(AND(T23=$V$8,1000&lt;Q23,Q23&lt;=2000,$C$4="v"),'6.4- RC'!$AK$6,
IF(AND(T23=$V$8,2000&lt;Q23,Q23&lt;=4000,$C$4="v"),'6.4- RC'!$AL$6,
IF(AND(T23=$V$9,0.5&lt;=Q23,Q23&lt;=3,$C$4="v"),'6.4- RC'!$AE$13,
IF(AND(T23=$V$9,3&lt;Q23,Q23&lt;=6,$C$4="v"),'6.4- RC'!$AF$13,
IF(AND(T23=$V$9,6&lt;Q23,$C$4="v"),'6.4- RC'!$AG$13,
))))))))))))))))))))))))))))))))))))))))))))</f>
        <v>0</v>
      </c>
      <c r="S23" s="37"/>
      <c r="T23" s="100"/>
    </row>
    <row r="24" spans="1:35" ht="39.950000000000003" customHeight="1" x14ac:dyDescent="0.25">
      <c r="A24" s="70"/>
      <c r="B24" s="102"/>
      <c r="C24" s="71"/>
      <c r="D24" s="71"/>
      <c r="E24" s="59" t="str">
        <f t="shared" si="0"/>
        <v>0</v>
      </c>
      <c r="F24" s="99"/>
      <c r="G24" s="59" t="str">
        <f t="shared" si="1"/>
        <v/>
      </c>
      <c r="H24" s="59" t="str">
        <f t="shared" si="2"/>
        <v/>
      </c>
      <c r="I24" s="72"/>
      <c r="J24" s="72"/>
      <c r="K24" s="72"/>
      <c r="L24" s="72"/>
      <c r="O24" s="73"/>
      <c r="P24" s="37"/>
      <c r="Q24" s="37"/>
      <c r="R24" s="63">
        <f>IF(AND(T24=$V$8,0.5&lt;=Q24,Q24&lt;=3,$C$4="f"),'6.4- RC'!$AE$4,
IF(AND(T24=$V$8,3&lt;Q24,Q24&lt;=6,$C$4="f"),'6.4- RC'!$AF$4,
IF(AND(T24=$V$8,6&lt;Q24,Q24&lt;=30,$C$4="f"),'6.4- RC'!$AG$4,
IF(AND(T24=$V$8,30&lt;Q24,Q24&lt;=120,$C$4="f"),'6.4- RC'!$AH$4,
IF(AND(T24=$V$8,120&lt;Q24,Q24&lt;=400,$C$4="f"),'6.4- RC'!$AI$4,
IF(AND(T24=$V$8,400&lt;Q24,Q24&lt;=1000,$C$4="f"),'6.4- RC'!$AJ$4,
IF(AND(T24=$V$8,1000&lt;Q24,Q24&lt;=2000,$C$4="f"),'6.4- RC'!$AK$4,
IF(AND(T24=$V$8,2000&lt;Q24,Q24&lt;=4000,$C$4="f"),'6.4- RC'!$AL$4,
IF(AND(T24=$V$9,0.5&lt;=Q24,Q24&lt;=3,$C$4="f"),'6.4- RC'!$AE$11,
IF(AND(T24=$V$9,3&lt;Q24,Q24&lt;=6,$C$4="f"),'6.4- RC'!$AF$11,
IF(AND(T24=$V$9,6&lt;Q24,$C$4="f"),'6.4- RC'!$AG$11,
IF(AND(T24=$V$8,0.5&lt;=Q24,Q24&lt;=3,$C$4="m"),'6.4- RC'!#REF!,
IF(AND(T24=$V$8,3&lt;Q24,Q24&lt;=6,$C$4="m"),'6.4- RC'!#REF!,
IF(AND(T24=$V$8,6&lt;Q24,Q24&lt;=30,$C$4="m"),'6.4- RC'!#REF!,
IF(AND(T24=$V$8,30&lt;Q24,Q24&lt;=120,$C$4="m"),'6.4- RC'!#REF!,
IF(AND(T24=$V$8,120&lt;Q24,Q24&lt;=400,$C$4="m"),'6.4- RC'!#REF!,
IF(AND(T24=$V$8,400&lt;Q24,Q24&lt;=1000,$C$4="m"),'6.4- RC'!#REF!,
IF(AND(T24=$V$8,1000&lt;Q24,Q24&lt;=2000,$C$4="m"),'6.4- RC'!#REF!,
IF(AND(T24=$V$8,2000&lt;Q24,Q24&lt;=4000,$C$4="m"),'6.4- RC'!#REF!,
IF(AND(T24=$V$9,0.5&lt;=Q24,Q24&lt;=3,$C$4="m"),'6.4- RC'!$AE$11,
IF(AND(T24=$V$9,3&lt;Q24,Q24&lt;=6,$C$4="m"),'6.4- RC'!$AF$11,
IF(AND(T24=$V$9,6&lt;Q24,$C$4="m"),'6.4- RC'!$AG$11,
IF(AND(T24=$V$8,0.5&lt;=Q24,Q24&lt;=3,$C$4="c"),'6.4- RC'!$AE$5,
IF(AND(T24=$V$8,3&lt;Q24,Q24&lt;=6,$C$4="c"),'6.4- RC'!$AF$5,
IF(AND(T24=$V$8,6&lt;Q24,Q24&lt;=30,$C$4="c"),'6.4- RC'!$AG$5,
IF(AND(T24=$V$8,30&lt;Q24,Q24&lt;=120,$C$4="c"),'6.4- RC'!$AH$5,
IF(AND(T24=$V$8,120&lt;Q24,Q24&lt;=400,$C$4="c"),'6.4- RC'!$AI$5,
IF(AND(T24=$V$8,400&lt;Q24,Q24&lt;=1000,$C$4="c"),'6.4- RC'!$AJ$5,
IF(AND(T24=$V$8,1000&lt;Q24,Q24&lt;=2000,$C$4="c"),'6.4- RC'!$AK$5,
IF(AND(T24=$V$8,2000&lt;Q24,Q24&lt;=4000,$C$4="c"),'6.4- RC'!$AL$5,
IF(AND(T24=$V$9,0.5&lt;=Q24,Q24&lt;=3,$C$4="c"),'6.4- RC'!$AE$13,
IF(AND(T24=$V$9,3&lt;Q24,Q24&lt;=6,$C$4="c"),'6.4- RC'!$AF$13,
IF(AND(T24=$V$9,6&lt;Q24,$C$4="c"),'6.4- RC'!$AG$13,
IF(AND(T24=$V$8,0.5&lt;=Q24,Q24&lt;=3,$C$4="v"),'6.4- RC'!$AE$6,
IF(AND(T24=$V$8,3&lt;Q24,Q24&lt;=6,$C$4="v"),'6.4- RC'!$AF$6,
IF(AND(T24=$V$8,6&lt;Q24,Q24&lt;=30,$C$4="v"),'6.4- RC'!$AG$6,
IF(AND(T24=$V$8,30&lt;Q24,Q24&lt;=120,$C$4="v"),'6.4- RC'!$AH$6,
IF(AND(T24=$V$8,120&lt;Q24,Q24&lt;=400,$C$4="v"),'6.4- RC'!$AI$6,
IF(AND(T24=$V$8,400&lt;Q24,Q24&lt;=1000,$C$4="v"),'6.4- RC'!$AJ$6,
IF(AND(T24=$V$8,1000&lt;Q24,Q24&lt;=2000,$C$4="v"),'6.4- RC'!$AK$6,
IF(AND(T24=$V$8,2000&lt;Q24,Q24&lt;=4000,$C$4="v"),'6.4- RC'!$AL$6,
IF(AND(T24=$V$9,0.5&lt;=Q24,Q24&lt;=3,$C$4="v"),'6.4- RC'!$AE$13,
IF(AND(T24=$V$9,3&lt;Q24,Q24&lt;=6,$C$4="v"),'6.4- RC'!$AF$13,
IF(AND(T24=$V$9,6&lt;Q24,$C$4="v"),'6.4- RC'!$AG$13,
))))))))))))))))))))))))))))))))))))))))))))</f>
        <v>0</v>
      </c>
      <c r="S24" s="37"/>
      <c r="T24" s="100"/>
    </row>
    <row r="25" spans="1:35" ht="39.950000000000003" customHeight="1" x14ac:dyDescent="0.25">
      <c r="A25" s="70"/>
      <c r="B25" s="102"/>
      <c r="C25" s="71"/>
      <c r="D25" s="71"/>
      <c r="E25" s="59" t="str">
        <f t="shared" si="0"/>
        <v>0</v>
      </c>
      <c r="F25" s="99"/>
      <c r="G25" s="59" t="str">
        <f t="shared" si="1"/>
        <v/>
      </c>
      <c r="H25" s="59" t="str">
        <f t="shared" si="2"/>
        <v/>
      </c>
      <c r="I25" s="72"/>
      <c r="J25" s="72"/>
      <c r="K25" s="72"/>
      <c r="L25" s="72"/>
      <c r="O25" s="73"/>
      <c r="P25" s="37"/>
      <c r="Q25" s="37"/>
      <c r="R25" s="63">
        <f>IF(AND(T25=$V$8,0.5&lt;=Q25,Q25&lt;=3,$C$4="f"),'6.4- RC'!$AE$4,
IF(AND(T25=$V$8,3&lt;Q25,Q25&lt;=6,$C$4="f"),'6.4- RC'!$AF$4,
IF(AND(T25=$V$8,6&lt;Q25,Q25&lt;=30,$C$4="f"),'6.4- RC'!$AG$4,
IF(AND(T25=$V$8,30&lt;Q25,Q25&lt;=120,$C$4="f"),'6.4- RC'!$AH$4,
IF(AND(T25=$V$8,120&lt;Q25,Q25&lt;=400,$C$4="f"),'6.4- RC'!$AI$4,
IF(AND(T25=$V$8,400&lt;Q25,Q25&lt;=1000,$C$4="f"),'6.4- RC'!$AJ$4,
IF(AND(T25=$V$8,1000&lt;Q25,Q25&lt;=2000,$C$4="f"),'6.4- RC'!$AK$4,
IF(AND(T25=$V$8,2000&lt;Q25,Q25&lt;=4000,$C$4="f"),'6.4- RC'!$AL$4,
IF(AND(T25=$V$9,0.5&lt;=Q25,Q25&lt;=3,$C$4="f"),'6.4- RC'!$AE$11,
IF(AND(T25=$V$9,3&lt;Q25,Q25&lt;=6,$C$4="f"),'6.4- RC'!$AF$11,
IF(AND(T25=$V$9,6&lt;Q25,$C$4="f"),'6.4- RC'!$AG$11,
IF(AND(T25=$V$8,0.5&lt;=Q25,Q25&lt;=3,$C$4="m"),'6.4- RC'!#REF!,
IF(AND(T25=$V$8,3&lt;Q25,Q25&lt;=6,$C$4="m"),'6.4- RC'!#REF!,
IF(AND(T25=$V$8,6&lt;Q25,Q25&lt;=30,$C$4="m"),'6.4- RC'!#REF!,
IF(AND(T25=$V$8,30&lt;Q25,Q25&lt;=120,$C$4="m"),'6.4- RC'!#REF!,
IF(AND(T25=$V$8,120&lt;Q25,Q25&lt;=400,$C$4="m"),'6.4- RC'!#REF!,
IF(AND(T25=$V$8,400&lt;Q25,Q25&lt;=1000,$C$4="m"),'6.4- RC'!#REF!,
IF(AND(T25=$V$8,1000&lt;Q25,Q25&lt;=2000,$C$4="m"),'6.4- RC'!#REF!,
IF(AND(T25=$V$8,2000&lt;Q25,Q25&lt;=4000,$C$4="m"),'6.4- RC'!#REF!,
IF(AND(T25=$V$9,0.5&lt;=Q25,Q25&lt;=3,$C$4="m"),'6.4- RC'!$AE$11,
IF(AND(T25=$V$9,3&lt;Q25,Q25&lt;=6,$C$4="m"),'6.4- RC'!$AF$11,
IF(AND(T25=$V$9,6&lt;Q25,$C$4="m"),'6.4- RC'!$AG$11,
IF(AND(T25=$V$8,0.5&lt;=Q25,Q25&lt;=3,$C$4="c"),'6.4- RC'!$AE$5,
IF(AND(T25=$V$8,3&lt;Q25,Q25&lt;=6,$C$4="c"),'6.4- RC'!$AF$5,
IF(AND(T25=$V$8,6&lt;Q25,Q25&lt;=30,$C$4="c"),'6.4- RC'!$AG$5,
IF(AND(T25=$V$8,30&lt;Q25,Q25&lt;=120,$C$4="c"),'6.4- RC'!$AH$5,
IF(AND(T25=$V$8,120&lt;Q25,Q25&lt;=400,$C$4="c"),'6.4- RC'!$AI$5,
IF(AND(T25=$V$8,400&lt;Q25,Q25&lt;=1000,$C$4="c"),'6.4- RC'!$AJ$5,
IF(AND(T25=$V$8,1000&lt;Q25,Q25&lt;=2000,$C$4="c"),'6.4- RC'!$AK$5,
IF(AND(T25=$V$8,2000&lt;Q25,Q25&lt;=4000,$C$4="c"),'6.4- RC'!$AL$5,
IF(AND(T25=$V$9,0.5&lt;=Q25,Q25&lt;=3,$C$4="c"),'6.4- RC'!$AE$13,
IF(AND(T25=$V$9,3&lt;Q25,Q25&lt;=6,$C$4="c"),'6.4- RC'!$AF$13,
IF(AND(T25=$V$9,6&lt;Q25,$C$4="c"),'6.4- RC'!$AG$13,
IF(AND(T25=$V$8,0.5&lt;=Q25,Q25&lt;=3,$C$4="v"),'6.4- RC'!$AE$6,
IF(AND(T25=$V$8,3&lt;Q25,Q25&lt;=6,$C$4="v"),'6.4- RC'!$AF$6,
IF(AND(T25=$V$8,6&lt;Q25,Q25&lt;=30,$C$4="v"),'6.4- RC'!$AG$6,
IF(AND(T25=$V$8,30&lt;Q25,Q25&lt;=120,$C$4="v"),'6.4- RC'!$AH$6,
IF(AND(T25=$V$8,120&lt;Q25,Q25&lt;=400,$C$4="v"),'6.4- RC'!$AI$6,
IF(AND(T25=$V$8,400&lt;Q25,Q25&lt;=1000,$C$4="v"),'6.4- RC'!$AJ$6,
IF(AND(T25=$V$8,1000&lt;Q25,Q25&lt;=2000,$C$4="v"),'6.4- RC'!$AK$6,
IF(AND(T25=$V$8,2000&lt;Q25,Q25&lt;=4000,$C$4="v"),'6.4- RC'!$AL$6,
IF(AND(T25=$V$9,0.5&lt;=Q25,Q25&lt;=3,$C$4="v"),'6.4- RC'!$AE$13,
IF(AND(T25=$V$9,3&lt;Q25,Q25&lt;=6,$C$4="v"),'6.4- RC'!$AF$13,
IF(AND(T25=$V$9,6&lt;Q25,$C$4="v"),'6.4- RC'!$AG$13,
))))))))))))))))))))))))))))))))))))))))))))</f>
        <v>0</v>
      </c>
      <c r="S25" s="37"/>
      <c r="T25" s="100"/>
    </row>
    <row r="26" spans="1:35" ht="39.950000000000003" customHeight="1" x14ac:dyDescent="0.25">
      <c r="A26" s="110"/>
      <c r="B26" s="102"/>
      <c r="C26" s="71"/>
      <c r="D26" s="71"/>
      <c r="E26" s="59" t="str">
        <f t="shared" si="0"/>
        <v>0</v>
      </c>
      <c r="F26" s="99"/>
      <c r="G26" s="59" t="str">
        <f t="shared" si="1"/>
        <v/>
      </c>
      <c r="H26" s="59" t="str">
        <f t="shared" si="2"/>
        <v/>
      </c>
      <c r="I26" s="72"/>
      <c r="J26" s="72"/>
      <c r="K26" s="72"/>
      <c r="L26" s="72"/>
      <c r="O26" s="73"/>
      <c r="P26" s="37"/>
      <c r="Q26" s="37"/>
      <c r="R26" s="63">
        <f>IF(AND(T26=$V$8,0.5&lt;=Q26,Q26&lt;=3,$C$4="f"),'6.4- RC'!$AE$4,
IF(AND(T26=$V$8,3&lt;Q26,Q26&lt;=6,$C$4="f"),'6.4- RC'!$AF$4,
IF(AND(T26=$V$8,6&lt;Q26,Q26&lt;=30,$C$4="f"),'6.4- RC'!$AG$4,
IF(AND(T26=$V$8,30&lt;Q26,Q26&lt;=120,$C$4="f"),'6.4- RC'!$AH$4,
IF(AND(T26=$V$8,120&lt;Q26,Q26&lt;=400,$C$4="f"),'6.4- RC'!$AI$4,
IF(AND(T26=$V$8,400&lt;Q26,Q26&lt;=1000,$C$4="f"),'6.4- RC'!$AJ$4,
IF(AND(T26=$V$8,1000&lt;Q26,Q26&lt;=2000,$C$4="f"),'6.4- RC'!$AK$4,
IF(AND(T26=$V$8,2000&lt;Q26,Q26&lt;=4000,$C$4="f"),'6.4- RC'!$AL$4,
IF(AND(T26=$V$9,0.5&lt;=Q26,Q26&lt;=3,$C$4="f"),'6.4- RC'!$AE$11,
IF(AND(T26=$V$9,3&lt;Q26,Q26&lt;=6,$C$4="f"),'6.4- RC'!$AF$11,
IF(AND(T26=$V$9,6&lt;Q26,$C$4="f"),'6.4- RC'!$AG$11,
IF(AND(T26=$V$8,0.5&lt;=Q26,Q26&lt;=3,$C$4="m"),'6.4- RC'!#REF!,
IF(AND(T26=$V$8,3&lt;Q26,Q26&lt;=6,$C$4="m"),'6.4- RC'!#REF!,
IF(AND(T26=$V$8,6&lt;Q26,Q26&lt;=30,$C$4="m"),'6.4- RC'!#REF!,
IF(AND(T26=$V$8,30&lt;Q26,Q26&lt;=120,$C$4="m"),'6.4- RC'!#REF!,
IF(AND(T26=$V$8,120&lt;Q26,Q26&lt;=400,$C$4="m"),'6.4- RC'!#REF!,
IF(AND(T26=$V$8,400&lt;Q26,Q26&lt;=1000,$C$4="m"),'6.4- RC'!#REF!,
IF(AND(T26=$V$8,1000&lt;Q26,Q26&lt;=2000,$C$4="m"),'6.4- RC'!#REF!,
IF(AND(T26=$V$8,2000&lt;Q26,Q26&lt;=4000,$C$4="m"),'6.4- RC'!#REF!,
IF(AND(T26=$V$9,0.5&lt;=Q26,Q26&lt;=3,$C$4="m"),'6.4- RC'!$AE$11,
IF(AND(T26=$V$9,3&lt;Q26,Q26&lt;=6,$C$4="m"),'6.4- RC'!$AF$11,
IF(AND(T26=$V$9,6&lt;Q26,$C$4="m"),'6.4- RC'!$AG$11,
IF(AND(T26=$V$8,0.5&lt;=Q26,Q26&lt;=3,$C$4="c"),'6.4- RC'!$AE$5,
IF(AND(T26=$V$8,3&lt;Q26,Q26&lt;=6,$C$4="c"),'6.4- RC'!$AF$5,
IF(AND(T26=$V$8,6&lt;Q26,Q26&lt;=30,$C$4="c"),'6.4- RC'!$AG$5,
IF(AND(T26=$V$8,30&lt;Q26,Q26&lt;=120,$C$4="c"),'6.4- RC'!$AH$5,
IF(AND(T26=$V$8,120&lt;Q26,Q26&lt;=400,$C$4="c"),'6.4- RC'!$AI$5,
IF(AND(T26=$V$8,400&lt;Q26,Q26&lt;=1000,$C$4="c"),'6.4- RC'!$AJ$5,
IF(AND(T26=$V$8,1000&lt;Q26,Q26&lt;=2000,$C$4="c"),'6.4- RC'!$AK$5,
IF(AND(T26=$V$8,2000&lt;Q26,Q26&lt;=4000,$C$4="c"),'6.4- RC'!$AL$5,
IF(AND(T26=$V$9,0.5&lt;=Q26,Q26&lt;=3,$C$4="c"),'6.4- RC'!$AE$13,
IF(AND(T26=$V$9,3&lt;Q26,Q26&lt;=6,$C$4="c"),'6.4- RC'!$AF$13,
IF(AND(T26=$V$9,6&lt;Q26,$C$4="c"),'6.4- RC'!$AG$13,
IF(AND(T26=$V$8,0.5&lt;=Q26,Q26&lt;=3,$C$4="v"),'6.4- RC'!$AE$6,
IF(AND(T26=$V$8,3&lt;Q26,Q26&lt;=6,$C$4="v"),'6.4- RC'!$AF$6,
IF(AND(T26=$V$8,6&lt;Q26,Q26&lt;=30,$C$4="v"),'6.4- RC'!$AG$6,
IF(AND(T26=$V$8,30&lt;Q26,Q26&lt;=120,$C$4="v"),'6.4- RC'!$AH$6,
IF(AND(T26=$V$8,120&lt;Q26,Q26&lt;=400,$C$4="v"),'6.4- RC'!$AI$6,
IF(AND(T26=$V$8,400&lt;Q26,Q26&lt;=1000,$C$4="v"),'6.4- RC'!$AJ$6,
IF(AND(T26=$V$8,1000&lt;Q26,Q26&lt;=2000,$C$4="v"),'6.4- RC'!$AK$6,
IF(AND(T26=$V$8,2000&lt;Q26,Q26&lt;=4000,$C$4="v"),'6.4- RC'!$AL$6,
IF(AND(T26=$V$9,0.5&lt;=Q26,Q26&lt;=3,$C$4="v"),'6.4- RC'!$AE$13,
IF(AND(T26=$V$9,3&lt;Q26,Q26&lt;=6,$C$4="v"),'6.4- RC'!$AF$13,
IF(AND(T26=$V$9,6&lt;Q26,$C$4="v"),'6.4- RC'!$AG$13,
))))))))))))))))))))))))))))))))))))))))))))</f>
        <v>0</v>
      </c>
      <c r="S26" s="37"/>
      <c r="T26" s="100"/>
    </row>
    <row r="27" spans="1:35" ht="39.950000000000003" customHeight="1" x14ac:dyDescent="0.25">
      <c r="A27" s="110"/>
      <c r="B27" s="102"/>
      <c r="C27" s="71"/>
      <c r="D27" s="71"/>
      <c r="E27" s="59" t="str">
        <f t="shared" si="0"/>
        <v>0</v>
      </c>
      <c r="F27" s="99"/>
      <c r="G27" s="59" t="str">
        <f t="shared" si="1"/>
        <v/>
      </c>
      <c r="H27" s="59" t="str">
        <f t="shared" si="2"/>
        <v/>
      </c>
      <c r="I27" s="72"/>
      <c r="J27" s="72"/>
      <c r="K27" s="72"/>
      <c r="L27" s="72"/>
      <c r="O27" s="73"/>
      <c r="P27" s="37"/>
      <c r="Q27" s="37"/>
      <c r="R27" s="63">
        <f>IF(AND(T27=$V$8,0.5&lt;=Q27,Q27&lt;=3,$C$4="f"),'6.4- RC'!$AE$4,
IF(AND(T27=$V$8,3&lt;Q27,Q27&lt;=6,$C$4="f"),'6.4- RC'!$AF$4,
IF(AND(T27=$V$8,6&lt;Q27,Q27&lt;=30,$C$4="f"),'6.4- RC'!$AG$4,
IF(AND(T27=$V$8,30&lt;Q27,Q27&lt;=120,$C$4="f"),'6.4- RC'!$AH$4,
IF(AND(T27=$V$8,120&lt;Q27,Q27&lt;=400,$C$4="f"),'6.4- RC'!$AI$4,
IF(AND(T27=$V$8,400&lt;Q27,Q27&lt;=1000,$C$4="f"),'6.4- RC'!$AJ$4,
IF(AND(T27=$V$8,1000&lt;Q27,Q27&lt;=2000,$C$4="f"),'6.4- RC'!$AK$4,
IF(AND(T27=$V$8,2000&lt;Q27,Q27&lt;=4000,$C$4="f"),'6.4- RC'!$AL$4,
IF(AND(T27=$V$9,0.5&lt;=Q27,Q27&lt;=3,$C$4="f"),'6.4- RC'!$AE$11,
IF(AND(T27=$V$9,3&lt;Q27,Q27&lt;=6,$C$4="f"),'6.4- RC'!$AF$11,
IF(AND(T27=$V$9,6&lt;Q27,$C$4="f"),'6.4- RC'!$AG$11,
IF(AND(T27=$V$8,0.5&lt;=Q27,Q27&lt;=3,$C$4="m"),'6.4- RC'!#REF!,
IF(AND(T27=$V$8,3&lt;Q27,Q27&lt;=6,$C$4="m"),'6.4- RC'!#REF!,
IF(AND(T27=$V$8,6&lt;Q27,Q27&lt;=30,$C$4="m"),'6.4- RC'!#REF!,
IF(AND(T27=$V$8,30&lt;Q27,Q27&lt;=120,$C$4="m"),'6.4- RC'!#REF!,
IF(AND(T27=$V$8,120&lt;Q27,Q27&lt;=400,$C$4="m"),'6.4- RC'!#REF!,
IF(AND(T27=$V$8,400&lt;Q27,Q27&lt;=1000,$C$4="m"),'6.4- RC'!#REF!,
IF(AND(T27=$V$8,1000&lt;Q27,Q27&lt;=2000,$C$4="m"),'6.4- RC'!#REF!,
IF(AND(T27=$V$8,2000&lt;Q27,Q27&lt;=4000,$C$4="m"),'6.4- RC'!#REF!,
IF(AND(T27=$V$9,0.5&lt;=Q27,Q27&lt;=3,$C$4="m"),'6.4- RC'!$AE$11,
IF(AND(T27=$V$9,3&lt;Q27,Q27&lt;=6,$C$4="m"),'6.4- RC'!$AF$11,
IF(AND(T27=$V$9,6&lt;Q27,$C$4="m"),'6.4- RC'!$AG$11,
IF(AND(T27=$V$8,0.5&lt;=Q27,Q27&lt;=3,$C$4="c"),'6.4- RC'!$AE$5,
IF(AND(T27=$V$8,3&lt;Q27,Q27&lt;=6,$C$4="c"),'6.4- RC'!$AF$5,
IF(AND(T27=$V$8,6&lt;Q27,Q27&lt;=30,$C$4="c"),'6.4- RC'!$AG$5,
IF(AND(T27=$V$8,30&lt;Q27,Q27&lt;=120,$C$4="c"),'6.4- RC'!$AH$5,
IF(AND(T27=$V$8,120&lt;Q27,Q27&lt;=400,$C$4="c"),'6.4- RC'!$AI$5,
IF(AND(T27=$V$8,400&lt;Q27,Q27&lt;=1000,$C$4="c"),'6.4- RC'!$AJ$5,
IF(AND(T27=$V$8,1000&lt;Q27,Q27&lt;=2000,$C$4="c"),'6.4- RC'!$AK$5,
IF(AND(T27=$V$8,2000&lt;Q27,Q27&lt;=4000,$C$4="c"),'6.4- RC'!$AL$5,
IF(AND(T27=$V$9,0.5&lt;=Q27,Q27&lt;=3,$C$4="c"),'6.4- RC'!$AE$13,
IF(AND(T27=$V$9,3&lt;Q27,Q27&lt;=6,$C$4="c"),'6.4- RC'!$AF$13,
IF(AND(T27=$V$9,6&lt;Q27,$C$4="c"),'6.4- RC'!$AG$13,
IF(AND(T27=$V$8,0.5&lt;=Q27,Q27&lt;=3,$C$4="v"),'6.4- RC'!$AE$6,
IF(AND(T27=$V$8,3&lt;Q27,Q27&lt;=6,$C$4="v"),'6.4- RC'!$AF$6,
IF(AND(T27=$V$8,6&lt;Q27,Q27&lt;=30,$C$4="v"),'6.4- RC'!$AG$6,
IF(AND(T27=$V$8,30&lt;Q27,Q27&lt;=120,$C$4="v"),'6.4- RC'!$AH$6,
IF(AND(T27=$V$8,120&lt;Q27,Q27&lt;=400,$C$4="v"),'6.4- RC'!$AI$6,
IF(AND(T27=$V$8,400&lt;Q27,Q27&lt;=1000,$C$4="v"),'6.4- RC'!$AJ$6,
IF(AND(T27=$V$8,1000&lt;Q27,Q27&lt;=2000,$C$4="v"),'6.4- RC'!$AK$6,
IF(AND(T27=$V$8,2000&lt;Q27,Q27&lt;=4000,$C$4="v"),'6.4- RC'!$AL$6,
IF(AND(T27=$V$9,0.5&lt;=Q27,Q27&lt;=3,$C$4="v"),'6.4- RC'!$AE$13,
IF(AND(T27=$V$9,3&lt;Q27,Q27&lt;=6,$C$4="v"),'6.4- RC'!$AF$13,
IF(AND(T27=$V$9,6&lt;Q27,$C$4="v"),'6.4- RC'!$AG$13,
))))))))))))))))))))))))))))))))))))))))))))</f>
        <v>0</v>
      </c>
      <c r="S27" s="37"/>
      <c r="T27" s="100"/>
    </row>
    <row r="28" spans="1:35" ht="39.950000000000003" customHeight="1" x14ac:dyDescent="0.25">
      <c r="A28" s="110"/>
      <c r="B28" s="102"/>
      <c r="C28" s="71"/>
      <c r="D28" s="71"/>
      <c r="E28" s="59" t="str">
        <f t="shared" si="0"/>
        <v>0</v>
      </c>
      <c r="F28" s="99"/>
      <c r="G28" s="59" t="str">
        <f t="shared" si="1"/>
        <v/>
      </c>
      <c r="H28" s="59" t="str">
        <f t="shared" si="2"/>
        <v/>
      </c>
      <c r="I28" s="72"/>
      <c r="J28" s="72"/>
      <c r="K28" s="72"/>
      <c r="L28" s="72"/>
      <c r="O28" s="73"/>
      <c r="P28" s="37"/>
      <c r="Q28" s="37"/>
      <c r="R28" s="63">
        <f>IF(AND(T28=$V$8,0.5&lt;=Q28,Q28&lt;=3,$C$4="f"),'6.4- RC'!$AE$4,
IF(AND(T28=$V$8,3&lt;Q28,Q28&lt;=6,$C$4="f"),'6.4- RC'!$AF$4,
IF(AND(T28=$V$8,6&lt;Q28,Q28&lt;=30,$C$4="f"),'6.4- RC'!$AG$4,
IF(AND(T28=$V$8,30&lt;Q28,Q28&lt;=120,$C$4="f"),'6.4- RC'!$AH$4,
IF(AND(T28=$V$8,120&lt;Q28,Q28&lt;=400,$C$4="f"),'6.4- RC'!$AI$4,
IF(AND(T28=$V$8,400&lt;Q28,Q28&lt;=1000,$C$4="f"),'6.4- RC'!$AJ$4,
IF(AND(T28=$V$8,1000&lt;Q28,Q28&lt;=2000,$C$4="f"),'6.4- RC'!$AK$4,
IF(AND(T28=$V$8,2000&lt;Q28,Q28&lt;=4000,$C$4="f"),'6.4- RC'!$AL$4,
IF(AND(T28=$V$9,0.5&lt;=Q28,Q28&lt;=3,$C$4="f"),'6.4- RC'!$AE$11,
IF(AND(T28=$V$9,3&lt;Q28,Q28&lt;=6,$C$4="f"),'6.4- RC'!$AF$11,
IF(AND(T28=$V$9,6&lt;Q28,$C$4="f"),'6.4- RC'!$AG$11,
IF(AND(T28=$V$8,0.5&lt;=Q28,Q28&lt;=3,$C$4="m"),'6.4- RC'!#REF!,
IF(AND(T28=$V$8,3&lt;Q28,Q28&lt;=6,$C$4="m"),'6.4- RC'!#REF!,
IF(AND(T28=$V$8,6&lt;Q28,Q28&lt;=30,$C$4="m"),'6.4- RC'!#REF!,
IF(AND(T28=$V$8,30&lt;Q28,Q28&lt;=120,$C$4="m"),'6.4- RC'!#REF!,
IF(AND(T28=$V$8,120&lt;Q28,Q28&lt;=400,$C$4="m"),'6.4- RC'!#REF!,
IF(AND(T28=$V$8,400&lt;Q28,Q28&lt;=1000,$C$4="m"),'6.4- RC'!#REF!,
IF(AND(T28=$V$8,1000&lt;Q28,Q28&lt;=2000,$C$4="m"),'6.4- RC'!#REF!,
IF(AND(T28=$V$8,2000&lt;Q28,Q28&lt;=4000,$C$4="m"),'6.4- RC'!#REF!,
IF(AND(T28=$V$9,0.5&lt;=Q28,Q28&lt;=3,$C$4="m"),'6.4- RC'!$AE$11,
IF(AND(T28=$V$9,3&lt;Q28,Q28&lt;=6,$C$4="m"),'6.4- RC'!$AF$11,
IF(AND(T28=$V$9,6&lt;Q28,$C$4="m"),'6.4- RC'!$AG$11,
IF(AND(T28=$V$8,0.5&lt;=Q28,Q28&lt;=3,$C$4="c"),'6.4- RC'!$AE$5,
IF(AND(T28=$V$8,3&lt;Q28,Q28&lt;=6,$C$4="c"),'6.4- RC'!$AF$5,
IF(AND(T28=$V$8,6&lt;Q28,Q28&lt;=30,$C$4="c"),'6.4- RC'!$AG$5,
IF(AND(T28=$V$8,30&lt;Q28,Q28&lt;=120,$C$4="c"),'6.4- RC'!$AH$5,
IF(AND(T28=$V$8,120&lt;Q28,Q28&lt;=400,$C$4="c"),'6.4- RC'!$AI$5,
IF(AND(T28=$V$8,400&lt;Q28,Q28&lt;=1000,$C$4="c"),'6.4- RC'!$AJ$5,
IF(AND(T28=$V$8,1000&lt;Q28,Q28&lt;=2000,$C$4="c"),'6.4- RC'!$AK$5,
IF(AND(T28=$V$8,2000&lt;Q28,Q28&lt;=4000,$C$4="c"),'6.4- RC'!$AL$5,
IF(AND(T28=$V$9,0.5&lt;=Q28,Q28&lt;=3,$C$4="c"),'6.4- RC'!$AE$13,
IF(AND(T28=$V$9,3&lt;Q28,Q28&lt;=6,$C$4="c"),'6.4- RC'!$AF$13,
IF(AND(T28=$V$9,6&lt;Q28,$C$4="c"),'6.4- RC'!$AG$13,
IF(AND(T28=$V$8,0.5&lt;=Q28,Q28&lt;=3,$C$4="v"),'6.4- RC'!$AE$6,
IF(AND(T28=$V$8,3&lt;Q28,Q28&lt;=6,$C$4="v"),'6.4- RC'!$AF$6,
IF(AND(T28=$V$8,6&lt;Q28,Q28&lt;=30,$C$4="v"),'6.4- RC'!$AG$6,
IF(AND(T28=$V$8,30&lt;Q28,Q28&lt;=120,$C$4="v"),'6.4- RC'!$AH$6,
IF(AND(T28=$V$8,120&lt;Q28,Q28&lt;=400,$C$4="v"),'6.4- RC'!$AI$6,
IF(AND(T28=$V$8,400&lt;Q28,Q28&lt;=1000,$C$4="v"),'6.4- RC'!$AJ$6,
IF(AND(T28=$V$8,1000&lt;Q28,Q28&lt;=2000,$C$4="v"),'6.4- RC'!$AK$6,
IF(AND(T28=$V$8,2000&lt;Q28,Q28&lt;=4000,$C$4="v"),'6.4- RC'!$AL$6,
IF(AND(T28=$V$9,0.5&lt;=Q28,Q28&lt;=3,$C$4="v"),'6.4- RC'!$AE$13,
IF(AND(T28=$V$9,3&lt;Q28,Q28&lt;=6,$C$4="v"),'6.4- RC'!$AF$13,
IF(AND(T28=$V$9,6&lt;Q28,$C$4="v"),'6.4- RC'!$AG$13,
))))))))))))))))))))))))))))))))))))))))))))</f>
        <v>0</v>
      </c>
      <c r="S28" s="37"/>
      <c r="T28" s="100"/>
    </row>
    <row r="29" spans="1:35" ht="39.950000000000003" customHeight="1" x14ac:dyDescent="0.25">
      <c r="A29" s="110"/>
      <c r="B29" s="102"/>
      <c r="C29" s="71"/>
      <c r="D29" s="71"/>
      <c r="E29" s="59" t="str">
        <f t="shared" si="0"/>
        <v>0</v>
      </c>
      <c r="F29" s="99"/>
      <c r="G29" s="59" t="str">
        <f t="shared" si="1"/>
        <v/>
      </c>
      <c r="H29" s="59" t="str">
        <f t="shared" si="2"/>
        <v/>
      </c>
      <c r="I29" s="72"/>
      <c r="J29" s="72"/>
      <c r="K29" s="72"/>
      <c r="L29" s="72"/>
      <c r="O29" s="73"/>
      <c r="P29" s="37"/>
      <c r="Q29" s="37"/>
      <c r="R29" s="63">
        <f>IF(AND(T29=$V$8,0.5&lt;=Q29,Q29&lt;=3,$C$4="f"),'6.4- RC'!$AE$4,
IF(AND(T29=$V$8,3&lt;Q29,Q29&lt;=6,$C$4="f"),'6.4- RC'!$AF$4,
IF(AND(T29=$V$8,6&lt;Q29,Q29&lt;=30,$C$4="f"),'6.4- RC'!$AG$4,
IF(AND(T29=$V$8,30&lt;Q29,Q29&lt;=120,$C$4="f"),'6.4- RC'!$AH$4,
IF(AND(T29=$V$8,120&lt;Q29,Q29&lt;=400,$C$4="f"),'6.4- RC'!$AI$4,
IF(AND(T29=$V$8,400&lt;Q29,Q29&lt;=1000,$C$4="f"),'6.4- RC'!$AJ$4,
IF(AND(T29=$V$8,1000&lt;Q29,Q29&lt;=2000,$C$4="f"),'6.4- RC'!$AK$4,
IF(AND(T29=$V$8,2000&lt;Q29,Q29&lt;=4000,$C$4="f"),'6.4- RC'!$AL$4,
IF(AND(T29=$V$9,0.5&lt;=Q29,Q29&lt;=3,$C$4="f"),'6.4- RC'!$AE$11,
IF(AND(T29=$V$9,3&lt;Q29,Q29&lt;=6,$C$4="f"),'6.4- RC'!$AF$11,
IF(AND(T29=$V$9,6&lt;Q29,$C$4="f"),'6.4- RC'!$AG$11,
IF(AND(T29=$V$8,0.5&lt;=Q29,Q29&lt;=3,$C$4="m"),'6.4- RC'!#REF!,
IF(AND(T29=$V$8,3&lt;Q29,Q29&lt;=6,$C$4="m"),'6.4- RC'!#REF!,
IF(AND(T29=$V$8,6&lt;Q29,Q29&lt;=30,$C$4="m"),'6.4- RC'!#REF!,
IF(AND(T29=$V$8,30&lt;Q29,Q29&lt;=120,$C$4="m"),'6.4- RC'!#REF!,
IF(AND(T29=$V$8,120&lt;Q29,Q29&lt;=400,$C$4="m"),'6.4- RC'!#REF!,
IF(AND(T29=$V$8,400&lt;Q29,Q29&lt;=1000,$C$4="m"),'6.4- RC'!#REF!,
IF(AND(T29=$V$8,1000&lt;Q29,Q29&lt;=2000,$C$4="m"),'6.4- RC'!#REF!,
IF(AND(T29=$V$8,2000&lt;Q29,Q29&lt;=4000,$C$4="m"),'6.4- RC'!#REF!,
IF(AND(T29=$V$9,0.5&lt;=Q29,Q29&lt;=3,$C$4="m"),'6.4- RC'!$AE$11,
IF(AND(T29=$V$9,3&lt;Q29,Q29&lt;=6,$C$4="m"),'6.4- RC'!$AF$11,
IF(AND(T29=$V$9,6&lt;Q29,$C$4="m"),'6.4- RC'!$AG$11,
IF(AND(T29=$V$8,0.5&lt;=Q29,Q29&lt;=3,$C$4="c"),'6.4- RC'!$AE$5,
IF(AND(T29=$V$8,3&lt;Q29,Q29&lt;=6,$C$4="c"),'6.4- RC'!$AF$5,
IF(AND(T29=$V$8,6&lt;Q29,Q29&lt;=30,$C$4="c"),'6.4- RC'!$AG$5,
IF(AND(T29=$V$8,30&lt;Q29,Q29&lt;=120,$C$4="c"),'6.4- RC'!$AH$5,
IF(AND(T29=$V$8,120&lt;Q29,Q29&lt;=400,$C$4="c"),'6.4- RC'!$AI$5,
IF(AND(T29=$V$8,400&lt;Q29,Q29&lt;=1000,$C$4="c"),'6.4- RC'!$AJ$5,
IF(AND(T29=$V$8,1000&lt;Q29,Q29&lt;=2000,$C$4="c"),'6.4- RC'!$AK$5,
IF(AND(T29=$V$8,2000&lt;Q29,Q29&lt;=4000,$C$4="c"),'6.4- RC'!$AL$5,
IF(AND(T29=$V$9,0.5&lt;=Q29,Q29&lt;=3,$C$4="c"),'6.4- RC'!$AE$13,
IF(AND(T29=$V$9,3&lt;Q29,Q29&lt;=6,$C$4="c"),'6.4- RC'!$AF$13,
IF(AND(T29=$V$9,6&lt;Q29,$C$4="c"),'6.4- RC'!$AG$13,
IF(AND(T29=$V$8,0.5&lt;=Q29,Q29&lt;=3,$C$4="v"),'6.4- RC'!$AE$6,
IF(AND(T29=$V$8,3&lt;Q29,Q29&lt;=6,$C$4="v"),'6.4- RC'!$AF$6,
IF(AND(T29=$V$8,6&lt;Q29,Q29&lt;=30,$C$4="v"),'6.4- RC'!$AG$6,
IF(AND(T29=$V$8,30&lt;Q29,Q29&lt;=120,$C$4="v"),'6.4- RC'!$AH$6,
IF(AND(T29=$V$8,120&lt;Q29,Q29&lt;=400,$C$4="v"),'6.4- RC'!$AI$6,
IF(AND(T29=$V$8,400&lt;Q29,Q29&lt;=1000,$C$4="v"),'6.4- RC'!$AJ$6,
IF(AND(T29=$V$8,1000&lt;Q29,Q29&lt;=2000,$C$4="v"),'6.4- RC'!$AK$6,
IF(AND(T29=$V$8,2000&lt;Q29,Q29&lt;=4000,$C$4="v"),'6.4- RC'!$AL$6,
IF(AND(T29=$V$9,0.5&lt;=Q29,Q29&lt;=3,$C$4="v"),'6.4- RC'!$AE$13,
IF(AND(T29=$V$9,3&lt;Q29,Q29&lt;=6,$C$4="v"),'6.4- RC'!$AF$13,
IF(AND(T29=$V$9,6&lt;Q29,$C$4="v"),'6.4- RC'!$AG$13,
))))))))))))))))))))))))))))))))))))))))))))</f>
        <v>0</v>
      </c>
      <c r="S29" s="37"/>
      <c r="T29" s="100"/>
    </row>
    <row r="30" spans="1:35" ht="39.950000000000003" customHeight="1" x14ac:dyDescent="0.25">
      <c r="A30" s="110"/>
      <c r="B30" s="102"/>
      <c r="C30" s="71"/>
      <c r="D30" s="71"/>
      <c r="E30" s="59" t="str">
        <f t="shared" si="0"/>
        <v>0</v>
      </c>
      <c r="F30" s="99"/>
      <c r="G30" s="59" t="str">
        <f t="shared" si="1"/>
        <v/>
      </c>
      <c r="H30" s="59" t="str">
        <f t="shared" si="2"/>
        <v/>
      </c>
      <c r="I30" s="72"/>
      <c r="J30" s="72"/>
      <c r="K30" s="72"/>
      <c r="L30" s="72"/>
      <c r="O30" s="73"/>
      <c r="P30" s="37"/>
      <c r="Q30" s="37"/>
      <c r="R30" s="63">
        <f>IF(AND(T30=$V$8,0.5&lt;=Q30,Q30&lt;=3,$C$4="f"),'6.4- RC'!$AE$4,
IF(AND(T30=$V$8,3&lt;Q30,Q30&lt;=6,$C$4="f"),'6.4- RC'!$AF$4,
IF(AND(T30=$V$8,6&lt;Q30,Q30&lt;=30,$C$4="f"),'6.4- RC'!$AG$4,
IF(AND(T30=$V$8,30&lt;Q30,Q30&lt;=120,$C$4="f"),'6.4- RC'!$AH$4,
IF(AND(T30=$V$8,120&lt;Q30,Q30&lt;=400,$C$4="f"),'6.4- RC'!$AI$4,
IF(AND(T30=$V$8,400&lt;Q30,Q30&lt;=1000,$C$4="f"),'6.4- RC'!$AJ$4,
IF(AND(T30=$V$8,1000&lt;Q30,Q30&lt;=2000,$C$4="f"),'6.4- RC'!$AK$4,
IF(AND(T30=$V$8,2000&lt;Q30,Q30&lt;=4000,$C$4="f"),'6.4- RC'!$AL$4,
IF(AND(T30=$V$9,0.5&lt;=Q30,Q30&lt;=3,$C$4="f"),'6.4- RC'!$AE$11,
IF(AND(T30=$V$9,3&lt;Q30,Q30&lt;=6,$C$4="f"),'6.4- RC'!$AF$11,
IF(AND(T30=$V$9,6&lt;Q30,$C$4="f"),'6.4- RC'!$AG$11,
IF(AND(T30=$V$8,0.5&lt;=Q30,Q30&lt;=3,$C$4="m"),'6.4- RC'!#REF!,
IF(AND(T30=$V$8,3&lt;Q30,Q30&lt;=6,$C$4="m"),'6.4- RC'!#REF!,
IF(AND(T30=$V$8,6&lt;Q30,Q30&lt;=30,$C$4="m"),'6.4- RC'!#REF!,
IF(AND(T30=$V$8,30&lt;Q30,Q30&lt;=120,$C$4="m"),'6.4- RC'!#REF!,
IF(AND(T30=$V$8,120&lt;Q30,Q30&lt;=400,$C$4="m"),'6.4- RC'!#REF!,
IF(AND(T30=$V$8,400&lt;Q30,Q30&lt;=1000,$C$4="m"),'6.4- RC'!#REF!,
IF(AND(T30=$V$8,1000&lt;Q30,Q30&lt;=2000,$C$4="m"),'6.4- RC'!#REF!,
IF(AND(T30=$V$8,2000&lt;Q30,Q30&lt;=4000,$C$4="m"),'6.4- RC'!#REF!,
IF(AND(T30=$V$9,0.5&lt;=Q30,Q30&lt;=3,$C$4="m"),'6.4- RC'!$AE$11,
IF(AND(T30=$V$9,3&lt;Q30,Q30&lt;=6,$C$4="m"),'6.4- RC'!$AF$11,
IF(AND(T30=$V$9,6&lt;Q30,$C$4="m"),'6.4- RC'!$AG$11,
IF(AND(T30=$V$8,0.5&lt;=Q30,Q30&lt;=3,$C$4="c"),'6.4- RC'!$AE$5,
IF(AND(T30=$V$8,3&lt;Q30,Q30&lt;=6,$C$4="c"),'6.4- RC'!$AF$5,
IF(AND(T30=$V$8,6&lt;Q30,Q30&lt;=30,$C$4="c"),'6.4- RC'!$AG$5,
IF(AND(T30=$V$8,30&lt;Q30,Q30&lt;=120,$C$4="c"),'6.4- RC'!$AH$5,
IF(AND(T30=$V$8,120&lt;Q30,Q30&lt;=400,$C$4="c"),'6.4- RC'!$AI$5,
IF(AND(T30=$V$8,400&lt;Q30,Q30&lt;=1000,$C$4="c"),'6.4- RC'!$AJ$5,
IF(AND(T30=$V$8,1000&lt;Q30,Q30&lt;=2000,$C$4="c"),'6.4- RC'!$AK$5,
IF(AND(T30=$V$8,2000&lt;Q30,Q30&lt;=4000,$C$4="c"),'6.4- RC'!$AL$5,
IF(AND(T30=$V$9,0.5&lt;=Q30,Q30&lt;=3,$C$4="c"),'6.4- RC'!$AE$13,
IF(AND(T30=$V$9,3&lt;Q30,Q30&lt;=6,$C$4="c"),'6.4- RC'!$AF$13,
IF(AND(T30=$V$9,6&lt;Q30,$C$4="c"),'6.4- RC'!$AG$13,
IF(AND(T30=$V$8,0.5&lt;=Q30,Q30&lt;=3,$C$4="v"),'6.4- RC'!$AE$6,
IF(AND(T30=$V$8,3&lt;Q30,Q30&lt;=6,$C$4="v"),'6.4- RC'!$AF$6,
IF(AND(T30=$V$8,6&lt;Q30,Q30&lt;=30,$C$4="v"),'6.4- RC'!$AG$6,
IF(AND(T30=$V$8,30&lt;Q30,Q30&lt;=120,$C$4="v"),'6.4- RC'!$AH$6,
IF(AND(T30=$V$8,120&lt;Q30,Q30&lt;=400,$C$4="v"),'6.4- RC'!$AI$6,
IF(AND(T30=$V$8,400&lt;Q30,Q30&lt;=1000,$C$4="v"),'6.4- RC'!$AJ$6,
IF(AND(T30=$V$8,1000&lt;Q30,Q30&lt;=2000,$C$4="v"),'6.4- RC'!$AK$6,
IF(AND(T30=$V$8,2000&lt;Q30,Q30&lt;=4000,$C$4="v"),'6.4- RC'!$AL$6,
IF(AND(T30=$V$9,0.5&lt;=Q30,Q30&lt;=3,$C$4="v"),'6.4- RC'!$AE$13,
IF(AND(T30=$V$9,3&lt;Q30,Q30&lt;=6,$C$4="v"),'6.4- RC'!$AF$13,
IF(AND(T30=$V$9,6&lt;Q30,$C$4="v"),'6.4- RC'!$AG$13,
))))))))))))))))))))))))))))))))))))))))))))</f>
        <v>0</v>
      </c>
      <c r="S30" s="37"/>
      <c r="T30" s="100"/>
    </row>
    <row r="31" spans="1:35" ht="39.950000000000003" customHeight="1" x14ac:dyDescent="0.25">
      <c r="A31" s="110"/>
      <c r="B31" s="102"/>
      <c r="C31" s="71"/>
      <c r="D31" s="71"/>
      <c r="E31" s="59" t="str">
        <f t="shared" si="0"/>
        <v>0</v>
      </c>
      <c r="F31" s="99"/>
      <c r="G31" s="59" t="str">
        <f t="shared" si="1"/>
        <v/>
      </c>
      <c r="H31" s="59" t="str">
        <f t="shared" si="2"/>
        <v/>
      </c>
      <c r="I31" s="72"/>
      <c r="J31" s="72"/>
      <c r="K31" s="72"/>
      <c r="L31" s="72"/>
      <c r="O31" s="73"/>
      <c r="P31" s="37"/>
      <c r="Q31" s="37"/>
      <c r="R31" s="63">
        <f>IF(AND(T31=$V$8,0.5&lt;=Q31,Q31&lt;=3,$C$4="f"),'6.4- RC'!$AE$4,
IF(AND(T31=$V$8,3&lt;Q31,Q31&lt;=6,$C$4="f"),'6.4- RC'!$AF$4,
IF(AND(T31=$V$8,6&lt;Q31,Q31&lt;=30,$C$4="f"),'6.4- RC'!$AG$4,
IF(AND(T31=$V$8,30&lt;Q31,Q31&lt;=120,$C$4="f"),'6.4- RC'!$AH$4,
IF(AND(T31=$V$8,120&lt;Q31,Q31&lt;=400,$C$4="f"),'6.4- RC'!$AI$4,
IF(AND(T31=$V$8,400&lt;Q31,Q31&lt;=1000,$C$4="f"),'6.4- RC'!$AJ$4,
IF(AND(T31=$V$8,1000&lt;Q31,Q31&lt;=2000,$C$4="f"),'6.4- RC'!$AK$4,
IF(AND(T31=$V$8,2000&lt;Q31,Q31&lt;=4000,$C$4="f"),'6.4- RC'!$AL$4,
IF(AND(T31=$V$9,0.5&lt;=Q31,Q31&lt;=3,$C$4="f"),'6.4- RC'!$AE$11,
IF(AND(T31=$V$9,3&lt;Q31,Q31&lt;=6,$C$4="f"),'6.4- RC'!$AF$11,
IF(AND(T31=$V$9,6&lt;Q31,$C$4="f"),'6.4- RC'!$AG$11,
IF(AND(T31=$V$8,0.5&lt;=Q31,Q31&lt;=3,$C$4="m"),'6.4- RC'!#REF!,
IF(AND(T31=$V$8,3&lt;Q31,Q31&lt;=6,$C$4="m"),'6.4- RC'!#REF!,
IF(AND(T31=$V$8,6&lt;Q31,Q31&lt;=30,$C$4="m"),'6.4- RC'!#REF!,
IF(AND(T31=$V$8,30&lt;Q31,Q31&lt;=120,$C$4="m"),'6.4- RC'!#REF!,
IF(AND(T31=$V$8,120&lt;Q31,Q31&lt;=400,$C$4="m"),'6.4- RC'!#REF!,
IF(AND(T31=$V$8,400&lt;Q31,Q31&lt;=1000,$C$4="m"),'6.4- RC'!#REF!,
IF(AND(T31=$V$8,1000&lt;Q31,Q31&lt;=2000,$C$4="m"),'6.4- RC'!#REF!,
IF(AND(T31=$V$8,2000&lt;Q31,Q31&lt;=4000,$C$4="m"),'6.4- RC'!#REF!,
IF(AND(T31=$V$9,0.5&lt;=Q31,Q31&lt;=3,$C$4="m"),'6.4- RC'!$AE$11,
IF(AND(T31=$V$9,3&lt;Q31,Q31&lt;=6,$C$4="m"),'6.4- RC'!$AF$11,
IF(AND(T31=$V$9,6&lt;Q31,$C$4="m"),'6.4- RC'!$AG$11,
IF(AND(T31=$V$8,0.5&lt;=Q31,Q31&lt;=3,$C$4="c"),'6.4- RC'!$AE$5,
IF(AND(T31=$V$8,3&lt;Q31,Q31&lt;=6,$C$4="c"),'6.4- RC'!$AF$5,
IF(AND(T31=$V$8,6&lt;Q31,Q31&lt;=30,$C$4="c"),'6.4- RC'!$AG$5,
IF(AND(T31=$V$8,30&lt;Q31,Q31&lt;=120,$C$4="c"),'6.4- RC'!$AH$5,
IF(AND(T31=$V$8,120&lt;Q31,Q31&lt;=400,$C$4="c"),'6.4- RC'!$AI$5,
IF(AND(T31=$V$8,400&lt;Q31,Q31&lt;=1000,$C$4="c"),'6.4- RC'!$AJ$5,
IF(AND(T31=$V$8,1000&lt;Q31,Q31&lt;=2000,$C$4="c"),'6.4- RC'!$AK$5,
IF(AND(T31=$V$8,2000&lt;Q31,Q31&lt;=4000,$C$4="c"),'6.4- RC'!$AL$5,
IF(AND(T31=$V$9,0.5&lt;=Q31,Q31&lt;=3,$C$4="c"),'6.4- RC'!$AE$13,
IF(AND(T31=$V$9,3&lt;Q31,Q31&lt;=6,$C$4="c"),'6.4- RC'!$AF$13,
IF(AND(T31=$V$9,6&lt;Q31,$C$4="c"),'6.4- RC'!$AG$13,
IF(AND(T31=$V$8,0.5&lt;=Q31,Q31&lt;=3,$C$4="v"),'6.4- RC'!$AE$6,
IF(AND(T31=$V$8,3&lt;Q31,Q31&lt;=6,$C$4="v"),'6.4- RC'!$AF$6,
IF(AND(T31=$V$8,6&lt;Q31,Q31&lt;=30,$C$4="v"),'6.4- RC'!$AG$6,
IF(AND(T31=$V$8,30&lt;Q31,Q31&lt;=120,$C$4="v"),'6.4- RC'!$AH$6,
IF(AND(T31=$V$8,120&lt;Q31,Q31&lt;=400,$C$4="v"),'6.4- RC'!$AI$6,
IF(AND(T31=$V$8,400&lt;Q31,Q31&lt;=1000,$C$4="v"),'6.4- RC'!$AJ$6,
IF(AND(T31=$V$8,1000&lt;Q31,Q31&lt;=2000,$C$4="v"),'6.4- RC'!$AK$6,
IF(AND(T31=$V$8,2000&lt;Q31,Q31&lt;=4000,$C$4="v"),'6.4- RC'!$AL$6,
IF(AND(T31=$V$9,0.5&lt;=Q31,Q31&lt;=3,$C$4="v"),'6.4- RC'!$AE$13,
IF(AND(T31=$V$9,3&lt;Q31,Q31&lt;=6,$C$4="v"),'6.4- RC'!$AF$13,
IF(AND(T31=$V$9,6&lt;Q31,$C$4="v"),'6.4- RC'!$AG$13,
))))))))))))))))))))))))))))))))))))))))))))</f>
        <v>0</v>
      </c>
      <c r="S31" s="37"/>
      <c r="T31" s="100"/>
    </row>
    <row r="32" spans="1:35" ht="39.950000000000003" customHeight="1" x14ac:dyDescent="0.25">
      <c r="A32" s="110"/>
      <c r="B32" s="102"/>
      <c r="C32" s="71"/>
      <c r="D32" s="71"/>
      <c r="E32" s="59" t="str">
        <f t="shared" si="0"/>
        <v>0</v>
      </c>
      <c r="F32" s="99"/>
      <c r="G32" s="59" t="str">
        <f t="shared" si="1"/>
        <v/>
      </c>
      <c r="H32" s="59" t="str">
        <f t="shared" si="2"/>
        <v/>
      </c>
      <c r="I32" s="72"/>
      <c r="J32" s="72"/>
      <c r="K32" s="72"/>
      <c r="L32" s="72"/>
      <c r="O32" s="73"/>
      <c r="P32" s="37"/>
      <c r="Q32" s="37"/>
      <c r="R32" s="63">
        <f>IF(AND(T32=$V$8,0.5&lt;=Q32,Q32&lt;=3,$C$4="f"),'6.4- RC'!$AE$4,
IF(AND(T32=$V$8,3&lt;Q32,Q32&lt;=6,$C$4="f"),'6.4- RC'!$AF$4,
IF(AND(T32=$V$8,6&lt;Q32,Q32&lt;=30,$C$4="f"),'6.4- RC'!$AG$4,
IF(AND(T32=$V$8,30&lt;Q32,Q32&lt;=120,$C$4="f"),'6.4- RC'!$AH$4,
IF(AND(T32=$V$8,120&lt;Q32,Q32&lt;=400,$C$4="f"),'6.4- RC'!$AI$4,
IF(AND(T32=$V$8,400&lt;Q32,Q32&lt;=1000,$C$4="f"),'6.4- RC'!$AJ$4,
IF(AND(T32=$V$8,1000&lt;Q32,Q32&lt;=2000,$C$4="f"),'6.4- RC'!$AK$4,
IF(AND(T32=$V$8,2000&lt;Q32,Q32&lt;=4000,$C$4="f"),'6.4- RC'!$AL$4,
IF(AND(T32=$V$9,0.5&lt;=Q32,Q32&lt;=3,$C$4="f"),'6.4- RC'!$AE$11,
IF(AND(T32=$V$9,3&lt;Q32,Q32&lt;=6,$C$4="f"),'6.4- RC'!$AF$11,
IF(AND(T32=$V$9,6&lt;Q32,$C$4="f"),'6.4- RC'!$AG$11,
IF(AND(T32=$V$8,0.5&lt;=Q32,Q32&lt;=3,$C$4="m"),'6.4- RC'!#REF!,
IF(AND(T32=$V$8,3&lt;Q32,Q32&lt;=6,$C$4="m"),'6.4- RC'!#REF!,
IF(AND(T32=$V$8,6&lt;Q32,Q32&lt;=30,$C$4="m"),'6.4- RC'!#REF!,
IF(AND(T32=$V$8,30&lt;Q32,Q32&lt;=120,$C$4="m"),'6.4- RC'!#REF!,
IF(AND(T32=$V$8,120&lt;Q32,Q32&lt;=400,$C$4="m"),'6.4- RC'!#REF!,
IF(AND(T32=$V$8,400&lt;Q32,Q32&lt;=1000,$C$4="m"),'6.4- RC'!#REF!,
IF(AND(T32=$V$8,1000&lt;Q32,Q32&lt;=2000,$C$4="m"),'6.4- RC'!#REF!,
IF(AND(T32=$V$8,2000&lt;Q32,Q32&lt;=4000,$C$4="m"),'6.4- RC'!#REF!,
IF(AND(T32=$V$9,0.5&lt;=Q32,Q32&lt;=3,$C$4="m"),'6.4- RC'!$AE$11,
IF(AND(T32=$V$9,3&lt;Q32,Q32&lt;=6,$C$4="m"),'6.4- RC'!$AF$11,
IF(AND(T32=$V$9,6&lt;Q32,$C$4="m"),'6.4- RC'!$AG$11,
IF(AND(T32=$V$8,0.5&lt;=Q32,Q32&lt;=3,$C$4="c"),'6.4- RC'!$AE$5,
IF(AND(T32=$V$8,3&lt;Q32,Q32&lt;=6,$C$4="c"),'6.4- RC'!$AF$5,
IF(AND(T32=$V$8,6&lt;Q32,Q32&lt;=30,$C$4="c"),'6.4- RC'!$AG$5,
IF(AND(T32=$V$8,30&lt;Q32,Q32&lt;=120,$C$4="c"),'6.4- RC'!$AH$5,
IF(AND(T32=$V$8,120&lt;Q32,Q32&lt;=400,$C$4="c"),'6.4- RC'!$AI$5,
IF(AND(T32=$V$8,400&lt;Q32,Q32&lt;=1000,$C$4="c"),'6.4- RC'!$AJ$5,
IF(AND(T32=$V$8,1000&lt;Q32,Q32&lt;=2000,$C$4="c"),'6.4- RC'!$AK$5,
IF(AND(T32=$V$8,2000&lt;Q32,Q32&lt;=4000,$C$4="c"),'6.4- RC'!$AL$5,
IF(AND(T32=$V$9,0.5&lt;=Q32,Q32&lt;=3,$C$4="c"),'6.4- RC'!$AE$13,
IF(AND(T32=$V$9,3&lt;Q32,Q32&lt;=6,$C$4="c"),'6.4- RC'!$AF$13,
IF(AND(T32=$V$9,6&lt;Q32,$C$4="c"),'6.4- RC'!$AG$13,
IF(AND(T32=$V$8,0.5&lt;=Q32,Q32&lt;=3,$C$4="v"),'6.4- RC'!$AE$6,
IF(AND(T32=$V$8,3&lt;Q32,Q32&lt;=6,$C$4="v"),'6.4- RC'!$AF$6,
IF(AND(T32=$V$8,6&lt;Q32,Q32&lt;=30,$C$4="v"),'6.4- RC'!$AG$6,
IF(AND(T32=$V$8,30&lt;Q32,Q32&lt;=120,$C$4="v"),'6.4- RC'!$AH$6,
IF(AND(T32=$V$8,120&lt;Q32,Q32&lt;=400,$C$4="v"),'6.4- RC'!$AI$6,
IF(AND(T32=$V$8,400&lt;Q32,Q32&lt;=1000,$C$4="v"),'6.4- RC'!$AJ$6,
IF(AND(T32=$V$8,1000&lt;Q32,Q32&lt;=2000,$C$4="v"),'6.4- RC'!$AK$6,
IF(AND(T32=$V$8,2000&lt;Q32,Q32&lt;=4000,$C$4="v"),'6.4- RC'!$AL$6,
IF(AND(T32=$V$9,0.5&lt;=Q32,Q32&lt;=3,$C$4="v"),'6.4- RC'!$AE$13,
IF(AND(T32=$V$9,3&lt;Q32,Q32&lt;=6,$C$4="v"),'6.4- RC'!$AF$13,
IF(AND(T32=$V$9,6&lt;Q32,$C$4="v"),'6.4- RC'!$AG$13,
))))))))))))))))))))))))))))))))))))))))))))</f>
        <v>0</v>
      </c>
      <c r="S32" s="37"/>
      <c r="T32" s="100"/>
    </row>
    <row r="33" spans="1:20" ht="39.950000000000003" customHeight="1" x14ac:dyDescent="0.25">
      <c r="A33" s="110"/>
      <c r="B33" s="102"/>
      <c r="C33" s="71"/>
      <c r="D33" s="71"/>
      <c r="E33" s="59" t="str">
        <f t="shared" si="0"/>
        <v>0</v>
      </c>
      <c r="F33" s="99"/>
      <c r="G33" s="59" t="str">
        <f t="shared" si="1"/>
        <v/>
      </c>
      <c r="H33" s="59" t="str">
        <f t="shared" si="2"/>
        <v/>
      </c>
      <c r="I33" s="72"/>
      <c r="J33" s="72"/>
      <c r="K33" s="72"/>
      <c r="L33" s="72"/>
      <c r="O33" s="73"/>
      <c r="P33" s="37"/>
      <c r="Q33" s="37"/>
      <c r="R33" s="63">
        <f>IF(AND(T33=$V$8,0.5&lt;=Q33,Q33&lt;=3,$C$4="f"),'6.4- RC'!$AE$4,
IF(AND(T33=$V$8,3&lt;Q33,Q33&lt;=6,$C$4="f"),'6.4- RC'!$AF$4,
IF(AND(T33=$V$8,6&lt;Q33,Q33&lt;=30,$C$4="f"),'6.4- RC'!$AG$4,
IF(AND(T33=$V$8,30&lt;Q33,Q33&lt;=120,$C$4="f"),'6.4- RC'!$AH$4,
IF(AND(T33=$V$8,120&lt;Q33,Q33&lt;=400,$C$4="f"),'6.4- RC'!$AI$4,
IF(AND(T33=$V$8,400&lt;Q33,Q33&lt;=1000,$C$4="f"),'6.4- RC'!$AJ$4,
IF(AND(T33=$V$8,1000&lt;Q33,Q33&lt;=2000,$C$4="f"),'6.4- RC'!$AK$4,
IF(AND(T33=$V$8,2000&lt;Q33,Q33&lt;=4000,$C$4="f"),'6.4- RC'!$AL$4,
IF(AND(T33=$V$9,0.5&lt;=Q33,Q33&lt;=3,$C$4="f"),'6.4- RC'!$AE$11,
IF(AND(T33=$V$9,3&lt;Q33,Q33&lt;=6,$C$4="f"),'6.4- RC'!$AF$11,
IF(AND(T33=$V$9,6&lt;Q33,$C$4="f"),'6.4- RC'!$AG$11,
IF(AND(T33=$V$8,0.5&lt;=Q33,Q33&lt;=3,$C$4="m"),'6.4- RC'!#REF!,
IF(AND(T33=$V$8,3&lt;Q33,Q33&lt;=6,$C$4="m"),'6.4- RC'!#REF!,
IF(AND(T33=$V$8,6&lt;Q33,Q33&lt;=30,$C$4="m"),'6.4- RC'!#REF!,
IF(AND(T33=$V$8,30&lt;Q33,Q33&lt;=120,$C$4="m"),'6.4- RC'!#REF!,
IF(AND(T33=$V$8,120&lt;Q33,Q33&lt;=400,$C$4="m"),'6.4- RC'!#REF!,
IF(AND(T33=$V$8,400&lt;Q33,Q33&lt;=1000,$C$4="m"),'6.4- RC'!#REF!,
IF(AND(T33=$V$8,1000&lt;Q33,Q33&lt;=2000,$C$4="m"),'6.4- RC'!#REF!,
IF(AND(T33=$V$8,2000&lt;Q33,Q33&lt;=4000,$C$4="m"),'6.4- RC'!#REF!,
IF(AND(T33=$V$9,0.5&lt;=Q33,Q33&lt;=3,$C$4="m"),'6.4- RC'!$AE$11,
IF(AND(T33=$V$9,3&lt;Q33,Q33&lt;=6,$C$4="m"),'6.4- RC'!$AF$11,
IF(AND(T33=$V$9,6&lt;Q33,$C$4="m"),'6.4- RC'!$AG$11,
IF(AND(T33=$V$8,0.5&lt;=Q33,Q33&lt;=3,$C$4="c"),'6.4- RC'!$AE$5,
IF(AND(T33=$V$8,3&lt;Q33,Q33&lt;=6,$C$4="c"),'6.4- RC'!$AF$5,
IF(AND(T33=$V$8,6&lt;Q33,Q33&lt;=30,$C$4="c"),'6.4- RC'!$AG$5,
IF(AND(T33=$V$8,30&lt;Q33,Q33&lt;=120,$C$4="c"),'6.4- RC'!$AH$5,
IF(AND(T33=$V$8,120&lt;Q33,Q33&lt;=400,$C$4="c"),'6.4- RC'!$AI$5,
IF(AND(T33=$V$8,400&lt;Q33,Q33&lt;=1000,$C$4="c"),'6.4- RC'!$AJ$5,
IF(AND(T33=$V$8,1000&lt;Q33,Q33&lt;=2000,$C$4="c"),'6.4- RC'!$AK$5,
IF(AND(T33=$V$8,2000&lt;Q33,Q33&lt;=4000,$C$4="c"),'6.4- RC'!$AL$5,
IF(AND(T33=$V$9,0.5&lt;=Q33,Q33&lt;=3,$C$4="c"),'6.4- RC'!$AE$13,
IF(AND(T33=$V$9,3&lt;Q33,Q33&lt;=6,$C$4="c"),'6.4- RC'!$AF$13,
IF(AND(T33=$V$9,6&lt;Q33,$C$4="c"),'6.4- RC'!$AG$13,
IF(AND(T33=$V$8,0.5&lt;=Q33,Q33&lt;=3,$C$4="v"),'6.4- RC'!$AE$6,
IF(AND(T33=$V$8,3&lt;Q33,Q33&lt;=6,$C$4="v"),'6.4- RC'!$AF$6,
IF(AND(T33=$V$8,6&lt;Q33,Q33&lt;=30,$C$4="v"),'6.4- RC'!$AG$6,
IF(AND(T33=$V$8,30&lt;Q33,Q33&lt;=120,$C$4="v"),'6.4- RC'!$AH$6,
IF(AND(T33=$V$8,120&lt;Q33,Q33&lt;=400,$C$4="v"),'6.4- RC'!$AI$6,
IF(AND(T33=$V$8,400&lt;Q33,Q33&lt;=1000,$C$4="v"),'6.4- RC'!$AJ$6,
IF(AND(T33=$V$8,1000&lt;Q33,Q33&lt;=2000,$C$4="v"),'6.4- RC'!$AK$6,
IF(AND(T33=$V$8,2000&lt;Q33,Q33&lt;=4000,$C$4="v"),'6.4- RC'!$AL$6,
IF(AND(T33=$V$9,0.5&lt;=Q33,Q33&lt;=3,$C$4="v"),'6.4- RC'!$AE$13,
IF(AND(T33=$V$9,3&lt;Q33,Q33&lt;=6,$C$4="v"),'6.4- RC'!$AF$13,
IF(AND(T33=$V$9,6&lt;Q33,$C$4="v"),'6.4- RC'!$AG$13,
))))))))))))))))))))))))))))))))))))))))))))</f>
        <v>0</v>
      </c>
      <c r="S33" s="37"/>
      <c r="T33" s="100"/>
    </row>
    <row r="34" spans="1:20" ht="39.950000000000003" customHeight="1" x14ac:dyDescent="0.25">
      <c r="A34" s="110"/>
      <c r="B34" s="102"/>
      <c r="C34" s="71"/>
      <c r="D34" s="71"/>
      <c r="E34" s="59" t="str">
        <f t="shared" si="0"/>
        <v>0</v>
      </c>
      <c r="F34" s="99"/>
      <c r="G34" s="59" t="str">
        <f t="shared" si="1"/>
        <v/>
      </c>
      <c r="H34" s="59" t="str">
        <f t="shared" si="2"/>
        <v/>
      </c>
      <c r="I34" s="72"/>
      <c r="J34" s="72"/>
      <c r="K34" s="72"/>
      <c r="L34" s="72"/>
      <c r="O34" s="73"/>
      <c r="P34" s="37"/>
      <c r="Q34" s="37"/>
      <c r="R34" s="63">
        <f>IF(AND(T34=$V$8,0.5&lt;=Q34,Q34&lt;=3,$C$4="f"),'6.4- RC'!$AE$4,
IF(AND(T34=$V$8,3&lt;Q34,Q34&lt;=6,$C$4="f"),'6.4- RC'!$AF$4,
IF(AND(T34=$V$8,6&lt;Q34,Q34&lt;=30,$C$4="f"),'6.4- RC'!$AG$4,
IF(AND(T34=$V$8,30&lt;Q34,Q34&lt;=120,$C$4="f"),'6.4- RC'!$AH$4,
IF(AND(T34=$V$8,120&lt;Q34,Q34&lt;=400,$C$4="f"),'6.4- RC'!$AI$4,
IF(AND(T34=$V$8,400&lt;Q34,Q34&lt;=1000,$C$4="f"),'6.4- RC'!$AJ$4,
IF(AND(T34=$V$8,1000&lt;Q34,Q34&lt;=2000,$C$4="f"),'6.4- RC'!$AK$4,
IF(AND(T34=$V$8,2000&lt;Q34,Q34&lt;=4000,$C$4="f"),'6.4- RC'!$AL$4,
IF(AND(T34=$V$9,0.5&lt;=Q34,Q34&lt;=3,$C$4="f"),'6.4- RC'!$AE$11,
IF(AND(T34=$V$9,3&lt;Q34,Q34&lt;=6,$C$4="f"),'6.4- RC'!$AF$11,
IF(AND(T34=$V$9,6&lt;Q34,$C$4="f"),'6.4- RC'!$AG$11,
IF(AND(T34=$V$8,0.5&lt;=Q34,Q34&lt;=3,$C$4="m"),'6.4- RC'!#REF!,
IF(AND(T34=$V$8,3&lt;Q34,Q34&lt;=6,$C$4="m"),'6.4- RC'!#REF!,
IF(AND(T34=$V$8,6&lt;Q34,Q34&lt;=30,$C$4="m"),'6.4- RC'!#REF!,
IF(AND(T34=$V$8,30&lt;Q34,Q34&lt;=120,$C$4="m"),'6.4- RC'!#REF!,
IF(AND(T34=$V$8,120&lt;Q34,Q34&lt;=400,$C$4="m"),'6.4- RC'!#REF!,
IF(AND(T34=$V$8,400&lt;Q34,Q34&lt;=1000,$C$4="m"),'6.4- RC'!#REF!,
IF(AND(T34=$V$8,1000&lt;Q34,Q34&lt;=2000,$C$4="m"),'6.4- RC'!#REF!,
IF(AND(T34=$V$8,2000&lt;Q34,Q34&lt;=4000,$C$4="m"),'6.4- RC'!#REF!,
IF(AND(T34=$V$9,0.5&lt;=Q34,Q34&lt;=3,$C$4="m"),'6.4- RC'!$AE$11,
IF(AND(T34=$V$9,3&lt;Q34,Q34&lt;=6,$C$4="m"),'6.4- RC'!$AF$11,
IF(AND(T34=$V$9,6&lt;Q34,$C$4="m"),'6.4- RC'!$AG$11,
IF(AND(T34=$V$8,0.5&lt;=Q34,Q34&lt;=3,$C$4="c"),'6.4- RC'!$AE$5,
IF(AND(T34=$V$8,3&lt;Q34,Q34&lt;=6,$C$4="c"),'6.4- RC'!$AF$5,
IF(AND(T34=$V$8,6&lt;Q34,Q34&lt;=30,$C$4="c"),'6.4- RC'!$AG$5,
IF(AND(T34=$V$8,30&lt;Q34,Q34&lt;=120,$C$4="c"),'6.4- RC'!$AH$5,
IF(AND(T34=$V$8,120&lt;Q34,Q34&lt;=400,$C$4="c"),'6.4- RC'!$AI$5,
IF(AND(T34=$V$8,400&lt;Q34,Q34&lt;=1000,$C$4="c"),'6.4- RC'!$AJ$5,
IF(AND(T34=$V$8,1000&lt;Q34,Q34&lt;=2000,$C$4="c"),'6.4- RC'!$AK$5,
IF(AND(T34=$V$8,2000&lt;Q34,Q34&lt;=4000,$C$4="c"),'6.4- RC'!$AL$5,
IF(AND(T34=$V$9,0.5&lt;=Q34,Q34&lt;=3,$C$4="c"),'6.4- RC'!$AE$13,
IF(AND(T34=$V$9,3&lt;Q34,Q34&lt;=6,$C$4="c"),'6.4- RC'!$AF$13,
IF(AND(T34=$V$9,6&lt;Q34,$C$4="c"),'6.4- RC'!$AG$13,
IF(AND(T34=$V$8,0.5&lt;=Q34,Q34&lt;=3,$C$4="v"),'6.4- RC'!$AE$6,
IF(AND(T34=$V$8,3&lt;Q34,Q34&lt;=6,$C$4="v"),'6.4- RC'!$AF$6,
IF(AND(T34=$V$8,6&lt;Q34,Q34&lt;=30,$C$4="v"),'6.4- RC'!$AG$6,
IF(AND(T34=$V$8,30&lt;Q34,Q34&lt;=120,$C$4="v"),'6.4- RC'!$AH$6,
IF(AND(T34=$V$8,120&lt;Q34,Q34&lt;=400,$C$4="v"),'6.4- RC'!$AI$6,
IF(AND(T34=$V$8,400&lt;Q34,Q34&lt;=1000,$C$4="v"),'6.4- RC'!$AJ$6,
IF(AND(T34=$V$8,1000&lt;Q34,Q34&lt;=2000,$C$4="v"),'6.4- RC'!$AK$6,
IF(AND(T34=$V$8,2000&lt;Q34,Q34&lt;=4000,$C$4="v"),'6.4- RC'!$AL$6,
IF(AND(T34=$V$9,0.5&lt;=Q34,Q34&lt;=3,$C$4="v"),'6.4- RC'!$AE$13,
IF(AND(T34=$V$9,3&lt;Q34,Q34&lt;=6,$C$4="v"),'6.4- RC'!$AF$13,
IF(AND(T34=$V$9,6&lt;Q34,$C$4="v"),'6.4- RC'!$AG$13,
))))))))))))))))))))))))))))))))))))))))))))</f>
        <v>0</v>
      </c>
      <c r="S34" s="37"/>
      <c r="T34" s="100"/>
    </row>
    <row r="35" spans="1:20" ht="39.950000000000003" customHeight="1" x14ac:dyDescent="0.25">
      <c r="A35" s="110"/>
      <c r="B35" s="102"/>
      <c r="C35" s="71"/>
      <c r="D35" s="71"/>
      <c r="E35" s="59" t="str">
        <f t="shared" si="0"/>
        <v>0</v>
      </c>
      <c r="F35" s="99"/>
      <c r="G35" s="59" t="str">
        <f t="shared" si="1"/>
        <v/>
      </c>
      <c r="H35" s="59" t="str">
        <f t="shared" si="2"/>
        <v/>
      </c>
      <c r="I35" s="72"/>
      <c r="J35" s="72"/>
      <c r="K35" s="72"/>
      <c r="L35" s="72"/>
      <c r="O35" s="73"/>
      <c r="P35" s="37"/>
      <c r="Q35" s="37"/>
      <c r="R35" s="63">
        <f>IF(AND(T35=$V$8,0.5&lt;=Q35,Q35&lt;=3,$C$4="f"),'6.4- RC'!$AE$4,
IF(AND(T35=$V$8,3&lt;Q35,Q35&lt;=6,$C$4="f"),'6.4- RC'!$AF$4,
IF(AND(T35=$V$8,6&lt;Q35,Q35&lt;=30,$C$4="f"),'6.4- RC'!$AG$4,
IF(AND(T35=$V$8,30&lt;Q35,Q35&lt;=120,$C$4="f"),'6.4- RC'!$AH$4,
IF(AND(T35=$V$8,120&lt;Q35,Q35&lt;=400,$C$4="f"),'6.4- RC'!$AI$4,
IF(AND(T35=$V$8,400&lt;Q35,Q35&lt;=1000,$C$4="f"),'6.4- RC'!$AJ$4,
IF(AND(T35=$V$8,1000&lt;Q35,Q35&lt;=2000,$C$4="f"),'6.4- RC'!$AK$4,
IF(AND(T35=$V$8,2000&lt;Q35,Q35&lt;=4000,$C$4="f"),'6.4- RC'!$AL$4,
IF(AND(T35=$V$9,0.5&lt;=Q35,Q35&lt;=3,$C$4="f"),'6.4- RC'!$AE$11,
IF(AND(T35=$V$9,3&lt;Q35,Q35&lt;=6,$C$4="f"),'6.4- RC'!$AF$11,
IF(AND(T35=$V$9,6&lt;Q35,$C$4="f"),'6.4- RC'!$AG$11,
IF(AND(T35=$V$8,0.5&lt;=Q35,Q35&lt;=3,$C$4="m"),'6.4- RC'!#REF!,
IF(AND(T35=$V$8,3&lt;Q35,Q35&lt;=6,$C$4="m"),'6.4- RC'!#REF!,
IF(AND(T35=$V$8,6&lt;Q35,Q35&lt;=30,$C$4="m"),'6.4- RC'!#REF!,
IF(AND(T35=$V$8,30&lt;Q35,Q35&lt;=120,$C$4="m"),'6.4- RC'!#REF!,
IF(AND(T35=$V$8,120&lt;Q35,Q35&lt;=400,$C$4="m"),'6.4- RC'!#REF!,
IF(AND(T35=$V$8,400&lt;Q35,Q35&lt;=1000,$C$4="m"),'6.4- RC'!#REF!,
IF(AND(T35=$V$8,1000&lt;Q35,Q35&lt;=2000,$C$4="m"),'6.4- RC'!#REF!,
IF(AND(T35=$V$8,2000&lt;Q35,Q35&lt;=4000,$C$4="m"),'6.4- RC'!#REF!,
IF(AND(T35=$V$9,0.5&lt;=Q35,Q35&lt;=3,$C$4="m"),'6.4- RC'!$AE$11,
IF(AND(T35=$V$9,3&lt;Q35,Q35&lt;=6,$C$4="m"),'6.4- RC'!$AF$11,
IF(AND(T35=$V$9,6&lt;Q35,$C$4="m"),'6.4- RC'!$AG$11,
IF(AND(T35=$V$8,0.5&lt;=Q35,Q35&lt;=3,$C$4="c"),'6.4- RC'!$AE$5,
IF(AND(T35=$V$8,3&lt;Q35,Q35&lt;=6,$C$4="c"),'6.4- RC'!$AF$5,
IF(AND(T35=$V$8,6&lt;Q35,Q35&lt;=30,$C$4="c"),'6.4- RC'!$AG$5,
IF(AND(T35=$V$8,30&lt;Q35,Q35&lt;=120,$C$4="c"),'6.4- RC'!$AH$5,
IF(AND(T35=$V$8,120&lt;Q35,Q35&lt;=400,$C$4="c"),'6.4- RC'!$AI$5,
IF(AND(T35=$V$8,400&lt;Q35,Q35&lt;=1000,$C$4="c"),'6.4- RC'!$AJ$5,
IF(AND(T35=$V$8,1000&lt;Q35,Q35&lt;=2000,$C$4="c"),'6.4- RC'!$AK$5,
IF(AND(T35=$V$8,2000&lt;Q35,Q35&lt;=4000,$C$4="c"),'6.4- RC'!$AL$5,
IF(AND(T35=$V$9,0.5&lt;=Q35,Q35&lt;=3,$C$4="c"),'6.4- RC'!$AE$13,
IF(AND(T35=$V$9,3&lt;Q35,Q35&lt;=6,$C$4="c"),'6.4- RC'!$AF$13,
IF(AND(T35=$V$9,6&lt;Q35,$C$4="c"),'6.4- RC'!$AG$13,
IF(AND(T35=$V$8,0.5&lt;=Q35,Q35&lt;=3,$C$4="v"),'6.4- RC'!$AE$6,
IF(AND(T35=$V$8,3&lt;Q35,Q35&lt;=6,$C$4="v"),'6.4- RC'!$AF$6,
IF(AND(T35=$V$8,6&lt;Q35,Q35&lt;=30,$C$4="v"),'6.4- RC'!$AG$6,
IF(AND(T35=$V$8,30&lt;Q35,Q35&lt;=120,$C$4="v"),'6.4- RC'!$AH$6,
IF(AND(T35=$V$8,120&lt;Q35,Q35&lt;=400,$C$4="v"),'6.4- RC'!$AI$6,
IF(AND(T35=$V$8,400&lt;Q35,Q35&lt;=1000,$C$4="v"),'6.4- RC'!$AJ$6,
IF(AND(T35=$V$8,1000&lt;Q35,Q35&lt;=2000,$C$4="v"),'6.4- RC'!$AK$6,
IF(AND(T35=$V$8,2000&lt;Q35,Q35&lt;=4000,$C$4="v"),'6.4- RC'!$AL$6,
IF(AND(T35=$V$9,0.5&lt;=Q35,Q35&lt;=3,$C$4="v"),'6.4- RC'!$AE$13,
IF(AND(T35=$V$9,3&lt;Q35,Q35&lt;=6,$C$4="v"),'6.4- RC'!$AF$13,
IF(AND(T35=$V$9,6&lt;Q35,$C$4="v"),'6.4- RC'!$AG$13,
))))))))))))))))))))))))))))))))))))))))))))</f>
        <v>0</v>
      </c>
      <c r="S35" s="37"/>
      <c r="T35" s="100"/>
    </row>
    <row r="36" spans="1:20" ht="39.950000000000003" customHeight="1" x14ac:dyDescent="0.25">
      <c r="A36" s="110"/>
      <c r="B36" s="102"/>
      <c r="C36" s="71"/>
      <c r="D36" s="71"/>
      <c r="E36" s="59" t="str">
        <f t="shared" si="0"/>
        <v>0</v>
      </c>
      <c r="F36" s="99"/>
      <c r="G36" s="59" t="str">
        <f t="shared" si="1"/>
        <v/>
      </c>
      <c r="H36" s="59" t="str">
        <f t="shared" si="2"/>
        <v/>
      </c>
      <c r="I36" s="72"/>
      <c r="J36" s="72"/>
      <c r="K36" s="72"/>
      <c r="L36" s="72"/>
      <c r="O36" s="73"/>
      <c r="P36" s="37"/>
      <c r="Q36" s="37"/>
      <c r="R36" s="63">
        <f>IF(AND(T36=$V$8,0.5&lt;=Q36,Q36&lt;=3,$C$4="f"),'6.4- RC'!$AE$4,
IF(AND(T36=$V$8,3&lt;Q36,Q36&lt;=6,$C$4="f"),'6.4- RC'!$AF$4,
IF(AND(T36=$V$8,6&lt;Q36,Q36&lt;=30,$C$4="f"),'6.4- RC'!$AG$4,
IF(AND(T36=$V$8,30&lt;Q36,Q36&lt;=120,$C$4="f"),'6.4- RC'!$AH$4,
IF(AND(T36=$V$8,120&lt;Q36,Q36&lt;=400,$C$4="f"),'6.4- RC'!$AI$4,
IF(AND(T36=$V$8,400&lt;Q36,Q36&lt;=1000,$C$4="f"),'6.4- RC'!$AJ$4,
IF(AND(T36=$V$8,1000&lt;Q36,Q36&lt;=2000,$C$4="f"),'6.4- RC'!$AK$4,
IF(AND(T36=$V$8,2000&lt;Q36,Q36&lt;=4000,$C$4="f"),'6.4- RC'!$AL$4,
IF(AND(T36=$V$9,0.5&lt;=Q36,Q36&lt;=3,$C$4="f"),'6.4- RC'!$AE$11,
IF(AND(T36=$V$9,3&lt;Q36,Q36&lt;=6,$C$4="f"),'6.4- RC'!$AF$11,
IF(AND(T36=$V$9,6&lt;Q36,$C$4="f"),'6.4- RC'!$AG$11,
IF(AND(T36=$V$8,0.5&lt;=Q36,Q36&lt;=3,$C$4="m"),'6.4- RC'!#REF!,
IF(AND(T36=$V$8,3&lt;Q36,Q36&lt;=6,$C$4="m"),'6.4- RC'!#REF!,
IF(AND(T36=$V$8,6&lt;Q36,Q36&lt;=30,$C$4="m"),'6.4- RC'!#REF!,
IF(AND(T36=$V$8,30&lt;Q36,Q36&lt;=120,$C$4="m"),'6.4- RC'!#REF!,
IF(AND(T36=$V$8,120&lt;Q36,Q36&lt;=400,$C$4="m"),'6.4- RC'!#REF!,
IF(AND(T36=$V$8,400&lt;Q36,Q36&lt;=1000,$C$4="m"),'6.4- RC'!#REF!,
IF(AND(T36=$V$8,1000&lt;Q36,Q36&lt;=2000,$C$4="m"),'6.4- RC'!#REF!,
IF(AND(T36=$V$8,2000&lt;Q36,Q36&lt;=4000,$C$4="m"),'6.4- RC'!#REF!,
IF(AND(T36=$V$9,0.5&lt;=Q36,Q36&lt;=3,$C$4="m"),'6.4- RC'!$AE$11,
IF(AND(T36=$V$9,3&lt;Q36,Q36&lt;=6,$C$4="m"),'6.4- RC'!$AF$11,
IF(AND(T36=$V$9,6&lt;Q36,$C$4="m"),'6.4- RC'!$AG$11,
IF(AND(T36=$V$8,0.5&lt;=Q36,Q36&lt;=3,$C$4="c"),'6.4- RC'!$AE$5,
IF(AND(T36=$V$8,3&lt;Q36,Q36&lt;=6,$C$4="c"),'6.4- RC'!$AF$5,
IF(AND(T36=$V$8,6&lt;Q36,Q36&lt;=30,$C$4="c"),'6.4- RC'!$AG$5,
IF(AND(T36=$V$8,30&lt;Q36,Q36&lt;=120,$C$4="c"),'6.4- RC'!$AH$5,
IF(AND(T36=$V$8,120&lt;Q36,Q36&lt;=400,$C$4="c"),'6.4- RC'!$AI$5,
IF(AND(T36=$V$8,400&lt;Q36,Q36&lt;=1000,$C$4="c"),'6.4- RC'!$AJ$5,
IF(AND(T36=$V$8,1000&lt;Q36,Q36&lt;=2000,$C$4="c"),'6.4- RC'!$AK$5,
IF(AND(T36=$V$8,2000&lt;Q36,Q36&lt;=4000,$C$4="c"),'6.4- RC'!$AL$5,
IF(AND(T36=$V$9,0.5&lt;=Q36,Q36&lt;=3,$C$4="c"),'6.4- RC'!$AE$13,
IF(AND(T36=$V$9,3&lt;Q36,Q36&lt;=6,$C$4="c"),'6.4- RC'!$AF$13,
IF(AND(T36=$V$9,6&lt;Q36,$C$4="c"),'6.4- RC'!$AG$13,
IF(AND(T36=$V$8,0.5&lt;=Q36,Q36&lt;=3,$C$4="v"),'6.4- RC'!$AE$6,
IF(AND(T36=$V$8,3&lt;Q36,Q36&lt;=6,$C$4="v"),'6.4- RC'!$AF$6,
IF(AND(T36=$V$8,6&lt;Q36,Q36&lt;=30,$C$4="v"),'6.4- RC'!$AG$6,
IF(AND(T36=$V$8,30&lt;Q36,Q36&lt;=120,$C$4="v"),'6.4- RC'!$AH$6,
IF(AND(T36=$V$8,120&lt;Q36,Q36&lt;=400,$C$4="v"),'6.4- RC'!$AI$6,
IF(AND(T36=$V$8,400&lt;Q36,Q36&lt;=1000,$C$4="v"),'6.4- RC'!$AJ$6,
IF(AND(T36=$V$8,1000&lt;Q36,Q36&lt;=2000,$C$4="v"),'6.4- RC'!$AK$6,
IF(AND(T36=$V$8,2000&lt;Q36,Q36&lt;=4000,$C$4="v"),'6.4- RC'!$AL$6,
IF(AND(T36=$V$9,0.5&lt;=Q36,Q36&lt;=3,$C$4="v"),'6.4- RC'!$AE$13,
IF(AND(T36=$V$9,3&lt;Q36,Q36&lt;=6,$C$4="v"),'6.4- RC'!$AF$13,
IF(AND(T36=$V$9,6&lt;Q36,$C$4="v"),'6.4- RC'!$AG$13,
))))))))))))))))))))))))))))))))))))))))))))</f>
        <v>0</v>
      </c>
      <c r="S36" s="37"/>
      <c r="T36" s="100"/>
    </row>
    <row r="37" spans="1:20" ht="39.950000000000003" customHeight="1" x14ac:dyDescent="0.25">
      <c r="A37" s="110"/>
      <c r="B37" s="102"/>
      <c r="C37" s="71"/>
      <c r="D37" s="71"/>
      <c r="E37" s="59" t="str">
        <f t="shared" si="0"/>
        <v>0</v>
      </c>
      <c r="F37" s="99"/>
      <c r="G37" s="59" t="str">
        <f t="shared" si="1"/>
        <v/>
      </c>
      <c r="H37" s="59" t="str">
        <f t="shared" si="2"/>
        <v/>
      </c>
      <c r="I37" s="72"/>
      <c r="J37" s="72"/>
      <c r="K37" s="72"/>
      <c r="L37" s="72"/>
      <c r="O37" s="73"/>
      <c r="P37" s="37"/>
      <c r="Q37" s="37"/>
      <c r="R37" s="63">
        <f>IF(AND(T37=$V$8,0.5&lt;=Q37,Q37&lt;=3,$C$4="f"),'6.4- RC'!$AE$4,
IF(AND(T37=$V$8,3&lt;Q37,Q37&lt;=6,$C$4="f"),'6.4- RC'!$AF$4,
IF(AND(T37=$V$8,6&lt;Q37,Q37&lt;=30,$C$4="f"),'6.4- RC'!$AG$4,
IF(AND(T37=$V$8,30&lt;Q37,Q37&lt;=120,$C$4="f"),'6.4- RC'!$AH$4,
IF(AND(T37=$V$8,120&lt;Q37,Q37&lt;=400,$C$4="f"),'6.4- RC'!$AI$4,
IF(AND(T37=$V$8,400&lt;Q37,Q37&lt;=1000,$C$4="f"),'6.4- RC'!$AJ$4,
IF(AND(T37=$V$8,1000&lt;Q37,Q37&lt;=2000,$C$4="f"),'6.4- RC'!$AK$4,
IF(AND(T37=$V$8,2000&lt;Q37,Q37&lt;=4000,$C$4="f"),'6.4- RC'!$AL$4,
IF(AND(T37=$V$9,0.5&lt;=Q37,Q37&lt;=3,$C$4="f"),'6.4- RC'!$AE$11,
IF(AND(T37=$V$9,3&lt;Q37,Q37&lt;=6,$C$4="f"),'6.4- RC'!$AF$11,
IF(AND(T37=$V$9,6&lt;Q37,$C$4="f"),'6.4- RC'!$AG$11,
IF(AND(T37=$V$8,0.5&lt;=Q37,Q37&lt;=3,$C$4="m"),'6.4- RC'!#REF!,
IF(AND(T37=$V$8,3&lt;Q37,Q37&lt;=6,$C$4="m"),'6.4- RC'!#REF!,
IF(AND(T37=$V$8,6&lt;Q37,Q37&lt;=30,$C$4="m"),'6.4- RC'!#REF!,
IF(AND(T37=$V$8,30&lt;Q37,Q37&lt;=120,$C$4="m"),'6.4- RC'!#REF!,
IF(AND(T37=$V$8,120&lt;Q37,Q37&lt;=400,$C$4="m"),'6.4- RC'!#REF!,
IF(AND(T37=$V$8,400&lt;Q37,Q37&lt;=1000,$C$4="m"),'6.4- RC'!#REF!,
IF(AND(T37=$V$8,1000&lt;Q37,Q37&lt;=2000,$C$4="m"),'6.4- RC'!#REF!,
IF(AND(T37=$V$8,2000&lt;Q37,Q37&lt;=4000,$C$4="m"),'6.4- RC'!#REF!,
IF(AND(T37=$V$9,0.5&lt;=Q37,Q37&lt;=3,$C$4="m"),'6.4- RC'!$AE$11,
IF(AND(T37=$V$9,3&lt;Q37,Q37&lt;=6,$C$4="m"),'6.4- RC'!$AF$11,
IF(AND(T37=$V$9,6&lt;Q37,$C$4="m"),'6.4- RC'!$AG$11,
IF(AND(T37=$V$8,0.5&lt;=Q37,Q37&lt;=3,$C$4="c"),'6.4- RC'!$AE$5,
IF(AND(T37=$V$8,3&lt;Q37,Q37&lt;=6,$C$4="c"),'6.4- RC'!$AF$5,
IF(AND(T37=$V$8,6&lt;Q37,Q37&lt;=30,$C$4="c"),'6.4- RC'!$AG$5,
IF(AND(T37=$V$8,30&lt;Q37,Q37&lt;=120,$C$4="c"),'6.4- RC'!$AH$5,
IF(AND(T37=$V$8,120&lt;Q37,Q37&lt;=400,$C$4="c"),'6.4- RC'!$AI$5,
IF(AND(T37=$V$8,400&lt;Q37,Q37&lt;=1000,$C$4="c"),'6.4- RC'!$AJ$5,
IF(AND(T37=$V$8,1000&lt;Q37,Q37&lt;=2000,$C$4="c"),'6.4- RC'!$AK$5,
IF(AND(T37=$V$8,2000&lt;Q37,Q37&lt;=4000,$C$4="c"),'6.4- RC'!$AL$5,
IF(AND(T37=$V$9,0.5&lt;=Q37,Q37&lt;=3,$C$4="c"),'6.4- RC'!$AE$13,
IF(AND(T37=$V$9,3&lt;Q37,Q37&lt;=6,$C$4="c"),'6.4- RC'!$AF$13,
IF(AND(T37=$V$9,6&lt;Q37,$C$4="c"),'6.4- RC'!$AG$13,
IF(AND(T37=$V$8,0.5&lt;=Q37,Q37&lt;=3,$C$4="v"),'6.4- RC'!$AE$6,
IF(AND(T37=$V$8,3&lt;Q37,Q37&lt;=6,$C$4="v"),'6.4- RC'!$AF$6,
IF(AND(T37=$V$8,6&lt;Q37,Q37&lt;=30,$C$4="v"),'6.4- RC'!$AG$6,
IF(AND(T37=$V$8,30&lt;Q37,Q37&lt;=120,$C$4="v"),'6.4- RC'!$AH$6,
IF(AND(T37=$V$8,120&lt;Q37,Q37&lt;=400,$C$4="v"),'6.4- RC'!$AI$6,
IF(AND(T37=$V$8,400&lt;Q37,Q37&lt;=1000,$C$4="v"),'6.4- RC'!$AJ$6,
IF(AND(T37=$V$8,1000&lt;Q37,Q37&lt;=2000,$C$4="v"),'6.4- RC'!$AK$6,
IF(AND(T37=$V$8,2000&lt;Q37,Q37&lt;=4000,$C$4="v"),'6.4- RC'!$AL$6,
IF(AND(T37=$V$9,0.5&lt;=Q37,Q37&lt;=3,$C$4="v"),'6.4- RC'!$AE$13,
IF(AND(T37=$V$9,3&lt;Q37,Q37&lt;=6,$C$4="v"),'6.4- RC'!$AF$13,
IF(AND(T37=$V$9,6&lt;Q37,$C$4="v"),'6.4- RC'!$AG$13,
))))))))))))))))))))))))))))))))))))))))))))</f>
        <v>0</v>
      </c>
      <c r="S37" s="37"/>
      <c r="T37" s="100"/>
    </row>
    <row r="38" spans="1:20" ht="39.950000000000003" customHeight="1" x14ac:dyDescent="0.25">
      <c r="A38" s="110"/>
      <c r="B38" s="102"/>
      <c r="C38" s="71"/>
      <c r="D38" s="71"/>
      <c r="E38" s="59" t="str">
        <f t="shared" si="0"/>
        <v>0</v>
      </c>
      <c r="F38" s="99"/>
      <c r="G38" s="59" t="str">
        <f t="shared" si="1"/>
        <v/>
      </c>
      <c r="H38" s="59" t="str">
        <f t="shared" si="2"/>
        <v/>
      </c>
      <c r="I38" s="72"/>
      <c r="J38" s="72"/>
      <c r="K38" s="72"/>
      <c r="L38" s="72"/>
      <c r="O38" s="73"/>
      <c r="P38" s="37"/>
      <c r="Q38" s="37"/>
      <c r="R38" s="63">
        <f>IF(AND(T38=$V$8,0.5&lt;=Q38,Q38&lt;=3,$C$4="f"),'6.4- RC'!$AE$4,
IF(AND(T38=$V$8,3&lt;Q38,Q38&lt;=6,$C$4="f"),'6.4- RC'!$AF$4,
IF(AND(T38=$V$8,6&lt;Q38,Q38&lt;=30,$C$4="f"),'6.4- RC'!$AG$4,
IF(AND(T38=$V$8,30&lt;Q38,Q38&lt;=120,$C$4="f"),'6.4- RC'!$AH$4,
IF(AND(T38=$V$8,120&lt;Q38,Q38&lt;=400,$C$4="f"),'6.4- RC'!$AI$4,
IF(AND(T38=$V$8,400&lt;Q38,Q38&lt;=1000,$C$4="f"),'6.4- RC'!$AJ$4,
IF(AND(T38=$V$8,1000&lt;Q38,Q38&lt;=2000,$C$4="f"),'6.4- RC'!$AK$4,
IF(AND(T38=$V$8,2000&lt;Q38,Q38&lt;=4000,$C$4="f"),'6.4- RC'!$AL$4,
IF(AND(T38=$V$9,0.5&lt;=Q38,Q38&lt;=3,$C$4="f"),'6.4- RC'!$AE$11,
IF(AND(T38=$V$9,3&lt;Q38,Q38&lt;=6,$C$4="f"),'6.4- RC'!$AF$11,
IF(AND(T38=$V$9,6&lt;Q38,$C$4="f"),'6.4- RC'!$AG$11,
IF(AND(T38=$V$8,0.5&lt;=Q38,Q38&lt;=3,$C$4="m"),'6.4- RC'!#REF!,
IF(AND(T38=$V$8,3&lt;Q38,Q38&lt;=6,$C$4="m"),'6.4- RC'!#REF!,
IF(AND(T38=$V$8,6&lt;Q38,Q38&lt;=30,$C$4="m"),'6.4- RC'!#REF!,
IF(AND(T38=$V$8,30&lt;Q38,Q38&lt;=120,$C$4="m"),'6.4- RC'!#REF!,
IF(AND(T38=$V$8,120&lt;Q38,Q38&lt;=400,$C$4="m"),'6.4- RC'!#REF!,
IF(AND(T38=$V$8,400&lt;Q38,Q38&lt;=1000,$C$4="m"),'6.4- RC'!#REF!,
IF(AND(T38=$V$8,1000&lt;Q38,Q38&lt;=2000,$C$4="m"),'6.4- RC'!#REF!,
IF(AND(T38=$V$8,2000&lt;Q38,Q38&lt;=4000,$C$4="m"),'6.4- RC'!#REF!,
IF(AND(T38=$V$9,0.5&lt;=Q38,Q38&lt;=3,$C$4="m"),'6.4- RC'!$AE$11,
IF(AND(T38=$V$9,3&lt;Q38,Q38&lt;=6,$C$4="m"),'6.4- RC'!$AF$11,
IF(AND(T38=$V$9,6&lt;Q38,$C$4="m"),'6.4- RC'!$AG$11,
IF(AND(T38=$V$8,0.5&lt;=Q38,Q38&lt;=3,$C$4="c"),'6.4- RC'!$AE$5,
IF(AND(T38=$V$8,3&lt;Q38,Q38&lt;=6,$C$4="c"),'6.4- RC'!$AF$5,
IF(AND(T38=$V$8,6&lt;Q38,Q38&lt;=30,$C$4="c"),'6.4- RC'!$AG$5,
IF(AND(T38=$V$8,30&lt;Q38,Q38&lt;=120,$C$4="c"),'6.4- RC'!$AH$5,
IF(AND(T38=$V$8,120&lt;Q38,Q38&lt;=400,$C$4="c"),'6.4- RC'!$AI$5,
IF(AND(T38=$V$8,400&lt;Q38,Q38&lt;=1000,$C$4="c"),'6.4- RC'!$AJ$5,
IF(AND(T38=$V$8,1000&lt;Q38,Q38&lt;=2000,$C$4="c"),'6.4- RC'!$AK$5,
IF(AND(T38=$V$8,2000&lt;Q38,Q38&lt;=4000,$C$4="c"),'6.4- RC'!$AL$5,
IF(AND(T38=$V$9,0.5&lt;=Q38,Q38&lt;=3,$C$4="c"),'6.4- RC'!$AE$13,
IF(AND(T38=$V$9,3&lt;Q38,Q38&lt;=6,$C$4="c"),'6.4- RC'!$AF$13,
IF(AND(T38=$V$9,6&lt;Q38,$C$4="c"),'6.4- RC'!$AG$13,
IF(AND(T38=$V$8,0.5&lt;=Q38,Q38&lt;=3,$C$4="v"),'6.4- RC'!$AE$6,
IF(AND(T38=$V$8,3&lt;Q38,Q38&lt;=6,$C$4="v"),'6.4- RC'!$AF$6,
IF(AND(T38=$V$8,6&lt;Q38,Q38&lt;=30,$C$4="v"),'6.4- RC'!$AG$6,
IF(AND(T38=$V$8,30&lt;Q38,Q38&lt;=120,$C$4="v"),'6.4- RC'!$AH$6,
IF(AND(T38=$V$8,120&lt;Q38,Q38&lt;=400,$C$4="v"),'6.4- RC'!$AI$6,
IF(AND(T38=$V$8,400&lt;Q38,Q38&lt;=1000,$C$4="v"),'6.4- RC'!$AJ$6,
IF(AND(T38=$V$8,1000&lt;Q38,Q38&lt;=2000,$C$4="v"),'6.4- RC'!$AK$6,
IF(AND(T38=$V$8,2000&lt;Q38,Q38&lt;=4000,$C$4="v"),'6.4- RC'!$AL$6,
IF(AND(T38=$V$9,0.5&lt;=Q38,Q38&lt;=3,$C$4="v"),'6.4- RC'!$AE$13,
IF(AND(T38=$V$9,3&lt;Q38,Q38&lt;=6,$C$4="v"),'6.4- RC'!$AF$13,
IF(AND(T38=$V$9,6&lt;Q38,$C$4="v"),'6.4- RC'!$AG$13,
))))))))))))))))))))))))))))))))))))))))))))</f>
        <v>0</v>
      </c>
      <c r="S38" s="37"/>
      <c r="T38" s="100"/>
    </row>
    <row r="39" spans="1:20" ht="39.950000000000003" customHeight="1" x14ac:dyDescent="0.25">
      <c r="A39" s="110"/>
      <c r="B39" s="102"/>
      <c r="C39" s="71"/>
      <c r="D39" s="71"/>
      <c r="E39" s="59" t="str">
        <f t="shared" si="0"/>
        <v>0</v>
      </c>
      <c r="F39" s="99"/>
      <c r="G39" s="59" t="str">
        <f t="shared" si="1"/>
        <v/>
      </c>
      <c r="H39" s="59" t="str">
        <f t="shared" si="2"/>
        <v/>
      </c>
      <c r="I39" s="72"/>
      <c r="J39" s="72"/>
      <c r="K39" s="72"/>
      <c r="L39" s="72"/>
      <c r="O39" s="73"/>
      <c r="P39" s="37"/>
      <c r="Q39" s="37"/>
      <c r="R39" s="63">
        <f>IF(AND(T39=$V$8,0.5&lt;=Q39,Q39&lt;=3,$C$4="f"),'6.4- RC'!$AE$4,
IF(AND(T39=$V$8,3&lt;Q39,Q39&lt;=6,$C$4="f"),'6.4- RC'!$AF$4,
IF(AND(T39=$V$8,6&lt;Q39,Q39&lt;=30,$C$4="f"),'6.4- RC'!$AG$4,
IF(AND(T39=$V$8,30&lt;Q39,Q39&lt;=120,$C$4="f"),'6.4- RC'!$AH$4,
IF(AND(T39=$V$8,120&lt;Q39,Q39&lt;=400,$C$4="f"),'6.4- RC'!$AI$4,
IF(AND(T39=$V$8,400&lt;Q39,Q39&lt;=1000,$C$4="f"),'6.4- RC'!$AJ$4,
IF(AND(T39=$V$8,1000&lt;Q39,Q39&lt;=2000,$C$4="f"),'6.4- RC'!$AK$4,
IF(AND(T39=$V$8,2000&lt;Q39,Q39&lt;=4000,$C$4="f"),'6.4- RC'!$AL$4,
IF(AND(T39=$V$9,0.5&lt;=Q39,Q39&lt;=3,$C$4="f"),'6.4- RC'!$AE$11,
IF(AND(T39=$V$9,3&lt;Q39,Q39&lt;=6,$C$4="f"),'6.4- RC'!$AF$11,
IF(AND(T39=$V$9,6&lt;Q39,$C$4="f"),'6.4- RC'!$AG$11,
IF(AND(T39=$V$8,0.5&lt;=Q39,Q39&lt;=3,$C$4="m"),'6.4- RC'!#REF!,
IF(AND(T39=$V$8,3&lt;Q39,Q39&lt;=6,$C$4="m"),'6.4- RC'!#REF!,
IF(AND(T39=$V$8,6&lt;Q39,Q39&lt;=30,$C$4="m"),'6.4- RC'!#REF!,
IF(AND(T39=$V$8,30&lt;Q39,Q39&lt;=120,$C$4="m"),'6.4- RC'!#REF!,
IF(AND(T39=$V$8,120&lt;Q39,Q39&lt;=400,$C$4="m"),'6.4- RC'!#REF!,
IF(AND(T39=$V$8,400&lt;Q39,Q39&lt;=1000,$C$4="m"),'6.4- RC'!#REF!,
IF(AND(T39=$V$8,1000&lt;Q39,Q39&lt;=2000,$C$4="m"),'6.4- RC'!#REF!,
IF(AND(T39=$V$8,2000&lt;Q39,Q39&lt;=4000,$C$4="m"),'6.4- RC'!#REF!,
IF(AND(T39=$V$9,0.5&lt;=Q39,Q39&lt;=3,$C$4="m"),'6.4- RC'!$AE$11,
IF(AND(T39=$V$9,3&lt;Q39,Q39&lt;=6,$C$4="m"),'6.4- RC'!$AF$11,
IF(AND(T39=$V$9,6&lt;Q39,$C$4="m"),'6.4- RC'!$AG$11,
IF(AND(T39=$V$8,0.5&lt;=Q39,Q39&lt;=3,$C$4="c"),'6.4- RC'!$AE$5,
IF(AND(T39=$V$8,3&lt;Q39,Q39&lt;=6,$C$4="c"),'6.4- RC'!$AF$5,
IF(AND(T39=$V$8,6&lt;Q39,Q39&lt;=30,$C$4="c"),'6.4- RC'!$AG$5,
IF(AND(T39=$V$8,30&lt;Q39,Q39&lt;=120,$C$4="c"),'6.4- RC'!$AH$5,
IF(AND(T39=$V$8,120&lt;Q39,Q39&lt;=400,$C$4="c"),'6.4- RC'!$AI$5,
IF(AND(T39=$V$8,400&lt;Q39,Q39&lt;=1000,$C$4="c"),'6.4- RC'!$AJ$5,
IF(AND(T39=$V$8,1000&lt;Q39,Q39&lt;=2000,$C$4="c"),'6.4- RC'!$AK$5,
IF(AND(T39=$V$8,2000&lt;Q39,Q39&lt;=4000,$C$4="c"),'6.4- RC'!$AL$5,
IF(AND(T39=$V$9,0.5&lt;=Q39,Q39&lt;=3,$C$4="c"),'6.4- RC'!$AE$13,
IF(AND(T39=$V$9,3&lt;Q39,Q39&lt;=6,$C$4="c"),'6.4- RC'!$AF$13,
IF(AND(T39=$V$9,6&lt;Q39,$C$4="c"),'6.4- RC'!$AG$13,
IF(AND(T39=$V$8,0.5&lt;=Q39,Q39&lt;=3,$C$4="v"),'6.4- RC'!$AE$6,
IF(AND(T39=$V$8,3&lt;Q39,Q39&lt;=6,$C$4="v"),'6.4- RC'!$AF$6,
IF(AND(T39=$V$8,6&lt;Q39,Q39&lt;=30,$C$4="v"),'6.4- RC'!$AG$6,
IF(AND(T39=$V$8,30&lt;Q39,Q39&lt;=120,$C$4="v"),'6.4- RC'!$AH$6,
IF(AND(T39=$V$8,120&lt;Q39,Q39&lt;=400,$C$4="v"),'6.4- RC'!$AI$6,
IF(AND(T39=$V$8,400&lt;Q39,Q39&lt;=1000,$C$4="v"),'6.4- RC'!$AJ$6,
IF(AND(T39=$V$8,1000&lt;Q39,Q39&lt;=2000,$C$4="v"),'6.4- RC'!$AK$6,
IF(AND(T39=$V$8,2000&lt;Q39,Q39&lt;=4000,$C$4="v"),'6.4- RC'!$AL$6,
IF(AND(T39=$V$9,0.5&lt;=Q39,Q39&lt;=3,$C$4="v"),'6.4- RC'!$AE$13,
IF(AND(T39=$V$9,3&lt;Q39,Q39&lt;=6,$C$4="v"),'6.4- RC'!$AF$13,
IF(AND(T39=$V$9,6&lt;Q39,$C$4="v"),'6.4- RC'!$AG$13,
))))))))))))))))))))))))))))))))))))))))))))</f>
        <v>0</v>
      </c>
      <c r="S39" s="37"/>
      <c r="T39" s="100"/>
    </row>
    <row r="40" spans="1:20" ht="39.950000000000003" customHeight="1" x14ac:dyDescent="0.25">
      <c r="A40" s="110"/>
      <c r="B40" s="102"/>
      <c r="C40" s="71"/>
      <c r="D40" s="71"/>
      <c r="E40" s="59" t="str">
        <f t="shared" si="0"/>
        <v>0</v>
      </c>
      <c r="F40" s="99"/>
      <c r="G40" s="59" t="str">
        <f t="shared" si="1"/>
        <v/>
      </c>
      <c r="H40" s="59" t="str">
        <f t="shared" si="2"/>
        <v/>
      </c>
      <c r="I40" s="72"/>
      <c r="J40" s="72"/>
      <c r="K40" s="72"/>
      <c r="L40" s="72"/>
      <c r="O40" s="73"/>
      <c r="P40" s="37"/>
      <c r="Q40" s="37"/>
      <c r="R40" s="63">
        <f>IF(AND(T40=$V$8,0.5&lt;=Q40,Q40&lt;=3,$C$4="f"),'6.4- RC'!$AE$4,
IF(AND(T40=$V$8,3&lt;Q40,Q40&lt;=6,$C$4="f"),'6.4- RC'!$AF$4,
IF(AND(T40=$V$8,6&lt;Q40,Q40&lt;=30,$C$4="f"),'6.4- RC'!$AG$4,
IF(AND(T40=$V$8,30&lt;Q40,Q40&lt;=120,$C$4="f"),'6.4- RC'!$AH$4,
IF(AND(T40=$V$8,120&lt;Q40,Q40&lt;=400,$C$4="f"),'6.4- RC'!$AI$4,
IF(AND(T40=$V$8,400&lt;Q40,Q40&lt;=1000,$C$4="f"),'6.4- RC'!$AJ$4,
IF(AND(T40=$V$8,1000&lt;Q40,Q40&lt;=2000,$C$4="f"),'6.4- RC'!$AK$4,
IF(AND(T40=$V$8,2000&lt;Q40,Q40&lt;=4000,$C$4="f"),'6.4- RC'!$AL$4,
IF(AND(T40=$V$9,0.5&lt;=Q40,Q40&lt;=3,$C$4="f"),'6.4- RC'!$AE$11,
IF(AND(T40=$V$9,3&lt;Q40,Q40&lt;=6,$C$4="f"),'6.4- RC'!$AF$11,
IF(AND(T40=$V$9,6&lt;Q40,$C$4="f"),'6.4- RC'!$AG$11,
IF(AND(T40=$V$8,0.5&lt;=Q40,Q40&lt;=3,$C$4="m"),'6.4- RC'!#REF!,
IF(AND(T40=$V$8,3&lt;Q40,Q40&lt;=6,$C$4="m"),'6.4- RC'!#REF!,
IF(AND(T40=$V$8,6&lt;Q40,Q40&lt;=30,$C$4="m"),'6.4- RC'!#REF!,
IF(AND(T40=$V$8,30&lt;Q40,Q40&lt;=120,$C$4="m"),'6.4- RC'!#REF!,
IF(AND(T40=$V$8,120&lt;Q40,Q40&lt;=400,$C$4="m"),'6.4- RC'!#REF!,
IF(AND(T40=$V$8,400&lt;Q40,Q40&lt;=1000,$C$4="m"),'6.4- RC'!#REF!,
IF(AND(T40=$V$8,1000&lt;Q40,Q40&lt;=2000,$C$4="m"),'6.4- RC'!#REF!,
IF(AND(T40=$V$8,2000&lt;Q40,Q40&lt;=4000,$C$4="m"),'6.4- RC'!#REF!,
IF(AND(T40=$V$9,0.5&lt;=Q40,Q40&lt;=3,$C$4="m"),'6.4- RC'!$AE$11,
IF(AND(T40=$V$9,3&lt;Q40,Q40&lt;=6,$C$4="m"),'6.4- RC'!$AF$11,
IF(AND(T40=$V$9,6&lt;Q40,$C$4="m"),'6.4- RC'!$AG$11,
IF(AND(T40=$V$8,0.5&lt;=Q40,Q40&lt;=3,$C$4="c"),'6.4- RC'!$AE$5,
IF(AND(T40=$V$8,3&lt;Q40,Q40&lt;=6,$C$4="c"),'6.4- RC'!$AF$5,
IF(AND(T40=$V$8,6&lt;Q40,Q40&lt;=30,$C$4="c"),'6.4- RC'!$AG$5,
IF(AND(T40=$V$8,30&lt;Q40,Q40&lt;=120,$C$4="c"),'6.4- RC'!$AH$5,
IF(AND(T40=$V$8,120&lt;Q40,Q40&lt;=400,$C$4="c"),'6.4- RC'!$AI$5,
IF(AND(T40=$V$8,400&lt;Q40,Q40&lt;=1000,$C$4="c"),'6.4- RC'!$AJ$5,
IF(AND(T40=$V$8,1000&lt;Q40,Q40&lt;=2000,$C$4="c"),'6.4- RC'!$AK$5,
IF(AND(T40=$V$8,2000&lt;Q40,Q40&lt;=4000,$C$4="c"),'6.4- RC'!$AL$5,
IF(AND(T40=$V$9,0.5&lt;=Q40,Q40&lt;=3,$C$4="c"),'6.4- RC'!$AE$13,
IF(AND(T40=$V$9,3&lt;Q40,Q40&lt;=6,$C$4="c"),'6.4- RC'!$AF$13,
IF(AND(T40=$V$9,6&lt;Q40,$C$4="c"),'6.4- RC'!$AG$13,
IF(AND(T40=$V$8,0.5&lt;=Q40,Q40&lt;=3,$C$4="v"),'6.4- RC'!$AE$6,
IF(AND(T40=$V$8,3&lt;Q40,Q40&lt;=6,$C$4="v"),'6.4- RC'!$AF$6,
IF(AND(T40=$V$8,6&lt;Q40,Q40&lt;=30,$C$4="v"),'6.4- RC'!$AG$6,
IF(AND(T40=$V$8,30&lt;Q40,Q40&lt;=120,$C$4="v"),'6.4- RC'!$AH$6,
IF(AND(T40=$V$8,120&lt;Q40,Q40&lt;=400,$C$4="v"),'6.4- RC'!$AI$6,
IF(AND(T40=$V$8,400&lt;Q40,Q40&lt;=1000,$C$4="v"),'6.4- RC'!$AJ$6,
IF(AND(T40=$V$8,1000&lt;Q40,Q40&lt;=2000,$C$4="v"),'6.4- RC'!$AK$6,
IF(AND(T40=$V$8,2000&lt;Q40,Q40&lt;=4000,$C$4="v"),'6.4- RC'!$AL$6,
IF(AND(T40=$V$9,0.5&lt;=Q40,Q40&lt;=3,$C$4="v"),'6.4- RC'!$AE$13,
IF(AND(T40=$V$9,3&lt;Q40,Q40&lt;=6,$C$4="v"),'6.4- RC'!$AF$13,
IF(AND(T40=$V$9,6&lt;Q40,$C$4="v"),'6.4- RC'!$AG$13,
))))))))))))))))))))))))))))))))))))))))))))</f>
        <v>0</v>
      </c>
      <c r="S40" s="37"/>
      <c r="T40" s="100"/>
    </row>
    <row r="41" spans="1:20" ht="39.950000000000003" customHeight="1" x14ac:dyDescent="0.25">
      <c r="A41" s="110"/>
      <c r="B41" s="102"/>
      <c r="C41" s="71"/>
      <c r="D41" s="71"/>
      <c r="E41" s="59" t="str">
        <f t="shared" si="0"/>
        <v>0</v>
      </c>
      <c r="F41" s="99"/>
      <c r="G41" s="59" t="str">
        <f t="shared" si="1"/>
        <v/>
      </c>
      <c r="H41" s="59" t="str">
        <f t="shared" si="2"/>
        <v/>
      </c>
      <c r="I41" s="72"/>
      <c r="J41" s="72"/>
      <c r="K41" s="72"/>
      <c r="L41" s="72"/>
      <c r="O41" s="73"/>
      <c r="P41" s="37"/>
      <c r="Q41" s="37"/>
      <c r="R41" s="63">
        <f>IF(AND(T41=$V$8,0.5&lt;=Q41,Q41&lt;=3,$C$4="f"),'6.4- RC'!$AE$4,
IF(AND(T41=$V$8,3&lt;Q41,Q41&lt;=6,$C$4="f"),'6.4- RC'!$AF$4,
IF(AND(T41=$V$8,6&lt;Q41,Q41&lt;=30,$C$4="f"),'6.4- RC'!$AG$4,
IF(AND(T41=$V$8,30&lt;Q41,Q41&lt;=120,$C$4="f"),'6.4- RC'!$AH$4,
IF(AND(T41=$V$8,120&lt;Q41,Q41&lt;=400,$C$4="f"),'6.4- RC'!$AI$4,
IF(AND(T41=$V$8,400&lt;Q41,Q41&lt;=1000,$C$4="f"),'6.4- RC'!$AJ$4,
IF(AND(T41=$V$8,1000&lt;Q41,Q41&lt;=2000,$C$4="f"),'6.4- RC'!$AK$4,
IF(AND(T41=$V$8,2000&lt;Q41,Q41&lt;=4000,$C$4="f"),'6.4- RC'!$AL$4,
IF(AND(T41=$V$9,0.5&lt;=Q41,Q41&lt;=3,$C$4="f"),'6.4- RC'!$AE$11,
IF(AND(T41=$V$9,3&lt;Q41,Q41&lt;=6,$C$4="f"),'6.4- RC'!$AF$11,
IF(AND(T41=$V$9,6&lt;Q41,$C$4="f"),'6.4- RC'!$AG$11,
IF(AND(T41=$V$8,0.5&lt;=Q41,Q41&lt;=3,$C$4="m"),'6.4- RC'!#REF!,
IF(AND(T41=$V$8,3&lt;Q41,Q41&lt;=6,$C$4="m"),'6.4- RC'!#REF!,
IF(AND(T41=$V$8,6&lt;Q41,Q41&lt;=30,$C$4="m"),'6.4- RC'!#REF!,
IF(AND(T41=$V$8,30&lt;Q41,Q41&lt;=120,$C$4="m"),'6.4- RC'!#REF!,
IF(AND(T41=$V$8,120&lt;Q41,Q41&lt;=400,$C$4="m"),'6.4- RC'!#REF!,
IF(AND(T41=$V$8,400&lt;Q41,Q41&lt;=1000,$C$4="m"),'6.4- RC'!#REF!,
IF(AND(T41=$V$8,1000&lt;Q41,Q41&lt;=2000,$C$4="m"),'6.4- RC'!#REF!,
IF(AND(T41=$V$8,2000&lt;Q41,Q41&lt;=4000,$C$4="m"),'6.4- RC'!#REF!,
IF(AND(T41=$V$9,0.5&lt;=Q41,Q41&lt;=3,$C$4="m"),'6.4- RC'!$AE$11,
IF(AND(T41=$V$9,3&lt;Q41,Q41&lt;=6,$C$4="m"),'6.4- RC'!$AF$11,
IF(AND(T41=$V$9,6&lt;Q41,$C$4="m"),'6.4- RC'!$AG$11,
IF(AND(T41=$V$8,0.5&lt;=Q41,Q41&lt;=3,$C$4="c"),'6.4- RC'!$AE$5,
IF(AND(T41=$V$8,3&lt;Q41,Q41&lt;=6,$C$4="c"),'6.4- RC'!$AF$5,
IF(AND(T41=$V$8,6&lt;Q41,Q41&lt;=30,$C$4="c"),'6.4- RC'!$AG$5,
IF(AND(T41=$V$8,30&lt;Q41,Q41&lt;=120,$C$4="c"),'6.4- RC'!$AH$5,
IF(AND(T41=$V$8,120&lt;Q41,Q41&lt;=400,$C$4="c"),'6.4- RC'!$AI$5,
IF(AND(T41=$V$8,400&lt;Q41,Q41&lt;=1000,$C$4="c"),'6.4- RC'!$AJ$5,
IF(AND(T41=$V$8,1000&lt;Q41,Q41&lt;=2000,$C$4="c"),'6.4- RC'!$AK$5,
IF(AND(T41=$V$8,2000&lt;Q41,Q41&lt;=4000,$C$4="c"),'6.4- RC'!$AL$5,
IF(AND(T41=$V$9,0.5&lt;=Q41,Q41&lt;=3,$C$4="c"),'6.4- RC'!$AE$13,
IF(AND(T41=$V$9,3&lt;Q41,Q41&lt;=6,$C$4="c"),'6.4- RC'!$AF$13,
IF(AND(T41=$V$9,6&lt;Q41,$C$4="c"),'6.4- RC'!$AG$13,
IF(AND(T41=$V$8,0.5&lt;=Q41,Q41&lt;=3,$C$4="v"),'6.4- RC'!$AE$6,
IF(AND(T41=$V$8,3&lt;Q41,Q41&lt;=6,$C$4="v"),'6.4- RC'!$AF$6,
IF(AND(T41=$V$8,6&lt;Q41,Q41&lt;=30,$C$4="v"),'6.4- RC'!$AG$6,
IF(AND(T41=$V$8,30&lt;Q41,Q41&lt;=120,$C$4="v"),'6.4- RC'!$AH$6,
IF(AND(T41=$V$8,120&lt;Q41,Q41&lt;=400,$C$4="v"),'6.4- RC'!$AI$6,
IF(AND(T41=$V$8,400&lt;Q41,Q41&lt;=1000,$C$4="v"),'6.4- RC'!$AJ$6,
IF(AND(T41=$V$8,1000&lt;Q41,Q41&lt;=2000,$C$4="v"),'6.4- RC'!$AK$6,
IF(AND(T41=$V$8,2000&lt;Q41,Q41&lt;=4000,$C$4="v"),'6.4- RC'!$AL$6,
IF(AND(T41=$V$9,0.5&lt;=Q41,Q41&lt;=3,$C$4="v"),'6.4- RC'!$AE$13,
IF(AND(T41=$V$9,3&lt;Q41,Q41&lt;=6,$C$4="v"),'6.4- RC'!$AF$13,
IF(AND(T41=$V$9,6&lt;Q41,$C$4="v"),'6.4- RC'!$AG$13,
))))))))))))))))))))))))))))))))))))))))))))</f>
        <v>0</v>
      </c>
      <c r="S41" s="37"/>
      <c r="T41" s="100"/>
    </row>
    <row r="42" spans="1:20" ht="39.950000000000003" customHeight="1" x14ac:dyDescent="0.25">
      <c r="A42" s="110"/>
      <c r="B42" s="102"/>
      <c r="C42" s="71"/>
      <c r="D42" s="71"/>
      <c r="E42" s="59" t="str">
        <f t="shared" si="0"/>
        <v>0</v>
      </c>
      <c r="F42" s="99"/>
      <c r="G42" s="59" t="str">
        <f t="shared" si="1"/>
        <v/>
      </c>
      <c r="H42" s="59" t="str">
        <f t="shared" si="2"/>
        <v/>
      </c>
      <c r="I42" s="72"/>
      <c r="J42" s="72"/>
      <c r="K42" s="72"/>
      <c r="L42" s="72"/>
      <c r="O42" s="73"/>
      <c r="P42" s="37"/>
      <c r="Q42" s="37"/>
      <c r="R42" s="63">
        <f>IF(AND(T42=$V$8,0.5&lt;=Q42,Q42&lt;=3,$C$4="f"),'6.4- RC'!$AE$4,
IF(AND(T42=$V$8,3&lt;Q42,Q42&lt;=6,$C$4="f"),'6.4- RC'!$AF$4,
IF(AND(T42=$V$8,6&lt;Q42,Q42&lt;=30,$C$4="f"),'6.4- RC'!$AG$4,
IF(AND(T42=$V$8,30&lt;Q42,Q42&lt;=120,$C$4="f"),'6.4- RC'!$AH$4,
IF(AND(T42=$V$8,120&lt;Q42,Q42&lt;=400,$C$4="f"),'6.4- RC'!$AI$4,
IF(AND(T42=$V$8,400&lt;Q42,Q42&lt;=1000,$C$4="f"),'6.4- RC'!$AJ$4,
IF(AND(T42=$V$8,1000&lt;Q42,Q42&lt;=2000,$C$4="f"),'6.4- RC'!$AK$4,
IF(AND(T42=$V$8,2000&lt;Q42,Q42&lt;=4000,$C$4="f"),'6.4- RC'!$AL$4,
IF(AND(T42=$V$9,0.5&lt;=Q42,Q42&lt;=3,$C$4="f"),'6.4- RC'!$AE$11,
IF(AND(T42=$V$9,3&lt;Q42,Q42&lt;=6,$C$4="f"),'6.4- RC'!$AF$11,
IF(AND(T42=$V$9,6&lt;Q42,$C$4="f"),'6.4- RC'!$AG$11,
IF(AND(T42=$V$8,0.5&lt;=Q42,Q42&lt;=3,$C$4="m"),'6.4- RC'!#REF!,
IF(AND(T42=$V$8,3&lt;Q42,Q42&lt;=6,$C$4="m"),'6.4- RC'!#REF!,
IF(AND(T42=$V$8,6&lt;Q42,Q42&lt;=30,$C$4="m"),'6.4- RC'!#REF!,
IF(AND(T42=$V$8,30&lt;Q42,Q42&lt;=120,$C$4="m"),'6.4- RC'!#REF!,
IF(AND(T42=$V$8,120&lt;Q42,Q42&lt;=400,$C$4="m"),'6.4- RC'!#REF!,
IF(AND(T42=$V$8,400&lt;Q42,Q42&lt;=1000,$C$4="m"),'6.4- RC'!#REF!,
IF(AND(T42=$V$8,1000&lt;Q42,Q42&lt;=2000,$C$4="m"),'6.4- RC'!#REF!,
IF(AND(T42=$V$8,2000&lt;Q42,Q42&lt;=4000,$C$4="m"),'6.4- RC'!#REF!,
IF(AND(T42=$V$9,0.5&lt;=Q42,Q42&lt;=3,$C$4="m"),'6.4- RC'!$AE$11,
IF(AND(T42=$V$9,3&lt;Q42,Q42&lt;=6,$C$4="m"),'6.4- RC'!$AF$11,
IF(AND(T42=$V$9,6&lt;Q42,$C$4="m"),'6.4- RC'!$AG$11,
IF(AND(T42=$V$8,0.5&lt;=Q42,Q42&lt;=3,$C$4="c"),'6.4- RC'!$AE$5,
IF(AND(T42=$V$8,3&lt;Q42,Q42&lt;=6,$C$4="c"),'6.4- RC'!$AF$5,
IF(AND(T42=$V$8,6&lt;Q42,Q42&lt;=30,$C$4="c"),'6.4- RC'!$AG$5,
IF(AND(T42=$V$8,30&lt;Q42,Q42&lt;=120,$C$4="c"),'6.4- RC'!$AH$5,
IF(AND(T42=$V$8,120&lt;Q42,Q42&lt;=400,$C$4="c"),'6.4- RC'!$AI$5,
IF(AND(T42=$V$8,400&lt;Q42,Q42&lt;=1000,$C$4="c"),'6.4- RC'!$AJ$5,
IF(AND(T42=$V$8,1000&lt;Q42,Q42&lt;=2000,$C$4="c"),'6.4- RC'!$AK$5,
IF(AND(T42=$V$8,2000&lt;Q42,Q42&lt;=4000,$C$4="c"),'6.4- RC'!$AL$5,
IF(AND(T42=$V$9,0.5&lt;=Q42,Q42&lt;=3,$C$4="c"),'6.4- RC'!$AE$13,
IF(AND(T42=$V$9,3&lt;Q42,Q42&lt;=6,$C$4="c"),'6.4- RC'!$AF$13,
IF(AND(T42=$V$9,6&lt;Q42,$C$4="c"),'6.4- RC'!$AG$13,
IF(AND(T42=$V$8,0.5&lt;=Q42,Q42&lt;=3,$C$4="v"),'6.4- RC'!$AE$6,
IF(AND(T42=$V$8,3&lt;Q42,Q42&lt;=6,$C$4="v"),'6.4- RC'!$AF$6,
IF(AND(T42=$V$8,6&lt;Q42,Q42&lt;=30,$C$4="v"),'6.4- RC'!$AG$6,
IF(AND(T42=$V$8,30&lt;Q42,Q42&lt;=120,$C$4="v"),'6.4- RC'!$AH$6,
IF(AND(T42=$V$8,120&lt;Q42,Q42&lt;=400,$C$4="v"),'6.4- RC'!$AI$6,
IF(AND(T42=$V$8,400&lt;Q42,Q42&lt;=1000,$C$4="v"),'6.4- RC'!$AJ$6,
IF(AND(T42=$V$8,1000&lt;Q42,Q42&lt;=2000,$C$4="v"),'6.4- RC'!$AK$6,
IF(AND(T42=$V$8,2000&lt;Q42,Q42&lt;=4000,$C$4="v"),'6.4- RC'!$AL$6,
IF(AND(T42=$V$9,0.5&lt;=Q42,Q42&lt;=3,$C$4="v"),'6.4- RC'!$AE$13,
IF(AND(T42=$V$9,3&lt;Q42,Q42&lt;=6,$C$4="v"),'6.4- RC'!$AF$13,
IF(AND(T42=$V$9,6&lt;Q42,$C$4="v"),'6.4- RC'!$AG$13,
))))))))))))))))))))))))))))))))))))))))))))</f>
        <v>0</v>
      </c>
      <c r="S42" s="37"/>
      <c r="T42" s="100"/>
    </row>
    <row r="43" spans="1:20" ht="39.950000000000003" customHeight="1" thickBot="1" x14ac:dyDescent="0.3">
      <c r="A43" s="110"/>
      <c r="B43" s="111"/>
      <c r="C43" s="112"/>
      <c r="D43" s="112"/>
      <c r="E43" s="59" t="str">
        <f t="shared" si="0"/>
        <v>0</v>
      </c>
      <c r="F43" s="113"/>
      <c r="G43" s="59" t="str">
        <f t="shared" si="1"/>
        <v/>
      </c>
      <c r="H43" s="59" t="str">
        <f t="shared" si="2"/>
        <v/>
      </c>
      <c r="I43" s="114"/>
      <c r="J43" s="114"/>
      <c r="K43" s="114"/>
      <c r="L43" s="114"/>
      <c r="O43" s="115"/>
      <c r="P43" s="108"/>
      <c r="Q43" s="108"/>
      <c r="R43" s="63">
        <f>IF(AND(T43=$V$8,0.5&lt;=Q43,Q43&lt;=3,$C$4="f"),'6.4- RC'!$AE$4,
IF(AND(T43=$V$8,3&lt;Q43,Q43&lt;=6,$C$4="f"),'6.4- RC'!$AF$4,
IF(AND(T43=$V$8,6&lt;Q43,Q43&lt;=30,$C$4="f"),'6.4- RC'!$AG$4,
IF(AND(T43=$V$8,30&lt;Q43,Q43&lt;=120,$C$4="f"),'6.4- RC'!$AH$4,
IF(AND(T43=$V$8,120&lt;Q43,Q43&lt;=400,$C$4="f"),'6.4- RC'!$AI$4,
IF(AND(T43=$V$8,400&lt;Q43,Q43&lt;=1000,$C$4="f"),'6.4- RC'!$AJ$4,
IF(AND(T43=$V$8,1000&lt;Q43,Q43&lt;=2000,$C$4="f"),'6.4- RC'!$AK$4,
IF(AND(T43=$V$8,2000&lt;Q43,Q43&lt;=4000,$C$4="f"),'6.4- RC'!$AL$4,
IF(AND(T43=$V$9,0.5&lt;=Q43,Q43&lt;=3,$C$4="f"),'6.4- RC'!$AE$11,
IF(AND(T43=$V$9,3&lt;Q43,Q43&lt;=6,$C$4="f"),'6.4- RC'!$AF$11,
IF(AND(T43=$V$9,6&lt;Q43,$C$4="f"),'6.4- RC'!$AG$11,
IF(AND(T43=$V$8,0.5&lt;=Q43,Q43&lt;=3,$C$4="m"),'6.4- RC'!#REF!,
IF(AND(T43=$V$8,3&lt;Q43,Q43&lt;=6,$C$4="m"),'6.4- RC'!#REF!,
IF(AND(T43=$V$8,6&lt;Q43,Q43&lt;=30,$C$4="m"),'6.4- RC'!#REF!,
IF(AND(T43=$V$8,30&lt;Q43,Q43&lt;=120,$C$4="m"),'6.4- RC'!#REF!,
IF(AND(T43=$V$8,120&lt;Q43,Q43&lt;=400,$C$4="m"),'6.4- RC'!#REF!,
IF(AND(T43=$V$8,400&lt;Q43,Q43&lt;=1000,$C$4="m"),'6.4- RC'!#REF!,
IF(AND(T43=$V$8,1000&lt;Q43,Q43&lt;=2000,$C$4="m"),'6.4- RC'!#REF!,
IF(AND(T43=$V$8,2000&lt;Q43,Q43&lt;=4000,$C$4="m"),'6.4- RC'!#REF!,
IF(AND(T43=$V$9,0.5&lt;=Q43,Q43&lt;=3,$C$4="m"),'6.4- RC'!$AE$11,
IF(AND(T43=$V$9,3&lt;Q43,Q43&lt;=6,$C$4="m"),'6.4- RC'!$AF$11,
IF(AND(T43=$V$9,6&lt;Q43,$C$4="m"),'6.4- RC'!$AG$11,
IF(AND(T43=$V$8,0.5&lt;=Q43,Q43&lt;=3,$C$4="c"),'6.4- RC'!$AE$5,
IF(AND(T43=$V$8,3&lt;Q43,Q43&lt;=6,$C$4="c"),'6.4- RC'!$AF$5,
IF(AND(T43=$V$8,6&lt;Q43,Q43&lt;=30,$C$4="c"),'6.4- RC'!$AG$5,
IF(AND(T43=$V$8,30&lt;Q43,Q43&lt;=120,$C$4="c"),'6.4- RC'!$AH$5,
IF(AND(T43=$V$8,120&lt;Q43,Q43&lt;=400,$C$4="c"),'6.4- RC'!$AI$5,
IF(AND(T43=$V$8,400&lt;Q43,Q43&lt;=1000,$C$4="c"),'6.4- RC'!$AJ$5,
IF(AND(T43=$V$8,1000&lt;Q43,Q43&lt;=2000,$C$4="c"),'6.4- RC'!$AK$5,
IF(AND(T43=$V$8,2000&lt;Q43,Q43&lt;=4000,$C$4="c"),'6.4- RC'!$AL$5,
IF(AND(T43=$V$9,0.5&lt;=Q43,Q43&lt;=3,$C$4="c"),'6.4- RC'!$AE$13,
IF(AND(T43=$V$9,3&lt;Q43,Q43&lt;=6,$C$4="c"),'6.4- RC'!$AF$13,
IF(AND(T43=$V$9,6&lt;Q43,$C$4="c"),'6.4- RC'!$AG$13,
IF(AND(T43=$V$8,0.5&lt;=Q43,Q43&lt;=3,$C$4="v"),'6.4- RC'!$AE$6,
IF(AND(T43=$V$8,3&lt;Q43,Q43&lt;=6,$C$4="v"),'6.4- RC'!$AF$6,
IF(AND(T43=$V$8,6&lt;Q43,Q43&lt;=30,$C$4="v"),'6.4- RC'!$AG$6,
IF(AND(T43=$V$8,30&lt;Q43,Q43&lt;=120,$C$4="v"),'6.4- RC'!$AH$6,
IF(AND(T43=$V$8,120&lt;Q43,Q43&lt;=400,$C$4="v"),'6.4- RC'!$AI$6,
IF(AND(T43=$V$8,400&lt;Q43,Q43&lt;=1000,$C$4="v"),'6.4- RC'!$AJ$6,
IF(AND(T43=$V$8,1000&lt;Q43,Q43&lt;=2000,$C$4="v"),'6.4- RC'!$AK$6,
IF(AND(T43=$V$8,2000&lt;Q43,Q43&lt;=4000,$C$4="v"),'6.4- RC'!$AL$6,
IF(AND(T43=$V$9,0.5&lt;=Q43,Q43&lt;=3,$C$4="v"),'6.4- RC'!$AE$13,
IF(AND(T43=$V$9,3&lt;Q43,Q43&lt;=6,$C$4="v"),'6.4- RC'!$AF$13,
IF(AND(T43=$V$9,6&lt;Q43,$C$4="v"),'6.4- RC'!$AG$13,
))))))))))))))))))))))))))))))))))))))))))))</f>
        <v>0</v>
      </c>
      <c r="S43" s="108"/>
      <c r="T43" s="109"/>
    </row>
    <row r="44" spans="1:20" ht="30" customHeight="1" x14ac:dyDescent="0.25">
      <c r="A44" s="116"/>
      <c r="B44" s="117" t="s">
        <v>80</v>
      </c>
      <c r="C44" s="118"/>
      <c r="D44" s="119"/>
      <c r="E44" s="119"/>
      <c r="F44" s="120" t="s">
        <v>81</v>
      </c>
      <c r="G44" s="59"/>
      <c r="H44" s="59"/>
      <c r="I44" s="121"/>
      <c r="J44" s="120" t="s">
        <v>82</v>
      </c>
      <c r="K44" s="122"/>
      <c r="L44" s="123"/>
    </row>
    <row r="45" spans="1:20" ht="39.75" customHeight="1" thickBot="1" x14ac:dyDescent="0.3">
      <c r="A45" s="124"/>
      <c r="B45" s="125" t="s">
        <v>83</v>
      </c>
      <c r="C45" s="126"/>
      <c r="D45" s="32"/>
      <c r="E45" s="32"/>
      <c r="F45" s="33" t="s">
        <v>81</v>
      </c>
      <c r="G45" s="59"/>
      <c r="H45" s="59"/>
      <c r="I45" s="127"/>
      <c r="J45" s="33" t="s">
        <v>82</v>
      </c>
      <c r="K45" s="128"/>
      <c r="L45" s="129"/>
    </row>
    <row r="46" spans="1:20" ht="30" customHeight="1" x14ac:dyDescent="0.25"/>
  </sheetData>
  <autoFilter ref="A7:L45" xr:uid="{2D1E09D7-07C8-428C-9BB0-CBBF194915C0}">
    <filterColumn colId="8" showButton="0"/>
    <filterColumn colId="10" showButton="0"/>
  </autoFilter>
  <mergeCells count="113">
    <mergeCell ref="I43:J43"/>
    <mergeCell ref="K43:L43"/>
    <mergeCell ref="A44:A45"/>
    <mergeCell ref="B44:C44"/>
    <mergeCell ref="D44:E44"/>
    <mergeCell ref="K44:L44"/>
    <mergeCell ref="B45:C45"/>
    <mergeCell ref="D45:E45"/>
    <mergeCell ref="K45:L45"/>
    <mergeCell ref="I40:J40"/>
    <mergeCell ref="K40:L40"/>
    <mergeCell ref="I41:J41"/>
    <mergeCell ref="K41:L41"/>
    <mergeCell ref="I42:J42"/>
    <mergeCell ref="K42:L42"/>
    <mergeCell ref="I37:J37"/>
    <mergeCell ref="K37:L37"/>
    <mergeCell ref="I38:J38"/>
    <mergeCell ref="K38:L38"/>
    <mergeCell ref="I39:J39"/>
    <mergeCell ref="K39:L39"/>
    <mergeCell ref="I34:J34"/>
    <mergeCell ref="K34:L34"/>
    <mergeCell ref="I35:J35"/>
    <mergeCell ref="K35:L35"/>
    <mergeCell ref="I36:J36"/>
    <mergeCell ref="K36:L36"/>
    <mergeCell ref="I31:J31"/>
    <mergeCell ref="K31:L31"/>
    <mergeCell ref="I32:J32"/>
    <mergeCell ref="K32:L32"/>
    <mergeCell ref="I33:J33"/>
    <mergeCell ref="K33:L33"/>
    <mergeCell ref="I28:J28"/>
    <mergeCell ref="K28:L28"/>
    <mergeCell ref="I29:J29"/>
    <mergeCell ref="K29:L29"/>
    <mergeCell ref="I30:J30"/>
    <mergeCell ref="K30:L30"/>
    <mergeCell ref="I25:J25"/>
    <mergeCell ref="K25:L25"/>
    <mergeCell ref="I26:J26"/>
    <mergeCell ref="K26:L26"/>
    <mergeCell ref="I27:J27"/>
    <mergeCell ref="K27:L27"/>
    <mergeCell ref="I22:J22"/>
    <mergeCell ref="K22:L22"/>
    <mergeCell ref="AC22:AD22"/>
    <mergeCell ref="I23:J23"/>
    <mergeCell ref="K23:L23"/>
    <mergeCell ref="I24:J24"/>
    <mergeCell ref="K24:L24"/>
    <mergeCell ref="AH19:AH20"/>
    <mergeCell ref="AI19:AI20"/>
    <mergeCell ref="I20:J20"/>
    <mergeCell ref="K20:L20"/>
    <mergeCell ref="AC20:AD20"/>
    <mergeCell ref="I21:J21"/>
    <mergeCell ref="K21:L21"/>
    <mergeCell ref="AC21:AD21"/>
    <mergeCell ref="I19:J19"/>
    <mergeCell ref="K19:L19"/>
    <mergeCell ref="AC19:AD19"/>
    <mergeCell ref="AE19:AE20"/>
    <mergeCell ref="AF19:AF20"/>
    <mergeCell ref="AG19:AG20"/>
    <mergeCell ref="I15:J15"/>
    <mergeCell ref="K15:L15"/>
    <mergeCell ref="I16:J16"/>
    <mergeCell ref="K16:L16"/>
    <mergeCell ref="AC16:AI16"/>
    <mergeCell ref="I17:J17"/>
    <mergeCell ref="K17:L17"/>
    <mergeCell ref="AC17:AD18"/>
    <mergeCell ref="I18:J18"/>
    <mergeCell ref="K18:L18"/>
    <mergeCell ref="I13:J13"/>
    <mergeCell ref="K13:L13"/>
    <mergeCell ref="AC13:AD13"/>
    <mergeCell ref="AE13:AE14"/>
    <mergeCell ref="AF13:AF14"/>
    <mergeCell ref="AG13:AG14"/>
    <mergeCell ref="I14:J14"/>
    <mergeCell ref="K14:L14"/>
    <mergeCell ref="AC14:AD14"/>
    <mergeCell ref="I11:J11"/>
    <mergeCell ref="K11:L11"/>
    <mergeCell ref="AC11:AD11"/>
    <mergeCell ref="AE11:AE12"/>
    <mergeCell ref="AF11:AF12"/>
    <mergeCell ref="AG11:AG12"/>
    <mergeCell ref="I12:J12"/>
    <mergeCell ref="K12:L12"/>
    <mergeCell ref="AC12:AD12"/>
    <mergeCell ref="I7:J7"/>
    <mergeCell ref="K7:L7"/>
    <mergeCell ref="I8:J8"/>
    <mergeCell ref="K8:L8"/>
    <mergeCell ref="AC8:AG8"/>
    <mergeCell ref="I9:J9"/>
    <mergeCell ref="K9:L9"/>
    <mergeCell ref="AC9:AD10"/>
    <mergeCell ref="I10:J10"/>
    <mergeCell ref="K10:L10"/>
    <mergeCell ref="AC4:AD4"/>
    <mergeCell ref="B5:L6"/>
    <mergeCell ref="AC5:AD5"/>
    <mergeCell ref="AC6:AD6"/>
    <mergeCell ref="L3:L4"/>
    <mergeCell ref="AC3:AD3"/>
    <mergeCell ref="B1:K2"/>
    <mergeCell ref="L1:L2"/>
    <mergeCell ref="AC1:AL2"/>
  </mergeCells>
  <conditionalFormatting sqref="F10:F43">
    <cfRule type="expression" dxfId="6" priority="1">
      <formula>AND($F10&lt;&gt;0,OR($I10&gt;$F10,$F10&gt;$J10))</formula>
    </cfRule>
    <cfRule type="expression" dxfId="5" priority="2">
      <formula>AND($F10&gt;$I10,$F10&lt;$J10)</formula>
    </cfRule>
  </conditionalFormatting>
  <conditionalFormatting sqref="F8:F9">
    <cfRule type="expression" dxfId="4" priority="6">
      <formula>AND($F8&lt;&gt;0,OR($G8&gt;$F8,$F8&gt;$H8))</formula>
    </cfRule>
    <cfRule type="expression" dxfId="3" priority="7">
      <formula>AND(OR($F8=$G8,$F8&gt;$G8),OR($F8=$H8,$F8&lt;$H8))</formula>
    </cfRule>
  </conditionalFormatting>
  <dataValidations count="1">
    <dataValidation type="list" allowBlank="1" showInputMessage="1" showErrorMessage="1" sqref="K4" xr:uid="{14D3F410-D675-4CB4-A4DE-2EEEAF9B95E3}">
      <formula1>"FAI,Série"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94FAF4E2-50CD-4026-B1B3-C3D410A494F5}">
            <xm:f>NOT(ISERROR(SEARCH($V$10,T8)))</xm:f>
            <xm:f>$V$10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" operator="containsText" id="{9FEF389D-C4B6-40FD-9125-8AE61C350395}">
            <xm:f>NOT(ISERROR(SEARCH($V$9,T8)))</xm:f>
            <xm:f>$V$9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5" operator="containsText" id="{654DBCB8-ED37-4F1F-98D2-2A93F4A06367}">
            <xm:f>NOT(ISERROR(SEARCH($V$8,T8)))</xm:f>
            <xm:f>$V$8</xm:f>
            <x14:dxf>
              <fill>
                <patternFill>
                  <bgColor theme="8" tint="0.39994506668294322"/>
                </patternFill>
              </fill>
            </x14:dxf>
          </x14:cfRule>
          <xm:sqref>T8:T43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6.4- 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CROIZER Florian</dc:creator>
  <cp:lastModifiedBy>CROIZER Florian</cp:lastModifiedBy>
  <dcterms:created xsi:type="dcterms:W3CDTF">2019-05-29T14:54:41Z</dcterms:created>
  <dcterms:modified xsi:type="dcterms:W3CDTF">2019-05-29T15:12:06Z</dcterms:modified>
</cp:coreProperties>
</file>