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filterPrivacy="1" codeName="ThisWorkbook"/>
  <xr:revisionPtr revIDLastSave="0" documentId="8_{4789D607-D3CA-4D54-846B-9D71046C2025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oadCard" sheetId="9" r:id="rId1"/>
    <sheet name="Requirements" sheetId="12" r:id="rId2"/>
    <sheet name="Liste choix" sheetId="13" r:id="rId3"/>
  </sheets>
  <definedNames>
    <definedName name="_xlnm.Print_Titles" localSheetId="1">Requirements!$6:$8</definedName>
    <definedName name="_xlnm.Print_Titles" localSheetId="0">RoadCard!$6:$8</definedName>
    <definedName name="prevWBS" localSheetId="1">Requirements!$C1048576</definedName>
    <definedName name="prevWBS" localSheetId="0">RoadCard!$C1048576</definedName>
    <definedName name="valuevx">42.314159</definedName>
    <definedName name="vertex42_copyright" hidden="1">"© 2006-2018 Vertex42 LLC"</definedName>
    <definedName name="vertex42_id" hidden="1">"gantt-chart_L2.xlsx"</definedName>
    <definedName name="vertex42_title" hidden="1">"Gantt Chart Template"</definedName>
    <definedName name="_xlnm.Print_Area" localSheetId="1">Requirements!$C$3:$H$21</definedName>
    <definedName name="_xlnm.Print_Area" localSheetId="0">RoadCard!$C$3:$AX$46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9" l="1"/>
  <c r="F11" i="9"/>
  <c r="H11" i="9"/>
  <c r="G12" i="9"/>
  <c r="G13" i="9"/>
  <c r="G14" i="9"/>
  <c r="G15" i="9"/>
  <c r="G16" i="9"/>
  <c r="G17" i="9"/>
  <c r="G11" i="9"/>
  <c r="G19" i="9"/>
  <c r="G20" i="9"/>
  <c r="G21" i="9"/>
  <c r="G22" i="9"/>
  <c r="G23" i="9"/>
  <c r="G24" i="9"/>
  <c r="G25" i="9"/>
  <c r="G26" i="9"/>
  <c r="G27" i="9"/>
  <c r="G1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28" i="9"/>
  <c r="G48" i="9"/>
  <c r="G49" i="9"/>
  <c r="G47" i="9"/>
  <c r="G10" i="9"/>
  <c r="F18" i="9"/>
  <c r="F28" i="9"/>
  <c r="F47" i="9"/>
  <c r="F10" i="9"/>
  <c r="E18" i="9"/>
  <c r="E28" i="9"/>
  <c r="E47" i="9"/>
  <c r="E10" i="9"/>
  <c r="I34" i="9"/>
  <c r="K34" i="9"/>
  <c r="J34" i="9"/>
  <c r="H34" i="9"/>
  <c r="I33" i="9"/>
  <c r="K33" i="9"/>
  <c r="J33" i="9"/>
  <c r="H33" i="9"/>
  <c r="I32" i="9"/>
  <c r="K32" i="9"/>
  <c r="J32" i="9"/>
  <c r="H32" i="9"/>
  <c r="I31" i="9"/>
  <c r="K31" i="9"/>
  <c r="J31" i="9"/>
  <c r="H31" i="9"/>
  <c r="I30" i="9"/>
  <c r="K30" i="9"/>
  <c r="J30" i="9"/>
  <c r="H30" i="9"/>
  <c r="I39" i="9"/>
  <c r="K39" i="9"/>
  <c r="J39" i="9"/>
  <c r="H39" i="9"/>
  <c r="I38" i="9"/>
  <c r="K38" i="9"/>
  <c r="J38" i="9"/>
  <c r="H38" i="9"/>
  <c r="I37" i="9"/>
  <c r="K37" i="9"/>
  <c r="J37" i="9"/>
  <c r="H37" i="9"/>
  <c r="I36" i="9"/>
  <c r="K36" i="9"/>
  <c r="J36" i="9"/>
  <c r="H36" i="9"/>
  <c r="I35" i="9"/>
  <c r="K35" i="9"/>
  <c r="J35" i="9"/>
  <c r="H35" i="9"/>
  <c r="I25" i="9"/>
  <c r="K25" i="9"/>
  <c r="J25" i="9"/>
  <c r="H25" i="9"/>
  <c r="I24" i="9"/>
  <c r="K24" i="9"/>
  <c r="J24" i="9"/>
  <c r="H24" i="9"/>
  <c r="I23" i="9"/>
  <c r="K23" i="9"/>
  <c r="J23" i="9"/>
  <c r="H23" i="9"/>
  <c r="L18" i="9"/>
  <c r="H18" i="9"/>
  <c r="I22" i="9"/>
  <c r="K22" i="9"/>
  <c r="J22" i="9"/>
  <c r="H22" i="9"/>
  <c r="H28" i="9"/>
  <c r="L47" i="9"/>
  <c r="L28" i="9"/>
  <c r="L11" i="9"/>
  <c r="J45" i="9"/>
  <c r="I45" i="9"/>
  <c r="K45" i="9"/>
  <c r="H45" i="9"/>
  <c r="J44" i="9"/>
  <c r="I44" i="9"/>
  <c r="K44" i="9"/>
  <c r="H44" i="9"/>
  <c r="J43" i="9"/>
  <c r="I43" i="9"/>
  <c r="K43" i="9"/>
  <c r="H43" i="9"/>
  <c r="J42" i="9"/>
  <c r="I42" i="9"/>
  <c r="K42" i="9"/>
  <c r="H42" i="9"/>
  <c r="J41" i="9"/>
  <c r="I41" i="9"/>
  <c r="K41" i="9"/>
  <c r="H41" i="9"/>
  <c r="J26" i="9"/>
  <c r="I26" i="9"/>
  <c r="K26" i="9"/>
  <c r="H26" i="9"/>
  <c r="J16" i="9"/>
  <c r="I16" i="9"/>
  <c r="K16" i="9"/>
  <c r="H16" i="9"/>
  <c r="J15" i="9"/>
  <c r="I15" i="9"/>
  <c r="K15" i="9"/>
  <c r="H15" i="9"/>
  <c r="J14" i="9"/>
  <c r="I14" i="9"/>
  <c r="K14" i="9"/>
  <c r="H14" i="9"/>
  <c r="BC3" i="12"/>
  <c r="I13" i="9"/>
  <c r="I17" i="9"/>
  <c r="I19" i="9"/>
  <c r="I20" i="9"/>
  <c r="I21" i="9"/>
  <c r="I27" i="9"/>
  <c r="I29" i="9"/>
  <c r="I40" i="9"/>
  <c r="I46" i="9"/>
  <c r="I48" i="9"/>
  <c r="I49" i="9"/>
  <c r="I12" i="9"/>
  <c r="BC3" i="9"/>
  <c r="T8" i="9"/>
  <c r="P5" i="9"/>
  <c r="J49" i="9"/>
  <c r="K49" i="9"/>
  <c r="H49" i="9"/>
  <c r="J48" i="9"/>
  <c r="K48" i="9"/>
  <c r="H48" i="9"/>
  <c r="J46" i="9"/>
  <c r="K46" i="9"/>
  <c r="H46" i="9"/>
  <c r="J40" i="9"/>
  <c r="K40" i="9"/>
  <c r="H40" i="9"/>
  <c r="J29" i="9"/>
  <c r="K29" i="9"/>
  <c r="H29" i="9"/>
  <c r="H20" i="9"/>
  <c r="K20" i="9"/>
  <c r="J20" i="9"/>
  <c r="H21" i="9"/>
  <c r="K21" i="9"/>
  <c r="J21" i="9"/>
  <c r="H27" i="9"/>
  <c r="K27" i="9"/>
  <c r="J27" i="9"/>
  <c r="J19" i="9"/>
  <c r="K19" i="9"/>
  <c r="H19" i="9"/>
  <c r="J13" i="9"/>
  <c r="J17" i="9"/>
  <c r="J12" i="9"/>
  <c r="K12" i="9"/>
  <c r="K17" i="9"/>
  <c r="K13" i="9"/>
  <c r="H47" i="9"/>
  <c r="H17" i="9"/>
  <c r="H13" i="9"/>
  <c r="H12" i="9"/>
  <c r="H10" i="9"/>
  <c r="L10" i="9"/>
  <c r="T9" i="9"/>
  <c r="S8" i="9"/>
  <c r="S9" i="9"/>
  <c r="U8" i="9"/>
  <c r="U9" i="9"/>
  <c r="R8" i="9"/>
  <c r="V8" i="9"/>
  <c r="W8" i="9"/>
  <c r="W9" i="9"/>
  <c r="X8" i="9"/>
  <c r="X9" i="9"/>
  <c r="V9" i="9"/>
  <c r="R9" i="9"/>
  <c r="Q8" i="9"/>
  <c r="Y8" i="9"/>
  <c r="U5" i="9"/>
  <c r="Q9" i="9"/>
  <c r="P8" i="9"/>
  <c r="P9" i="9"/>
  <c r="Y9" i="9"/>
  <c r="Z8" i="9"/>
  <c r="Z9" i="9"/>
  <c r="AA8" i="9"/>
  <c r="AA9" i="9"/>
  <c r="AB8" i="9"/>
  <c r="AB9" i="9"/>
  <c r="AC8" i="9"/>
  <c r="AC9" i="9"/>
  <c r="AD8" i="9"/>
  <c r="Z5" i="9"/>
  <c r="AE8" i="9"/>
  <c r="AF8" i="9"/>
  <c r="AD9" i="9"/>
  <c r="AE9" i="9"/>
  <c r="AG8" i="9"/>
  <c r="AF9" i="9"/>
  <c r="AG9" i="9"/>
  <c r="AH8" i="9"/>
  <c r="AI8" i="9"/>
  <c r="AE5" i="9"/>
  <c r="AH9" i="9"/>
  <c r="AJ8" i="9"/>
  <c r="AI9" i="9"/>
  <c r="AK8" i="9"/>
  <c r="AJ9" i="9"/>
  <c r="AL8" i="9"/>
  <c r="AK9" i="9"/>
  <c r="AL9" i="9"/>
  <c r="AM8" i="9"/>
  <c r="AM9" i="9"/>
  <c r="AN8" i="9"/>
  <c r="AJ5" i="9"/>
  <c r="AN9" i="9"/>
  <c r="AO8" i="9"/>
  <c r="AP8" i="9"/>
  <c r="AO9" i="9"/>
  <c r="AQ8" i="9"/>
  <c r="AP9" i="9"/>
  <c r="AR8" i="9"/>
  <c r="AQ9" i="9"/>
  <c r="AS8" i="9"/>
  <c r="AO5" i="9"/>
  <c r="AR9" i="9"/>
  <c r="AT8" i="9"/>
  <c r="AS9" i="9"/>
  <c r="AU8" i="9"/>
  <c r="AT9" i="9"/>
  <c r="AU9" i="9"/>
  <c r="AV8" i="9"/>
  <c r="AV9" i="9"/>
  <c r="AW8" i="9"/>
  <c r="AX8" i="9"/>
  <c r="AT5" i="9"/>
  <c r="AW9" i="9"/>
  <c r="AX9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E5" authorId="0" shapeId="0" xr:uid="{E5CFAC2C-A088-4E0E-85D1-6FF2A7A3ED48}">
      <text>
        <r>
          <rPr>
            <sz val="9"/>
            <color indexed="81"/>
            <rFont val="Tahoma"/>
            <family val="2"/>
          </rPr>
          <t>- Add/remove requirements as appropriate for your institution
- Customize each requirement to the needs of your MFI and be as specific as possible so that vendors provide specific and relevant answers</t>
        </r>
      </text>
    </comment>
    <comment ref="F5" authorId="0" shapeId="0" xr:uid="{991372DC-138C-4820-AF0C-12268E56ECA0}">
      <text>
        <r>
          <rPr>
            <sz val="9"/>
            <color indexed="81"/>
            <rFont val="Tahoma"/>
            <family val="2"/>
          </rPr>
          <t xml:space="preserve">Vendor should provide further details where appropriate.
</t>
        </r>
      </text>
    </comment>
  </commentList>
</comments>
</file>

<file path=xl/sharedStrings.xml><?xml version="1.0" encoding="utf-8"?>
<sst xmlns="http://schemas.openxmlformats.org/spreadsheetml/2006/main" count="76" uniqueCount="74">
  <si>
    <t>Days</t>
  </si>
  <si>
    <t>End Date</t>
  </si>
  <si>
    <t>Start Date</t>
  </si>
  <si>
    <t>Architecture Projet</t>
  </si>
  <si>
    <t>Tâches</t>
  </si>
  <si>
    <t>Date début</t>
  </si>
  <si>
    <t>Heures prévues</t>
  </si>
  <si>
    <t>Heures réalisées</t>
  </si>
  <si>
    <t>Delta Heures</t>
  </si>
  <si>
    <t>% Heures utilisées</t>
  </si>
  <si>
    <t>% 
Avancement</t>
  </si>
  <si>
    <t xml:space="preserve">CUSTOMER : </t>
  </si>
  <si>
    <t xml:space="preserve">PRG : </t>
  </si>
  <si>
    <t>ECHELLE PLANIFICATION  #</t>
  </si>
  <si>
    <t>Manufacturing</t>
  </si>
  <si>
    <t>DEMARRAGE PROJET :</t>
  </si>
  <si>
    <t xml:space="preserve">DESIGNATION : </t>
  </si>
  <si>
    <t>P/N :</t>
  </si>
  <si>
    <t>N°REQ</t>
  </si>
  <si>
    <t>REF DOCUMENT</t>
  </si>
  <si>
    <t>REQUIREMENT</t>
  </si>
  <si>
    <t>STATUT (OK/NOK)</t>
  </si>
  <si>
    <t>COMMENTAIRES</t>
  </si>
  <si>
    <t>Etudes</t>
  </si>
  <si>
    <t>Logistique</t>
  </si>
  <si>
    <t>Approvisionnements</t>
  </si>
  <si>
    <t>DESIGNATION :</t>
  </si>
  <si>
    <t>N°RFQ :</t>
  </si>
  <si>
    <t>Programmation FAO</t>
  </si>
  <si>
    <t>Programmation TRI</t>
  </si>
  <si>
    <t>Outillages</t>
  </si>
  <si>
    <t>Méthodes / Indus</t>
  </si>
  <si>
    <t>Dossier FAI</t>
  </si>
  <si>
    <t>Débit</t>
  </si>
  <si>
    <t>Prépa Usinage</t>
  </si>
  <si>
    <t>Usinage</t>
  </si>
  <si>
    <t>Ajustage</t>
  </si>
  <si>
    <t>Liste NRC</t>
  </si>
  <si>
    <t>Liste Appro</t>
  </si>
  <si>
    <t>Liste Manuf</t>
  </si>
  <si>
    <t>Prépa Montage</t>
  </si>
  <si>
    <t>Montage</t>
  </si>
  <si>
    <t>Protection Peinture</t>
  </si>
  <si>
    <t>Contrôle</t>
  </si>
  <si>
    <t>Marquage</t>
  </si>
  <si>
    <t>Prépa Découpe - MUR</t>
  </si>
  <si>
    <t>Découpe - MUR</t>
  </si>
  <si>
    <t>Ebavurage - MUR</t>
  </si>
  <si>
    <t>Prépa TTH - MUR</t>
  </si>
  <si>
    <t>TTH - MUR</t>
  </si>
  <si>
    <t xml:space="preserve">QTE : </t>
  </si>
  <si>
    <t>Plannage - MUR</t>
  </si>
  <si>
    <t>Redressage - MUR</t>
  </si>
  <si>
    <t>Prépa Pliage - MUR</t>
  </si>
  <si>
    <t>Pliage - MUR</t>
  </si>
  <si>
    <t>Prépa Presse - MUR</t>
  </si>
  <si>
    <t>Presse - MUR</t>
  </si>
  <si>
    <t>Prépa Soudure - MUR</t>
  </si>
  <si>
    <t>Soudure - MUR</t>
  </si>
  <si>
    <t>Prépa OP manu - MUR</t>
  </si>
  <si>
    <t>OP manu - MUR</t>
  </si>
  <si>
    <t>Prépa Fraisurage - MUR</t>
  </si>
  <si>
    <t>Fraisurage - MUR</t>
  </si>
  <si>
    <t>Prépa Usinage - MUR</t>
  </si>
  <si>
    <t>Usinage - MUR</t>
  </si>
  <si>
    <t>Prépa TS - MUR</t>
  </si>
  <si>
    <t>TS - MUR</t>
  </si>
  <si>
    <t>Prépa Sablage - MUR</t>
  </si>
  <si>
    <t>Sablage - MUR</t>
  </si>
  <si>
    <t>Prépa Peinture - MUR</t>
  </si>
  <si>
    <t>Peinture - MUR</t>
  </si>
  <si>
    <t>Contrôle Fab - MUR</t>
  </si>
  <si>
    <t>Sous-traitance TS</t>
  </si>
  <si>
    <t>Liste Logistique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</si>
</sst>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d"/>
    <numFmt numFmtId="166" formatCode="d\-mmm\-yyyy\ \(dddd\)"/>
    <numFmt numFmtId="167" formatCode="[$-409]d\-mmm\-yy;@"/>
    <numFmt numFmtId="168" formatCode="dd/mm/yy;@"/>
    <numFmt numFmtId="169" formatCode="0.00\ &quot;hrs&quot;"/>
    <numFmt numFmtId="170" formatCode="_-* #,##0.00\ _€_-;\-* #,##0.00\ _€_-;_-* &quot;-&quot;??\ _€_-;_-@_-"/>
    <numFmt numFmtId="173" formatCode="d/m/yy\ h:mm;@"/>
  </numFmts>
  <fonts count="73" x14ac:knownFonts="1">
    <font>
      <sz val="10"/>
      <name val="Arial"/>
    </font>
    <font>
      <sz val="11"/>
      <color theme="1"/>
      <name val="Arial"/>
      <family val="2"/>
      <scheme val="minor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1"/>
      <color indexed="63"/>
      <name val="Calibri"/>
      <family val="2"/>
    </font>
    <font>
      <b/>
      <sz val="18"/>
      <color indexed="18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sz val="10"/>
      <name val="Century Gothic"/>
      <family val="2"/>
    </font>
    <font>
      <b/>
      <sz val="10"/>
      <color theme="0"/>
      <name val="Century Gothic"/>
      <family val="2"/>
    </font>
    <font>
      <b/>
      <i/>
      <sz val="8"/>
      <color theme="0"/>
      <name val="Century Gothic"/>
      <family val="2"/>
    </font>
    <font>
      <sz val="12"/>
      <name val="Century Gothic"/>
      <family val="2"/>
    </font>
    <font>
      <b/>
      <sz val="8"/>
      <color theme="4" tint="-0.249977111117893"/>
      <name val="Century Gothic"/>
      <family val="2"/>
    </font>
    <font>
      <b/>
      <sz val="8"/>
      <color theme="4" tint="-0.499984740745262"/>
      <name val="Century Gothic"/>
      <family val="2"/>
    </font>
    <font>
      <sz val="8"/>
      <color theme="4" tint="-0.499984740745262"/>
      <name val="Century Gothic"/>
      <family val="2"/>
    </font>
    <font>
      <sz val="8"/>
      <name val="Century Gothic"/>
      <family val="2"/>
    </font>
    <font>
      <sz val="8"/>
      <color theme="0"/>
      <name val="Century Gothic"/>
      <family val="2"/>
    </font>
    <font>
      <sz val="11"/>
      <color theme="4" tint="-0.249977111117893"/>
      <name val="Century Gothic"/>
      <family val="2"/>
    </font>
    <font>
      <sz val="10"/>
      <color theme="4" tint="-0.249977111117893"/>
      <name val="Century Gothic"/>
      <family val="2"/>
    </font>
    <font>
      <sz val="9"/>
      <name val="Century Gothic"/>
      <family val="2"/>
    </font>
    <font>
      <sz val="9"/>
      <color rgb="FF000000"/>
      <name val="Century Gothic"/>
      <family val="2"/>
    </font>
    <font>
      <sz val="14"/>
      <color rgb="FF000000"/>
      <name val="Century Gothic"/>
      <family val="2"/>
    </font>
    <font>
      <sz val="8"/>
      <color theme="1" tint="0.249977111117893"/>
      <name val="Century Gothic"/>
      <family val="2"/>
    </font>
    <font>
      <b/>
      <sz val="9"/>
      <color theme="1" tint="0.249977111117893"/>
      <name val="Century Gothic"/>
      <family val="2"/>
    </font>
    <font>
      <b/>
      <sz val="9"/>
      <name val="Century Gothic"/>
      <family val="2"/>
    </font>
    <font>
      <sz val="20"/>
      <color theme="1" tint="0.34998626667073579"/>
      <name val="Century Gothic"/>
      <family val="2"/>
    </font>
    <font>
      <b/>
      <sz val="9"/>
      <color theme="0"/>
      <name val="Century Gothic"/>
      <family val="2"/>
    </font>
    <font>
      <b/>
      <sz val="9"/>
      <color theme="1" tint="0.34998626667073579"/>
      <name val="Century Gothic"/>
      <family val="2"/>
    </font>
    <font>
      <b/>
      <sz val="9"/>
      <color theme="1"/>
      <name val="Century Gothic"/>
      <family val="2"/>
    </font>
    <font>
      <sz val="9"/>
      <color theme="1"/>
      <name val="Century Gothic"/>
      <family val="2"/>
    </font>
    <font>
      <b/>
      <sz val="9"/>
      <color rgb="FF000000"/>
      <name val="Century Gothic"/>
      <family val="2"/>
    </font>
    <font>
      <b/>
      <sz val="8"/>
      <color theme="1" tint="0.34998626667073579"/>
      <name val="Century Gothic"/>
      <family val="2"/>
    </font>
    <font>
      <sz val="22"/>
      <color theme="1" tint="0.34998626667073579"/>
      <name val="Century Gothic"/>
      <family val="2"/>
    </font>
    <font>
      <sz val="11"/>
      <color theme="1" tint="0.24994659260841701"/>
      <name val="Century Gothic"/>
      <family val="2"/>
    </font>
    <font>
      <sz val="9"/>
      <color theme="0" tint="-4.9989318521683403E-2"/>
      <name val="Century Gothic"/>
      <family val="2"/>
    </font>
    <font>
      <sz val="12"/>
      <color theme="0"/>
      <name val="Century Gothic"/>
      <family val="2"/>
    </font>
    <font>
      <sz val="8"/>
      <color theme="1" tint="0.24994659260841701"/>
      <name val="Century Gothic"/>
      <family val="2"/>
    </font>
    <font>
      <b/>
      <sz val="13"/>
      <color theme="1" tint="0.24994659260841701"/>
      <name val="Arial"/>
      <family val="2"/>
      <scheme val="major"/>
    </font>
    <font>
      <sz val="13"/>
      <color theme="1" tint="0.24994659260841701"/>
      <name val="Century Gothic"/>
      <family val="2"/>
    </font>
    <font>
      <u/>
      <sz val="12"/>
      <color theme="0"/>
      <name val="Segoe UI"/>
      <family val="2"/>
    </font>
    <font>
      <sz val="12"/>
      <color theme="0"/>
      <name val="Century Gothic"/>
      <family val="2"/>
      <charset val="238"/>
    </font>
    <font>
      <b/>
      <sz val="9"/>
      <color rgb="FFFFFF00"/>
      <name val="Century Gothic"/>
      <family val="2"/>
    </font>
    <font>
      <b/>
      <sz val="18"/>
      <color theme="1" tint="0.34998626667073579"/>
      <name val="Century Gothic"/>
      <family val="2"/>
    </font>
    <font>
      <b/>
      <sz val="18"/>
      <color theme="4" tint="-0.249977111117893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2"/>
      <color theme="0"/>
      <name val="Arial"/>
      <family val="2"/>
    </font>
    <font>
      <sz val="9"/>
      <color indexed="81"/>
      <name val="Tahoma"/>
      <family val="2"/>
    </font>
    <font>
      <sz val="11"/>
      <color rgb="FF3F3F76"/>
      <name val="Arial"/>
      <family val="2"/>
      <scheme val="minor"/>
    </font>
    <font>
      <sz val="11"/>
      <color rgb="FF9C0006"/>
      <name val="Arial"/>
      <family val="2"/>
      <scheme val="minor"/>
    </font>
    <font>
      <b/>
      <sz val="11"/>
      <color rgb="FF3F3F3F"/>
      <name val="Arial"/>
      <family val="2"/>
      <scheme val="minor"/>
    </font>
    <font>
      <b/>
      <sz val="11"/>
      <color rgb="FFFA7D00"/>
      <name val="Arial"/>
      <family val="2"/>
      <scheme val="minor"/>
    </font>
    <font>
      <sz val="11"/>
      <color rgb="FF006100"/>
      <name val="Arial"/>
      <family val="2"/>
      <scheme val="minor"/>
    </font>
    <font>
      <sz val="11"/>
      <color rgb="FF9C6500"/>
      <name val="Arial"/>
      <family val="2"/>
      <scheme val="minor"/>
    </font>
    <font>
      <b/>
      <sz val="9"/>
      <color theme="1" tint="0.249977111117893"/>
      <name val="Calibri"/>
      <family val="2"/>
    </font>
  </fonts>
  <fills count="38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C99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EB9C"/>
      </patternFill>
    </fill>
  </fills>
  <borders count="5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 style="thin">
        <color rgb="FFEFEFEF"/>
      </top>
      <bottom style="thin">
        <color rgb="FFEFEFEF"/>
      </bottom>
      <diagonal/>
    </border>
    <border>
      <left/>
      <right/>
      <top/>
      <bottom style="thin">
        <color indexed="22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34998626667073579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/>
      <top/>
      <bottom/>
      <diagonal/>
    </border>
    <border>
      <left/>
      <right/>
      <top/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medium">
        <color theme="6" tint="-0.499984740745262"/>
      </top>
      <bottom/>
      <diagonal/>
    </border>
    <border>
      <left/>
      <right/>
      <top style="thin">
        <color theme="0" tint="-4.9989318521683403E-2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mediumDashed">
        <color theme="0" tint="-0.14999847407452621"/>
      </right>
      <top style="thin">
        <color theme="0" tint="-0.14999847407452621"/>
      </top>
      <bottom/>
      <diagonal/>
    </border>
    <border>
      <left/>
      <right style="mediumDashed">
        <color theme="0" tint="-0.14999847407452621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mediumDashed">
        <color theme="0" tint="-0.14999847407452621"/>
      </right>
      <top style="thin">
        <color indexed="22"/>
      </top>
      <bottom style="thin">
        <color indexed="22"/>
      </bottom>
      <diagonal/>
    </border>
    <border>
      <left/>
      <right style="mediumDashed">
        <color theme="0" tint="-0.14999847407452621"/>
      </right>
      <top/>
      <bottom/>
      <diagonal/>
    </border>
    <border>
      <left style="thin">
        <color theme="0" tint="-0.14999847407452621"/>
      </left>
      <right style="mediumDashed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Dashed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Dashed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 style="mediumDashed">
        <color theme="0" tint="-0.14999847407452621"/>
      </left>
      <right/>
      <top/>
      <bottom style="thin">
        <color theme="0" tint="-0.14999847407452621"/>
      </bottom>
      <diagonal/>
    </border>
    <border>
      <left/>
      <right style="mediumDashed">
        <color theme="0" tint="-0.14999847407452621"/>
      </right>
      <top/>
      <bottom style="thin">
        <color theme="0" tint="-0.1499984740745262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59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2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6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8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0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7" fillId="16" borderId="0" applyNumberFormat="0" applyBorder="0" applyAlignment="0" applyProtection="0"/>
    <xf numFmtId="0" fontId="8" fillId="17" borderId="1" applyNumberFormat="0" applyAlignment="0" applyProtection="0"/>
    <xf numFmtId="0" fontId="9" fillId="18" borderId="2" applyNumberFormat="0" applyAlignment="0" applyProtection="0"/>
    <xf numFmtId="0" fontId="10" fillId="0" borderId="0" applyNumberFormat="0" applyFill="0" applyBorder="0" applyAlignment="0" applyProtection="0"/>
    <xf numFmtId="0" fontId="11" fillId="19" borderId="0" applyNumberFormat="0" applyBorder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4" fillId="0" borderId="5" applyNumberFormat="0" applyFill="0" applyAlignment="0" applyProtection="0"/>
    <xf numFmtId="0" fontId="14" fillId="0" borderId="0" applyNumberForma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15" fillId="11" borderId="1" applyNumberFormat="0" applyAlignment="0" applyProtection="0"/>
    <xf numFmtId="0" fontId="16" fillId="0" borderId="6" applyNumberFormat="0" applyFill="0" applyAlignment="0" applyProtection="0"/>
    <xf numFmtId="0" fontId="17" fillId="5" borderId="0" applyNumberFormat="0" applyBorder="0" applyAlignment="0" applyProtection="0"/>
    <xf numFmtId="0" fontId="4" fillId="5" borderId="7" applyNumberFormat="0" applyFont="0" applyAlignment="0" applyProtection="0"/>
    <xf numFmtId="0" fontId="18" fillId="17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0" borderId="0" applyNumberFormat="0" applyFill="0" applyBorder="0" applyAlignment="0" applyProtection="0"/>
    <xf numFmtId="164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167" fontId="52" fillId="0" borderId="0" applyFill="0" applyBorder="0" applyProtection="0">
      <alignment horizontal="left"/>
    </xf>
    <xf numFmtId="0" fontId="54" fillId="0" borderId="0" applyNumberForma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66" fillId="31" borderId="49" applyNumberFormat="0" applyAlignment="0" applyProtection="0"/>
    <xf numFmtId="0" fontId="1" fillId="32" borderId="0" applyNumberFormat="0" applyBorder="0" applyAlignment="0" applyProtection="0"/>
    <xf numFmtId="44" fontId="1" fillId="0" borderId="0" applyFont="0" applyFill="0" applyBorder="0" applyAlignment="0" applyProtection="0"/>
    <xf numFmtId="0" fontId="67" fillId="33" borderId="0" applyNumberFormat="0" applyBorder="0" applyAlignment="0" applyProtection="0"/>
    <xf numFmtId="0" fontId="68" fillId="34" borderId="50" applyNumberFormat="0" applyAlignment="0" applyProtection="0"/>
    <xf numFmtId="0" fontId="69" fillId="34" borderId="49" applyNumberFormat="0" applyAlignment="0" applyProtection="0"/>
    <xf numFmtId="0" fontId="1" fillId="35" borderId="51" applyNumberFormat="0" applyFont="0" applyAlignment="0" applyProtection="0"/>
    <xf numFmtId="0" fontId="70" fillId="36" borderId="0" applyNumberFormat="0" applyBorder="0" applyAlignment="0" applyProtection="0"/>
    <xf numFmtId="0" fontId="71" fillId="37" borderId="0" applyNumberFormat="0" applyBorder="0" applyAlignment="0" applyProtection="0"/>
    <xf numFmtId="170" fontId="1" fillId="0" borderId="0" applyFont="0" applyFill="0" applyBorder="0" applyAlignment="0" applyProtection="0"/>
  </cellStyleXfs>
  <cellXfs count="166">
    <xf numFmtId="0" fontId="0" fillId="0" borderId="0" xfId="0"/>
    <xf numFmtId="0" fontId="23" fillId="21" borderId="0" xfId="0" applyFont="1" applyFill="1"/>
    <xf numFmtId="0" fontId="23" fillId="21" borderId="0" xfId="0" applyNumberFormat="1" applyFont="1" applyFill="1" applyBorder="1" applyProtection="1"/>
    <xf numFmtId="0" fontId="23" fillId="21" borderId="0" xfId="0" applyFont="1" applyFill="1" applyProtection="1"/>
    <xf numFmtId="0" fontId="23" fillId="20" borderId="0" xfId="0" applyFont="1" applyFill="1"/>
    <xf numFmtId="0" fontId="23" fillId="20" borderId="0" xfId="0" applyNumberFormat="1" applyFont="1" applyFill="1" applyBorder="1" applyProtection="1"/>
    <xf numFmtId="0" fontId="23" fillId="20" borderId="0" xfId="0" applyFont="1" applyFill="1" applyProtection="1"/>
    <xf numFmtId="0" fontId="24" fillId="20" borderId="0" xfId="0" applyFont="1" applyFill="1" applyProtection="1"/>
    <xf numFmtId="0" fontId="26" fillId="20" borderId="0" xfId="0" applyFont="1" applyFill="1" applyBorder="1" applyAlignment="1" applyProtection="1">
      <alignment vertical="center"/>
    </xf>
    <xf numFmtId="0" fontId="34" fillId="20" borderId="10" xfId="0" applyFont="1" applyFill="1" applyBorder="1" applyAlignment="1" applyProtection="1">
      <alignment horizontal="center" vertical="center"/>
    </xf>
    <xf numFmtId="0" fontId="23" fillId="20" borderId="0" xfId="0" applyNumberFormat="1" applyFont="1" applyFill="1" applyBorder="1" applyProtection="1">
      <protection locked="0"/>
    </xf>
    <xf numFmtId="0" fontId="25" fillId="20" borderId="20" xfId="0" applyFont="1" applyFill="1" applyBorder="1" applyAlignment="1">
      <alignment vertical="center"/>
    </xf>
    <xf numFmtId="0" fontId="34" fillId="20" borderId="10" xfId="0" applyFont="1" applyFill="1" applyBorder="1" applyAlignment="1" applyProtection="1">
      <alignment horizontal="left" vertical="center" wrapText="1" indent="3"/>
    </xf>
    <xf numFmtId="15" fontId="35" fillId="22" borderId="11" xfId="44" applyNumberFormat="1" applyFont="1" applyFill="1" applyBorder="1" applyAlignment="1" applyProtection="1">
      <alignment horizontal="right" vertical="center"/>
    </xf>
    <xf numFmtId="0" fontId="40" fillId="20" borderId="0" xfId="0" applyNumberFormat="1" applyFont="1" applyFill="1" applyBorder="1" applyAlignment="1" applyProtection="1">
      <alignment horizontal="left" vertical="top"/>
      <protection locked="0"/>
    </xf>
    <xf numFmtId="0" fontId="38" fillId="20" borderId="23" xfId="0" applyFont="1" applyFill="1" applyBorder="1" applyAlignment="1" applyProtection="1">
      <alignment horizontal="center" vertical="center"/>
    </xf>
    <xf numFmtId="0" fontId="23" fillId="20" borderId="0" xfId="0" applyFont="1" applyFill="1" applyBorder="1" applyProtection="1">
      <protection locked="0"/>
    </xf>
    <xf numFmtId="9" fontId="35" fillId="22" borderId="11" xfId="44" applyFont="1" applyFill="1" applyBorder="1" applyAlignment="1" applyProtection="1">
      <alignment horizontal="center" vertical="center"/>
    </xf>
    <xf numFmtId="0" fontId="48" fillId="21" borderId="0" xfId="0" applyFont="1" applyFill="1" applyAlignment="1">
      <alignment vertical="center"/>
    </xf>
    <xf numFmtId="0" fontId="48" fillId="21" borderId="0" xfId="0" applyFont="1" applyFill="1" applyAlignment="1">
      <alignment horizontal="center"/>
    </xf>
    <xf numFmtId="0" fontId="49" fillId="21" borderId="0" xfId="0" applyFont="1" applyFill="1" applyAlignment="1">
      <alignment vertical="center"/>
    </xf>
    <xf numFmtId="0" fontId="51" fillId="21" borderId="0" xfId="0" applyFont="1" applyFill="1" applyAlignment="1">
      <alignment vertical="center"/>
    </xf>
    <xf numFmtId="167" fontId="53" fillId="21" borderId="0" xfId="45" applyFont="1" applyFill="1">
      <alignment horizontal="left"/>
    </xf>
    <xf numFmtId="0" fontId="50" fillId="21" borderId="0" xfId="34" applyFont="1" applyFill="1" applyBorder="1" applyAlignment="1" applyProtection="1">
      <alignment vertical="center"/>
    </xf>
    <xf numFmtId="0" fontId="47" fillId="20" borderId="0" xfId="0" applyNumberFormat="1" applyFont="1" applyFill="1" applyBorder="1" applyAlignment="1" applyProtection="1">
      <alignment vertical="top"/>
      <protection locked="0"/>
    </xf>
    <xf numFmtId="168" fontId="34" fillId="20" borderId="10" xfId="0" applyNumberFormat="1" applyFont="1" applyFill="1" applyBorder="1" applyAlignment="1" applyProtection="1">
      <alignment horizontal="center" vertical="center"/>
    </xf>
    <xf numFmtId="2" fontId="34" fillId="22" borderId="12" xfId="43" applyNumberFormat="1" applyFont="1" applyFill="1" applyBorder="1" applyAlignment="1" applyProtection="1">
      <alignment horizontal="right" vertical="center"/>
    </xf>
    <xf numFmtId="169" fontId="34" fillId="20" borderId="10" xfId="0" applyNumberFormat="1" applyFont="1" applyFill="1" applyBorder="1" applyAlignment="1" applyProtection="1">
      <alignment horizontal="center" vertical="center"/>
    </xf>
    <xf numFmtId="169" fontId="34" fillId="22" borderId="10" xfId="0" applyNumberFormat="1" applyFont="1" applyFill="1" applyBorder="1" applyAlignment="1" applyProtection="1">
      <alignment horizontal="center" vertical="center"/>
    </xf>
    <xf numFmtId="0" fontId="34" fillId="20" borderId="37" xfId="0" applyFont="1" applyFill="1" applyBorder="1" applyAlignment="1" applyProtection="1">
      <alignment horizontal="center" vertical="center"/>
    </xf>
    <xf numFmtId="166" fontId="23" fillId="21" borderId="0" xfId="0" applyNumberFormat="1" applyFont="1" applyFill="1"/>
    <xf numFmtId="168" fontId="23" fillId="21" borderId="0" xfId="0" applyNumberFormat="1" applyFont="1" applyFill="1" applyProtection="1"/>
    <xf numFmtId="168" fontId="23" fillId="20" borderId="0" xfId="0" applyNumberFormat="1" applyFont="1" applyFill="1" applyProtection="1"/>
    <xf numFmtId="168" fontId="47" fillId="20" borderId="0" xfId="0" applyNumberFormat="1" applyFont="1" applyFill="1" applyBorder="1" applyAlignment="1" applyProtection="1">
      <alignment vertical="top"/>
      <protection locked="0"/>
    </xf>
    <xf numFmtId="168" fontId="50" fillId="21" borderId="0" xfId="34" applyNumberFormat="1" applyFont="1" applyFill="1" applyBorder="1" applyAlignment="1" applyProtection="1">
      <alignment vertical="center"/>
    </xf>
    <xf numFmtId="168" fontId="53" fillId="21" borderId="0" xfId="45" applyNumberFormat="1" applyFont="1" applyFill="1">
      <alignment horizontal="left"/>
    </xf>
    <xf numFmtId="0" fontId="27" fillId="23" borderId="0" xfId="0" applyNumberFormat="1" applyFont="1" applyFill="1" applyBorder="1" applyProtection="1"/>
    <xf numFmtId="168" fontId="28" fillId="23" borderId="0" xfId="0" applyNumberFormat="1" applyFont="1" applyFill="1" applyBorder="1" applyAlignment="1" applyProtection="1">
      <alignment vertical="center"/>
      <protection locked="0"/>
    </xf>
    <xf numFmtId="0" fontId="28" fillId="23" borderId="0" xfId="0" applyNumberFormat="1" applyFont="1" applyFill="1" applyBorder="1" applyAlignment="1" applyProtection="1">
      <alignment vertical="center"/>
      <protection locked="0"/>
    </xf>
    <xf numFmtId="0" fontId="28" fillId="23" borderId="0" xfId="0" applyFont="1" applyFill="1" applyBorder="1" applyAlignment="1" applyProtection="1">
      <alignment vertical="center"/>
      <protection locked="0"/>
    </xf>
    <xf numFmtId="0" fontId="29" fillId="23" borderId="0" xfId="0" applyFont="1" applyFill="1" applyBorder="1" applyAlignment="1" applyProtection="1">
      <alignment vertical="center"/>
      <protection locked="0"/>
    </xf>
    <xf numFmtId="0" fontId="38" fillId="23" borderId="0" xfId="0" applyFont="1" applyFill="1" applyBorder="1" applyAlignment="1" applyProtection="1">
      <alignment vertical="center"/>
    </xf>
    <xf numFmtId="0" fontId="33" fillId="23" borderId="0" xfId="0" applyNumberFormat="1" applyFont="1" applyFill="1" applyBorder="1" applyAlignment="1" applyProtection="1">
      <alignment vertical="center"/>
    </xf>
    <xf numFmtId="168" fontId="32" fillId="23" borderId="0" xfId="0" applyNumberFormat="1" applyFont="1" applyFill="1" applyBorder="1" applyAlignment="1" applyProtection="1">
      <alignment horizontal="right" vertical="center" indent="1"/>
    </xf>
    <xf numFmtId="0" fontId="32" fillId="23" borderId="0" xfId="0" applyFont="1" applyFill="1" applyBorder="1" applyAlignment="1" applyProtection="1">
      <alignment horizontal="right" vertical="center" indent="1"/>
    </xf>
    <xf numFmtId="0" fontId="33" fillId="23" borderId="0" xfId="0" applyFont="1" applyFill="1" applyAlignment="1" applyProtection="1">
      <alignment vertical="center"/>
    </xf>
    <xf numFmtId="0" fontId="42" fillId="23" borderId="0" xfId="0" applyFont="1" applyFill="1" applyBorder="1" applyAlignment="1" applyProtection="1">
      <alignment horizontal="center" vertical="center"/>
    </xf>
    <xf numFmtId="0" fontId="41" fillId="24" borderId="14" xfId="0" applyFont="1" applyFill="1" applyBorder="1" applyAlignment="1" applyProtection="1">
      <alignment horizontal="left" vertical="center" indent="1"/>
    </xf>
    <xf numFmtId="168" fontId="41" fillId="24" borderId="14" xfId="0" applyNumberFormat="1" applyFont="1" applyFill="1" applyBorder="1" applyAlignment="1" applyProtection="1">
      <alignment horizontal="center" vertical="center" wrapText="1"/>
    </xf>
    <xf numFmtId="0" fontId="41" fillId="24" borderId="14" xfId="0" applyFont="1" applyFill="1" applyBorder="1" applyAlignment="1" applyProtection="1">
      <alignment horizontal="center" vertical="center" wrapText="1"/>
    </xf>
    <xf numFmtId="0" fontId="41" fillId="24" borderId="0" xfId="0" applyFont="1" applyFill="1" applyBorder="1" applyAlignment="1" applyProtection="1">
      <alignment horizontal="left" vertical="center" indent="1"/>
    </xf>
    <xf numFmtId="168" fontId="41" fillId="24" borderId="0" xfId="0" applyNumberFormat="1" applyFont="1" applyFill="1" applyBorder="1" applyAlignment="1" applyProtection="1">
      <alignment horizontal="center" vertical="center"/>
    </xf>
    <xf numFmtId="169" fontId="41" fillId="24" borderId="0" xfId="0" applyNumberFormat="1" applyFont="1" applyFill="1" applyBorder="1" applyAlignment="1" applyProtection="1">
      <alignment horizontal="center" vertical="center"/>
    </xf>
    <xf numFmtId="169" fontId="56" fillId="24" borderId="0" xfId="0" applyNumberFormat="1" applyFont="1" applyFill="1" applyBorder="1" applyAlignment="1" applyProtection="1">
      <alignment horizontal="center" vertical="center"/>
    </xf>
    <xf numFmtId="9" fontId="41" fillId="24" borderId="0" xfId="44" applyFont="1" applyFill="1" applyBorder="1" applyAlignment="1" applyProtection="1">
      <alignment horizontal="center" vertical="center"/>
    </xf>
    <xf numFmtId="0" fontId="41" fillId="24" borderId="0" xfId="0" applyNumberFormat="1" applyFont="1" applyFill="1" applyBorder="1" applyAlignment="1" applyProtection="1">
      <alignment horizontal="center" vertical="center"/>
    </xf>
    <xf numFmtId="0" fontId="42" fillId="23" borderId="0" xfId="0" applyFont="1" applyFill="1" applyBorder="1" applyAlignment="1" applyProtection="1">
      <alignment vertical="center"/>
    </xf>
    <xf numFmtId="168" fontId="42" fillId="23" borderId="0" xfId="0" applyNumberFormat="1" applyFont="1" applyFill="1" applyBorder="1" applyAlignment="1" applyProtection="1">
      <alignment vertical="center"/>
    </xf>
    <xf numFmtId="0" fontId="42" fillId="23" borderId="19" xfId="0" applyFont="1" applyFill="1" applyBorder="1" applyAlignment="1" applyProtection="1">
      <alignment horizontal="center" vertical="center" wrapText="1"/>
    </xf>
    <xf numFmtId="0" fontId="42" fillId="23" borderId="22" xfId="0" applyFont="1" applyFill="1" applyBorder="1" applyAlignment="1" applyProtection="1">
      <alignment horizontal="center" vertical="center"/>
    </xf>
    <xf numFmtId="0" fontId="42" fillId="23" borderId="21" xfId="0" applyFont="1" applyFill="1" applyBorder="1" applyAlignment="1" applyProtection="1">
      <alignment horizontal="center" vertical="center"/>
    </xf>
    <xf numFmtId="0" fontId="30" fillId="24" borderId="0" xfId="0" applyFont="1" applyFill="1" applyBorder="1" applyAlignment="1" applyProtection="1">
      <alignment vertical="center"/>
    </xf>
    <xf numFmtId="0" fontId="33" fillId="24" borderId="0" xfId="0" applyFont="1" applyFill="1" applyBorder="1" applyAlignment="1" applyProtection="1">
      <alignment vertical="center"/>
    </xf>
    <xf numFmtId="0" fontId="31" fillId="24" borderId="0" xfId="0" applyFont="1" applyFill="1" applyBorder="1" applyAlignment="1" applyProtection="1">
      <alignment horizontal="center" vertical="center" wrapText="1"/>
    </xf>
    <xf numFmtId="1" fontId="36" fillId="24" borderId="0" xfId="0" applyNumberFormat="1" applyFont="1" applyFill="1" applyBorder="1" applyAlignment="1" applyProtection="1">
      <alignment horizontal="center" vertical="center"/>
    </xf>
    <xf numFmtId="0" fontId="39" fillId="25" borderId="10" xfId="0" applyFont="1" applyFill="1" applyBorder="1" applyAlignment="1" applyProtection="1">
      <alignment horizontal="left" vertical="center" wrapText="1" indent="2"/>
    </xf>
    <xf numFmtId="168" fontId="39" fillId="25" borderId="12" xfId="0" applyNumberFormat="1" applyFont="1" applyFill="1" applyBorder="1" applyAlignment="1" applyProtection="1">
      <alignment horizontal="center" vertical="center"/>
    </xf>
    <xf numFmtId="169" fontId="39" fillId="25" borderId="12" xfId="0" applyNumberFormat="1" applyFont="1" applyFill="1" applyBorder="1" applyAlignment="1" applyProtection="1">
      <alignment horizontal="center" vertical="center"/>
    </xf>
    <xf numFmtId="9" fontId="45" fillId="25" borderId="11" xfId="44" applyFont="1" applyFill="1" applyBorder="1" applyAlignment="1" applyProtection="1">
      <alignment horizontal="center" vertical="center"/>
    </xf>
    <xf numFmtId="0" fontId="39" fillId="25" borderId="12" xfId="43" applyNumberFormat="1" applyFont="1" applyFill="1" applyBorder="1" applyAlignment="1" applyProtection="1">
      <alignment horizontal="right" vertical="center"/>
    </xf>
    <xf numFmtId="0" fontId="39" fillId="25" borderId="0" xfId="43" applyNumberFormat="1" applyFont="1" applyFill="1" applyBorder="1" applyAlignment="1" applyProtection="1">
      <alignment horizontal="right" vertical="center"/>
    </xf>
    <xf numFmtId="15" fontId="45" fillId="25" borderId="11" xfId="44" applyNumberFormat="1" applyFont="1" applyFill="1" applyBorder="1" applyAlignment="1" applyProtection="1">
      <alignment horizontal="right" vertical="center"/>
    </xf>
    <xf numFmtId="0" fontId="34" fillId="25" borderId="10" xfId="0" applyFont="1" applyFill="1" applyBorder="1" applyAlignment="1" applyProtection="1">
      <alignment horizontal="center" vertical="center"/>
    </xf>
    <xf numFmtId="0" fontId="34" fillId="25" borderId="37" xfId="0" applyFont="1" applyFill="1" applyBorder="1" applyAlignment="1" applyProtection="1">
      <alignment horizontal="center" vertical="center"/>
    </xf>
    <xf numFmtId="165" fontId="37" fillId="25" borderId="15" xfId="0" applyNumberFormat="1" applyFont="1" applyFill="1" applyBorder="1" applyAlignment="1" applyProtection="1">
      <alignment horizontal="center" vertical="center" shrinkToFit="1"/>
    </xf>
    <xf numFmtId="165" fontId="37" fillId="25" borderId="36" xfId="0" applyNumberFormat="1" applyFont="1" applyFill="1" applyBorder="1" applyAlignment="1" applyProtection="1">
      <alignment horizontal="center" vertical="center" shrinkToFit="1"/>
    </xf>
    <xf numFmtId="0" fontId="34" fillId="24" borderId="10" xfId="0" applyFont="1" applyFill="1" applyBorder="1" applyAlignment="1" applyProtection="1">
      <alignment horizontal="center" vertical="center"/>
    </xf>
    <xf numFmtId="0" fontId="34" fillId="24" borderId="37" xfId="0" applyFont="1" applyFill="1" applyBorder="1" applyAlignment="1" applyProtection="1">
      <alignment horizontal="center" vertical="center"/>
    </xf>
    <xf numFmtId="165" fontId="37" fillId="25" borderId="18" xfId="0" applyNumberFormat="1" applyFont="1" applyFill="1" applyBorder="1" applyAlignment="1" applyProtection="1">
      <alignment horizontal="center" vertical="center" shrinkToFit="1"/>
    </xf>
    <xf numFmtId="165" fontId="37" fillId="25" borderId="17" xfId="0" applyNumberFormat="1" applyFont="1" applyFill="1" applyBorder="1" applyAlignment="1" applyProtection="1">
      <alignment horizontal="center" vertical="center" shrinkToFit="1"/>
    </xf>
    <xf numFmtId="165" fontId="37" fillId="25" borderId="35" xfId="0" applyNumberFormat="1" applyFont="1" applyFill="1" applyBorder="1" applyAlignment="1" applyProtection="1">
      <alignment horizontal="center" vertical="center" shrinkToFit="1"/>
    </xf>
    <xf numFmtId="0" fontId="58" fillId="20" borderId="31" xfId="0" applyNumberFormat="1" applyFont="1" applyFill="1" applyBorder="1" applyAlignment="1" applyProtection="1">
      <alignment horizontal="left" vertical="center"/>
      <protection locked="0"/>
    </xf>
    <xf numFmtId="168" fontId="38" fillId="25" borderId="13" xfId="0" applyNumberFormat="1" applyFont="1" applyFill="1" applyBorder="1" applyAlignment="1" applyProtection="1">
      <alignment vertical="center" shrinkToFit="1"/>
    </xf>
    <xf numFmtId="168" fontId="38" fillId="25" borderId="39" xfId="0" applyNumberFormat="1" applyFont="1" applyFill="1" applyBorder="1" applyAlignment="1" applyProtection="1">
      <alignment vertical="center" shrinkToFit="1"/>
    </xf>
    <xf numFmtId="168" fontId="38" fillId="25" borderId="16" xfId="0" applyNumberFormat="1" applyFont="1" applyFill="1" applyBorder="1" applyAlignment="1" applyProtection="1">
      <alignment vertical="center" shrinkToFit="1"/>
    </xf>
    <xf numFmtId="0" fontId="4" fillId="0" borderId="46" xfId="0" applyFont="1" applyBorder="1" applyAlignment="1" applyProtection="1">
      <alignment vertical="top"/>
      <protection locked="0"/>
    </xf>
    <xf numFmtId="0" fontId="4" fillId="0" borderId="46" xfId="0" applyFont="1" applyBorder="1" applyAlignment="1" applyProtection="1">
      <alignment vertical="top" wrapText="1"/>
      <protection locked="0"/>
    </xf>
    <xf numFmtId="0" fontId="59" fillId="0" borderId="46" xfId="0" applyFont="1" applyBorder="1" applyAlignment="1" applyProtection="1">
      <alignment vertical="top"/>
      <protection locked="0"/>
    </xf>
    <xf numFmtId="0" fontId="60" fillId="0" borderId="46" xfId="0" applyFont="1" applyBorder="1" applyAlignment="1" applyProtection="1">
      <alignment vertical="top" wrapText="1"/>
      <protection locked="0"/>
    </xf>
    <xf numFmtId="0" fontId="61" fillId="0" borderId="46" xfId="0" applyFont="1" applyBorder="1" applyAlignment="1" applyProtection="1">
      <alignment vertical="top"/>
      <protection locked="0"/>
    </xf>
    <xf numFmtId="0" fontId="61" fillId="0" borderId="46" xfId="0" applyFont="1" applyBorder="1" applyAlignment="1" applyProtection="1">
      <alignment vertical="top" wrapText="1"/>
      <protection locked="0"/>
    </xf>
    <xf numFmtId="0" fontId="60" fillId="0" borderId="46" xfId="0" quotePrefix="1" applyFont="1" applyBorder="1" applyAlignment="1" applyProtection="1">
      <alignment vertical="top"/>
      <protection locked="0"/>
    </xf>
    <xf numFmtId="0" fontId="62" fillId="0" borderId="46" xfId="0" applyFont="1" applyBorder="1" applyAlignment="1" applyProtection="1">
      <alignment vertical="top" wrapText="1"/>
      <protection locked="0"/>
    </xf>
    <xf numFmtId="0" fontId="64" fillId="26" borderId="0" xfId="0" applyFont="1" applyFill="1" applyAlignment="1" applyProtection="1">
      <alignment horizontal="center" vertical="center" wrapText="1"/>
      <protection locked="0"/>
    </xf>
    <xf numFmtId="0" fontId="62" fillId="0" borderId="46" xfId="0" applyFont="1" applyBorder="1" applyAlignment="1" applyProtection="1">
      <alignment horizontal="center" vertical="center"/>
      <protection locked="0"/>
    </xf>
    <xf numFmtId="0" fontId="60" fillId="0" borderId="46" xfId="0" quotePrefix="1" applyFont="1" applyBorder="1" applyAlignment="1" applyProtection="1">
      <alignment horizontal="center" vertical="center"/>
      <protection locked="0"/>
    </xf>
    <xf numFmtId="0" fontId="60" fillId="0" borderId="46" xfId="0" applyFont="1" applyBorder="1" applyAlignment="1" applyProtection="1">
      <alignment horizontal="center" vertical="center"/>
      <protection locked="0"/>
    </xf>
    <xf numFmtId="0" fontId="59" fillId="0" borderId="46" xfId="0" applyFont="1" applyBorder="1" applyAlignment="1" applyProtection="1">
      <alignment horizontal="center" vertical="center"/>
      <protection locked="0"/>
    </xf>
    <xf numFmtId="0" fontId="60" fillId="0" borderId="46" xfId="0" quotePrefix="1" applyFont="1" applyBorder="1" applyAlignment="1" applyProtection="1">
      <alignment horizontal="center" vertical="center" wrapText="1"/>
      <protection locked="0"/>
    </xf>
    <xf numFmtId="0" fontId="4" fillId="0" borderId="46" xfId="0" applyFont="1" applyBorder="1" applyAlignment="1" applyProtection="1">
      <alignment horizontal="center" vertical="center"/>
      <protection locked="0"/>
    </xf>
    <xf numFmtId="0" fontId="4" fillId="0" borderId="46" xfId="0" applyFont="1" applyBorder="1" applyAlignment="1" applyProtection="1">
      <alignment horizontal="center" vertical="center" wrapText="1"/>
      <protection locked="0"/>
    </xf>
    <xf numFmtId="0" fontId="4" fillId="0" borderId="46" xfId="0" quotePrefix="1" applyFont="1" applyBorder="1" applyAlignment="1" applyProtection="1">
      <alignment horizontal="center" vertical="center" wrapText="1"/>
      <protection locked="0"/>
    </xf>
    <xf numFmtId="0" fontId="63" fillId="0" borderId="46" xfId="0" applyFont="1" applyBorder="1" applyAlignment="1" applyProtection="1">
      <alignment horizontal="center" vertical="center" wrapText="1"/>
      <protection locked="0"/>
    </xf>
    <xf numFmtId="0" fontId="29" fillId="20" borderId="0" xfId="0" applyFont="1" applyFill="1" applyBorder="1" applyAlignment="1" applyProtection="1">
      <alignment vertical="center"/>
      <protection locked="0"/>
    </xf>
    <xf numFmtId="0" fontId="33" fillId="20" borderId="0" xfId="0" applyFont="1" applyFill="1" applyBorder="1" applyAlignment="1" applyProtection="1">
      <alignment vertical="center"/>
    </xf>
    <xf numFmtId="0" fontId="42" fillId="20" borderId="0" xfId="0" applyFont="1" applyFill="1" applyBorder="1" applyAlignment="1" applyProtection="1">
      <alignment vertical="center"/>
    </xf>
    <xf numFmtId="0" fontId="41" fillId="20" borderId="0" xfId="0" applyNumberFormat="1" applyFont="1" applyFill="1" applyBorder="1" applyAlignment="1" applyProtection="1">
      <alignment horizontal="center" vertical="center"/>
    </xf>
    <xf numFmtId="0" fontId="39" fillId="20" borderId="0" xfId="43" applyNumberFormat="1" applyFont="1" applyFill="1" applyBorder="1" applyAlignment="1" applyProtection="1">
      <alignment horizontal="right" vertical="center"/>
    </xf>
    <xf numFmtId="0" fontId="23" fillId="20" borderId="0" xfId="0" applyFont="1" applyFill="1" applyBorder="1"/>
    <xf numFmtId="0" fontId="41" fillId="20" borderId="0" xfId="0" applyFont="1" applyFill="1" applyBorder="1" applyAlignment="1" applyProtection="1">
      <alignment horizontal="center" vertical="center" wrapText="1"/>
    </xf>
    <xf numFmtId="2" fontId="34" fillId="20" borderId="0" xfId="43" applyNumberFormat="1" applyFont="1" applyFill="1" applyBorder="1" applyAlignment="1" applyProtection="1">
      <alignment horizontal="right" vertical="center"/>
    </xf>
    <xf numFmtId="168" fontId="23" fillId="20" borderId="0" xfId="0" applyNumberFormat="1" applyFont="1" applyFill="1" applyBorder="1" applyProtection="1">
      <protection locked="0"/>
    </xf>
    <xf numFmtId="169" fontId="23" fillId="20" borderId="0" xfId="0" applyNumberFormat="1" applyFont="1" applyFill="1" applyBorder="1" applyProtection="1">
      <protection locked="0"/>
    </xf>
    <xf numFmtId="0" fontId="46" fillId="20" borderId="0" xfId="0" applyFont="1" applyFill="1" applyBorder="1" applyAlignment="1" applyProtection="1">
      <alignment vertical="center"/>
    </xf>
    <xf numFmtId="0" fontId="58" fillId="20" borderId="23" xfId="0" applyNumberFormat="1" applyFont="1" applyFill="1" applyBorder="1" applyAlignment="1" applyProtection="1">
      <alignment vertical="center"/>
      <protection locked="0"/>
    </xf>
    <xf numFmtId="0" fontId="58" fillId="20" borderId="23" xfId="0" applyNumberFormat="1" applyFont="1" applyFill="1" applyBorder="1" applyAlignment="1" applyProtection="1">
      <alignment horizontal="left" vertical="center"/>
      <protection locked="0"/>
    </xf>
    <xf numFmtId="0" fontId="47" fillId="20" borderId="23" xfId="0" applyNumberFormat="1" applyFont="1" applyFill="1" applyBorder="1" applyAlignment="1" applyProtection="1">
      <alignment vertical="top"/>
      <protection locked="0"/>
    </xf>
    <xf numFmtId="0" fontId="58" fillId="20" borderId="47" xfId="0" applyNumberFormat="1" applyFont="1" applyFill="1" applyBorder="1" applyAlignment="1" applyProtection="1">
      <alignment vertical="center"/>
      <protection locked="0"/>
    </xf>
    <xf numFmtId="0" fontId="58" fillId="20" borderId="48" xfId="0" applyNumberFormat="1" applyFont="1" applyFill="1" applyBorder="1" applyAlignment="1" applyProtection="1">
      <alignment vertical="center"/>
      <protection locked="0"/>
    </xf>
    <xf numFmtId="0" fontId="58" fillId="20" borderId="47" xfId="0" applyNumberFormat="1" applyFont="1" applyFill="1" applyBorder="1" applyAlignment="1" applyProtection="1">
      <alignment horizontal="left" vertical="center"/>
      <protection locked="0"/>
    </xf>
    <xf numFmtId="0" fontId="47" fillId="20" borderId="48" xfId="0" applyNumberFormat="1" applyFont="1" applyFill="1" applyBorder="1" applyAlignment="1" applyProtection="1">
      <alignment vertical="top"/>
      <protection locked="0"/>
    </xf>
    <xf numFmtId="0" fontId="63" fillId="27" borderId="0" xfId="0" applyFont="1" applyFill="1" applyAlignment="1">
      <alignment horizontal="center" vertical="center"/>
    </xf>
    <xf numFmtId="0" fontId="63" fillId="28" borderId="0" xfId="0" applyFont="1" applyFill="1" applyAlignment="1">
      <alignment horizontal="center"/>
    </xf>
    <xf numFmtId="0" fontId="4" fillId="0" borderId="0" xfId="0" applyFont="1"/>
    <xf numFmtId="0" fontId="63" fillId="29" borderId="0" xfId="0" applyFont="1" applyFill="1" applyAlignment="1">
      <alignment horizontal="center" vertical="center"/>
    </xf>
    <xf numFmtId="0" fontId="63" fillId="30" borderId="0" xfId="0" applyFont="1" applyFill="1"/>
    <xf numFmtId="9" fontId="44" fillId="20" borderId="27" xfId="44" applyFont="1" applyFill="1" applyBorder="1" applyAlignment="1" applyProtection="1">
      <alignment horizontal="center" vertical="center"/>
    </xf>
    <xf numFmtId="9" fontId="44" fillId="20" borderId="26" xfId="44" applyFont="1" applyFill="1" applyBorder="1" applyAlignment="1" applyProtection="1">
      <alignment horizontal="center" vertical="center"/>
    </xf>
    <xf numFmtId="0" fontId="23" fillId="21" borderId="0" xfId="0" applyFont="1" applyFill="1" applyAlignment="1">
      <alignment horizontal="center"/>
    </xf>
    <xf numFmtId="9" fontId="44" fillId="20" borderId="29" xfId="44" applyFont="1" applyFill="1" applyBorder="1" applyAlignment="1" applyProtection="1">
      <alignment horizontal="center" vertical="center"/>
    </xf>
    <xf numFmtId="0" fontId="46" fillId="23" borderId="0" xfId="0" applyFont="1" applyFill="1" applyBorder="1" applyAlignment="1" applyProtection="1">
      <alignment horizontal="right" vertical="center"/>
    </xf>
    <xf numFmtId="0" fontId="46" fillId="23" borderId="30" xfId="0" applyFont="1" applyFill="1" applyBorder="1" applyAlignment="1" applyProtection="1">
      <alignment horizontal="right" vertical="center"/>
    </xf>
    <xf numFmtId="0" fontId="40" fillId="20" borderId="32" xfId="0" applyNumberFormat="1" applyFont="1" applyFill="1" applyBorder="1" applyAlignment="1" applyProtection="1">
      <alignment horizontal="center" vertical="center"/>
      <protection locked="0"/>
    </xf>
    <xf numFmtId="0" fontId="40" fillId="20" borderId="33" xfId="0" applyNumberFormat="1" applyFont="1" applyFill="1" applyBorder="1" applyAlignment="1" applyProtection="1">
      <alignment horizontal="center" vertical="center"/>
      <protection locked="0"/>
    </xf>
    <xf numFmtId="0" fontId="58" fillId="20" borderId="31" xfId="0" applyNumberFormat="1" applyFont="1" applyFill="1" applyBorder="1" applyAlignment="1" applyProtection="1">
      <alignment horizontal="center" vertical="center"/>
      <protection locked="0"/>
    </xf>
    <xf numFmtId="0" fontId="58" fillId="20" borderId="32" xfId="0" applyNumberFormat="1" applyFont="1" applyFill="1" applyBorder="1" applyAlignment="1" applyProtection="1">
      <alignment horizontal="center" vertical="center"/>
      <protection locked="0"/>
    </xf>
    <xf numFmtId="0" fontId="57" fillId="20" borderId="32" xfId="0" applyNumberFormat="1" applyFont="1" applyFill="1" applyBorder="1" applyAlignment="1" applyProtection="1">
      <alignment horizontal="center" vertical="center"/>
      <protection locked="0"/>
    </xf>
    <xf numFmtId="0" fontId="57" fillId="20" borderId="33" xfId="0" applyNumberFormat="1" applyFont="1" applyFill="1" applyBorder="1" applyAlignment="1" applyProtection="1">
      <alignment horizontal="center" vertical="center"/>
      <protection locked="0"/>
    </xf>
    <xf numFmtId="0" fontId="55" fillId="21" borderId="28" xfId="34" applyFont="1" applyFill="1" applyBorder="1" applyAlignment="1" applyProtection="1">
      <alignment horizontal="center" vertical="center"/>
    </xf>
    <xf numFmtId="0" fontId="55" fillId="21" borderId="0" xfId="34" applyFont="1" applyFill="1" applyBorder="1" applyAlignment="1" applyProtection="1">
      <alignment horizontal="center" vertical="center"/>
    </xf>
    <xf numFmtId="1" fontId="38" fillId="25" borderId="42" xfId="0" applyNumberFormat="1" applyFont="1" applyFill="1" applyBorder="1" applyAlignment="1" applyProtection="1">
      <alignment horizontal="center" vertical="center" shrinkToFit="1"/>
    </xf>
    <xf numFmtId="1" fontId="38" fillId="25" borderId="43" xfId="0" applyNumberFormat="1" applyFont="1" applyFill="1" applyBorder="1" applyAlignment="1" applyProtection="1">
      <alignment horizontal="center" vertical="center" shrinkToFit="1"/>
    </xf>
    <xf numFmtId="1" fontId="38" fillId="25" borderId="34" xfId="0" applyNumberFormat="1" applyFont="1" applyFill="1" applyBorder="1" applyAlignment="1" applyProtection="1">
      <alignment horizontal="center" vertical="center" shrinkToFit="1"/>
    </xf>
    <xf numFmtId="1" fontId="38" fillId="25" borderId="40" xfId="0" applyNumberFormat="1" applyFont="1" applyFill="1" applyBorder="1" applyAlignment="1" applyProtection="1">
      <alignment horizontal="center" vertical="center" shrinkToFit="1"/>
    </xf>
    <xf numFmtId="1" fontId="38" fillId="25" borderId="0" xfId="0" applyNumberFormat="1" applyFont="1" applyFill="1" applyBorder="1" applyAlignment="1" applyProtection="1">
      <alignment horizontal="center" vertical="center" shrinkToFit="1"/>
    </xf>
    <xf numFmtId="1" fontId="38" fillId="25" borderId="38" xfId="0" applyNumberFormat="1" applyFont="1" applyFill="1" applyBorder="1" applyAlignment="1" applyProtection="1">
      <alignment horizontal="center" vertical="center" shrinkToFit="1"/>
    </xf>
    <xf numFmtId="1" fontId="38" fillId="25" borderId="44" xfId="0" applyNumberFormat="1" applyFont="1" applyFill="1" applyBorder="1" applyAlignment="1" applyProtection="1">
      <alignment horizontal="center" vertical="center" shrinkToFit="1"/>
    </xf>
    <xf numFmtId="1" fontId="38" fillId="25" borderId="20" xfId="0" applyNumberFormat="1" applyFont="1" applyFill="1" applyBorder="1" applyAlignment="1" applyProtection="1">
      <alignment horizontal="center" vertical="center" shrinkToFit="1"/>
    </xf>
    <xf numFmtId="1" fontId="38" fillId="25" borderId="45" xfId="0" applyNumberFormat="1" applyFont="1" applyFill="1" applyBorder="1" applyAlignment="1" applyProtection="1">
      <alignment horizontal="center" vertical="center" shrinkToFit="1"/>
    </xf>
    <xf numFmtId="0" fontId="47" fillId="20" borderId="32" xfId="0" applyNumberFormat="1" applyFont="1" applyFill="1" applyBorder="1" applyAlignment="1" applyProtection="1">
      <alignment horizontal="center" vertical="center"/>
      <protection locked="0"/>
    </xf>
    <xf numFmtId="0" fontId="47" fillId="20" borderId="33" xfId="0" applyNumberFormat="1" applyFont="1" applyFill="1" applyBorder="1" applyAlignment="1" applyProtection="1">
      <alignment horizontal="center" vertical="center"/>
      <protection locked="0"/>
    </xf>
    <xf numFmtId="0" fontId="47" fillId="20" borderId="32" xfId="0" applyNumberFormat="1" applyFont="1" applyFill="1" applyBorder="1" applyAlignment="1" applyProtection="1">
      <alignment horizontal="center" vertical="top"/>
      <protection locked="0"/>
    </xf>
    <xf numFmtId="0" fontId="47" fillId="20" borderId="33" xfId="0" applyNumberFormat="1" applyFont="1" applyFill="1" applyBorder="1" applyAlignment="1" applyProtection="1">
      <alignment horizontal="center" vertical="top"/>
      <protection locked="0"/>
    </xf>
    <xf numFmtId="9" fontId="43" fillId="25" borderId="25" xfId="44" applyFont="1" applyFill="1" applyBorder="1" applyAlignment="1" applyProtection="1">
      <alignment horizontal="center" vertical="center"/>
    </xf>
    <xf numFmtId="0" fontId="42" fillId="23" borderId="21" xfId="0" applyFont="1" applyFill="1" applyBorder="1" applyAlignment="1" applyProtection="1">
      <alignment horizontal="center" vertical="center"/>
    </xf>
    <xf numFmtId="0" fontId="42" fillId="23" borderId="22" xfId="0" applyFont="1" applyFill="1" applyBorder="1" applyAlignment="1" applyProtection="1">
      <alignment horizontal="center" vertical="center"/>
    </xf>
    <xf numFmtId="0" fontId="42" fillId="23" borderId="41" xfId="0" applyFont="1" applyFill="1" applyBorder="1" applyAlignment="1" applyProtection="1">
      <alignment horizontal="center" vertical="center"/>
    </xf>
    <xf numFmtId="0" fontId="42" fillId="23" borderId="0" xfId="0" applyFont="1" applyFill="1" applyBorder="1" applyAlignment="1" applyProtection="1">
      <alignment horizontal="right" vertical="center"/>
    </xf>
    <xf numFmtId="0" fontId="41" fillId="24" borderId="24" xfId="0" applyFont="1" applyFill="1" applyBorder="1" applyAlignment="1" applyProtection="1">
      <alignment horizontal="center" vertical="center" wrapText="1"/>
    </xf>
    <xf numFmtId="0" fontId="41" fillId="24" borderId="0" xfId="0" applyFont="1" applyFill="1" applyBorder="1" applyAlignment="1" applyProtection="1">
      <alignment horizontal="center" vertical="center" wrapText="1"/>
    </xf>
    <xf numFmtId="9" fontId="41" fillId="24" borderId="0" xfId="44" applyFont="1" applyFill="1" applyBorder="1" applyAlignment="1" applyProtection="1">
      <alignment horizontal="center" vertical="center"/>
    </xf>
    <xf numFmtId="9" fontId="43" fillId="25" borderId="0" xfId="44" applyFont="1" applyFill="1" applyBorder="1" applyAlignment="1" applyProtection="1">
      <alignment horizontal="center" vertical="center"/>
    </xf>
    <xf numFmtId="9" fontId="44" fillId="20" borderId="25" xfId="44" applyFont="1" applyFill="1" applyBorder="1" applyAlignment="1" applyProtection="1">
      <alignment horizontal="center" vertical="center"/>
    </xf>
    <xf numFmtId="166" fontId="72" fillId="20" borderId="0" xfId="0" applyNumberFormat="1" applyFont="1" applyFill="1" applyBorder="1" applyAlignment="1" applyProtection="1">
      <alignment horizontal="center" vertical="center" shrinkToFit="1"/>
      <protection locked="0"/>
    </xf>
    <xf numFmtId="173" fontId="34" fillId="20" borderId="10" xfId="0" applyNumberFormat="1" applyFont="1" applyFill="1" applyBorder="1" applyAlignment="1" applyProtection="1">
      <alignment horizontal="center" vertical="center"/>
    </xf>
    <xf numFmtId="173" fontId="35" fillId="22" borderId="11" xfId="44" applyNumberFormat="1" applyFont="1" applyFill="1" applyBorder="1" applyAlignment="1" applyProtection="1">
      <alignment horizontal="right" vertical="center"/>
    </xf>
  </cellXfs>
  <cellStyles count="59">
    <cellStyle name="20 % - Accent1" xfId="1" builtinId="30" customBuiltin="1"/>
    <cellStyle name="20 % - Accent1 2" xfId="50" xr:uid="{5EF50644-B0A0-43F8-9F5A-9AD6EC10E416}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ctivity" xfId="45" xr:uid="{00000000-0005-0000-0000-000018000000}"/>
    <cellStyle name="Avertissement" xfId="42" builtinId="11" customBuiltin="1"/>
    <cellStyle name="Calcul" xfId="26" builtinId="22" customBuiltin="1"/>
    <cellStyle name="Calcul 2" xfId="54" xr:uid="{DA6AB377-BD59-4DE0-9C52-4FED2B04DBF8}"/>
    <cellStyle name="Cellule liée" xfId="36" builtinId="24" customBuiltin="1"/>
    <cellStyle name="Entrée" xfId="35" builtinId="20" customBuiltin="1"/>
    <cellStyle name="Entrée 2" xfId="49" xr:uid="{7EFC2943-F3EE-4759-94B1-24DAEC972A39}"/>
    <cellStyle name="Insatisfaisant" xfId="25" builtinId="27" customBuiltin="1"/>
    <cellStyle name="Insatisfaisant 2" xfId="52" xr:uid="{CB552F2E-0102-414D-8526-6B77A17B76E8}"/>
    <cellStyle name="Lien hypertexte" xfId="34" builtinId="8"/>
    <cellStyle name="Lien hypertexte visité" xfId="46" builtinId="9" customBuiltin="1"/>
    <cellStyle name="Milliers 2" xfId="58" xr:uid="{25E2D72C-39BD-41F8-A725-5218BBB1B936}"/>
    <cellStyle name="Monétaire" xfId="43" builtinId="4"/>
    <cellStyle name="Monétaire 2" xfId="51" xr:uid="{F282EAD1-BA4F-4858-A319-416496AA0B1B}"/>
    <cellStyle name="Neutre" xfId="37" builtinId="28" customBuiltin="1"/>
    <cellStyle name="Neutre 2" xfId="57" xr:uid="{56C67CB4-99F6-4D92-B26C-54D312655FB2}"/>
    <cellStyle name="Normal" xfId="0" builtinId="0"/>
    <cellStyle name="Normal 2" xfId="47" xr:uid="{FACA681C-6FE1-4E57-9FA9-EFE2E9479B8E}"/>
    <cellStyle name="Note" xfId="38" builtinId="10" customBuiltin="1"/>
    <cellStyle name="Note 2" xfId="55" xr:uid="{BC95D503-A0DF-4B93-A96D-EAD1FCD911A4}"/>
    <cellStyle name="Pourcentage" xfId="44" builtinId="5"/>
    <cellStyle name="Pourcentage 2" xfId="48" xr:uid="{89EE760A-63D0-4EC8-8DD7-FD9E42A02463}"/>
    <cellStyle name="Satisfaisant" xfId="29" builtinId="26" customBuiltin="1"/>
    <cellStyle name="Satisfaisant 2" xfId="56" xr:uid="{0E5ADF08-01BE-453C-AE09-A58D60C1F4DF}"/>
    <cellStyle name="Sortie" xfId="39" builtinId="21" customBuiltin="1"/>
    <cellStyle name="Sortie 2" xfId="53" xr:uid="{F241AFF2-074D-4FF1-B4EE-CD46212B84DA}"/>
    <cellStyle name="Texte explicatif" xfId="28" builtinId="53" customBuiltin="1"/>
    <cellStyle name="Titre" xfId="40" builtinId="15" customBuiltin="1"/>
    <cellStyle name="Titre 1" xfId="30" builtinId="16" customBuiltin="1"/>
    <cellStyle name="Titre 2" xfId="31" builtinId="17" customBuiltin="1"/>
    <cellStyle name="Titre 3" xfId="32" builtinId="18" customBuiltin="1"/>
    <cellStyle name="Titre 4" xfId="33" builtinId="19" customBuiltin="1"/>
    <cellStyle name="Total" xfId="41" builtinId="25" customBuiltin="1"/>
    <cellStyle name="Vérification" xfId="27" builtinId="23" customBuiltin="1"/>
  </cellStyles>
  <dxfs count="53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4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4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4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4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4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4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99FF99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6699FF"/>
      <rgbColor rgb="00CCECFF"/>
      <rgbColor rgb="00D6F4D9"/>
      <rgbColor rgb="00FFFFCC"/>
      <rgbColor rgb="0099CCFF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C0C0C0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  <mruColors>
      <color rgb="FF91D0FF"/>
      <color rgb="FFFFCCCC"/>
      <color rgb="FFFF9900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748241</xdr:colOff>
      <xdr:row>3</xdr:row>
      <xdr:rowOff>98425</xdr:rowOff>
    </xdr:from>
    <xdr:to>
      <xdr:col>12</xdr:col>
      <xdr:colOff>289278</xdr:colOff>
      <xdr:row>7</xdr:row>
      <xdr:rowOff>164041</xdr:rowOff>
    </xdr:to>
    <xdr:sp macro="" textlink="">
      <xdr:nvSpPr>
        <xdr:cNvPr id="8236" name="Text Box 44" hidden="1">
          <a:extLst>
            <a:ext uri="{FF2B5EF4-FFF2-40B4-BE49-F238E27FC236}">
              <a16:creationId xmlns:a16="http://schemas.microsoft.com/office/drawing/2014/main" id="{00000000-0008-0000-0000-00002C200000}"/>
            </a:ext>
          </a:extLst>
        </xdr:cNvPr>
        <xdr:cNvSpPr txBox="1">
          <a:spLocks noChangeArrowheads="1"/>
        </xdr:cNvSpPr>
      </xdr:nvSpPr>
      <xdr:spPr bwMode="auto">
        <a:xfrm>
          <a:off x="4953000" y="1371600"/>
          <a:ext cx="3419475" cy="110490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2399241</xdr:colOff>
      <xdr:row>4</xdr:row>
      <xdr:rowOff>130175</xdr:rowOff>
    </xdr:from>
    <xdr:to>
      <xdr:col>6</xdr:col>
      <xdr:colOff>733778</xdr:colOff>
      <xdr:row>7</xdr:row>
      <xdr:rowOff>58208</xdr:rowOff>
    </xdr:to>
    <xdr:sp macro="" textlink="">
      <xdr:nvSpPr>
        <xdr:cNvPr id="2" name="Text Box 44" hidden="1">
          <a:extLst>
            <a:ext uri="{FF2B5EF4-FFF2-40B4-BE49-F238E27FC236}">
              <a16:creationId xmlns:a16="http://schemas.microsoft.com/office/drawing/2014/main" id="{7731E141-BB98-4485-AFCE-685305671C45}"/>
            </a:ext>
          </a:extLst>
        </xdr:cNvPr>
        <xdr:cNvSpPr txBox="1">
          <a:spLocks noChangeArrowheads="1"/>
        </xdr:cNvSpPr>
      </xdr:nvSpPr>
      <xdr:spPr bwMode="auto">
        <a:xfrm>
          <a:off x="4961466" y="1364192"/>
          <a:ext cx="3468512" cy="1074208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v42-Gantt">
      <a:dk1>
        <a:sysClr val="windowText" lastClr="000000"/>
      </a:dk1>
      <a:lt1>
        <a:sysClr val="window" lastClr="FFFFFF"/>
      </a:lt1>
      <a:dk2>
        <a:srgbClr val="3B8741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8">
    <tabColor theme="4" tint="-0.249977111117893"/>
    <outlinePr summaryBelow="0"/>
    <pageSetUpPr fitToPage="1"/>
  </sheetPr>
  <dimension ref="B1:BZ79"/>
  <sheetViews>
    <sheetView showGridLines="0" tabSelected="1" zoomScale="90" zoomScaleNormal="90" workbookViewId="0">
      <selection activeCell="C13" sqref="C13"/>
    </sheetView>
  </sheetViews>
  <sheetFormatPr baseColWidth="10" defaultColWidth="9.28515625" defaultRowHeight="13.5" outlineLevelRow="1" x14ac:dyDescent="0.25"/>
  <cols>
    <col min="1" max="1" width="3.7109375" style="1" customWidth="1"/>
    <col min="2" max="2" width="3" style="1" customWidth="1"/>
    <col min="3" max="3" width="25.7109375" style="2" bestFit="1" customWidth="1"/>
    <col min="4" max="4" width="11.28515625" style="31" bestFit="1" customWidth="1"/>
    <col min="5" max="5" width="10.85546875" style="3" customWidth="1"/>
    <col min="6" max="6" width="8.7109375" style="3" customWidth="1"/>
    <col min="7" max="7" width="14.140625" style="3" customWidth="1"/>
    <col min="8" max="8" width="10.7109375" style="3" customWidth="1"/>
    <col min="9" max="9" width="7.5703125" style="3" customWidth="1"/>
    <col min="10" max="10" width="11.28515625" style="3" bestFit="1" customWidth="1"/>
    <col min="11" max="11" width="10.140625" style="3" bestFit="1" customWidth="1"/>
    <col min="12" max="12" width="5.28515625" style="3" customWidth="1"/>
    <col min="13" max="13" width="5.42578125" style="3" customWidth="1"/>
    <col min="14" max="14" width="2.28515625" style="3" customWidth="1"/>
    <col min="15" max="15" width="2" style="3" customWidth="1"/>
    <col min="16" max="19" width="3.28515625" style="3" customWidth="1"/>
    <col min="20" max="20" width="3.140625" style="3" customWidth="1"/>
    <col min="21" max="50" width="3.28515625" style="3" customWidth="1"/>
    <col min="51" max="51" width="3.5703125" style="1" customWidth="1"/>
    <col min="52" max="54" width="8" style="1" customWidth="1"/>
    <col min="55" max="55" width="0" style="1" hidden="1" customWidth="1"/>
    <col min="56" max="56" width="19.28515625" style="1" hidden="1" customWidth="1"/>
    <col min="57" max="59" width="0" style="1" hidden="1" customWidth="1"/>
    <col min="60" max="16384" width="9.28515625" style="1"/>
  </cols>
  <sheetData>
    <row r="1" spans="2:59" ht="52.5" customHeight="1" x14ac:dyDescent="0.25">
      <c r="B1" s="128"/>
      <c r="C1" s="128"/>
    </row>
    <row r="2" spans="2:59" ht="14.25" thickBot="1" x14ac:dyDescent="0.3">
      <c r="B2" s="4"/>
      <c r="C2" s="5"/>
      <c r="D2" s="32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4"/>
      <c r="AZ2" s="4"/>
      <c r="BA2" s="4"/>
      <c r="BB2" s="4"/>
    </row>
    <row r="3" spans="2:59" ht="33" customHeight="1" thickBot="1" x14ac:dyDescent="0.3">
      <c r="B3" s="4"/>
      <c r="C3" s="81" t="s">
        <v>27</v>
      </c>
      <c r="D3" s="151"/>
      <c r="E3" s="152"/>
      <c r="F3" s="24"/>
      <c r="G3" s="81" t="s">
        <v>17</v>
      </c>
      <c r="H3" s="149"/>
      <c r="I3" s="149"/>
      <c r="J3" s="149"/>
      <c r="K3" s="149"/>
      <c r="L3" s="149"/>
      <c r="M3" s="149"/>
      <c r="N3" s="149"/>
      <c r="O3" s="149"/>
      <c r="P3" s="150"/>
      <c r="Q3"/>
      <c r="R3" s="134" t="s">
        <v>26</v>
      </c>
      <c r="S3" s="135"/>
      <c r="T3" s="135"/>
      <c r="U3" s="135"/>
      <c r="V3" s="135"/>
      <c r="W3" s="135"/>
      <c r="X3" s="135"/>
      <c r="Y3" s="135"/>
      <c r="Z3" s="132"/>
      <c r="AA3" s="132"/>
      <c r="AB3" s="132"/>
      <c r="AC3" s="132"/>
      <c r="AD3" s="132"/>
      <c r="AE3" s="132"/>
      <c r="AF3" s="132"/>
      <c r="AG3" s="133"/>
      <c r="AH3" s="7"/>
      <c r="AI3" s="7"/>
      <c r="AJ3" s="134" t="s">
        <v>50</v>
      </c>
      <c r="AK3" s="135"/>
      <c r="AL3" s="135"/>
      <c r="AM3" s="136"/>
      <c r="AN3" s="136"/>
      <c r="AO3" s="136"/>
      <c r="AP3" s="136"/>
      <c r="AQ3" s="136"/>
      <c r="AR3" s="136"/>
      <c r="AS3" s="136"/>
      <c r="AT3" s="136"/>
      <c r="AU3" s="136"/>
      <c r="AV3" s="136"/>
      <c r="AW3" s="136"/>
      <c r="AX3" s="137"/>
      <c r="AY3" s="4"/>
      <c r="AZ3" s="4"/>
      <c r="BA3" s="4"/>
      <c r="BB3" s="4"/>
      <c r="BC3" s="82">
        <f>CHOOSE(WEEKDAY(E6+(M6-1)*7),5,4,3,2,1,0,6)+E6+(M6-1)*7</f>
        <v>43889.599999999999</v>
      </c>
      <c r="BD3" s="82"/>
      <c r="BE3" s="82"/>
      <c r="BF3" s="82"/>
      <c r="BG3" s="83"/>
    </row>
    <row r="4" spans="2:59" ht="27.75" customHeight="1" x14ac:dyDescent="0.25">
      <c r="B4" s="4"/>
      <c r="C4" s="24"/>
      <c r="D4" s="33"/>
      <c r="E4" s="24"/>
      <c r="F4" s="24"/>
      <c r="G4" s="24"/>
      <c r="H4" s="24"/>
      <c r="I4" s="24"/>
      <c r="J4" s="24"/>
      <c r="K4" s="24"/>
      <c r="L4" s="24"/>
      <c r="M4" s="14"/>
      <c r="N4" s="14"/>
      <c r="O4" s="8"/>
      <c r="P4" s="11"/>
      <c r="Q4" s="11"/>
      <c r="R4" s="11"/>
      <c r="S4" s="11"/>
      <c r="T4" s="11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4"/>
      <c r="AZ4" s="4"/>
      <c r="BA4" s="4"/>
      <c r="BB4" s="4"/>
      <c r="BC4" s="84"/>
      <c r="BD4" s="82"/>
      <c r="BE4" s="82"/>
      <c r="BF4" s="82"/>
      <c r="BG4" s="83"/>
    </row>
    <row r="5" spans="2:59" ht="26.25" customHeight="1" x14ac:dyDescent="0.25">
      <c r="B5" s="4"/>
      <c r="C5" s="36"/>
      <c r="D5" s="37"/>
      <c r="E5" s="38"/>
      <c r="F5" s="39"/>
      <c r="G5" s="40"/>
      <c r="H5" s="40"/>
      <c r="I5" s="40"/>
      <c r="J5" s="40"/>
      <c r="K5" s="40"/>
      <c r="L5" s="40"/>
      <c r="M5" s="40"/>
      <c r="N5" s="40"/>
      <c r="O5" s="61"/>
      <c r="P5" s="141" t="str">
        <f>"S" &amp; WEEKNUM(T8)</f>
        <v>S9</v>
      </c>
      <c r="Q5" s="141"/>
      <c r="R5" s="141"/>
      <c r="S5" s="141"/>
      <c r="T5" s="142"/>
      <c r="U5" s="140" t="str">
        <f t="shared" ref="U5" si="0">"S" &amp; WEEKNUM(Y8)</f>
        <v>S10</v>
      </c>
      <c r="V5" s="141"/>
      <c r="W5" s="141"/>
      <c r="X5" s="141"/>
      <c r="Y5" s="142"/>
      <c r="Z5" s="140" t="str">
        <f t="shared" ref="Z5" si="1">"S" &amp; WEEKNUM(AD8)</f>
        <v>S11</v>
      </c>
      <c r="AA5" s="141"/>
      <c r="AB5" s="141"/>
      <c r="AC5" s="141"/>
      <c r="AD5" s="142"/>
      <c r="AE5" s="140" t="str">
        <f t="shared" ref="AE5" si="2">"S" &amp; WEEKNUM(AI8)</f>
        <v>S12</v>
      </c>
      <c r="AF5" s="141"/>
      <c r="AG5" s="141"/>
      <c r="AH5" s="141"/>
      <c r="AI5" s="142"/>
      <c r="AJ5" s="140" t="str">
        <f t="shared" ref="AJ5" si="3">"S" &amp; WEEKNUM(AN8)</f>
        <v>S13</v>
      </c>
      <c r="AK5" s="141"/>
      <c r="AL5" s="141"/>
      <c r="AM5" s="141"/>
      <c r="AN5" s="142"/>
      <c r="AO5" s="140" t="str">
        <f t="shared" ref="AO5" si="4">"S" &amp; WEEKNUM(AS8)</f>
        <v>S14</v>
      </c>
      <c r="AP5" s="141"/>
      <c r="AQ5" s="141"/>
      <c r="AR5" s="141"/>
      <c r="AS5" s="142"/>
      <c r="AT5" s="140" t="str">
        <f t="shared" ref="AT5" si="5">"S" &amp; WEEKNUM(AX8)</f>
        <v>S15</v>
      </c>
      <c r="AU5" s="141"/>
      <c r="AV5" s="141"/>
      <c r="AW5" s="141"/>
      <c r="AX5" s="142"/>
      <c r="AY5" s="4"/>
      <c r="AZ5" s="4"/>
      <c r="BA5" s="4"/>
      <c r="BB5" s="4"/>
      <c r="BC5" s="84"/>
      <c r="BD5" s="82"/>
      <c r="BE5" s="82"/>
      <c r="BF5" s="82"/>
      <c r="BG5" s="83"/>
    </row>
    <row r="6" spans="2:59" ht="19.5" customHeight="1" x14ac:dyDescent="0.25">
      <c r="B6" s="4"/>
      <c r="C6" s="157" t="s">
        <v>15</v>
      </c>
      <c r="D6" s="157"/>
      <c r="E6" s="163">
        <v>43889</v>
      </c>
      <c r="F6" s="163"/>
      <c r="G6" s="130" t="s">
        <v>13</v>
      </c>
      <c r="H6" s="130"/>
      <c r="I6" s="130"/>
      <c r="J6" s="130"/>
      <c r="K6" s="130"/>
      <c r="L6" s="131"/>
      <c r="M6" s="15">
        <v>0.8</v>
      </c>
      <c r="N6" s="41"/>
      <c r="O6" s="62"/>
      <c r="P6" s="144"/>
      <c r="Q6" s="144"/>
      <c r="R6" s="144"/>
      <c r="S6" s="144"/>
      <c r="T6" s="145"/>
      <c r="U6" s="143"/>
      <c r="V6" s="144"/>
      <c r="W6" s="144"/>
      <c r="X6" s="144"/>
      <c r="Y6" s="145"/>
      <c r="Z6" s="143"/>
      <c r="AA6" s="144"/>
      <c r="AB6" s="144"/>
      <c r="AC6" s="144"/>
      <c r="AD6" s="145"/>
      <c r="AE6" s="143"/>
      <c r="AF6" s="144"/>
      <c r="AG6" s="144"/>
      <c r="AH6" s="144"/>
      <c r="AI6" s="145"/>
      <c r="AJ6" s="143"/>
      <c r="AK6" s="144"/>
      <c r="AL6" s="144"/>
      <c r="AM6" s="144"/>
      <c r="AN6" s="145"/>
      <c r="AO6" s="143"/>
      <c r="AP6" s="144"/>
      <c r="AQ6" s="144"/>
      <c r="AR6" s="144"/>
      <c r="AS6" s="145"/>
      <c r="AT6" s="143"/>
      <c r="AU6" s="144"/>
      <c r="AV6" s="144"/>
      <c r="AW6" s="144"/>
      <c r="AX6" s="145"/>
      <c r="AY6" s="4"/>
      <c r="AZ6" s="4"/>
      <c r="BA6" s="4"/>
      <c r="BB6" s="4"/>
    </row>
    <row r="7" spans="2:59" ht="6.4" customHeight="1" x14ac:dyDescent="0.25">
      <c r="B7" s="4"/>
      <c r="C7" s="42"/>
      <c r="D7" s="43"/>
      <c r="E7" s="44"/>
      <c r="F7" s="44"/>
      <c r="G7" s="45"/>
      <c r="H7" s="45"/>
      <c r="I7" s="45"/>
      <c r="J7" s="45"/>
      <c r="K7" s="45"/>
      <c r="L7" s="45"/>
      <c r="M7" s="45"/>
      <c r="N7" s="45"/>
      <c r="O7" s="62"/>
      <c r="P7" s="147"/>
      <c r="Q7" s="147"/>
      <c r="R7" s="147"/>
      <c r="S7" s="147"/>
      <c r="T7" s="148"/>
      <c r="U7" s="146"/>
      <c r="V7" s="147"/>
      <c r="W7" s="147"/>
      <c r="X7" s="147"/>
      <c r="Y7" s="148"/>
      <c r="Z7" s="146"/>
      <c r="AA7" s="147"/>
      <c r="AB7" s="147"/>
      <c r="AC7" s="147"/>
      <c r="AD7" s="148"/>
      <c r="AE7" s="146"/>
      <c r="AF7" s="147"/>
      <c r="AG7" s="147"/>
      <c r="AH7" s="147"/>
      <c r="AI7" s="148"/>
      <c r="AJ7" s="146"/>
      <c r="AK7" s="147"/>
      <c r="AL7" s="147"/>
      <c r="AM7" s="147"/>
      <c r="AN7" s="148"/>
      <c r="AO7" s="146"/>
      <c r="AP7" s="147"/>
      <c r="AQ7" s="147"/>
      <c r="AR7" s="147"/>
      <c r="AS7" s="148"/>
      <c r="AT7" s="146"/>
      <c r="AU7" s="147"/>
      <c r="AV7" s="147"/>
      <c r="AW7" s="147"/>
      <c r="AX7" s="148"/>
      <c r="AY7" s="4"/>
      <c r="AZ7" s="4"/>
      <c r="BA7" s="4"/>
      <c r="BB7" s="4"/>
    </row>
    <row r="8" spans="2:59" ht="27" customHeight="1" x14ac:dyDescent="0.25">
      <c r="B8" s="4"/>
      <c r="C8" s="47" t="s">
        <v>4</v>
      </c>
      <c r="D8" s="48" t="s">
        <v>5</v>
      </c>
      <c r="E8" s="49" t="s">
        <v>6</v>
      </c>
      <c r="F8" s="49" t="s">
        <v>7</v>
      </c>
      <c r="G8" s="49" t="s">
        <v>8</v>
      </c>
      <c r="H8" s="49" t="s">
        <v>9</v>
      </c>
      <c r="I8" s="49" t="s">
        <v>0</v>
      </c>
      <c r="J8" s="49" t="s">
        <v>2</v>
      </c>
      <c r="K8" s="49" t="s">
        <v>1</v>
      </c>
      <c r="L8" s="158" t="s">
        <v>10</v>
      </c>
      <c r="M8" s="159"/>
      <c r="N8" s="159"/>
      <c r="O8" s="63"/>
      <c r="P8" s="78">
        <f t="shared" ref="P8:S8" si="6">Q8-1</f>
        <v>43885.599999999999</v>
      </c>
      <c r="Q8" s="79">
        <f t="shared" si="6"/>
        <v>43886.6</v>
      </c>
      <c r="R8" s="79">
        <f t="shared" si="6"/>
        <v>43887.6</v>
      </c>
      <c r="S8" s="79">
        <f t="shared" si="6"/>
        <v>43888.6</v>
      </c>
      <c r="T8" s="80">
        <f>BC3</f>
        <v>43889.599999999999</v>
      </c>
      <c r="U8" s="78">
        <f>WORKDAY(T8,1)</f>
        <v>43892</v>
      </c>
      <c r="V8" s="79">
        <f t="shared" ref="V8:AX8" si="7">WORKDAY(U8,1)</f>
        <v>43893</v>
      </c>
      <c r="W8" s="79">
        <f t="shared" si="7"/>
        <v>43894</v>
      </c>
      <c r="X8" s="79">
        <f t="shared" si="7"/>
        <v>43895</v>
      </c>
      <c r="Y8" s="80">
        <f t="shared" si="7"/>
        <v>43896</v>
      </c>
      <c r="Z8" s="78">
        <f t="shared" si="7"/>
        <v>43899</v>
      </c>
      <c r="AA8" s="79">
        <f t="shared" si="7"/>
        <v>43900</v>
      </c>
      <c r="AB8" s="79">
        <f t="shared" si="7"/>
        <v>43901</v>
      </c>
      <c r="AC8" s="79">
        <f t="shared" si="7"/>
        <v>43902</v>
      </c>
      <c r="AD8" s="80">
        <f t="shared" si="7"/>
        <v>43903</v>
      </c>
      <c r="AE8" s="78">
        <f t="shared" si="7"/>
        <v>43906</v>
      </c>
      <c r="AF8" s="79">
        <f t="shared" si="7"/>
        <v>43907</v>
      </c>
      <c r="AG8" s="79">
        <f t="shared" si="7"/>
        <v>43908</v>
      </c>
      <c r="AH8" s="79">
        <f t="shared" si="7"/>
        <v>43909</v>
      </c>
      <c r="AI8" s="80">
        <f t="shared" si="7"/>
        <v>43910</v>
      </c>
      <c r="AJ8" s="78">
        <f t="shared" si="7"/>
        <v>43913</v>
      </c>
      <c r="AK8" s="79">
        <f t="shared" si="7"/>
        <v>43914</v>
      </c>
      <c r="AL8" s="79">
        <f t="shared" si="7"/>
        <v>43915</v>
      </c>
      <c r="AM8" s="79">
        <f t="shared" si="7"/>
        <v>43916</v>
      </c>
      <c r="AN8" s="80">
        <f t="shared" si="7"/>
        <v>43917</v>
      </c>
      <c r="AO8" s="78">
        <f t="shared" si="7"/>
        <v>43920</v>
      </c>
      <c r="AP8" s="79">
        <f t="shared" si="7"/>
        <v>43921</v>
      </c>
      <c r="AQ8" s="79">
        <f t="shared" si="7"/>
        <v>43922</v>
      </c>
      <c r="AR8" s="79">
        <f t="shared" si="7"/>
        <v>43923</v>
      </c>
      <c r="AS8" s="80">
        <f t="shared" si="7"/>
        <v>43924</v>
      </c>
      <c r="AT8" s="78">
        <f t="shared" si="7"/>
        <v>43927</v>
      </c>
      <c r="AU8" s="79">
        <f t="shared" si="7"/>
        <v>43928</v>
      </c>
      <c r="AV8" s="79">
        <f t="shared" si="7"/>
        <v>43929</v>
      </c>
      <c r="AW8" s="79">
        <f t="shared" si="7"/>
        <v>43930</v>
      </c>
      <c r="AX8" s="80">
        <f t="shared" si="7"/>
        <v>43931</v>
      </c>
      <c r="AY8" s="4"/>
      <c r="AZ8" s="4"/>
      <c r="BA8" s="4"/>
      <c r="BB8" s="4"/>
    </row>
    <row r="9" spans="2:59" ht="16.899999999999999" customHeight="1" x14ac:dyDescent="0.25">
      <c r="B9" s="4"/>
      <c r="C9" s="56"/>
      <c r="D9" s="57"/>
      <c r="E9" s="56"/>
      <c r="F9" s="58"/>
      <c r="G9" s="154"/>
      <c r="H9" s="155"/>
      <c r="I9" s="156"/>
      <c r="J9" s="59"/>
      <c r="K9" s="59"/>
      <c r="L9" s="60"/>
      <c r="M9" s="46"/>
      <c r="N9" s="46"/>
      <c r="O9" s="63"/>
      <c r="P9" s="74" t="str">
        <f>CHOOSE(WEEKDAY(P8,1),"S","L","M","M","J","V","S")</f>
        <v>L</v>
      </c>
      <c r="Q9" s="74" t="str">
        <f t="shared" ref="Q9:AX9" si="8">CHOOSE(WEEKDAY(Q8,1),"S","L","M","M","J","V","S")</f>
        <v>M</v>
      </c>
      <c r="R9" s="74" t="str">
        <f t="shared" si="8"/>
        <v>M</v>
      </c>
      <c r="S9" s="74" t="str">
        <f t="shared" si="8"/>
        <v>J</v>
      </c>
      <c r="T9" s="75" t="str">
        <f t="shared" si="8"/>
        <v>V</v>
      </c>
      <c r="U9" s="74" t="str">
        <f t="shared" si="8"/>
        <v>L</v>
      </c>
      <c r="V9" s="74" t="str">
        <f t="shared" si="8"/>
        <v>M</v>
      </c>
      <c r="W9" s="74" t="str">
        <f t="shared" si="8"/>
        <v>M</v>
      </c>
      <c r="X9" s="74" t="str">
        <f t="shared" si="8"/>
        <v>J</v>
      </c>
      <c r="Y9" s="75" t="str">
        <f t="shared" si="8"/>
        <v>V</v>
      </c>
      <c r="Z9" s="74" t="str">
        <f t="shared" si="8"/>
        <v>L</v>
      </c>
      <c r="AA9" s="74" t="str">
        <f t="shared" si="8"/>
        <v>M</v>
      </c>
      <c r="AB9" s="74" t="str">
        <f t="shared" si="8"/>
        <v>M</v>
      </c>
      <c r="AC9" s="74" t="str">
        <f t="shared" si="8"/>
        <v>J</v>
      </c>
      <c r="AD9" s="75" t="str">
        <f t="shared" si="8"/>
        <v>V</v>
      </c>
      <c r="AE9" s="74" t="str">
        <f t="shared" si="8"/>
        <v>L</v>
      </c>
      <c r="AF9" s="74" t="str">
        <f t="shared" si="8"/>
        <v>M</v>
      </c>
      <c r="AG9" s="74" t="str">
        <f t="shared" si="8"/>
        <v>M</v>
      </c>
      <c r="AH9" s="74" t="str">
        <f t="shared" si="8"/>
        <v>J</v>
      </c>
      <c r="AI9" s="75" t="str">
        <f t="shared" si="8"/>
        <v>V</v>
      </c>
      <c r="AJ9" s="74" t="str">
        <f t="shared" si="8"/>
        <v>L</v>
      </c>
      <c r="AK9" s="74" t="str">
        <f t="shared" si="8"/>
        <v>M</v>
      </c>
      <c r="AL9" s="74" t="str">
        <f t="shared" si="8"/>
        <v>M</v>
      </c>
      <c r="AM9" s="74" t="str">
        <f t="shared" si="8"/>
        <v>J</v>
      </c>
      <c r="AN9" s="75" t="str">
        <f t="shared" si="8"/>
        <v>V</v>
      </c>
      <c r="AO9" s="74" t="str">
        <f t="shared" si="8"/>
        <v>L</v>
      </c>
      <c r="AP9" s="74" t="str">
        <f t="shared" si="8"/>
        <v>M</v>
      </c>
      <c r="AQ9" s="74" t="str">
        <f t="shared" si="8"/>
        <v>M</v>
      </c>
      <c r="AR9" s="74" t="str">
        <f t="shared" si="8"/>
        <v>J</v>
      </c>
      <c r="AS9" s="75" t="str">
        <f t="shared" si="8"/>
        <v>V</v>
      </c>
      <c r="AT9" s="74" t="str">
        <f t="shared" si="8"/>
        <v>L</v>
      </c>
      <c r="AU9" s="74" t="str">
        <f t="shared" si="8"/>
        <v>M</v>
      </c>
      <c r="AV9" s="74" t="str">
        <f t="shared" si="8"/>
        <v>M</v>
      </c>
      <c r="AW9" s="74" t="str">
        <f t="shared" si="8"/>
        <v>J</v>
      </c>
      <c r="AX9" s="75" t="str">
        <f t="shared" si="8"/>
        <v>V</v>
      </c>
      <c r="AY9" s="4"/>
      <c r="AZ9" s="4"/>
      <c r="BA9" s="4"/>
      <c r="BB9" s="4"/>
    </row>
    <row r="10" spans="2:59" ht="19.5" customHeight="1" x14ac:dyDescent="0.25">
      <c r="B10" s="4"/>
      <c r="C10" s="50" t="s">
        <v>3</v>
      </c>
      <c r="D10" s="51"/>
      <c r="E10" s="52">
        <f>IF(SUM(E11,E18,E28,E47)&gt;0,SUM(E11,E18,E28,E47),"")</f>
        <v>4</v>
      </c>
      <c r="F10" s="52" t="str">
        <f>IF(SUM(F11,F18,F28,F47)&gt;0,SUM(F11,F18,F28,F47),"")</f>
        <v/>
      </c>
      <c r="G10" s="53" t="str">
        <f>IF(SUM(G11,G18,G28,G47)&gt;0,SUM(G11,G18,G28,G47),"")</f>
        <v/>
      </c>
      <c r="H10" s="54" t="str">
        <f>IF(ISERROR(AVERAGE(H11,H18,#REF!,H28,H47)),"",AVERAGE(H11,H18,#REF!,H28,H47))</f>
        <v/>
      </c>
      <c r="I10" s="55"/>
      <c r="J10" s="55"/>
      <c r="K10" s="55"/>
      <c r="L10" s="160" t="str">
        <f>IF(ISERROR(AVERAGE(L11,L18,#REF!,L28,L47)),"",AVERAGE(L11,L18,#REF!,L28,L47))</f>
        <v/>
      </c>
      <c r="M10" s="160"/>
      <c r="N10" s="160"/>
      <c r="O10" s="63"/>
      <c r="P10" s="76"/>
      <c r="Q10" s="76"/>
      <c r="R10" s="76"/>
      <c r="S10" s="76"/>
      <c r="T10" s="77"/>
      <c r="U10" s="76"/>
      <c r="V10" s="76"/>
      <c r="W10" s="76"/>
      <c r="X10" s="76"/>
      <c r="Y10" s="77"/>
      <c r="Z10" s="76"/>
      <c r="AA10" s="76"/>
      <c r="AB10" s="76"/>
      <c r="AC10" s="76"/>
      <c r="AD10" s="77"/>
      <c r="AE10" s="76"/>
      <c r="AF10" s="76"/>
      <c r="AG10" s="76"/>
      <c r="AH10" s="76"/>
      <c r="AI10" s="77"/>
      <c r="AJ10" s="76"/>
      <c r="AK10" s="76"/>
      <c r="AL10" s="76"/>
      <c r="AM10" s="76"/>
      <c r="AN10" s="77"/>
      <c r="AO10" s="76"/>
      <c r="AP10" s="76"/>
      <c r="AQ10" s="76"/>
      <c r="AR10" s="76"/>
      <c r="AS10" s="77"/>
      <c r="AT10" s="76"/>
      <c r="AU10" s="76"/>
      <c r="AV10" s="76"/>
      <c r="AW10" s="76"/>
      <c r="AX10" s="77"/>
      <c r="AY10" s="4"/>
      <c r="AZ10" s="4"/>
      <c r="BA10" s="4"/>
      <c r="BB10" s="4"/>
    </row>
    <row r="11" spans="2:59" ht="19.899999999999999" customHeight="1" x14ac:dyDescent="0.25">
      <c r="B11" s="4"/>
      <c r="C11" s="65" t="s">
        <v>23</v>
      </c>
      <c r="D11" s="66"/>
      <c r="E11" s="67">
        <f>IF(SUM(E12:E17)&gt;0,SUM(E12:E17),"")</f>
        <v>4</v>
      </c>
      <c r="F11" s="67" t="str">
        <f>IF(SUM(F12:F17)&gt;0,SUM(F12:F17),"")</f>
        <v/>
      </c>
      <c r="G11" s="67" t="str">
        <f>IF(SUM(G12:G17)&lt;&gt;0,SUM(G12:G17),"")</f>
        <v/>
      </c>
      <c r="H11" s="68" t="str">
        <f>IFERROR(F11/E11,"")</f>
        <v/>
      </c>
      <c r="I11" s="69"/>
      <c r="J11" s="70"/>
      <c r="K11" s="71"/>
      <c r="L11" s="153">
        <f>IF(ISERROR(AVERAGE(L12:N17)),"",AVERAGE(L12:N17))</f>
        <v>0</v>
      </c>
      <c r="M11" s="153"/>
      <c r="N11" s="153"/>
      <c r="O11" s="64"/>
      <c r="P11" s="72"/>
      <c r="Q11" s="72"/>
      <c r="R11" s="72"/>
      <c r="S11" s="72"/>
      <c r="T11" s="73"/>
      <c r="U11" s="72"/>
      <c r="V11" s="72"/>
      <c r="W11" s="72"/>
      <c r="X11" s="72"/>
      <c r="Y11" s="73"/>
      <c r="Z11" s="72"/>
      <c r="AA11" s="72"/>
      <c r="AB11" s="72"/>
      <c r="AC11" s="72"/>
      <c r="AD11" s="73"/>
      <c r="AE11" s="72"/>
      <c r="AF11" s="72"/>
      <c r="AG11" s="72"/>
      <c r="AH11" s="72"/>
      <c r="AI11" s="73"/>
      <c r="AJ11" s="72"/>
      <c r="AK11" s="72"/>
      <c r="AL11" s="72"/>
      <c r="AM11" s="72"/>
      <c r="AN11" s="73"/>
      <c r="AO11" s="72"/>
      <c r="AP11" s="72"/>
      <c r="AQ11" s="72"/>
      <c r="AR11" s="72"/>
      <c r="AS11" s="73"/>
      <c r="AT11" s="72"/>
      <c r="AU11" s="72"/>
      <c r="AV11" s="72"/>
      <c r="AW11" s="72"/>
      <c r="AX11" s="73"/>
      <c r="AY11" s="4"/>
      <c r="AZ11" s="4"/>
      <c r="BA11" s="4"/>
      <c r="BB11" s="4"/>
    </row>
    <row r="12" spans="2:59" ht="18" outlineLevel="1" x14ac:dyDescent="0.25">
      <c r="B12" s="4"/>
      <c r="C12" s="12" t="s">
        <v>31</v>
      </c>
      <c r="D12" s="164">
        <v>43889.333333333336</v>
      </c>
      <c r="E12" s="27">
        <v>4</v>
      </c>
      <c r="F12" s="27"/>
      <c r="G12" s="28" t="str">
        <f>IF(F12&gt;0,E12-F12,"")</f>
        <v/>
      </c>
      <c r="H12" s="17">
        <f>IFERROR(F12/E12,"")</f>
        <v>0</v>
      </c>
      <c r="I12" s="26">
        <f>ROUNDUP(E12/8,0)</f>
        <v>1</v>
      </c>
      <c r="J12" s="165">
        <f>IF(D12="","",D12)</f>
        <v>43889.333333333336</v>
      </c>
      <c r="K12" s="165">
        <f>IF(I12&gt;0,WORKDAY(J12,I12),"")</f>
        <v>43892</v>
      </c>
      <c r="L12" s="126">
        <v>0</v>
      </c>
      <c r="M12" s="127"/>
      <c r="N12" s="127"/>
      <c r="O12" s="64"/>
      <c r="P12" s="9"/>
      <c r="Q12" s="9"/>
      <c r="R12" s="9"/>
      <c r="S12" s="9"/>
      <c r="T12" s="29"/>
      <c r="U12" s="9"/>
      <c r="V12" s="9"/>
      <c r="W12" s="9"/>
      <c r="X12" s="9"/>
      <c r="Y12" s="29"/>
      <c r="Z12" s="9"/>
      <c r="AA12" s="9"/>
      <c r="AB12" s="9"/>
      <c r="AC12" s="9"/>
      <c r="AD12" s="29"/>
      <c r="AE12" s="9"/>
      <c r="AF12" s="9"/>
      <c r="AG12" s="9"/>
      <c r="AH12" s="9"/>
      <c r="AI12" s="29"/>
      <c r="AJ12" s="9"/>
      <c r="AK12" s="9"/>
      <c r="AL12" s="9"/>
      <c r="AM12" s="9"/>
      <c r="AN12" s="29"/>
      <c r="AO12" s="9"/>
      <c r="AP12" s="9"/>
      <c r="AQ12" s="9"/>
      <c r="AR12" s="9"/>
      <c r="AS12" s="29"/>
      <c r="AT12" s="9"/>
      <c r="AU12" s="9"/>
      <c r="AV12" s="9"/>
      <c r="AW12" s="9"/>
      <c r="AX12" s="29"/>
      <c r="AY12" s="4"/>
      <c r="AZ12" s="4"/>
      <c r="BA12" s="4"/>
      <c r="BB12" s="4"/>
      <c r="BD12" s="30"/>
    </row>
    <row r="13" spans="2:59" ht="18" outlineLevel="1" x14ac:dyDescent="0.25">
      <c r="B13" s="4"/>
      <c r="C13" s="12"/>
      <c r="D13" s="25"/>
      <c r="E13" s="27"/>
      <c r="F13" s="27"/>
      <c r="G13" s="28" t="str">
        <f t="shared" ref="G13:G17" si="9">IF(F13&gt;0,E13-F13,"")</f>
        <v/>
      </c>
      <c r="H13" s="17" t="str">
        <f t="shared" ref="H13:H17" si="10">IFERROR(F13/E13,"")</f>
        <v/>
      </c>
      <c r="I13" s="26">
        <f t="shared" ref="I13:I49" si="11">ROUNDUP(E13/8,0)</f>
        <v>0</v>
      </c>
      <c r="J13" s="13" t="str">
        <f>IF(D13="","",D13)</f>
        <v/>
      </c>
      <c r="K13" s="13" t="str">
        <f t="shared" ref="K13:K17" si="12">IF(I13&gt;0,WORKDAY(J13,I13),"")</f>
        <v/>
      </c>
      <c r="L13" s="126">
        <v>0</v>
      </c>
      <c r="M13" s="127"/>
      <c r="N13" s="127"/>
      <c r="O13" s="64"/>
      <c r="P13" s="9"/>
      <c r="Q13" s="9"/>
      <c r="R13" s="9"/>
      <c r="S13" s="9"/>
      <c r="T13" s="29"/>
      <c r="U13" s="9"/>
      <c r="V13" s="9"/>
      <c r="W13" s="9"/>
      <c r="X13" s="9"/>
      <c r="Y13" s="29"/>
      <c r="Z13" s="9"/>
      <c r="AA13" s="9"/>
      <c r="AB13" s="9"/>
      <c r="AC13" s="9"/>
      <c r="AD13" s="29"/>
      <c r="AE13" s="9"/>
      <c r="AF13" s="9"/>
      <c r="AG13" s="9"/>
      <c r="AH13" s="9"/>
      <c r="AI13" s="29"/>
      <c r="AJ13" s="9"/>
      <c r="AK13" s="9"/>
      <c r="AL13" s="9"/>
      <c r="AM13" s="9"/>
      <c r="AN13" s="29"/>
      <c r="AO13" s="9"/>
      <c r="AP13" s="9"/>
      <c r="AQ13" s="9"/>
      <c r="AR13" s="9"/>
      <c r="AS13" s="29"/>
      <c r="AT13" s="9"/>
      <c r="AU13" s="9"/>
      <c r="AV13" s="9"/>
      <c r="AW13" s="9"/>
      <c r="AX13" s="29"/>
      <c r="AY13" s="4"/>
      <c r="AZ13" s="4"/>
      <c r="BA13" s="4"/>
      <c r="BB13" s="4"/>
    </row>
    <row r="14" spans="2:59" ht="18" outlineLevel="1" x14ac:dyDescent="0.25">
      <c r="B14" s="4"/>
      <c r="C14" s="12"/>
      <c r="D14" s="25"/>
      <c r="E14" s="27"/>
      <c r="F14" s="27"/>
      <c r="G14" s="28" t="str">
        <f>IF(F14&gt;0,E14-F14,"")</f>
        <v/>
      </c>
      <c r="H14" s="17" t="str">
        <f>IFERROR(F14/E14,"")</f>
        <v/>
      </c>
      <c r="I14" s="26">
        <f>ROUNDUP(E14/8,0)</f>
        <v>0</v>
      </c>
      <c r="J14" s="13" t="str">
        <f>IF(D14="","",D14)</f>
        <v/>
      </c>
      <c r="K14" s="13" t="str">
        <f>IF(I14&gt;0,WORKDAY(J14,I14),"")</f>
        <v/>
      </c>
      <c r="L14" s="126">
        <v>0</v>
      </c>
      <c r="M14" s="127"/>
      <c r="N14" s="127"/>
      <c r="O14" s="64"/>
      <c r="P14" s="9"/>
      <c r="Q14" s="9"/>
      <c r="R14" s="9"/>
      <c r="S14" s="9"/>
      <c r="T14" s="29"/>
      <c r="U14" s="9"/>
      <c r="V14" s="9"/>
      <c r="W14" s="9"/>
      <c r="X14" s="9"/>
      <c r="Y14" s="29"/>
      <c r="Z14" s="9"/>
      <c r="AA14" s="9"/>
      <c r="AB14" s="9"/>
      <c r="AC14" s="9"/>
      <c r="AD14" s="29"/>
      <c r="AE14" s="9"/>
      <c r="AF14" s="9"/>
      <c r="AG14" s="9"/>
      <c r="AH14" s="9"/>
      <c r="AI14" s="29"/>
      <c r="AJ14" s="9"/>
      <c r="AK14" s="9"/>
      <c r="AL14" s="9"/>
      <c r="AM14" s="9"/>
      <c r="AN14" s="29"/>
      <c r="AO14" s="9"/>
      <c r="AP14" s="9"/>
      <c r="AQ14" s="9"/>
      <c r="AR14" s="9"/>
      <c r="AS14" s="29"/>
      <c r="AT14" s="9"/>
      <c r="AU14" s="9"/>
      <c r="AV14" s="9"/>
      <c r="AW14" s="9"/>
      <c r="AX14" s="29"/>
      <c r="AY14" s="4"/>
      <c r="AZ14" s="4"/>
      <c r="BA14" s="4"/>
      <c r="BB14" s="4"/>
      <c r="BD14" s="30"/>
    </row>
    <row r="15" spans="2:59" ht="18" outlineLevel="1" x14ac:dyDescent="0.25">
      <c r="B15" s="4"/>
      <c r="C15" s="12"/>
      <c r="D15" s="25"/>
      <c r="E15" s="27"/>
      <c r="F15" s="27"/>
      <c r="G15" s="28" t="str">
        <f t="shared" ref="G15:G16" si="13">IF(F15&gt;0,E15-F15,"")</f>
        <v/>
      </c>
      <c r="H15" s="17" t="str">
        <f t="shared" ref="H15:H16" si="14">IFERROR(F15/E15,"")</f>
        <v/>
      </c>
      <c r="I15" s="26">
        <f t="shared" ref="I15:I16" si="15">ROUNDUP(E15/8,0)</f>
        <v>0</v>
      </c>
      <c r="J15" s="13" t="str">
        <f>IF(D15="","",D15)</f>
        <v/>
      </c>
      <c r="K15" s="13" t="str">
        <f t="shared" ref="K15:K16" si="16">IF(I15&gt;0,WORKDAY(J15,I15),"")</f>
        <v/>
      </c>
      <c r="L15" s="126">
        <v>0</v>
      </c>
      <c r="M15" s="127"/>
      <c r="N15" s="127"/>
      <c r="O15" s="64"/>
      <c r="P15" s="9"/>
      <c r="Q15" s="9"/>
      <c r="R15" s="9"/>
      <c r="S15" s="9"/>
      <c r="T15" s="29"/>
      <c r="U15" s="9"/>
      <c r="V15" s="9"/>
      <c r="W15" s="9"/>
      <c r="X15" s="9"/>
      <c r="Y15" s="29"/>
      <c r="Z15" s="9"/>
      <c r="AA15" s="9"/>
      <c r="AB15" s="9"/>
      <c r="AC15" s="9"/>
      <c r="AD15" s="29"/>
      <c r="AE15" s="9"/>
      <c r="AF15" s="9"/>
      <c r="AG15" s="9"/>
      <c r="AH15" s="9"/>
      <c r="AI15" s="29"/>
      <c r="AJ15" s="9"/>
      <c r="AK15" s="9"/>
      <c r="AL15" s="9"/>
      <c r="AM15" s="9"/>
      <c r="AN15" s="29"/>
      <c r="AO15" s="9"/>
      <c r="AP15" s="9"/>
      <c r="AQ15" s="9"/>
      <c r="AR15" s="9"/>
      <c r="AS15" s="29"/>
      <c r="AT15" s="9"/>
      <c r="AU15" s="9"/>
      <c r="AV15" s="9"/>
      <c r="AW15" s="9"/>
      <c r="AX15" s="29"/>
      <c r="AY15" s="4"/>
      <c r="AZ15" s="4"/>
      <c r="BA15" s="4"/>
      <c r="BB15" s="4"/>
    </row>
    <row r="16" spans="2:59" ht="18" outlineLevel="1" x14ac:dyDescent="0.25">
      <c r="B16" s="4"/>
      <c r="C16" s="12"/>
      <c r="D16" s="25"/>
      <c r="E16" s="27"/>
      <c r="F16" s="27"/>
      <c r="G16" s="28" t="str">
        <f t="shared" si="13"/>
        <v/>
      </c>
      <c r="H16" s="17" t="str">
        <f t="shared" si="14"/>
        <v/>
      </c>
      <c r="I16" s="26">
        <f t="shared" si="15"/>
        <v>0</v>
      </c>
      <c r="J16" s="13" t="str">
        <f>IF(D16="","",D16)</f>
        <v/>
      </c>
      <c r="K16" s="13" t="str">
        <f t="shared" si="16"/>
        <v/>
      </c>
      <c r="L16" s="126">
        <v>0</v>
      </c>
      <c r="M16" s="127"/>
      <c r="N16" s="127"/>
      <c r="O16" s="64"/>
      <c r="P16" s="9"/>
      <c r="Q16" s="9"/>
      <c r="R16" s="9"/>
      <c r="S16" s="9"/>
      <c r="T16" s="29"/>
      <c r="U16" s="9"/>
      <c r="V16" s="9"/>
      <c r="W16" s="9"/>
      <c r="X16" s="9"/>
      <c r="Y16" s="29"/>
      <c r="Z16" s="9"/>
      <c r="AA16" s="9"/>
      <c r="AB16" s="9"/>
      <c r="AC16" s="9"/>
      <c r="AD16" s="29"/>
      <c r="AE16" s="9"/>
      <c r="AF16" s="9"/>
      <c r="AG16" s="9"/>
      <c r="AH16" s="9"/>
      <c r="AI16" s="29"/>
      <c r="AJ16" s="9"/>
      <c r="AK16" s="9"/>
      <c r="AL16" s="9"/>
      <c r="AM16" s="9"/>
      <c r="AN16" s="29"/>
      <c r="AO16" s="9"/>
      <c r="AP16" s="9"/>
      <c r="AQ16" s="9"/>
      <c r="AR16" s="9"/>
      <c r="AS16" s="29"/>
      <c r="AT16" s="9"/>
      <c r="AU16" s="9"/>
      <c r="AV16" s="9"/>
      <c r="AW16" s="9"/>
      <c r="AX16" s="29"/>
      <c r="AY16" s="4"/>
      <c r="AZ16" s="4"/>
      <c r="BA16" s="4"/>
      <c r="BB16" s="4"/>
    </row>
    <row r="17" spans="2:54" ht="18" outlineLevel="1" x14ac:dyDescent="0.25">
      <c r="B17" s="4"/>
      <c r="C17" s="12"/>
      <c r="D17" s="25"/>
      <c r="E17" s="27"/>
      <c r="F17" s="27"/>
      <c r="G17" s="28" t="str">
        <f t="shared" si="9"/>
        <v/>
      </c>
      <c r="H17" s="17" t="str">
        <f t="shared" si="10"/>
        <v/>
      </c>
      <c r="I17" s="26">
        <f t="shared" si="11"/>
        <v>0</v>
      </c>
      <c r="J17" s="13" t="str">
        <f>IF(D17="","",D17)</f>
        <v/>
      </c>
      <c r="K17" s="13" t="str">
        <f t="shared" si="12"/>
        <v/>
      </c>
      <c r="L17" s="129">
        <v>0</v>
      </c>
      <c r="M17" s="129"/>
      <c r="N17" s="129"/>
      <c r="O17" s="64"/>
      <c r="P17" s="9"/>
      <c r="Q17" s="9"/>
      <c r="R17" s="9"/>
      <c r="S17" s="9"/>
      <c r="T17" s="29"/>
      <c r="U17" s="9"/>
      <c r="V17" s="9"/>
      <c r="W17" s="9"/>
      <c r="X17" s="9"/>
      <c r="Y17" s="29"/>
      <c r="Z17" s="9"/>
      <c r="AA17" s="9"/>
      <c r="AB17" s="9"/>
      <c r="AC17" s="9"/>
      <c r="AD17" s="29"/>
      <c r="AE17" s="9"/>
      <c r="AF17" s="9"/>
      <c r="AG17" s="9"/>
      <c r="AH17" s="9"/>
      <c r="AI17" s="29"/>
      <c r="AJ17" s="9"/>
      <c r="AK17" s="9"/>
      <c r="AL17" s="9"/>
      <c r="AM17" s="9"/>
      <c r="AN17" s="29"/>
      <c r="AO17" s="9"/>
      <c r="AP17" s="9"/>
      <c r="AQ17" s="9"/>
      <c r="AR17" s="9"/>
      <c r="AS17" s="29"/>
      <c r="AT17" s="9"/>
      <c r="AU17" s="9"/>
      <c r="AV17" s="9"/>
      <c r="AW17" s="9"/>
      <c r="AX17" s="29"/>
      <c r="AY17" s="4"/>
      <c r="AZ17" s="4"/>
      <c r="BA17" s="4"/>
      <c r="BB17" s="4"/>
    </row>
    <row r="18" spans="2:54" ht="19.899999999999999" customHeight="1" x14ac:dyDescent="0.25">
      <c r="B18" s="4"/>
      <c r="C18" s="65" t="s">
        <v>25</v>
      </c>
      <c r="D18" s="66"/>
      <c r="E18" s="67" t="str">
        <f>IF(SUM(E19:E27)&gt;0,SUM(E19:E27),"")</f>
        <v/>
      </c>
      <c r="F18" s="67" t="str">
        <f>IF(SUM(F19:F27)&gt;0,SUM(F19:F27),"")</f>
        <v/>
      </c>
      <c r="G18" s="67" t="str">
        <f>IF(SUM(G19:G27)&lt;&gt;0,SUM(G19:G21),"")</f>
        <v/>
      </c>
      <c r="H18" s="68" t="str">
        <f>IFERROR(F18/E18,"")</f>
        <v/>
      </c>
      <c r="I18" s="69"/>
      <c r="J18" s="70"/>
      <c r="K18" s="71"/>
      <c r="L18" s="161">
        <f>IF(ISERROR(AVERAGE(L19:N27)),"",AVERAGE(L19:N27))</f>
        <v>0</v>
      </c>
      <c r="M18" s="161"/>
      <c r="N18" s="161"/>
      <c r="O18" s="64"/>
      <c r="P18" s="72"/>
      <c r="Q18" s="72"/>
      <c r="R18" s="72"/>
      <c r="S18" s="72"/>
      <c r="T18" s="73"/>
      <c r="U18" s="72"/>
      <c r="V18" s="72"/>
      <c r="W18" s="72"/>
      <c r="X18" s="72"/>
      <c r="Y18" s="73"/>
      <c r="Z18" s="72"/>
      <c r="AA18" s="72"/>
      <c r="AB18" s="72"/>
      <c r="AC18" s="72"/>
      <c r="AD18" s="73"/>
      <c r="AE18" s="72"/>
      <c r="AF18" s="72"/>
      <c r="AG18" s="72"/>
      <c r="AH18" s="72"/>
      <c r="AI18" s="73"/>
      <c r="AJ18" s="72"/>
      <c r="AK18" s="72"/>
      <c r="AL18" s="72"/>
      <c r="AM18" s="72"/>
      <c r="AN18" s="73"/>
      <c r="AO18" s="72"/>
      <c r="AP18" s="72"/>
      <c r="AQ18" s="72"/>
      <c r="AR18" s="72"/>
      <c r="AS18" s="73"/>
      <c r="AT18" s="72"/>
      <c r="AU18" s="72"/>
      <c r="AV18" s="72"/>
      <c r="AW18" s="72"/>
      <c r="AX18" s="73"/>
      <c r="AY18" s="4"/>
      <c r="AZ18" s="4"/>
      <c r="BA18" s="4"/>
      <c r="BB18" s="4"/>
    </row>
    <row r="19" spans="2:54" ht="18" outlineLevel="1" x14ac:dyDescent="0.25">
      <c r="B19" s="4"/>
      <c r="C19" s="12"/>
      <c r="D19" s="25"/>
      <c r="E19" s="27"/>
      <c r="F19" s="27"/>
      <c r="G19" s="28" t="str">
        <f>IF(F19&gt;0,E19-F19,"")</f>
        <v/>
      </c>
      <c r="H19" s="17" t="str">
        <f>IFERROR(F19/E19,"")</f>
        <v/>
      </c>
      <c r="I19" s="26">
        <f t="shared" si="11"/>
        <v>0</v>
      </c>
      <c r="J19" s="13" t="str">
        <f>IF(D19="","",D19)</f>
        <v/>
      </c>
      <c r="K19" s="13" t="str">
        <f>IF(I19&gt;0,WORKDAY(J19,I19),"")</f>
        <v/>
      </c>
      <c r="L19" s="162">
        <v>0</v>
      </c>
      <c r="M19" s="162"/>
      <c r="N19" s="162"/>
      <c r="O19" s="64"/>
      <c r="P19" s="9"/>
      <c r="Q19" s="9"/>
      <c r="R19" s="9"/>
      <c r="S19" s="9"/>
      <c r="T19" s="29"/>
      <c r="U19" s="9"/>
      <c r="V19" s="9"/>
      <c r="W19" s="9"/>
      <c r="X19" s="9"/>
      <c r="Y19" s="29"/>
      <c r="Z19" s="9"/>
      <c r="AA19" s="9"/>
      <c r="AB19" s="9"/>
      <c r="AC19" s="9"/>
      <c r="AD19" s="29"/>
      <c r="AE19" s="9"/>
      <c r="AF19" s="9"/>
      <c r="AG19" s="9"/>
      <c r="AH19" s="9"/>
      <c r="AI19" s="29"/>
      <c r="AJ19" s="9"/>
      <c r="AK19" s="9"/>
      <c r="AL19" s="9"/>
      <c r="AM19" s="9"/>
      <c r="AN19" s="29"/>
      <c r="AO19" s="9"/>
      <c r="AP19" s="9"/>
      <c r="AQ19" s="9"/>
      <c r="AR19" s="9"/>
      <c r="AS19" s="29"/>
      <c r="AT19" s="9"/>
      <c r="AU19" s="9"/>
      <c r="AV19" s="9"/>
      <c r="AW19" s="9"/>
      <c r="AX19" s="29"/>
      <c r="AY19" s="4"/>
      <c r="AZ19" s="4"/>
      <c r="BA19" s="4"/>
      <c r="BB19" s="4"/>
    </row>
    <row r="20" spans="2:54" ht="18" outlineLevel="1" x14ac:dyDescent="0.25">
      <c r="B20" s="4"/>
      <c r="C20" s="12"/>
      <c r="D20" s="25"/>
      <c r="E20" s="27"/>
      <c r="F20" s="27"/>
      <c r="G20" s="28" t="str">
        <f t="shared" ref="G20:G27" si="17">IF(F20&gt;0,E20-F20,"")</f>
        <v/>
      </c>
      <c r="H20" s="17" t="str">
        <f t="shared" ref="H20:H27" si="18">IFERROR(F20/E20,"")</f>
        <v/>
      </c>
      <c r="I20" s="26">
        <f t="shared" si="11"/>
        <v>0</v>
      </c>
      <c r="J20" s="13" t="str">
        <f>IF(D20="","",D20)</f>
        <v/>
      </c>
      <c r="K20" s="13" t="str">
        <f t="shared" ref="K20:K27" si="19">IF(I20&gt;0,WORKDAY(J20,I20),"")</f>
        <v/>
      </c>
      <c r="L20" s="127">
        <v>0</v>
      </c>
      <c r="M20" s="127"/>
      <c r="N20" s="127"/>
      <c r="O20" s="64"/>
      <c r="P20" s="9"/>
      <c r="Q20" s="9"/>
      <c r="R20" s="9"/>
      <c r="S20" s="9"/>
      <c r="T20" s="29"/>
      <c r="U20" s="9"/>
      <c r="V20" s="9"/>
      <c r="W20" s="9"/>
      <c r="X20" s="9"/>
      <c r="Y20" s="29"/>
      <c r="Z20" s="9"/>
      <c r="AA20" s="9"/>
      <c r="AB20" s="9"/>
      <c r="AC20" s="9"/>
      <c r="AD20" s="29"/>
      <c r="AE20" s="9"/>
      <c r="AF20" s="9"/>
      <c r="AG20" s="9"/>
      <c r="AH20" s="9"/>
      <c r="AI20" s="29"/>
      <c r="AJ20" s="9"/>
      <c r="AK20" s="9"/>
      <c r="AL20" s="9"/>
      <c r="AM20" s="9"/>
      <c r="AN20" s="29"/>
      <c r="AO20" s="9"/>
      <c r="AP20" s="9"/>
      <c r="AQ20" s="9"/>
      <c r="AR20" s="9"/>
      <c r="AS20" s="29"/>
      <c r="AT20" s="9"/>
      <c r="AU20" s="9"/>
      <c r="AV20" s="9"/>
      <c r="AW20" s="9"/>
      <c r="AX20" s="29"/>
      <c r="AY20" s="4"/>
      <c r="AZ20" s="4"/>
      <c r="BA20" s="4"/>
      <c r="BB20" s="4"/>
    </row>
    <row r="21" spans="2:54" ht="18" outlineLevel="1" x14ac:dyDescent="0.25">
      <c r="B21" s="4"/>
      <c r="C21" s="12"/>
      <c r="D21" s="25"/>
      <c r="E21" s="27"/>
      <c r="F21" s="27"/>
      <c r="G21" s="28" t="str">
        <f t="shared" si="17"/>
        <v/>
      </c>
      <c r="H21" s="17" t="str">
        <f t="shared" si="18"/>
        <v/>
      </c>
      <c r="I21" s="26">
        <f t="shared" si="11"/>
        <v>0</v>
      </c>
      <c r="J21" s="13" t="str">
        <f>IF(D21="","",D21)</f>
        <v/>
      </c>
      <c r="K21" s="13" t="str">
        <f t="shared" si="19"/>
        <v/>
      </c>
      <c r="L21" s="127">
        <v>0</v>
      </c>
      <c r="M21" s="127"/>
      <c r="N21" s="127"/>
      <c r="O21" s="64"/>
      <c r="P21" s="9"/>
      <c r="Q21" s="9"/>
      <c r="R21" s="9"/>
      <c r="S21" s="9"/>
      <c r="T21" s="29"/>
      <c r="U21" s="9"/>
      <c r="V21" s="9"/>
      <c r="W21" s="9"/>
      <c r="X21" s="9"/>
      <c r="Y21" s="29"/>
      <c r="Z21" s="9"/>
      <c r="AA21" s="9"/>
      <c r="AB21" s="9"/>
      <c r="AC21" s="9"/>
      <c r="AD21" s="29"/>
      <c r="AE21" s="9"/>
      <c r="AF21" s="9"/>
      <c r="AG21" s="9"/>
      <c r="AH21" s="9"/>
      <c r="AI21" s="29"/>
      <c r="AJ21" s="9"/>
      <c r="AK21" s="9"/>
      <c r="AL21" s="9"/>
      <c r="AM21" s="9"/>
      <c r="AN21" s="29"/>
      <c r="AO21" s="9"/>
      <c r="AP21" s="9"/>
      <c r="AQ21" s="9"/>
      <c r="AR21" s="9"/>
      <c r="AS21" s="29"/>
      <c r="AT21" s="9"/>
      <c r="AU21" s="9"/>
      <c r="AV21" s="9"/>
      <c r="AW21" s="9"/>
      <c r="AX21" s="29"/>
      <c r="AY21" s="4"/>
      <c r="AZ21" s="4"/>
      <c r="BA21" s="4"/>
      <c r="BB21" s="4"/>
    </row>
    <row r="22" spans="2:54" ht="18" outlineLevel="1" x14ac:dyDescent="0.25">
      <c r="B22" s="4"/>
      <c r="C22" s="12"/>
      <c r="D22" s="25"/>
      <c r="E22" s="27"/>
      <c r="F22" s="27"/>
      <c r="G22" s="28" t="str">
        <f t="shared" ref="G22:G24" si="20">IF(F22&gt;0,E22-F22,"")</f>
        <v/>
      </c>
      <c r="H22" s="17" t="str">
        <f t="shared" ref="H22:H24" si="21">IFERROR(F22/E22,"")</f>
        <v/>
      </c>
      <c r="I22" s="26">
        <f t="shared" ref="I22:I24" si="22">ROUNDUP(E22/8,0)</f>
        <v>0</v>
      </c>
      <c r="J22" s="13" t="str">
        <f>IF(D22="","",D22)</f>
        <v/>
      </c>
      <c r="K22" s="13" t="str">
        <f t="shared" ref="K22:K24" si="23">IF(I22&gt;0,WORKDAY(J22,I22),"")</f>
        <v/>
      </c>
      <c r="L22" s="127">
        <v>0</v>
      </c>
      <c r="M22" s="127"/>
      <c r="N22" s="127"/>
      <c r="O22" s="64"/>
      <c r="P22" s="9"/>
      <c r="Q22" s="9"/>
      <c r="R22" s="9"/>
      <c r="S22" s="9"/>
      <c r="T22" s="29"/>
      <c r="U22" s="9"/>
      <c r="V22" s="9"/>
      <c r="W22" s="9"/>
      <c r="X22" s="9"/>
      <c r="Y22" s="29"/>
      <c r="Z22" s="9"/>
      <c r="AA22" s="9"/>
      <c r="AB22" s="9"/>
      <c r="AC22" s="9"/>
      <c r="AD22" s="29"/>
      <c r="AE22" s="9"/>
      <c r="AF22" s="9"/>
      <c r="AG22" s="9"/>
      <c r="AH22" s="9"/>
      <c r="AI22" s="29"/>
      <c r="AJ22" s="9"/>
      <c r="AK22" s="9"/>
      <c r="AL22" s="9"/>
      <c r="AM22" s="9"/>
      <c r="AN22" s="29"/>
      <c r="AO22" s="9"/>
      <c r="AP22" s="9"/>
      <c r="AQ22" s="9"/>
      <c r="AR22" s="9"/>
      <c r="AS22" s="29"/>
      <c r="AT22" s="9"/>
      <c r="AU22" s="9"/>
      <c r="AV22" s="9"/>
      <c r="AW22" s="9"/>
      <c r="AX22" s="29"/>
      <c r="AY22" s="4"/>
      <c r="AZ22" s="4"/>
      <c r="BA22" s="4"/>
      <c r="BB22" s="4"/>
    </row>
    <row r="23" spans="2:54" ht="18" outlineLevel="1" x14ac:dyDescent="0.25">
      <c r="B23" s="4"/>
      <c r="C23" s="12"/>
      <c r="D23" s="25"/>
      <c r="E23" s="27"/>
      <c r="F23" s="27"/>
      <c r="G23" s="28" t="str">
        <f t="shared" si="20"/>
        <v/>
      </c>
      <c r="H23" s="17" t="str">
        <f t="shared" si="21"/>
        <v/>
      </c>
      <c r="I23" s="26">
        <f t="shared" si="22"/>
        <v>0</v>
      </c>
      <c r="J23" s="13" t="str">
        <f>IF(D23="","",D23)</f>
        <v/>
      </c>
      <c r="K23" s="13" t="str">
        <f t="shared" si="23"/>
        <v/>
      </c>
      <c r="L23" s="127">
        <v>0</v>
      </c>
      <c r="M23" s="127"/>
      <c r="N23" s="127"/>
      <c r="O23" s="64"/>
      <c r="P23" s="9"/>
      <c r="Q23" s="9"/>
      <c r="R23" s="9"/>
      <c r="S23" s="9"/>
      <c r="T23" s="29"/>
      <c r="U23" s="9"/>
      <c r="V23" s="9"/>
      <c r="W23" s="9"/>
      <c r="X23" s="9"/>
      <c r="Y23" s="29"/>
      <c r="Z23" s="9"/>
      <c r="AA23" s="9"/>
      <c r="AB23" s="9"/>
      <c r="AC23" s="9"/>
      <c r="AD23" s="29"/>
      <c r="AE23" s="9"/>
      <c r="AF23" s="9"/>
      <c r="AG23" s="9"/>
      <c r="AH23" s="9"/>
      <c r="AI23" s="29"/>
      <c r="AJ23" s="9"/>
      <c r="AK23" s="9"/>
      <c r="AL23" s="9"/>
      <c r="AM23" s="9"/>
      <c r="AN23" s="29"/>
      <c r="AO23" s="9"/>
      <c r="AP23" s="9"/>
      <c r="AQ23" s="9"/>
      <c r="AR23" s="9"/>
      <c r="AS23" s="29"/>
      <c r="AT23" s="9"/>
      <c r="AU23" s="9"/>
      <c r="AV23" s="9"/>
      <c r="AW23" s="9"/>
      <c r="AX23" s="29"/>
      <c r="AY23" s="4"/>
      <c r="AZ23" s="4"/>
      <c r="BA23" s="4"/>
      <c r="BB23" s="4"/>
    </row>
    <row r="24" spans="2:54" ht="18" outlineLevel="1" x14ac:dyDescent="0.25">
      <c r="B24" s="4"/>
      <c r="C24" s="12"/>
      <c r="D24" s="25"/>
      <c r="E24" s="27"/>
      <c r="F24" s="27"/>
      <c r="G24" s="28" t="str">
        <f t="shared" si="20"/>
        <v/>
      </c>
      <c r="H24" s="17" t="str">
        <f t="shared" si="21"/>
        <v/>
      </c>
      <c r="I24" s="26">
        <f t="shared" si="22"/>
        <v>0</v>
      </c>
      <c r="J24" s="13" t="str">
        <f>IF(D24="","",D24)</f>
        <v/>
      </c>
      <c r="K24" s="13" t="str">
        <f t="shared" si="23"/>
        <v/>
      </c>
      <c r="L24" s="127">
        <v>0</v>
      </c>
      <c r="M24" s="127"/>
      <c r="N24" s="127"/>
      <c r="O24" s="64"/>
      <c r="P24" s="9"/>
      <c r="Q24" s="9"/>
      <c r="R24" s="9"/>
      <c r="S24" s="9"/>
      <c r="T24" s="29"/>
      <c r="U24" s="9"/>
      <c r="V24" s="9"/>
      <c r="W24" s="9"/>
      <c r="X24" s="9"/>
      <c r="Y24" s="29"/>
      <c r="Z24" s="9"/>
      <c r="AA24" s="9"/>
      <c r="AB24" s="9"/>
      <c r="AC24" s="9"/>
      <c r="AD24" s="29"/>
      <c r="AE24" s="9"/>
      <c r="AF24" s="9"/>
      <c r="AG24" s="9"/>
      <c r="AH24" s="9"/>
      <c r="AI24" s="29"/>
      <c r="AJ24" s="9"/>
      <c r="AK24" s="9"/>
      <c r="AL24" s="9"/>
      <c r="AM24" s="9"/>
      <c r="AN24" s="29"/>
      <c r="AO24" s="9"/>
      <c r="AP24" s="9"/>
      <c r="AQ24" s="9"/>
      <c r="AR24" s="9"/>
      <c r="AS24" s="29"/>
      <c r="AT24" s="9"/>
      <c r="AU24" s="9"/>
      <c r="AV24" s="9"/>
      <c r="AW24" s="9"/>
      <c r="AX24" s="29"/>
      <c r="AY24" s="4"/>
      <c r="AZ24" s="4"/>
      <c r="BA24" s="4"/>
      <c r="BB24" s="4"/>
    </row>
    <row r="25" spans="2:54" ht="18" outlineLevel="1" x14ac:dyDescent="0.25">
      <c r="B25" s="4"/>
      <c r="C25" s="12"/>
      <c r="D25" s="25"/>
      <c r="E25" s="27"/>
      <c r="F25" s="27"/>
      <c r="G25" s="28" t="str">
        <f t="shared" ref="G25" si="24">IF(F25&gt;0,E25-F25,"")</f>
        <v/>
      </c>
      <c r="H25" s="17" t="str">
        <f t="shared" ref="H25" si="25">IFERROR(F25/E25,"")</f>
        <v/>
      </c>
      <c r="I25" s="26">
        <f t="shared" ref="I25" si="26">ROUNDUP(E25/8,0)</f>
        <v>0</v>
      </c>
      <c r="J25" s="13" t="str">
        <f>IF(D25="","",D25)</f>
        <v/>
      </c>
      <c r="K25" s="13" t="str">
        <f t="shared" ref="K25" si="27">IF(I25&gt;0,WORKDAY(J25,I25),"")</f>
        <v/>
      </c>
      <c r="L25" s="127">
        <v>0</v>
      </c>
      <c r="M25" s="127"/>
      <c r="N25" s="127"/>
      <c r="O25" s="64"/>
      <c r="P25" s="9"/>
      <c r="Q25" s="9"/>
      <c r="R25" s="9"/>
      <c r="S25" s="9"/>
      <c r="T25" s="29"/>
      <c r="U25" s="9"/>
      <c r="V25" s="9"/>
      <c r="W25" s="9"/>
      <c r="X25" s="9"/>
      <c r="Y25" s="29"/>
      <c r="Z25" s="9"/>
      <c r="AA25" s="9"/>
      <c r="AB25" s="9"/>
      <c r="AC25" s="9"/>
      <c r="AD25" s="29"/>
      <c r="AE25" s="9"/>
      <c r="AF25" s="9"/>
      <c r="AG25" s="9"/>
      <c r="AH25" s="9"/>
      <c r="AI25" s="29"/>
      <c r="AJ25" s="9"/>
      <c r="AK25" s="9"/>
      <c r="AL25" s="9"/>
      <c r="AM25" s="9"/>
      <c r="AN25" s="29"/>
      <c r="AO25" s="9"/>
      <c r="AP25" s="9"/>
      <c r="AQ25" s="9"/>
      <c r="AR25" s="9"/>
      <c r="AS25" s="29"/>
      <c r="AT25" s="9"/>
      <c r="AU25" s="9"/>
      <c r="AV25" s="9"/>
      <c r="AW25" s="9"/>
      <c r="AX25" s="29"/>
      <c r="AY25" s="4"/>
      <c r="AZ25" s="4"/>
      <c r="BA25" s="4"/>
      <c r="BB25" s="4"/>
    </row>
    <row r="26" spans="2:54" ht="18" outlineLevel="1" x14ac:dyDescent="0.25">
      <c r="B26" s="4"/>
      <c r="C26" s="12"/>
      <c r="D26" s="25"/>
      <c r="E26" s="27"/>
      <c r="F26" s="27"/>
      <c r="G26" s="28" t="str">
        <f t="shared" ref="G26" si="28">IF(F26&gt;0,E26-F26,"")</f>
        <v/>
      </c>
      <c r="H26" s="17" t="str">
        <f t="shared" ref="H26" si="29">IFERROR(F26/E26,"")</f>
        <v/>
      </c>
      <c r="I26" s="26">
        <f t="shared" ref="I26" si="30">ROUNDUP(E26/8,0)</f>
        <v>0</v>
      </c>
      <c r="J26" s="13" t="str">
        <f>IF(D26="","",D26)</f>
        <v/>
      </c>
      <c r="K26" s="13" t="str">
        <f t="shared" ref="K26" si="31">IF(I26&gt;0,WORKDAY(J26,I26),"")</f>
        <v/>
      </c>
      <c r="L26" s="127">
        <v>0</v>
      </c>
      <c r="M26" s="127"/>
      <c r="N26" s="127"/>
      <c r="O26" s="64"/>
      <c r="P26" s="9"/>
      <c r="Q26" s="9"/>
      <c r="R26" s="9"/>
      <c r="S26" s="9"/>
      <c r="T26" s="29"/>
      <c r="U26" s="9"/>
      <c r="V26" s="9"/>
      <c r="W26" s="9"/>
      <c r="X26" s="9"/>
      <c r="Y26" s="29"/>
      <c r="Z26" s="9"/>
      <c r="AA26" s="9"/>
      <c r="AB26" s="9"/>
      <c r="AC26" s="9"/>
      <c r="AD26" s="29"/>
      <c r="AE26" s="9"/>
      <c r="AF26" s="9"/>
      <c r="AG26" s="9"/>
      <c r="AH26" s="9"/>
      <c r="AI26" s="29"/>
      <c r="AJ26" s="9"/>
      <c r="AK26" s="9"/>
      <c r="AL26" s="9"/>
      <c r="AM26" s="9"/>
      <c r="AN26" s="29"/>
      <c r="AO26" s="9"/>
      <c r="AP26" s="9"/>
      <c r="AQ26" s="9"/>
      <c r="AR26" s="9"/>
      <c r="AS26" s="29"/>
      <c r="AT26" s="9"/>
      <c r="AU26" s="9"/>
      <c r="AV26" s="9"/>
      <c r="AW26" s="9"/>
      <c r="AX26" s="29"/>
      <c r="AY26" s="4"/>
      <c r="AZ26" s="4"/>
      <c r="BA26" s="4"/>
      <c r="BB26" s="4"/>
    </row>
    <row r="27" spans="2:54" ht="18" outlineLevel="1" x14ac:dyDescent="0.25">
      <c r="B27" s="4"/>
      <c r="C27" s="12"/>
      <c r="D27" s="25"/>
      <c r="E27" s="27"/>
      <c r="F27" s="27"/>
      <c r="G27" s="28" t="str">
        <f t="shared" si="17"/>
        <v/>
      </c>
      <c r="H27" s="17" t="str">
        <f t="shared" si="18"/>
        <v/>
      </c>
      <c r="I27" s="26">
        <f t="shared" si="11"/>
        <v>0</v>
      </c>
      <c r="J27" s="13" t="str">
        <f>IF(D27="","",D27)</f>
        <v/>
      </c>
      <c r="K27" s="13" t="str">
        <f t="shared" si="19"/>
        <v/>
      </c>
      <c r="L27" s="129">
        <v>0</v>
      </c>
      <c r="M27" s="129"/>
      <c r="N27" s="129"/>
      <c r="O27" s="64"/>
      <c r="P27" s="9"/>
      <c r="Q27" s="9"/>
      <c r="R27" s="9"/>
      <c r="S27" s="9"/>
      <c r="T27" s="29"/>
      <c r="U27" s="9"/>
      <c r="V27" s="9"/>
      <c r="W27" s="9"/>
      <c r="X27" s="9"/>
      <c r="Y27" s="29"/>
      <c r="Z27" s="9"/>
      <c r="AA27" s="9"/>
      <c r="AB27" s="9"/>
      <c r="AC27" s="9"/>
      <c r="AD27" s="29"/>
      <c r="AE27" s="9"/>
      <c r="AF27" s="9"/>
      <c r="AG27" s="9"/>
      <c r="AH27" s="9"/>
      <c r="AI27" s="29"/>
      <c r="AJ27" s="9"/>
      <c r="AK27" s="9"/>
      <c r="AL27" s="9"/>
      <c r="AM27" s="9"/>
      <c r="AN27" s="29"/>
      <c r="AO27" s="9"/>
      <c r="AP27" s="9"/>
      <c r="AQ27" s="9"/>
      <c r="AR27" s="9"/>
      <c r="AS27" s="29"/>
      <c r="AT27" s="9"/>
      <c r="AU27" s="9"/>
      <c r="AV27" s="9"/>
      <c r="AW27" s="9"/>
      <c r="AX27" s="29"/>
      <c r="AY27" s="4"/>
      <c r="AZ27" s="4"/>
      <c r="BA27" s="4"/>
      <c r="BB27" s="4"/>
    </row>
    <row r="28" spans="2:54" ht="19.899999999999999" customHeight="1" x14ac:dyDescent="0.25">
      <c r="B28" s="4"/>
      <c r="C28" s="65" t="s">
        <v>14</v>
      </c>
      <c r="D28" s="66"/>
      <c r="E28" s="67" t="str">
        <f>IF(SUM(E29:E46)&gt;0,SUM(E29:E46),"")</f>
        <v/>
      </c>
      <c r="F28" s="67" t="str">
        <f>IF(SUM(F29:F46)&gt;0,SUM(F29:F46),"")</f>
        <v/>
      </c>
      <c r="G28" s="67" t="str">
        <f>IF(SUM(G29:G46)&lt;&gt;0,SUM(G29:G46),"")</f>
        <v/>
      </c>
      <c r="H28" s="68" t="str">
        <f>IFERROR(F28/E28,"")</f>
        <v/>
      </c>
      <c r="I28" s="69"/>
      <c r="J28" s="70"/>
      <c r="K28" s="71"/>
      <c r="L28" s="153">
        <f>IF(ISERROR(AVERAGE(L29:N46)),"",AVERAGE(L29:N46))</f>
        <v>0</v>
      </c>
      <c r="M28" s="153"/>
      <c r="N28" s="153"/>
      <c r="O28" s="64"/>
      <c r="P28" s="72"/>
      <c r="Q28" s="72"/>
      <c r="R28" s="72"/>
      <c r="S28" s="72"/>
      <c r="T28" s="73"/>
      <c r="U28" s="72"/>
      <c r="V28" s="72"/>
      <c r="W28" s="72"/>
      <c r="X28" s="72"/>
      <c r="Y28" s="73"/>
      <c r="Z28" s="72"/>
      <c r="AA28" s="72"/>
      <c r="AB28" s="72"/>
      <c r="AC28" s="72"/>
      <c r="AD28" s="73"/>
      <c r="AE28" s="72"/>
      <c r="AF28" s="72"/>
      <c r="AG28" s="72"/>
      <c r="AH28" s="72"/>
      <c r="AI28" s="73"/>
      <c r="AJ28" s="72"/>
      <c r="AK28" s="72"/>
      <c r="AL28" s="72"/>
      <c r="AM28" s="72"/>
      <c r="AN28" s="73"/>
      <c r="AO28" s="72"/>
      <c r="AP28" s="72"/>
      <c r="AQ28" s="72"/>
      <c r="AR28" s="72"/>
      <c r="AS28" s="73"/>
      <c r="AT28" s="72"/>
      <c r="AU28" s="72"/>
      <c r="AV28" s="72"/>
      <c r="AW28" s="72"/>
      <c r="AX28" s="73"/>
      <c r="AY28" s="4"/>
      <c r="AZ28" s="4"/>
      <c r="BA28" s="4"/>
      <c r="BB28" s="4"/>
    </row>
    <row r="29" spans="2:54" ht="18" outlineLevel="1" x14ac:dyDescent="0.25">
      <c r="B29" s="4"/>
      <c r="C29" s="12"/>
      <c r="D29" s="25"/>
      <c r="E29" s="27"/>
      <c r="F29" s="27"/>
      <c r="G29" s="28" t="str">
        <f>IF(F29&gt;0,E29-F29,"")</f>
        <v/>
      </c>
      <c r="H29" s="17" t="str">
        <f>IFERROR(F29/E29,"")</f>
        <v/>
      </c>
      <c r="I29" s="26">
        <f t="shared" si="11"/>
        <v>0</v>
      </c>
      <c r="J29" s="13" t="str">
        <f>IF(D29="","",D29)</f>
        <v/>
      </c>
      <c r="K29" s="13" t="str">
        <f>IF(I29&gt;0,WORKDAY(J29,I29),"")</f>
        <v/>
      </c>
      <c r="L29" s="126">
        <v>0</v>
      </c>
      <c r="M29" s="127"/>
      <c r="N29" s="127"/>
      <c r="O29" s="64"/>
      <c r="P29" s="9"/>
      <c r="Q29" s="9"/>
      <c r="R29" s="9"/>
      <c r="S29" s="9"/>
      <c r="T29" s="29"/>
      <c r="U29" s="9"/>
      <c r="V29" s="9"/>
      <c r="W29" s="9"/>
      <c r="X29" s="9"/>
      <c r="Y29" s="29"/>
      <c r="Z29" s="9"/>
      <c r="AA29" s="9"/>
      <c r="AB29" s="9"/>
      <c r="AC29" s="9"/>
      <c r="AD29" s="29"/>
      <c r="AE29" s="9"/>
      <c r="AF29" s="9"/>
      <c r="AG29" s="9"/>
      <c r="AH29" s="9"/>
      <c r="AI29" s="29"/>
      <c r="AJ29" s="9"/>
      <c r="AK29" s="9"/>
      <c r="AL29" s="9"/>
      <c r="AM29" s="9"/>
      <c r="AN29" s="29"/>
      <c r="AO29" s="9"/>
      <c r="AP29" s="9"/>
      <c r="AQ29" s="9"/>
      <c r="AR29" s="9"/>
      <c r="AS29" s="29"/>
      <c r="AT29" s="9"/>
      <c r="AU29" s="9"/>
      <c r="AV29" s="9"/>
      <c r="AW29" s="9"/>
      <c r="AX29" s="29"/>
      <c r="AY29" s="4"/>
      <c r="AZ29" s="4"/>
      <c r="BA29" s="4"/>
      <c r="BB29" s="4"/>
    </row>
    <row r="30" spans="2:54" ht="18" outlineLevel="1" x14ac:dyDescent="0.25">
      <c r="B30" s="4"/>
      <c r="C30" s="12"/>
      <c r="D30" s="25"/>
      <c r="E30" s="27"/>
      <c r="F30" s="27"/>
      <c r="G30" s="28" t="str">
        <f t="shared" ref="G30" si="32">IF(F30&gt;0,E30-F30,"")</f>
        <v/>
      </c>
      <c r="H30" s="17" t="str">
        <f t="shared" ref="H30" si="33">IFERROR(F30/E30,"")</f>
        <v/>
      </c>
      <c r="I30" s="26">
        <f t="shared" si="11"/>
        <v>0</v>
      </c>
      <c r="J30" s="13" t="str">
        <f>IF(D30="","",D30)</f>
        <v/>
      </c>
      <c r="K30" s="13" t="str">
        <f t="shared" ref="K30" si="34">IF(I30&gt;0,WORKDAY(J30,I30),"")</f>
        <v/>
      </c>
      <c r="L30" s="126">
        <v>0</v>
      </c>
      <c r="M30" s="127"/>
      <c r="N30" s="127"/>
      <c r="O30" s="64"/>
      <c r="P30" s="9"/>
      <c r="Q30" s="9"/>
      <c r="R30" s="9"/>
      <c r="S30" s="9"/>
      <c r="T30" s="29"/>
      <c r="U30" s="9"/>
      <c r="V30" s="9"/>
      <c r="W30" s="9"/>
      <c r="X30" s="9"/>
      <c r="Y30" s="29"/>
      <c r="Z30" s="9"/>
      <c r="AA30" s="9"/>
      <c r="AB30" s="9"/>
      <c r="AC30" s="9"/>
      <c r="AD30" s="29"/>
      <c r="AE30" s="9"/>
      <c r="AF30" s="9"/>
      <c r="AG30" s="9"/>
      <c r="AH30" s="9"/>
      <c r="AI30" s="29"/>
      <c r="AJ30" s="9"/>
      <c r="AK30" s="9"/>
      <c r="AL30" s="9"/>
      <c r="AM30" s="9"/>
      <c r="AN30" s="29"/>
      <c r="AO30" s="9"/>
      <c r="AP30" s="9"/>
      <c r="AQ30" s="9"/>
      <c r="AR30" s="9"/>
      <c r="AS30" s="29"/>
      <c r="AT30" s="9"/>
      <c r="AU30" s="9"/>
      <c r="AV30" s="9"/>
      <c r="AW30" s="9"/>
      <c r="AX30" s="29"/>
      <c r="AY30" s="4"/>
      <c r="AZ30" s="4"/>
      <c r="BA30" s="4"/>
      <c r="BB30" s="4"/>
    </row>
    <row r="31" spans="2:54" ht="18" outlineLevel="1" x14ac:dyDescent="0.25">
      <c r="B31" s="4"/>
      <c r="C31" s="12"/>
      <c r="D31" s="25"/>
      <c r="E31" s="27"/>
      <c r="F31" s="27"/>
      <c r="G31" s="28" t="str">
        <f>IF(F31&gt;0,E31-F31,"")</f>
        <v/>
      </c>
      <c r="H31" s="17" t="str">
        <f>IFERROR(F31/E31,"")</f>
        <v/>
      </c>
      <c r="I31" s="26">
        <f t="shared" si="11"/>
        <v>0</v>
      </c>
      <c r="J31" s="13" t="str">
        <f>IF(D31="","",D31)</f>
        <v/>
      </c>
      <c r="K31" s="13" t="str">
        <f>IF(I31&gt;0,WORKDAY(J31,I31),"")</f>
        <v/>
      </c>
      <c r="L31" s="126">
        <v>0</v>
      </c>
      <c r="M31" s="127"/>
      <c r="N31" s="127"/>
      <c r="O31" s="64"/>
      <c r="P31" s="9"/>
      <c r="Q31" s="9"/>
      <c r="R31" s="9"/>
      <c r="S31" s="9"/>
      <c r="T31" s="29"/>
      <c r="U31" s="9"/>
      <c r="V31" s="9"/>
      <c r="W31" s="9"/>
      <c r="X31" s="9"/>
      <c r="Y31" s="29"/>
      <c r="Z31" s="9"/>
      <c r="AA31" s="9"/>
      <c r="AB31" s="9"/>
      <c r="AC31" s="9"/>
      <c r="AD31" s="29"/>
      <c r="AE31" s="9"/>
      <c r="AF31" s="9"/>
      <c r="AG31" s="9"/>
      <c r="AH31" s="9"/>
      <c r="AI31" s="29"/>
      <c r="AJ31" s="9"/>
      <c r="AK31" s="9"/>
      <c r="AL31" s="9"/>
      <c r="AM31" s="9"/>
      <c r="AN31" s="29"/>
      <c r="AO31" s="9"/>
      <c r="AP31" s="9"/>
      <c r="AQ31" s="9"/>
      <c r="AR31" s="9"/>
      <c r="AS31" s="29"/>
      <c r="AT31" s="9"/>
      <c r="AU31" s="9"/>
      <c r="AV31" s="9"/>
      <c r="AW31" s="9"/>
      <c r="AX31" s="29"/>
      <c r="AY31" s="4"/>
      <c r="AZ31" s="4"/>
      <c r="BA31" s="4"/>
      <c r="BB31" s="4"/>
    </row>
    <row r="32" spans="2:54" ht="18" outlineLevel="1" x14ac:dyDescent="0.25">
      <c r="B32" s="4"/>
      <c r="C32" s="12"/>
      <c r="D32" s="25"/>
      <c r="E32" s="27"/>
      <c r="F32" s="27"/>
      <c r="G32" s="28" t="str">
        <f t="shared" ref="G32" si="35">IF(F32&gt;0,E32-F32,"")</f>
        <v/>
      </c>
      <c r="H32" s="17" t="str">
        <f t="shared" ref="H32" si="36">IFERROR(F32/E32,"")</f>
        <v/>
      </c>
      <c r="I32" s="26">
        <f t="shared" si="11"/>
        <v>0</v>
      </c>
      <c r="J32" s="13" t="str">
        <f>IF(D32="","",D32)</f>
        <v/>
      </c>
      <c r="K32" s="13" t="str">
        <f t="shared" ref="K32" si="37">IF(I32&gt;0,WORKDAY(J32,I32),"")</f>
        <v/>
      </c>
      <c r="L32" s="126">
        <v>0</v>
      </c>
      <c r="M32" s="127"/>
      <c r="N32" s="127"/>
      <c r="O32" s="64"/>
      <c r="P32" s="9"/>
      <c r="Q32" s="9"/>
      <c r="R32" s="9"/>
      <c r="S32" s="9"/>
      <c r="T32" s="29"/>
      <c r="U32" s="9"/>
      <c r="V32" s="9"/>
      <c r="W32" s="9"/>
      <c r="X32" s="9"/>
      <c r="Y32" s="29"/>
      <c r="Z32" s="9"/>
      <c r="AA32" s="9"/>
      <c r="AB32" s="9"/>
      <c r="AC32" s="9"/>
      <c r="AD32" s="29"/>
      <c r="AE32" s="9"/>
      <c r="AF32" s="9"/>
      <c r="AG32" s="9"/>
      <c r="AH32" s="9"/>
      <c r="AI32" s="29"/>
      <c r="AJ32" s="9"/>
      <c r="AK32" s="9"/>
      <c r="AL32" s="9"/>
      <c r="AM32" s="9"/>
      <c r="AN32" s="29"/>
      <c r="AO32" s="9"/>
      <c r="AP32" s="9"/>
      <c r="AQ32" s="9"/>
      <c r="AR32" s="9"/>
      <c r="AS32" s="29"/>
      <c r="AT32" s="9"/>
      <c r="AU32" s="9"/>
      <c r="AV32" s="9"/>
      <c r="AW32" s="9"/>
      <c r="AX32" s="29"/>
      <c r="AY32" s="4"/>
      <c r="AZ32" s="4"/>
      <c r="BA32" s="4"/>
      <c r="BB32" s="4"/>
    </row>
    <row r="33" spans="2:54" ht="18" outlineLevel="1" x14ac:dyDescent="0.25">
      <c r="B33" s="4"/>
      <c r="C33" s="12"/>
      <c r="D33" s="25"/>
      <c r="E33" s="27"/>
      <c r="F33" s="27"/>
      <c r="G33" s="28" t="str">
        <f>IF(F33&gt;0,E33-F33,"")</f>
        <v/>
      </c>
      <c r="H33" s="17" t="str">
        <f>IFERROR(F33/E33,"")</f>
        <v/>
      </c>
      <c r="I33" s="26">
        <f t="shared" si="11"/>
        <v>0</v>
      </c>
      <c r="J33" s="13" t="str">
        <f>IF(D33="","",D33)</f>
        <v/>
      </c>
      <c r="K33" s="13" t="str">
        <f>IF(I33&gt;0,WORKDAY(J33,I33),"")</f>
        <v/>
      </c>
      <c r="L33" s="126">
        <v>0</v>
      </c>
      <c r="M33" s="127"/>
      <c r="N33" s="127"/>
      <c r="O33" s="64"/>
      <c r="P33" s="9"/>
      <c r="Q33" s="9"/>
      <c r="R33" s="9"/>
      <c r="S33" s="9"/>
      <c r="T33" s="29"/>
      <c r="U33" s="9"/>
      <c r="V33" s="9"/>
      <c r="W33" s="9"/>
      <c r="X33" s="9"/>
      <c r="Y33" s="29"/>
      <c r="Z33" s="9"/>
      <c r="AA33" s="9"/>
      <c r="AB33" s="9"/>
      <c r="AC33" s="9"/>
      <c r="AD33" s="29"/>
      <c r="AE33" s="9"/>
      <c r="AF33" s="9"/>
      <c r="AG33" s="9"/>
      <c r="AH33" s="9"/>
      <c r="AI33" s="29"/>
      <c r="AJ33" s="9"/>
      <c r="AK33" s="9"/>
      <c r="AL33" s="9"/>
      <c r="AM33" s="9"/>
      <c r="AN33" s="29"/>
      <c r="AO33" s="9"/>
      <c r="AP33" s="9"/>
      <c r="AQ33" s="9"/>
      <c r="AR33" s="9"/>
      <c r="AS33" s="29"/>
      <c r="AT33" s="9"/>
      <c r="AU33" s="9"/>
      <c r="AV33" s="9"/>
      <c r="AW33" s="9"/>
      <c r="AX33" s="29"/>
      <c r="AY33" s="4"/>
      <c r="AZ33" s="4"/>
      <c r="BA33" s="4"/>
      <c r="BB33" s="4"/>
    </row>
    <row r="34" spans="2:54" ht="18" outlineLevel="1" x14ac:dyDescent="0.25">
      <c r="B34" s="4"/>
      <c r="C34" s="12"/>
      <c r="D34" s="25"/>
      <c r="E34" s="27"/>
      <c r="F34" s="27"/>
      <c r="G34" s="28" t="str">
        <f t="shared" ref="G34" si="38">IF(F34&gt;0,E34-F34,"")</f>
        <v/>
      </c>
      <c r="H34" s="17" t="str">
        <f t="shared" ref="H34" si="39">IFERROR(F34/E34,"")</f>
        <v/>
      </c>
      <c r="I34" s="26">
        <f t="shared" si="11"/>
        <v>0</v>
      </c>
      <c r="J34" s="13" t="str">
        <f>IF(D34="","",D34)</f>
        <v/>
      </c>
      <c r="K34" s="13" t="str">
        <f t="shared" ref="K34" si="40">IF(I34&gt;0,WORKDAY(J34,I34),"")</f>
        <v/>
      </c>
      <c r="L34" s="126">
        <v>0</v>
      </c>
      <c r="M34" s="127"/>
      <c r="N34" s="127"/>
      <c r="O34" s="64"/>
      <c r="P34" s="9"/>
      <c r="Q34" s="9"/>
      <c r="R34" s="9"/>
      <c r="S34" s="9"/>
      <c r="T34" s="29"/>
      <c r="U34" s="9"/>
      <c r="V34" s="9"/>
      <c r="W34" s="9"/>
      <c r="X34" s="9"/>
      <c r="Y34" s="29"/>
      <c r="Z34" s="9"/>
      <c r="AA34" s="9"/>
      <c r="AB34" s="9"/>
      <c r="AC34" s="9"/>
      <c r="AD34" s="29"/>
      <c r="AE34" s="9"/>
      <c r="AF34" s="9"/>
      <c r="AG34" s="9"/>
      <c r="AH34" s="9"/>
      <c r="AI34" s="29"/>
      <c r="AJ34" s="9"/>
      <c r="AK34" s="9"/>
      <c r="AL34" s="9"/>
      <c r="AM34" s="9"/>
      <c r="AN34" s="29"/>
      <c r="AO34" s="9"/>
      <c r="AP34" s="9"/>
      <c r="AQ34" s="9"/>
      <c r="AR34" s="9"/>
      <c r="AS34" s="29"/>
      <c r="AT34" s="9"/>
      <c r="AU34" s="9"/>
      <c r="AV34" s="9"/>
      <c r="AW34" s="9"/>
      <c r="AX34" s="29"/>
      <c r="AY34" s="4"/>
      <c r="AZ34" s="4"/>
      <c r="BA34" s="4"/>
      <c r="BB34" s="4"/>
    </row>
    <row r="35" spans="2:54" ht="18" outlineLevel="1" x14ac:dyDescent="0.25">
      <c r="B35" s="4"/>
      <c r="C35" s="12"/>
      <c r="D35" s="25"/>
      <c r="E35" s="27"/>
      <c r="F35" s="27"/>
      <c r="G35" s="28" t="str">
        <f t="shared" ref="G35" si="41">IF(F35&gt;0,E35-F35,"")</f>
        <v/>
      </c>
      <c r="H35" s="17" t="str">
        <f t="shared" ref="H35" si="42">IFERROR(F35/E35,"")</f>
        <v/>
      </c>
      <c r="I35" s="26">
        <f t="shared" ref="I35:I39" si="43">ROUNDUP(E35/8,0)</f>
        <v>0</v>
      </c>
      <c r="J35" s="13" t="str">
        <f>IF(D35="","",D35)</f>
        <v/>
      </c>
      <c r="K35" s="13" t="str">
        <f t="shared" ref="K35" si="44">IF(I35&gt;0,WORKDAY(J35,I35),"")</f>
        <v/>
      </c>
      <c r="L35" s="126">
        <v>0</v>
      </c>
      <c r="M35" s="127"/>
      <c r="N35" s="127"/>
      <c r="O35" s="64"/>
      <c r="P35" s="9"/>
      <c r="Q35" s="9"/>
      <c r="R35" s="9"/>
      <c r="S35" s="9"/>
      <c r="T35" s="29"/>
      <c r="U35" s="9"/>
      <c r="V35" s="9"/>
      <c r="W35" s="9"/>
      <c r="X35" s="9"/>
      <c r="Y35" s="29"/>
      <c r="Z35" s="9"/>
      <c r="AA35" s="9"/>
      <c r="AB35" s="9"/>
      <c r="AC35" s="9"/>
      <c r="AD35" s="29"/>
      <c r="AE35" s="9"/>
      <c r="AF35" s="9"/>
      <c r="AG35" s="9"/>
      <c r="AH35" s="9"/>
      <c r="AI35" s="29"/>
      <c r="AJ35" s="9"/>
      <c r="AK35" s="9"/>
      <c r="AL35" s="9"/>
      <c r="AM35" s="9"/>
      <c r="AN35" s="29"/>
      <c r="AO35" s="9"/>
      <c r="AP35" s="9"/>
      <c r="AQ35" s="9"/>
      <c r="AR35" s="9"/>
      <c r="AS35" s="29"/>
      <c r="AT35" s="9"/>
      <c r="AU35" s="9"/>
      <c r="AV35" s="9"/>
      <c r="AW35" s="9"/>
      <c r="AX35" s="29"/>
      <c r="AY35" s="4"/>
      <c r="AZ35" s="4"/>
      <c r="BA35" s="4"/>
      <c r="BB35" s="4"/>
    </row>
    <row r="36" spans="2:54" ht="18" outlineLevel="1" x14ac:dyDescent="0.25">
      <c r="B36" s="4"/>
      <c r="C36" s="12"/>
      <c r="D36" s="25"/>
      <c r="E36" s="27"/>
      <c r="F36" s="27"/>
      <c r="G36" s="28" t="str">
        <f>IF(F36&gt;0,E36-F36,"")</f>
        <v/>
      </c>
      <c r="H36" s="17" t="str">
        <f>IFERROR(F36/E36,"")</f>
        <v/>
      </c>
      <c r="I36" s="26">
        <f t="shared" si="43"/>
        <v>0</v>
      </c>
      <c r="J36" s="13" t="str">
        <f>IF(D36="","",D36)</f>
        <v/>
      </c>
      <c r="K36" s="13" t="str">
        <f>IF(I36&gt;0,WORKDAY(J36,I36),"")</f>
        <v/>
      </c>
      <c r="L36" s="126">
        <v>0</v>
      </c>
      <c r="M36" s="127"/>
      <c r="N36" s="127"/>
      <c r="O36" s="64"/>
      <c r="P36" s="9"/>
      <c r="Q36" s="9"/>
      <c r="R36" s="9"/>
      <c r="S36" s="9"/>
      <c r="T36" s="29"/>
      <c r="U36" s="9"/>
      <c r="V36" s="9"/>
      <c r="W36" s="9"/>
      <c r="X36" s="9"/>
      <c r="Y36" s="29"/>
      <c r="Z36" s="9"/>
      <c r="AA36" s="9"/>
      <c r="AB36" s="9"/>
      <c r="AC36" s="9"/>
      <c r="AD36" s="29"/>
      <c r="AE36" s="9"/>
      <c r="AF36" s="9"/>
      <c r="AG36" s="9"/>
      <c r="AH36" s="9"/>
      <c r="AI36" s="29"/>
      <c r="AJ36" s="9"/>
      <c r="AK36" s="9"/>
      <c r="AL36" s="9"/>
      <c r="AM36" s="9"/>
      <c r="AN36" s="29"/>
      <c r="AO36" s="9"/>
      <c r="AP36" s="9"/>
      <c r="AQ36" s="9"/>
      <c r="AR36" s="9"/>
      <c r="AS36" s="29"/>
      <c r="AT36" s="9"/>
      <c r="AU36" s="9"/>
      <c r="AV36" s="9"/>
      <c r="AW36" s="9"/>
      <c r="AX36" s="29"/>
      <c r="AY36" s="4"/>
      <c r="AZ36" s="4"/>
      <c r="BA36" s="4"/>
      <c r="BB36" s="4"/>
    </row>
    <row r="37" spans="2:54" ht="18" outlineLevel="1" x14ac:dyDescent="0.25">
      <c r="B37" s="4"/>
      <c r="C37" s="12"/>
      <c r="D37" s="25"/>
      <c r="E37" s="27"/>
      <c r="F37" s="27"/>
      <c r="G37" s="28" t="str">
        <f t="shared" ref="G37" si="45">IF(F37&gt;0,E37-F37,"")</f>
        <v/>
      </c>
      <c r="H37" s="17" t="str">
        <f t="shared" ref="H37" si="46">IFERROR(F37/E37,"")</f>
        <v/>
      </c>
      <c r="I37" s="26">
        <f t="shared" si="43"/>
        <v>0</v>
      </c>
      <c r="J37" s="13" t="str">
        <f>IF(D37="","",D37)</f>
        <v/>
      </c>
      <c r="K37" s="13" t="str">
        <f t="shared" ref="K37" si="47">IF(I37&gt;0,WORKDAY(J37,I37),"")</f>
        <v/>
      </c>
      <c r="L37" s="126">
        <v>0</v>
      </c>
      <c r="M37" s="127"/>
      <c r="N37" s="127"/>
      <c r="O37" s="64"/>
      <c r="P37" s="9"/>
      <c r="Q37" s="9"/>
      <c r="R37" s="9"/>
      <c r="S37" s="9"/>
      <c r="T37" s="29"/>
      <c r="U37" s="9"/>
      <c r="V37" s="9"/>
      <c r="W37" s="9"/>
      <c r="X37" s="9"/>
      <c r="Y37" s="29"/>
      <c r="Z37" s="9"/>
      <c r="AA37" s="9"/>
      <c r="AB37" s="9"/>
      <c r="AC37" s="9"/>
      <c r="AD37" s="29"/>
      <c r="AE37" s="9"/>
      <c r="AF37" s="9"/>
      <c r="AG37" s="9"/>
      <c r="AH37" s="9"/>
      <c r="AI37" s="29"/>
      <c r="AJ37" s="9"/>
      <c r="AK37" s="9"/>
      <c r="AL37" s="9"/>
      <c r="AM37" s="9"/>
      <c r="AN37" s="29"/>
      <c r="AO37" s="9"/>
      <c r="AP37" s="9"/>
      <c r="AQ37" s="9"/>
      <c r="AR37" s="9"/>
      <c r="AS37" s="29"/>
      <c r="AT37" s="9"/>
      <c r="AU37" s="9"/>
      <c r="AV37" s="9"/>
      <c r="AW37" s="9"/>
      <c r="AX37" s="29"/>
      <c r="AY37" s="4"/>
      <c r="AZ37" s="4"/>
      <c r="BA37" s="4"/>
      <c r="BB37" s="4"/>
    </row>
    <row r="38" spans="2:54" ht="18" outlineLevel="1" x14ac:dyDescent="0.25">
      <c r="B38" s="4"/>
      <c r="C38" s="12"/>
      <c r="D38" s="25"/>
      <c r="E38" s="27"/>
      <c r="F38" s="27"/>
      <c r="G38" s="28" t="str">
        <f>IF(F38&gt;0,E38-F38,"")</f>
        <v/>
      </c>
      <c r="H38" s="17" t="str">
        <f>IFERROR(F38/E38,"")</f>
        <v/>
      </c>
      <c r="I38" s="26">
        <f t="shared" si="43"/>
        <v>0</v>
      </c>
      <c r="J38" s="13" t="str">
        <f>IF(D38="","",D38)</f>
        <v/>
      </c>
      <c r="K38" s="13" t="str">
        <f>IF(I38&gt;0,WORKDAY(J38,I38),"")</f>
        <v/>
      </c>
      <c r="L38" s="126">
        <v>0</v>
      </c>
      <c r="M38" s="127"/>
      <c r="N38" s="127"/>
      <c r="O38" s="64"/>
      <c r="P38" s="9"/>
      <c r="Q38" s="9"/>
      <c r="R38" s="9"/>
      <c r="S38" s="9"/>
      <c r="T38" s="29"/>
      <c r="U38" s="9"/>
      <c r="V38" s="9"/>
      <c r="W38" s="9"/>
      <c r="X38" s="9"/>
      <c r="Y38" s="29"/>
      <c r="Z38" s="9"/>
      <c r="AA38" s="9"/>
      <c r="AB38" s="9"/>
      <c r="AC38" s="9"/>
      <c r="AD38" s="29"/>
      <c r="AE38" s="9"/>
      <c r="AF38" s="9"/>
      <c r="AG38" s="9"/>
      <c r="AH38" s="9"/>
      <c r="AI38" s="29"/>
      <c r="AJ38" s="9"/>
      <c r="AK38" s="9"/>
      <c r="AL38" s="9"/>
      <c r="AM38" s="9"/>
      <c r="AN38" s="29"/>
      <c r="AO38" s="9"/>
      <c r="AP38" s="9"/>
      <c r="AQ38" s="9"/>
      <c r="AR38" s="9"/>
      <c r="AS38" s="29"/>
      <c r="AT38" s="9"/>
      <c r="AU38" s="9"/>
      <c r="AV38" s="9"/>
      <c r="AW38" s="9"/>
      <c r="AX38" s="29"/>
      <c r="AY38" s="4"/>
      <c r="AZ38" s="4"/>
      <c r="BA38" s="4"/>
      <c r="BB38" s="4"/>
    </row>
    <row r="39" spans="2:54" ht="18" outlineLevel="1" x14ac:dyDescent="0.25">
      <c r="B39" s="4"/>
      <c r="C39" s="12"/>
      <c r="D39" s="25"/>
      <c r="E39" s="27"/>
      <c r="F39" s="27"/>
      <c r="G39" s="28" t="str">
        <f t="shared" ref="G39" si="48">IF(F39&gt;0,E39-F39,"")</f>
        <v/>
      </c>
      <c r="H39" s="17" t="str">
        <f t="shared" ref="H39" si="49">IFERROR(F39/E39,"")</f>
        <v/>
      </c>
      <c r="I39" s="26">
        <f t="shared" si="43"/>
        <v>0</v>
      </c>
      <c r="J39" s="13" t="str">
        <f>IF(D39="","",D39)</f>
        <v/>
      </c>
      <c r="K39" s="13" t="str">
        <f t="shared" ref="K39" si="50">IF(I39&gt;0,WORKDAY(J39,I39),"")</f>
        <v/>
      </c>
      <c r="L39" s="126">
        <v>0</v>
      </c>
      <c r="M39" s="127"/>
      <c r="N39" s="127"/>
      <c r="O39" s="64"/>
      <c r="P39" s="9"/>
      <c r="Q39" s="9"/>
      <c r="R39" s="9"/>
      <c r="S39" s="9"/>
      <c r="T39" s="29"/>
      <c r="U39" s="9"/>
      <c r="V39" s="9"/>
      <c r="W39" s="9"/>
      <c r="X39" s="9"/>
      <c r="Y39" s="29"/>
      <c r="Z39" s="9"/>
      <c r="AA39" s="9"/>
      <c r="AB39" s="9"/>
      <c r="AC39" s="9"/>
      <c r="AD39" s="29"/>
      <c r="AE39" s="9"/>
      <c r="AF39" s="9"/>
      <c r="AG39" s="9"/>
      <c r="AH39" s="9"/>
      <c r="AI39" s="29"/>
      <c r="AJ39" s="9"/>
      <c r="AK39" s="9"/>
      <c r="AL39" s="9"/>
      <c r="AM39" s="9"/>
      <c r="AN39" s="29"/>
      <c r="AO39" s="9"/>
      <c r="AP39" s="9"/>
      <c r="AQ39" s="9"/>
      <c r="AR39" s="9"/>
      <c r="AS39" s="29"/>
      <c r="AT39" s="9"/>
      <c r="AU39" s="9"/>
      <c r="AV39" s="9"/>
      <c r="AW39" s="9"/>
      <c r="AX39" s="29"/>
      <c r="AY39" s="4"/>
      <c r="AZ39" s="4"/>
      <c r="BA39" s="4"/>
      <c r="BB39" s="4"/>
    </row>
    <row r="40" spans="2:54" ht="18" outlineLevel="1" x14ac:dyDescent="0.25">
      <c r="B40" s="4"/>
      <c r="C40" s="12"/>
      <c r="D40" s="25"/>
      <c r="E40" s="27"/>
      <c r="F40" s="27"/>
      <c r="G40" s="28" t="str">
        <f t="shared" ref="G40:G46" si="51">IF(F40&gt;0,E40-F40,"")</f>
        <v/>
      </c>
      <c r="H40" s="17" t="str">
        <f t="shared" ref="H40:H46" si="52">IFERROR(F40/E40,"")</f>
        <v/>
      </c>
      <c r="I40" s="26">
        <f t="shared" si="11"/>
        <v>0</v>
      </c>
      <c r="J40" s="13" t="str">
        <f>IF(D40="","",D40)</f>
        <v/>
      </c>
      <c r="K40" s="13" t="str">
        <f t="shared" ref="K40:K46" si="53">IF(I40&gt;0,WORKDAY(J40,I40),"")</f>
        <v/>
      </c>
      <c r="L40" s="126">
        <v>0</v>
      </c>
      <c r="M40" s="127"/>
      <c r="N40" s="127"/>
      <c r="O40" s="64"/>
      <c r="P40" s="9"/>
      <c r="Q40" s="9"/>
      <c r="R40" s="9"/>
      <c r="S40" s="9"/>
      <c r="T40" s="29"/>
      <c r="U40" s="9"/>
      <c r="V40" s="9"/>
      <c r="W40" s="9"/>
      <c r="X40" s="9"/>
      <c r="Y40" s="29"/>
      <c r="Z40" s="9"/>
      <c r="AA40" s="9"/>
      <c r="AB40" s="9"/>
      <c r="AC40" s="9"/>
      <c r="AD40" s="29"/>
      <c r="AE40" s="9"/>
      <c r="AF40" s="9"/>
      <c r="AG40" s="9"/>
      <c r="AH40" s="9"/>
      <c r="AI40" s="29"/>
      <c r="AJ40" s="9"/>
      <c r="AK40" s="9"/>
      <c r="AL40" s="9"/>
      <c r="AM40" s="9"/>
      <c r="AN40" s="29"/>
      <c r="AO40" s="9"/>
      <c r="AP40" s="9"/>
      <c r="AQ40" s="9"/>
      <c r="AR40" s="9"/>
      <c r="AS40" s="29"/>
      <c r="AT40" s="9"/>
      <c r="AU40" s="9"/>
      <c r="AV40" s="9"/>
      <c r="AW40" s="9"/>
      <c r="AX40" s="29"/>
      <c r="AY40" s="4"/>
      <c r="AZ40" s="4"/>
      <c r="BA40" s="4"/>
      <c r="BB40" s="4"/>
    </row>
    <row r="41" spans="2:54" ht="18" outlineLevel="1" x14ac:dyDescent="0.25">
      <c r="B41" s="4"/>
      <c r="C41" s="12"/>
      <c r="D41" s="25"/>
      <c r="E41" s="27"/>
      <c r="F41" s="27"/>
      <c r="G41" s="28" t="str">
        <f>IF(F41&gt;0,E41-F41,"")</f>
        <v/>
      </c>
      <c r="H41" s="17" t="str">
        <f>IFERROR(F41/E41,"")</f>
        <v/>
      </c>
      <c r="I41" s="26">
        <f t="shared" ref="I41:I44" si="54">ROUNDUP(E41/8,0)</f>
        <v>0</v>
      </c>
      <c r="J41" s="13" t="str">
        <f>IF(D41="","",D41)</f>
        <v/>
      </c>
      <c r="K41" s="13" t="str">
        <f>IF(I41&gt;0,WORKDAY(J41,I41),"")</f>
        <v/>
      </c>
      <c r="L41" s="126">
        <v>0</v>
      </c>
      <c r="M41" s="127"/>
      <c r="N41" s="127"/>
      <c r="O41" s="64"/>
      <c r="P41" s="9"/>
      <c r="Q41" s="9"/>
      <c r="R41" s="9"/>
      <c r="S41" s="9"/>
      <c r="T41" s="29"/>
      <c r="U41" s="9"/>
      <c r="V41" s="9"/>
      <c r="W41" s="9"/>
      <c r="X41" s="9"/>
      <c r="Y41" s="29"/>
      <c r="Z41" s="9"/>
      <c r="AA41" s="9"/>
      <c r="AB41" s="9"/>
      <c r="AC41" s="9"/>
      <c r="AD41" s="29"/>
      <c r="AE41" s="9"/>
      <c r="AF41" s="9"/>
      <c r="AG41" s="9"/>
      <c r="AH41" s="9"/>
      <c r="AI41" s="29"/>
      <c r="AJ41" s="9"/>
      <c r="AK41" s="9"/>
      <c r="AL41" s="9"/>
      <c r="AM41" s="9"/>
      <c r="AN41" s="29"/>
      <c r="AO41" s="9"/>
      <c r="AP41" s="9"/>
      <c r="AQ41" s="9"/>
      <c r="AR41" s="9"/>
      <c r="AS41" s="29"/>
      <c r="AT41" s="9"/>
      <c r="AU41" s="9"/>
      <c r="AV41" s="9"/>
      <c r="AW41" s="9"/>
      <c r="AX41" s="29"/>
      <c r="AY41" s="4"/>
      <c r="AZ41" s="4"/>
      <c r="BA41" s="4"/>
      <c r="BB41" s="4"/>
    </row>
    <row r="42" spans="2:54" ht="18" outlineLevel="1" x14ac:dyDescent="0.25">
      <c r="B42" s="4"/>
      <c r="C42" s="12"/>
      <c r="D42" s="25"/>
      <c r="E42" s="27"/>
      <c r="F42" s="27"/>
      <c r="G42" s="28" t="str">
        <f t="shared" ref="G42" si="55">IF(F42&gt;0,E42-F42,"")</f>
        <v/>
      </c>
      <c r="H42" s="17" t="str">
        <f t="shared" ref="H42" si="56">IFERROR(F42/E42,"")</f>
        <v/>
      </c>
      <c r="I42" s="26">
        <f t="shared" si="54"/>
        <v>0</v>
      </c>
      <c r="J42" s="13" t="str">
        <f>IF(D42="","",D42)</f>
        <v/>
      </c>
      <c r="K42" s="13" t="str">
        <f t="shared" ref="K42" si="57">IF(I42&gt;0,WORKDAY(J42,I42),"")</f>
        <v/>
      </c>
      <c r="L42" s="126">
        <v>0</v>
      </c>
      <c r="M42" s="127"/>
      <c r="N42" s="127"/>
      <c r="O42" s="64"/>
      <c r="P42" s="9"/>
      <c r="Q42" s="9"/>
      <c r="R42" s="9"/>
      <c r="S42" s="9"/>
      <c r="T42" s="29"/>
      <c r="U42" s="9"/>
      <c r="V42" s="9"/>
      <c r="W42" s="9"/>
      <c r="X42" s="9"/>
      <c r="Y42" s="29"/>
      <c r="Z42" s="9"/>
      <c r="AA42" s="9"/>
      <c r="AB42" s="9"/>
      <c r="AC42" s="9"/>
      <c r="AD42" s="29"/>
      <c r="AE42" s="9"/>
      <c r="AF42" s="9"/>
      <c r="AG42" s="9"/>
      <c r="AH42" s="9"/>
      <c r="AI42" s="29"/>
      <c r="AJ42" s="9"/>
      <c r="AK42" s="9"/>
      <c r="AL42" s="9"/>
      <c r="AM42" s="9"/>
      <c r="AN42" s="29"/>
      <c r="AO42" s="9"/>
      <c r="AP42" s="9"/>
      <c r="AQ42" s="9"/>
      <c r="AR42" s="9"/>
      <c r="AS42" s="29"/>
      <c r="AT42" s="9"/>
      <c r="AU42" s="9"/>
      <c r="AV42" s="9"/>
      <c r="AW42" s="9"/>
      <c r="AX42" s="29"/>
      <c r="AY42" s="4"/>
      <c r="AZ42" s="4"/>
      <c r="BA42" s="4"/>
      <c r="BB42" s="4"/>
    </row>
    <row r="43" spans="2:54" ht="18" outlineLevel="1" x14ac:dyDescent="0.25">
      <c r="B43" s="4"/>
      <c r="C43" s="12"/>
      <c r="D43" s="25"/>
      <c r="E43" s="27"/>
      <c r="F43" s="27"/>
      <c r="G43" s="28" t="str">
        <f>IF(F43&gt;0,E43-F43,"")</f>
        <v/>
      </c>
      <c r="H43" s="17" t="str">
        <f>IFERROR(F43/E43,"")</f>
        <v/>
      </c>
      <c r="I43" s="26">
        <f t="shared" si="54"/>
        <v>0</v>
      </c>
      <c r="J43" s="13" t="str">
        <f>IF(D43="","",D43)</f>
        <v/>
      </c>
      <c r="K43" s="13" t="str">
        <f>IF(I43&gt;0,WORKDAY(J43,I43),"")</f>
        <v/>
      </c>
      <c r="L43" s="126">
        <v>0</v>
      </c>
      <c r="M43" s="127"/>
      <c r="N43" s="127"/>
      <c r="O43" s="64"/>
      <c r="P43" s="9"/>
      <c r="Q43" s="9"/>
      <c r="R43" s="9"/>
      <c r="S43" s="9"/>
      <c r="T43" s="29"/>
      <c r="U43" s="9"/>
      <c r="V43" s="9"/>
      <c r="W43" s="9"/>
      <c r="X43" s="9"/>
      <c r="Y43" s="29"/>
      <c r="Z43" s="9"/>
      <c r="AA43" s="9"/>
      <c r="AB43" s="9"/>
      <c r="AC43" s="9"/>
      <c r="AD43" s="29"/>
      <c r="AE43" s="9"/>
      <c r="AF43" s="9"/>
      <c r="AG43" s="9"/>
      <c r="AH43" s="9"/>
      <c r="AI43" s="29"/>
      <c r="AJ43" s="9"/>
      <c r="AK43" s="9"/>
      <c r="AL43" s="9"/>
      <c r="AM43" s="9"/>
      <c r="AN43" s="29"/>
      <c r="AO43" s="9"/>
      <c r="AP43" s="9"/>
      <c r="AQ43" s="9"/>
      <c r="AR43" s="9"/>
      <c r="AS43" s="29"/>
      <c r="AT43" s="9"/>
      <c r="AU43" s="9"/>
      <c r="AV43" s="9"/>
      <c r="AW43" s="9"/>
      <c r="AX43" s="29"/>
      <c r="AY43" s="4"/>
      <c r="AZ43" s="4"/>
      <c r="BA43" s="4"/>
      <c r="BB43" s="4"/>
    </row>
    <row r="44" spans="2:54" ht="18" outlineLevel="1" x14ac:dyDescent="0.25">
      <c r="B44" s="4"/>
      <c r="C44" s="12"/>
      <c r="D44" s="25"/>
      <c r="E44" s="27"/>
      <c r="F44" s="27"/>
      <c r="G44" s="28" t="str">
        <f t="shared" ref="G44" si="58">IF(F44&gt;0,E44-F44,"")</f>
        <v/>
      </c>
      <c r="H44" s="17" t="str">
        <f t="shared" ref="H44" si="59">IFERROR(F44/E44,"")</f>
        <v/>
      </c>
      <c r="I44" s="26">
        <f t="shared" si="54"/>
        <v>0</v>
      </c>
      <c r="J44" s="13" t="str">
        <f>IF(D44="","",D44)</f>
        <v/>
      </c>
      <c r="K44" s="13" t="str">
        <f t="shared" ref="K44" si="60">IF(I44&gt;0,WORKDAY(J44,I44),"")</f>
        <v/>
      </c>
      <c r="L44" s="126">
        <v>0</v>
      </c>
      <c r="M44" s="127"/>
      <c r="N44" s="127"/>
      <c r="O44" s="64"/>
      <c r="P44" s="9"/>
      <c r="Q44" s="9"/>
      <c r="R44" s="9"/>
      <c r="S44" s="9"/>
      <c r="T44" s="29"/>
      <c r="U44" s="9"/>
      <c r="V44" s="9"/>
      <c r="W44" s="9"/>
      <c r="X44" s="9"/>
      <c r="Y44" s="29"/>
      <c r="Z44" s="9"/>
      <c r="AA44" s="9"/>
      <c r="AB44" s="9"/>
      <c r="AC44" s="9"/>
      <c r="AD44" s="29"/>
      <c r="AE44" s="9"/>
      <c r="AF44" s="9"/>
      <c r="AG44" s="9"/>
      <c r="AH44" s="9"/>
      <c r="AI44" s="29"/>
      <c r="AJ44" s="9"/>
      <c r="AK44" s="9"/>
      <c r="AL44" s="9"/>
      <c r="AM44" s="9"/>
      <c r="AN44" s="29"/>
      <c r="AO44" s="9"/>
      <c r="AP44" s="9"/>
      <c r="AQ44" s="9"/>
      <c r="AR44" s="9"/>
      <c r="AS44" s="29"/>
      <c r="AT44" s="9"/>
      <c r="AU44" s="9"/>
      <c r="AV44" s="9"/>
      <c r="AW44" s="9"/>
      <c r="AX44" s="29"/>
      <c r="AY44" s="4"/>
      <c r="AZ44" s="4"/>
      <c r="BA44" s="4"/>
      <c r="BB44" s="4"/>
    </row>
    <row r="45" spans="2:54" ht="18" outlineLevel="1" x14ac:dyDescent="0.25">
      <c r="B45" s="4"/>
      <c r="C45" s="12"/>
      <c r="D45" s="25"/>
      <c r="E45" s="27"/>
      <c r="F45" s="27"/>
      <c r="G45" s="28" t="str">
        <f>IF(F45&gt;0,E45-F45,"")</f>
        <v/>
      </c>
      <c r="H45" s="17" t="str">
        <f>IFERROR(F45/E45,"")</f>
        <v/>
      </c>
      <c r="I45" s="26">
        <f t="shared" ref="I45" si="61">ROUNDUP(E45/8,0)</f>
        <v>0</v>
      </c>
      <c r="J45" s="13" t="str">
        <f>IF(D45="","",D45)</f>
        <v/>
      </c>
      <c r="K45" s="13" t="str">
        <f>IF(I45&gt;0,WORKDAY(J45,I45),"")</f>
        <v/>
      </c>
      <c r="L45" s="126">
        <v>0</v>
      </c>
      <c r="M45" s="127"/>
      <c r="N45" s="127"/>
      <c r="O45" s="64"/>
      <c r="P45" s="9"/>
      <c r="Q45" s="9"/>
      <c r="R45" s="9"/>
      <c r="S45" s="9"/>
      <c r="T45" s="29"/>
      <c r="U45" s="9"/>
      <c r="V45" s="9"/>
      <c r="W45" s="9"/>
      <c r="X45" s="9"/>
      <c r="Y45" s="29"/>
      <c r="Z45" s="9"/>
      <c r="AA45" s="9"/>
      <c r="AB45" s="9"/>
      <c r="AC45" s="9"/>
      <c r="AD45" s="29"/>
      <c r="AE45" s="9"/>
      <c r="AF45" s="9"/>
      <c r="AG45" s="9"/>
      <c r="AH45" s="9"/>
      <c r="AI45" s="29"/>
      <c r="AJ45" s="9"/>
      <c r="AK45" s="9"/>
      <c r="AL45" s="9"/>
      <c r="AM45" s="9"/>
      <c r="AN45" s="29"/>
      <c r="AO45" s="9"/>
      <c r="AP45" s="9"/>
      <c r="AQ45" s="9"/>
      <c r="AR45" s="9"/>
      <c r="AS45" s="29"/>
      <c r="AT45" s="9"/>
      <c r="AU45" s="9"/>
      <c r="AV45" s="9"/>
      <c r="AW45" s="9"/>
      <c r="AX45" s="29"/>
      <c r="AY45" s="4"/>
      <c r="AZ45" s="4"/>
      <c r="BA45" s="4"/>
      <c r="BB45" s="4"/>
    </row>
    <row r="46" spans="2:54" ht="18" outlineLevel="1" x14ac:dyDescent="0.25">
      <c r="B46" s="4"/>
      <c r="C46" s="12"/>
      <c r="D46" s="25"/>
      <c r="E46" s="27"/>
      <c r="F46" s="27"/>
      <c r="G46" s="28" t="str">
        <f t="shared" si="51"/>
        <v/>
      </c>
      <c r="H46" s="17" t="str">
        <f t="shared" si="52"/>
        <v/>
      </c>
      <c r="I46" s="26">
        <f t="shared" si="11"/>
        <v>0</v>
      </c>
      <c r="J46" s="13" t="str">
        <f>IF(D46="","",D46)</f>
        <v/>
      </c>
      <c r="K46" s="13" t="str">
        <f t="shared" si="53"/>
        <v/>
      </c>
      <c r="L46" s="129">
        <v>0</v>
      </c>
      <c r="M46" s="129"/>
      <c r="N46" s="129"/>
      <c r="O46" s="64"/>
      <c r="P46" s="9"/>
      <c r="Q46" s="9"/>
      <c r="R46" s="9"/>
      <c r="S46" s="9"/>
      <c r="T46" s="29"/>
      <c r="U46" s="9"/>
      <c r="V46" s="9"/>
      <c r="W46" s="9"/>
      <c r="X46" s="9"/>
      <c r="Y46" s="29"/>
      <c r="Z46" s="9"/>
      <c r="AA46" s="9"/>
      <c r="AB46" s="9"/>
      <c r="AC46" s="9"/>
      <c r="AD46" s="29"/>
      <c r="AE46" s="9"/>
      <c r="AF46" s="9"/>
      <c r="AG46" s="9"/>
      <c r="AH46" s="9"/>
      <c r="AI46" s="29"/>
      <c r="AJ46" s="9"/>
      <c r="AK46" s="9"/>
      <c r="AL46" s="9"/>
      <c r="AM46" s="9"/>
      <c r="AN46" s="29"/>
      <c r="AO46" s="9"/>
      <c r="AP46" s="9"/>
      <c r="AQ46" s="9"/>
      <c r="AR46" s="9"/>
      <c r="AS46" s="29"/>
      <c r="AT46" s="9"/>
      <c r="AU46" s="9"/>
      <c r="AV46" s="9"/>
      <c r="AW46" s="9"/>
      <c r="AX46" s="29"/>
      <c r="AY46" s="4"/>
      <c r="AZ46" s="4"/>
      <c r="BA46" s="4"/>
      <c r="BB46" s="4"/>
    </row>
    <row r="47" spans="2:54" ht="19.899999999999999" customHeight="1" x14ac:dyDescent="0.25">
      <c r="B47" s="4"/>
      <c r="C47" s="65" t="s">
        <v>24</v>
      </c>
      <c r="D47" s="66"/>
      <c r="E47" s="67" t="str">
        <f>IF(SUM(E48:E49)&gt;0,SUM(E48:E49),"")</f>
        <v/>
      </c>
      <c r="F47" s="67" t="str">
        <f>IF(SUM(F48:F49)&gt;0,SUM(F48:F49),"")</f>
        <v/>
      </c>
      <c r="G47" s="67" t="str">
        <f>IF(SUM(G48:G49)&lt;&gt;0,SUM(G48:G49),"")</f>
        <v/>
      </c>
      <c r="H47" s="68" t="str">
        <f>IFERROR(F47/E47,"")</f>
        <v/>
      </c>
      <c r="I47" s="69"/>
      <c r="J47" s="70"/>
      <c r="K47" s="71"/>
      <c r="L47" s="153" t="str">
        <f>IF(ISERROR(AVERAGE(L48,L49,#REF!)),"",AVERAGE(L48,L49,#REF!))</f>
        <v/>
      </c>
      <c r="M47" s="153"/>
      <c r="N47" s="153"/>
      <c r="O47" s="64"/>
      <c r="P47" s="72"/>
      <c r="Q47" s="72"/>
      <c r="R47" s="72"/>
      <c r="S47" s="72"/>
      <c r="T47" s="73"/>
      <c r="U47" s="72"/>
      <c r="V47" s="72"/>
      <c r="W47" s="72"/>
      <c r="X47" s="72"/>
      <c r="Y47" s="73"/>
      <c r="Z47" s="72"/>
      <c r="AA47" s="72"/>
      <c r="AB47" s="72"/>
      <c r="AC47" s="72"/>
      <c r="AD47" s="73"/>
      <c r="AE47" s="72"/>
      <c r="AF47" s="72"/>
      <c r="AG47" s="72"/>
      <c r="AH47" s="72"/>
      <c r="AI47" s="73"/>
      <c r="AJ47" s="72"/>
      <c r="AK47" s="72"/>
      <c r="AL47" s="72"/>
      <c r="AM47" s="72"/>
      <c r="AN47" s="73"/>
      <c r="AO47" s="72"/>
      <c r="AP47" s="72"/>
      <c r="AQ47" s="72"/>
      <c r="AR47" s="72"/>
      <c r="AS47" s="73"/>
      <c r="AT47" s="72"/>
      <c r="AU47" s="72"/>
      <c r="AV47" s="72"/>
      <c r="AW47" s="72"/>
      <c r="AX47" s="73"/>
      <c r="AY47" s="4"/>
      <c r="AZ47" s="4"/>
      <c r="BA47" s="4"/>
      <c r="BB47" s="4"/>
    </row>
    <row r="48" spans="2:54" ht="18" outlineLevel="1" x14ac:dyDescent="0.25">
      <c r="B48" s="4"/>
      <c r="C48" s="12"/>
      <c r="D48" s="25"/>
      <c r="E48" s="27"/>
      <c r="F48" s="27"/>
      <c r="G48" s="28" t="str">
        <f>IF(F48&gt;0,E48-F48,"")</f>
        <v/>
      </c>
      <c r="H48" s="17" t="str">
        <f>IFERROR(F48/E48,"")</f>
        <v/>
      </c>
      <c r="I48" s="26">
        <f t="shared" si="11"/>
        <v>0</v>
      </c>
      <c r="J48" s="13" t="str">
        <f>IF(D48="","",D48)</f>
        <v/>
      </c>
      <c r="K48" s="13" t="str">
        <f>IF(I48&gt;0,WORKDAY(J48,I48),"")</f>
        <v/>
      </c>
      <c r="L48" s="126">
        <v>0</v>
      </c>
      <c r="M48" s="127"/>
      <c r="N48" s="127"/>
      <c r="O48" s="64"/>
      <c r="P48" s="9"/>
      <c r="Q48" s="9"/>
      <c r="R48" s="9"/>
      <c r="S48" s="9"/>
      <c r="T48" s="29"/>
      <c r="U48" s="9"/>
      <c r="V48" s="9"/>
      <c r="W48" s="9"/>
      <c r="X48" s="9"/>
      <c r="Y48" s="29"/>
      <c r="Z48" s="9"/>
      <c r="AA48" s="9"/>
      <c r="AB48" s="9"/>
      <c r="AC48" s="9"/>
      <c r="AD48" s="29"/>
      <c r="AE48" s="9"/>
      <c r="AF48" s="9"/>
      <c r="AG48" s="9"/>
      <c r="AH48" s="9"/>
      <c r="AI48" s="29"/>
      <c r="AJ48" s="9"/>
      <c r="AK48" s="9"/>
      <c r="AL48" s="9"/>
      <c r="AM48" s="9"/>
      <c r="AN48" s="29"/>
      <c r="AO48" s="9"/>
      <c r="AP48" s="9"/>
      <c r="AQ48" s="9"/>
      <c r="AR48" s="9"/>
      <c r="AS48" s="29"/>
      <c r="AT48" s="9"/>
      <c r="AU48" s="9"/>
      <c r="AV48" s="9"/>
      <c r="AW48" s="9"/>
      <c r="AX48" s="29"/>
      <c r="AY48" s="4"/>
      <c r="AZ48" s="4"/>
      <c r="BA48" s="4"/>
      <c r="BB48" s="4"/>
    </row>
    <row r="49" spans="2:78" ht="18" outlineLevel="1" x14ac:dyDescent="0.25">
      <c r="B49" s="4"/>
      <c r="C49" s="12"/>
      <c r="D49" s="25"/>
      <c r="E49" s="27"/>
      <c r="F49" s="27"/>
      <c r="G49" s="28" t="str">
        <f t="shared" ref="G49" si="62">IF(F49&gt;0,E49-F49,"")</f>
        <v/>
      </c>
      <c r="H49" s="17" t="str">
        <f t="shared" ref="H49" si="63">IFERROR(F49/E49,"")</f>
        <v/>
      </c>
      <c r="I49" s="26">
        <f t="shared" si="11"/>
        <v>0</v>
      </c>
      <c r="J49" s="13" t="str">
        <f>IF(D49="","",D49)</f>
        <v/>
      </c>
      <c r="K49" s="13" t="str">
        <f t="shared" ref="K49" si="64">IF(I49&gt;0,WORKDAY(J49,I49),"")</f>
        <v/>
      </c>
      <c r="L49" s="126">
        <v>0</v>
      </c>
      <c r="M49" s="127"/>
      <c r="N49" s="127"/>
      <c r="O49" s="64"/>
      <c r="P49" s="9"/>
      <c r="Q49" s="9"/>
      <c r="R49" s="9"/>
      <c r="S49" s="9"/>
      <c r="T49" s="29"/>
      <c r="U49" s="9"/>
      <c r="V49" s="9"/>
      <c r="W49" s="9"/>
      <c r="X49" s="9"/>
      <c r="Y49" s="29"/>
      <c r="Z49" s="9"/>
      <c r="AA49" s="9"/>
      <c r="AB49" s="9"/>
      <c r="AC49" s="9"/>
      <c r="AD49" s="29"/>
      <c r="AE49" s="9"/>
      <c r="AF49" s="9"/>
      <c r="AG49" s="9"/>
      <c r="AH49" s="9"/>
      <c r="AI49" s="29"/>
      <c r="AJ49" s="9"/>
      <c r="AK49" s="9"/>
      <c r="AL49" s="9"/>
      <c r="AM49" s="9"/>
      <c r="AN49" s="29"/>
      <c r="AO49" s="9"/>
      <c r="AP49" s="9"/>
      <c r="AQ49" s="9"/>
      <c r="AR49" s="9"/>
      <c r="AS49" s="29"/>
      <c r="AT49" s="9"/>
      <c r="AU49" s="9"/>
      <c r="AV49" s="9"/>
      <c r="AW49" s="9"/>
      <c r="AX49" s="29"/>
      <c r="AY49" s="4"/>
      <c r="AZ49" s="4"/>
      <c r="BA49" s="4"/>
      <c r="BB49" s="4"/>
    </row>
    <row r="50" spans="2:78" ht="40.5" customHeight="1" thickBot="1" x14ac:dyDescent="0.3"/>
    <row r="51" spans="2:78" s="18" customFormat="1" ht="32.450000000000003" customHeight="1" x14ac:dyDescent="0.2">
      <c r="D51" s="34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138"/>
      <c r="R51" s="138"/>
      <c r="S51" s="138"/>
      <c r="T51" s="138"/>
      <c r="U51" s="138"/>
      <c r="V51" s="138"/>
      <c r="W51" s="138"/>
      <c r="X51" s="138"/>
      <c r="Y51" s="138"/>
      <c r="Z51" s="138"/>
      <c r="AA51" s="138"/>
      <c r="AB51" s="138"/>
      <c r="AC51" s="138"/>
      <c r="AD51" s="138"/>
      <c r="AE51" s="138"/>
      <c r="AF51" s="138"/>
      <c r="AG51" s="138"/>
      <c r="AH51" s="138"/>
      <c r="AI51" s="138"/>
      <c r="AJ51" s="138"/>
      <c r="AK51" s="138"/>
      <c r="AL51" s="138"/>
      <c r="AM51" s="138"/>
      <c r="AN51" s="138"/>
      <c r="AO51" s="138"/>
      <c r="AP51" s="138"/>
      <c r="AQ51" s="138"/>
      <c r="AR51" s="138"/>
      <c r="AS51" s="138"/>
      <c r="AT51" s="138"/>
      <c r="AU51" s="138"/>
      <c r="AV51" s="138"/>
      <c r="AW51" s="138"/>
      <c r="AX51" s="138"/>
      <c r="AY51" s="23"/>
      <c r="AZ51" s="23"/>
      <c r="BA51" s="23"/>
      <c r="BB51" s="23"/>
      <c r="BZ51" s="20"/>
    </row>
    <row r="52" spans="2:78" s="18" customFormat="1" ht="17.25" x14ac:dyDescent="0.3">
      <c r="B52" s="21"/>
      <c r="C52" s="22"/>
      <c r="D52" s="35"/>
      <c r="E52" s="22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39"/>
      <c r="R52" s="139"/>
      <c r="S52" s="139"/>
      <c r="T52" s="139"/>
      <c r="U52" s="139"/>
      <c r="V52" s="139"/>
      <c r="W52" s="139"/>
      <c r="X52" s="139"/>
      <c r="Y52" s="139"/>
      <c r="Z52" s="139"/>
      <c r="AA52" s="139"/>
      <c r="AB52" s="139"/>
      <c r="AC52" s="139"/>
      <c r="AD52" s="139"/>
      <c r="AE52" s="139"/>
      <c r="AF52" s="139"/>
      <c r="AG52" s="139"/>
      <c r="AH52" s="139"/>
      <c r="AI52" s="139"/>
      <c r="AJ52" s="139"/>
      <c r="AK52" s="139"/>
      <c r="AL52" s="139"/>
      <c r="AM52" s="139"/>
      <c r="AN52" s="139"/>
      <c r="AO52" s="139"/>
      <c r="AP52" s="139"/>
      <c r="AQ52" s="139"/>
      <c r="AR52" s="139"/>
      <c r="AS52" s="139"/>
      <c r="AT52" s="139"/>
      <c r="AU52" s="139"/>
      <c r="AV52" s="139"/>
      <c r="AW52" s="139"/>
      <c r="AX52" s="139"/>
      <c r="BZ52" s="20"/>
    </row>
    <row r="53" spans="2:78" s="18" customFormat="1" ht="17.25" x14ac:dyDescent="0.3">
      <c r="B53" s="21"/>
      <c r="C53" s="22"/>
      <c r="D53" s="35"/>
      <c r="E53" s="22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39"/>
      <c r="R53" s="139"/>
      <c r="S53" s="139"/>
      <c r="T53" s="139"/>
      <c r="U53" s="139"/>
      <c r="V53" s="139"/>
      <c r="W53" s="139"/>
      <c r="X53" s="139"/>
      <c r="Y53" s="139"/>
      <c r="Z53" s="139"/>
      <c r="AA53" s="139"/>
      <c r="AB53" s="139"/>
      <c r="AC53" s="139"/>
      <c r="AD53" s="139"/>
      <c r="AE53" s="139"/>
      <c r="AF53" s="139"/>
      <c r="AG53" s="139"/>
      <c r="AH53" s="139"/>
      <c r="AI53" s="139"/>
      <c r="AJ53" s="139"/>
      <c r="AK53" s="139"/>
      <c r="AL53" s="139"/>
      <c r="AM53" s="139"/>
      <c r="AN53" s="139"/>
      <c r="AO53" s="139"/>
      <c r="AP53" s="139"/>
      <c r="AQ53" s="139"/>
      <c r="AR53" s="139"/>
      <c r="AS53" s="139"/>
      <c r="AT53" s="139"/>
      <c r="AU53" s="139"/>
      <c r="AV53" s="139"/>
      <c r="AW53" s="139"/>
      <c r="AX53" s="139"/>
      <c r="BZ53" s="20"/>
    </row>
    <row r="54" spans="2:78" s="18" customFormat="1" ht="17.25" x14ac:dyDescent="0.3">
      <c r="B54" s="21"/>
      <c r="C54" s="22"/>
      <c r="D54" s="35"/>
      <c r="E54" s="22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39"/>
      <c r="R54" s="139"/>
      <c r="S54" s="139"/>
      <c r="T54" s="139"/>
      <c r="U54" s="139"/>
      <c r="V54" s="139"/>
      <c r="W54" s="139"/>
      <c r="X54" s="139"/>
      <c r="Y54" s="139"/>
      <c r="Z54" s="139"/>
      <c r="AA54" s="139"/>
      <c r="AB54" s="139"/>
      <c r="AC54" s="139"/>
      <c r="AD54" s="139"/>
      <c r="AE54" s="139"/>
      <c r="AF54" s="139"/>
      <c r="AG54" s="139"/>
      <c r="AH54" s="139"/>
      <c r="AI54" s="139"/>
      <c r="AJ54" s="139"/>
      <c r="AK54" s="139"/>
      <c r="AL54" s="139"/>
      <c r="AM54" s="139"/>
      <c r="AN54" s="139"/>
      <c r="AO54" s="139"/>
      <c r="AP54" s="139"/>
      <c r="AQ54" s="139"/>
      <c r="AR54" s="139"/>
      <c r="AS54" s="139"/>
      <c r="AT54" s="139"/>
      <c r="AU54" s="139"/>
      <c r="AV54" s="139"/>
      <c r="AW54" s="139"/>
      <c r="AX54" s="139"/>
      <c r="BZ54" s="20"/>
    </row>
    <row r="55" spans="2:78" s="18" customFormat="1" ht="17.25" x14ac:dyDescent="0.3">
      <c r="B55" s="21"/>
      <c r="C55" s="22"/>
      <c r="D55" s="35"/>
      <c r="E55" s="22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BZ55" s="20"/>
    </row>
    <row r="56" spans="2:78" s="18" customFormat="1" ht="17.25" x14ac:dyDescent="0.3">
      <c r="B56" s="21"/>
      <c r="C56" s="22"/>
      <c r="D56" s="35"/>
      <c r="E56" s="22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BZ56" s="20"/>
    </row>
    <row r="57" spans="2:78" s="18" customFormat="1" ht="17.25" x14ac:dyDescent="0.3">
      <c r="B57" s="21"/>
      <c r="C57" s="22"/>
      <c r="D57" s="35"/>
      <c r="E57" s="22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BZ57" s="20"/>
    </row>
    <row r="58" spans="2:78" s="18" customFormat="1" ht="17.25" x14ac:dyDescent="0.3">
      <c r="B58" s="21"/>
      <c r="C58" s="22"/>
      <c r="D58" s="35"/>
      <c r="E58" s="22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BZ58" s="20"/>
    </row>
    <row r="59" spans="2:78" s="18" customFormat="1" ht="17.25" x14ac:dyDescent="0.3">
      <c r="B59" s="21"/>
      <c r="C59" s="22"/>
      <c r="D59" s="35"/>
      <c r="E59" s="22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BZ59" s="20"/>
    </row>
    <row r="60" spans="2:78" s="18" customFormat="1" ht="17.25" x14ac:dyDescent="0.3">
      <c r="B60" s="21"/>
      <c r="C60" s="22"/>
      <c r="D60" s="35"/>
      <c r="E60" s="22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BZ60" s="20"/>
    </row>
    <row r="61" spans="2:78" s="18" customFormat="1" ht="17.25" x14ac:dyDescent="0.3">
      <c r="B61" s="21"/>
      <c r="C61" s="22"/>
      <c r="D61" s="35"/>
      <c r="E61" s="22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BZ61" s="20"/>
    </row>
    <row r="62" spans="2:78" s="18" customFormat="1" ht="17.25" x14ac:dyDescent="0.3">
      <c r="B62" s="21"/>
      <c r="C62" s="22"/>
      <c r="D62" s="35"/>
      <c r="E62" s="22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BZ62" s="20"/>
    </row>
    <row r="63" spans="2:78" s="18" customFormat="1" ht="17.25" x14ac:dyDescent="0.3">
      <c r="B63" s="21"/>
      <c r="C63" s="22"/>
      <c r="D63" s="35"/>
      <c r="E63" s="22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BZ63" s="20"/>
    </row>
    <row r="64" spans="2:78" s="18" customFormat="1" ht="17.25" x14ac:dyDescent="0.3">
      <c r="B64" s="21"/>
      <c r="C64" s="22"/>
      <c r="D64" s="35"/>
      <c r="E64" s="22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BZ64" s="20"/>
    </row>
    <row r="65" spans="2:78" s="18" customFormat="1" ht="17.25" x14ac:dyDescent="0.3">
      <c r="B65" s="21"/>
      <c r="C65" s="22"/>
      <c r="D65" s="35"/>
      <c r="E65" s="22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BZ65" s="20"/>
    </row>
    <row r="66" spans="2:78" s="18" customFormat="1" ht="17.25" x14ac:dyDescent="0.3">
      <c r="B66" s="21"/>
      <c r="C66" s="22"/>
      <c r="D66" s="35"/>
      <c r="E66" s="22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BZ66" s="20"/>
    </row>
    <row r="67" spans="2:78" s="18" customFormat="1" ht="17.25" x14ac:dyDescent="0.3">
      <c r="B67" s="21"/>
      <c r="C67" s="22"/>
      <c r="D67" s="35"/>
      <c r="E67" s="22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BZ67" s="20"/>
    </row>
    <row r="68" spans="2:78" s="18" customFormat="1" ht="17.25" x14ac:dyDescent="0.3">
      <c r="B68" s="21"/>
      <c r="C68" s="22"/>
      <c r="D68" s="35"/>
      <c r="E68" s="22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BZ68" s="20"/>
    </row>
    <row r="69" spans="2:78" s="18" customFormat="1" ht="17.25" x14ac:dyDescent="0.3">
      <c r="B69" s="21"/>
      <c r="C69" s="22"/>
      <c r="D69" s="35"/>
      <c r="E69" s="22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BZ69" s="20"/>
    </row>
    <row r="70" spans="2:78" s="18" customFormat="1" ht="17.25" x14ac:dyDescent="0.3">
      <c r="B70" s="21"/>
      <c r="C70" s="22"/>
      <c r="D70" s="35"/>
      <c r="E70" s="22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BZ70" s="20"/>
    </row>
    <row r="71" spans="2:78" s="18" customFormat="1" ht="50.45" customHeight="1" x14ac:dyDescent="0.3">
      <c r="B71" s="21"/>
      <c r="C71" s="22"/>
      <c r="D71" s="35"/>
      <c r="E71" s="22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BZ71" s="20"/>
    </row>
    <row r="72" spans="2:78" s="18" customFormat="1" ht="17.25" x14ac:dyDescent="0.3">
      <c r="B72" s="21"/>
      <c r="C72" s="22"/>
      <c r="D72" s="35"/>
      <c r="E72" s="22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BZ72" s="20"/>
    </row>
    <row r="73" spans="2:78" s="18" customFormat="1" ht="17.25" x14ac:dyDescent="0.3">
      <c r="B73" s="21"/>
      <c r="C73" s="22"/>
      <c r="D73" s="35"/>
      <c r="E73" s="22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BZ73" s="20"/>
    </row>
    <row r="74" spans="2:78" s="18" customFormat="1" ht="17.25" x14ac:dyDescent="0.3">
      <c r="B74" s="21"/>
      <c r="C74" s="22"/>
      <c r="D74" s="35"/>
      <c r="E74" s="22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BZ74" s="20"/>
    </row>
    <row r="75" spans="2:78" s="18" customFormat="1" ht="17.25" x14ac:dyDescent="0.3">
      <c r="B75" s="21"/>
      <c r="C75" s="22"/>
      <c r="D75" s="35"/>
      <c r="E75" s="22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BZ75" s="20"/>
    </row>
    <row r="76" spans="2:78" s="18" customFormat="1" ht="17.25" x14ac:dyDescent="0.3">
      <c r="B76" s="21"/>
      <c r="C76" s="22"/>
      <c r="D76" s="35"/>
      <c r="E76" s="22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BZ76" s="20"/>
    </row>
    <row r="77" spans="2:78" s="18" customFormat="1" ht="17.25" x14ac:dyDescent="0.3">
      <c r="B77" s="21"/>
      <c r="C77" s="22"/>
      <c r="D77" s="35"/>
      <c r="E77" s="22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BZ77" s="20"/>
    </row>
    <row r="78" spans="2:78" s="18" customFormat="1" ht="17.25" x14ac:dyDescent="0.3">
      <c r="B78" s="21"/>
      <c r="C78" s="22"/>
      <c r="D78" s="35"/>
      <c r="E78" s="22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BZ78" s="20"/>
    </row>
    <row r="79" spans="2:78" s="18" customFormat="1" ht="17.25" x14ac:dyDescent="0.3">
      <c r="B79" s="21"/>
      <c r="C79" s="22"/>
      <c r="D79" s="35"/>
      <c r="E79" s="22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BZ79" s="20"/>
    </row>
  </sheetData>
  <sheetProtection formatCells="0" formatColumns="0" formatRows="0" insertRows="0" deleteRows="0"/>
  <mergeCells count="60">
    <mergeCell ref="L26:N26"/>
    <mergeCell ref="E6:F6"/>
    <mergeCell ref="L48:N48"/>
    <mergeCell ref="L49:N49"/>
    <mergeCell ref="L10:N10"/>
    <mergeCell ref="L18:N18"/>
    <mergeCell ref="L11:N11"/>
    <mergeCell ref="L13:N13"/>
    <mergeCell ref="L17:N17"/>
    <mergeCell ref="L19:N19"/>
    <mergeCell ref="L14:N14"/>
    <mergeCell ref="L15:N15"/>
    <mergeCell ref="L16:N16"/>
    <mergeCell ref="L47:N47"/>
    <mergeCell ref="L41:N41"/>
    <mergeCell ref="L42:N42"/>
    <mergeCell ref="Z3:AG3"/>
    <mergeCell ref="AJ3:AL3"/>
    <mergeCell ref="AM3:AX3"/>
    <mergeCell ref="Q51:AX54"/>
    <mergeCell ref="AO5:AS7"/>
    <mergeCell ref="AT5:AX7"/>
    <mergeCell ref="U5:Y7"/>
    <mergeCell ref="Z5:AD7"/>
    <mergeCell ref="AE5:AI7"/>
    <mergeCell ref="AJ5:AN7"/>
    <mergeCell ref="R3:Y3"/>
    <mergeCell ref="P5:T7"/>
    <mergeCell ref="L40:N40"/>
    <mergeCell ref="L46:N46"/>
    <mergeCell ref="G6:L6"/>
    <mergeCell ref="L43:N43"/>
    <mergeCell ref="L44:N44"/>
    <mergeCell ref="L45:N45"/>
    <mergeCell ref="L35:N35"/>
    <mergeCell ref="L36:N36"/>
    <mergeCell ref="L37:N37"/>
    <mergeCell ref="L38:N38"/>
    <mergeCell ref="L39:N39"/>
    <mergeCell ref="L30:N30"/>
    <mergeCell ref="L31:N31"/>
    <mergeCell ref="L32:N32"/>
    <mergeCell ref="L33:N33"/>
    <mergeCell ref="L28:N28"/>
    <mergeCell ref="L34:N34"/>
    <mergeCell ref="B1:C1"/>
    <mergeCell ref="L22:N22"/>
    <mergeCell ref="L23:N23"/>
    <mergeCell ref="L24:N24"/>
    <mergeCell ref="L25:N25"/>
    <mergeCell ref="L29:N29"/>
    <mergeCell ref="H3:P3"/>
    <mergeCell ref="D3:E3"/>
    <mergeCell ref="G9:I9"/>
    <mergeCell ref="C6:D6"/>
    <mergeCell ref="L27:N27"/>
    <mergeCell ref="L20:N20"/>
    <mergeCell ref="L21:N21"/>
    <mergeCell ref="L8:N8"/>
    <mergeCell ref="L12:N12"/>
  </mergeCells>
  <phoneticPr fontId="3" type="noConversion"/>
  <conditionalFormatting sqref="P8:AX8">
    <cfRule type="expression" dxfId="52" priority="236">
      <formula>$P$8=TODAY()</formula>
    </cfRule>
  </conditionalFormatting>
  <conditionalFormatting sqref="P11:AX13 P17:AX21 P26:AX49">
    <cfRule type="expression" dxfId="51" priority="171">
      <formula>AND(NOT(ISBLANK($J11)),$J11&lt;=P$8,$K11&gt;=P$8)</formula>
    </cfRule>
  </conditionalFormatting>
  <conditionalFormatting sqref="L12:N13 L18 L17:N17 L19:N21 L26:N29">
    <cfRule type="dataBar" priority="112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{9D569D85-1CA3-4B12-AD21-51FD6A251753}</x14:id>
        </ext>
      </extLst>
    </cfRule>
  </conditionalFormatting>
  <conditionalFormatting sqref="G10:G13 G17 G48:G49 G26:G27 G46 G40">
    <cfRule type="expression" dxfId="50" priority="99">
      <formula>$G10&lt;0</formula>
    </cfRule>
  </conditionalFormatting>
  <conditionalFormatting sqref="H10:H13 H17 H48:H49 H26:H27 H46 H40">
    <cfRule type="expression" dxfId="49" priority="98">
      <formula>$H10&gt;1</formula>
    </cfRule>
  </conditionalFormatting>
  <conditionalFormatting sqref="G28">
    <cfRule type="expression" dxfId="48" priority="93">
      <formula>$G28&lt;0</formula>
    </cfRule>
  </conditionalFormatting>
  <conditionalFormatting sqref="H28">
    <cfRule type="expression" dxfId="47" priority="92">
      <formula>$H28&gt;1</formula>
    </cfRule>
  </conditionalFormatting>
  <conditionalFormatting sqref="G47">
    <cfRule type="expression" dxfId="46" priority="87">
      <formula>$G47&lt;0</formula>
    </cfRule>
  </conditionalFormatting>
  <conditionalFormatting sqref="H47">
    <cfRule type="expression" dxfId="45" priority="86">
      <formula>$H47&gt;1</formula>
    </cfRule>
  </conditionalFormatting>
  <conditionalFormatting sqref="G18">
    <cfRule type="expression" dxfId="44" priority="85">
      <formula>$G18&lt;0</formula>
    </cfRule>
  </conditionalFormatting>
  <conditionalFormatting sqref="H18">
    <cfRule type="expression" dxfId="43" priority="84">
      <formula>$H18&gt;1</formula>
    </cfRule>
  </conditionalFormatting>
  <conditionalFormatting sqref="G19:G21">
    <cfRule type="expression" dxfId="42" priority="83">
      <formula>$G19&lt;0</formula>
    </cfRule>
  </conditionalFormatting>
  <conditionalFormatting sqref="H19:H21">
    <cfRule type="expression" dxfId="41" priority="82">
      <formula>$H19&gt;1</formula>
    </cfRule>
  </conditionalFormatting>
  <conditionalFormatting sqref="G29">
    <cfRule type="expression" dxfId="40" priority="79">
      <formula>$G29&lt;0</formula>
    </cfRule>
  </conditionalFormatting>
  <conditionalFormatting sqref="H29">
    <cfRule type="expression" dxfId="39" priority="78">
      <formula>$H29&gt;1</formula>
    </cfRule>
  </conditionalFormatting>
  <conditionalFormatting sqref="L10:N13 L17:N21 L46:N49 L40:N40">
    <cfRule type="dataBar" priority="73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{65B3BEFD-A464-47D4-A78E-5AF075F8ED80}</x14:id>
        </ext>
      </extLst>
    </cfRule>
  </conditionalFormatting>
  <conditionalFormatting sqref="P14:AX15">
    <cfRule type="expression" dxfId="38" priority="72">
      <formula>AND(NOT(ISBLANK($J14)),$J14&lt;=P$8,$K14&gt;=P$8)</formula>
    </cfRule>
  </conditionalFormatting>
  <conditionalFormatting sqref="L14:N15">
    <cfRule type="dataBar" priority="71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{786AF898-6C72-4762-9B69-E729E3FBC7FC}</x14:id>
        </ext>
      </extLst>
    </cfRule>
  </conditionalFormatting>
  <conditionalFormatting sqref="G14:G15">
    <cfRule type="expression" dxfId="37" priority="70">
      <formula>$G14&lt;0</formula>
    </cfRule>
  </conditionalFormatting>
  <conditionalFormatting sqref="H14:H15">
    <cfRule type="expression" dxfId="36" priority="69">
      <formula>$H14&gt;1</formula>
    </cfRule>
  </conditionalFormatting>
  <conditionalFormatting sqref="L14:N15">
    <cfRule type="dataBar" priority="68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{40B46562-F35D-4F6D-9AEA-D9C8B8E24D38}</x14:id>
        </ext>
      </extLst>
    </cfRule>
  </conditionalFormatting>
  <conditionalFormatting sqref="P16:AX16">
    <cfRule type="expression" dxfId="35" priority="67">
      <formula>AND(NOT(ISBLANK($J16)),$J16&lt;=P$8,$K16&gt;=P$8)</formula>
    </cfRule>
  </conditionalFormatting>
  <conditionalFormatting sqref="L16:N16">
    <cfRule type="dataBar" priority="66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{08752810-8B47-46A6-8C2E-96B1E4027067}</x14:id>
        </ext>
      </extLst>
    </cfRule>
  </conditionalFormatting>
  <conditionalFormatting sqref="G16">
    <cfRule type="expression" dxfId="34" priority="65">
      <formula>$G16&lt;0</formula>
    </cfRule>
  </conditionalFormatting>
  <conditionalFormatting sqref="H16">
    <cfRule type="expression" dxfId="33" priority="64">
      <formula>$H16&gt;1</formula>
    </cfRule>
  </conditionalFormatting>
  <conditionalFormatting sqref="L16:N16">
    <cfRule type="dataBar" priority="63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{0A1D3AE3-EC04-43BF-BF5B-87AD2F465694}</x14:id>
        </ext>
      </extLst>
    </cfRule>
  </conditionalFormatting>
  <conditionalFormatting sqref="G41:G42">
    <cfRule type="expression" dxfId="32" priority="46">
      <formula>$G41&lt;0</formula>
    </cfRule>
  </conditionalFormatting>
  <conditionalFormatting sqref="H41:H42">
    <cfRule type="expression" dxfId="31" priority="45">
      <formula>$H41&gt;1</formula>
    </cfRule>
  </conditionalFormatting>
  <conditionalFormatting sqref="L41:N42">
    <cfRule type="dataBar" priority="44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{300401ED-8BF5-4D2F-BBCE-999CB0F056BC}</x14:id>
        </ext>
      </extLst>
    </cfRule>
  </conditionalFormatting>
  <conditionalFormatting sqref="G43:G44">
    <cfRule type="expression" dxfId="30" priority="42">
      <formula>$G43&lt;0</formula>
    </cfRule>
  </conditionalFormatting>
  <conditionalFormatting sqref="H43:H44">
    <cfRule type="expression" dxfId="29" priority="41">
      <formula>$H43&gt;1</formula>
    </cfRule>
  </conditionalFormatting>
  <conditionalFormatting sqref="L43:N44">
    <cfRule type="dataBar" priority="40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{68A0E68A-565E-4BA5-8FFD-955DB8143AE9}</x14:id>
        </ext>
      </extLst>
    </cfRule>
  </conditionalFormatting>
  <conditionalFormatting sqref="G45">
    <cfRule type="expression" dxfId="28" priority="38">
      <formula>$G45&lt;0</formula>
    </cfRule>
  </conditionalFormatting>
  <conditionalFormatting sqref="H45">
    <cfRule type="expression" dxfId="27" priority="37">
      <formula>$H45&gt;1</formula>
    </cfRule>
  </conditionalFormatting>
  <conditionalFormatting sqref="L45:N45">
    <cfRule type="dataBar" priority="36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{029E1ABF-A877-43C4-9476-6A36A6886EA6}</x14:id>
        </ext>
      </extLst>
    </cfRule>
  </conditionalFormatting>
  <conditionalFormatting sqref="P22:AX22">
    <cfRule type="expression" dxfId="26" priority="35">
      <formula>AND(NOT(ISBLANK($J22)),$J22&lt;=P$8,$K22&gt;=P$8)</formula>
    </cfRule>
  </conditionalFormatting>
  <conditionalFormatting sqref="L22:N22">
    <cfRule type="dataBar" priority="34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{C1E2AD80-8F3B-4EB6-96F5-C5991CBE0D98}</x14:id>
        </ext>
      </extLst>
    </cfRule>
  </conditionalFormatting>
  <conditionalFormatting sqref="G22">
    <cfRule type="expression" dxfId="25" priority="33">
      <formula>$G22&lt;0</formula>
    </cfRule>
  </conditionalFormatting>
  <conditionalFormatting sqref="H22">
    <cfRule type="expression" dxfId="24" priority="32">
      <formula>$H22&gt;1</formula>
    </cfRule>
  </conditionalFormatting>
  <conditionalFormatting sqref="L22:N22">
    <cfRule type="dataBar" priority="31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{1C23E9A9-0EDD-4144-9D40-899E5F72E253}</x14:id>
        </ext>
      </extLst>
    </cfRule>
  </conditionalFormatting>
  <conditionalFormatting sqref="P23:AX24">
    <cfRule type="expression" dxfId="23" priority="30">
      <formula>AND(NOT(ISBLANK($J23)),$J23&lt;=P$8,$K23&gt;=P$8)</formula>
    </cfRule>
  </conditionalFormatting>
  <conditionalFormatting sqref="L23:N24">
    <cfRule type="dataBar" priority="29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{81CC9D4B-B16F-4983-AFB9-5A6FAEC82B3F}</x14:id>
        </ext>
      </extLst>
    </cfRule>
  </conditionalFormatting>
  <conditionalFormatting sqref="G23:G24">
    <cfRule type="expression" dxfId="22" priority="28">
      <formula>$G23&lt;0</formula>
    </cfRule>
  </conditionalFormatting>
  <conditionalFormatting sqref="H23:H24">
    <cfRule type="expression" dxfId="21" priority="27">
      <formula>$H23&gt;1</formula>
    </cfRule>
  </conditionalFormatting>
  <conditionalFormatting sqref="L23:N24">
    <cfRule type="dataBar" priority="26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{106D6249-F738-412C-9421-6044BAC64012}</x14:id>
        </ext>
      </extLst>
    </cfRule>
  </conditionalFormatting>
  <conditionalFormatting sqref="P25:AX25">
    <cfRule type="expression" dxfId="20" priority="25">
      <formula>AND(NOT(ISBLANK($J25)),$J25&lt;=P$8,$K25&gt;=P$8)</formula>
    </cfRule>
  </conditionalFormatting>
  <conditionalFormatting sqref="L25:N25">
    <cfRule type="dataBar" priority="24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{38E56665-D298-43C7-B7A8-7E05E920710D}</x14:id>
        </ext>
      </extLst>
    </cfRule>
  </conditionalFormatting>
  <conditionalFormatting sqref="G25">
    <cfRule type="expression" dxfId="19" priority="23">
      <formula>$G25&lt;0</formula>
    </cfRule>
  </conditionalFormatting>
  <conditionalFormatting sqref="H25">
    <cfRule type="expression" dxfId="18" priority="22">
      <formula>$H25&gt;1</formula>
    </cfRule>
  </conditionalFormatting>
  <conditionalFormatting sqref="L25:N25">
    <cfRule type="dataBar" priority="21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{E692B924-C9A4-4C09-9484-23588E6D8BF4}</x14:id>
        </ext>
      </extLst>
    </cfRule>
  </conditionalFormatting>
  <conditionalFormatting sqref="G35">
    <cfRule type="expression" dxfId="17" priority="19">
      <formula>$G35&lt;0</formula>
    </cfRule>
  </conditionalFormatting>
  <conditionalFormatting sqref="H35">
    <cfRule type="expression" dxfId="16" priority="18">
      <formula>$H35&gt;1</formula>
    </cfRule>
  </conditionalFormatting>
  <conditionalFormatting sqref="L35:N35">
    <cfRule type="dataBar" priority="17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{1234C57F-20B6-4F96-8781-0C32EF2F859D}</x14:id>
        </ext>
      </extLst>
    </cfRule>
  </conditionalFormatting>
  <conditionalFormatting sqref="G36:G37">
    <cfRule type="expression" dxfId="15" priority="16">
      <formula>$G36&lt;0</formula>
    </cfRule>
  </conditionalFormatting>
  <conditionalFormatting sqref="H36:H37">
    <cfRule type="expression" dxfId="14" priority="15">
      <formula>$H36&gt;1</formula>
    </cfRule>
  </conditionalFormatting>
  <conditionalFormatting sqref="L36:N37">
    <cfRule type="dataBar" priority="14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{D0D07502-F4A8-4C6B-AD3A-2C8EF729EFE8}</x14:id>
        </ext>
      </extLst>
    </cfRule>
  </conditionalFormatting>
  <conditionalFormatting sqref="G38:G39">
    <cfRule type="expression" dxfId="13" priority="13">
      <formula>$G38&lt;0</formula>
    </cfRule>
  </conditionalFormatting>
  <conditionalFormatting sqref="H38:H39">
    <cfRule type="expression" dxfId="12" priority="12">
      <formula>$H38&gt;1</formula>
    </cfRule>
  </conditionalFormatting>
  <conditionalFormatting sqref="L38:N39">
    <cfRule type="dataBar" priority="11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{D9539C05-BF82-4C37-9BE2-F0F78297F97A}</x14:id>
        </ext>
      </extLst>
    </cfRule>
  </conditionalFormatting>
  <conditionalFormatting sqref="G30">
    <cfRule type="expression" dxfId="11" priority="9">
      <formula>$G30&lt;0</formula>
    </cfRule>
  </conditionalFormatting>
  <conditionalFormatting sqref="H30">
    <cfRule type="expression" dxfId="10" priority="8">
      <formula>$H30&gt;1</formula>
    </cfRule>
  </conditionalFormatting>
  <conditionalFormatting sqref="L30:N30">
    <cfRule type="dataBar" priority="7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{5D19FB2A-4490-47B0-A74B-EDEA1F316D12}</x14:id>
        </ext>
      </extLst>
    </cfRule>
  </conditionalFormatting>
  <conditionalFormatting sqref="G31:G32">
    <cfRule type="expression" dxfId="9" priority="6">
      <formula>$G31&lt;0</formula>
    </cfRule>
  </conditionalFormatting>
  <conditionalFormatting sqref="H31:H32">
    <cfRule type="expression" dxfId="8" priority="5">
      <formula>$H31&gt;1</formula>
    </cfRule>
  </conditionalFormatting>
  <conditionalFormatting sqref="L31:N32">
    <cfRule type="dataBar" priority="4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{32372842-F78D-4730-BE63-CF6F8392A794}</x14:id>
        </ext>
      </extLst>
    </cfRule>
  </conditionalFormatting>
  <conditionalFormatting sqref="G33:G34">
    <cfRule type="expression" dxfId="7" priority="3">
      <formula>$G33&lt;0</formula>
    </cfRule>
  </conditionalFormatting>
  <conditionalFormatting sqref="H33:H34">
    <cfRule type="expression" dxfId="6" priority="2">
      <formula>$H33&gt;1</formula>
    </cfRule>
  </conditionalFormatting>
  <conditionalFormatting sqref="L33:N34">
    <cfRule type="dataBar" priority="1">
      <dataBar>
        <cfvo type="num" val="0"/>
        <cfvo type="num" val="1"/>
        <color theme="9" tint="-0.249977111117893"/>
      </dataBar>
      <extLst>
        <ext xmlns:x14="http://schemas.microsoft.com/office/spreadsheetml/2009/9/main" uri="{B025F937-C7B1-47D3-B67F-A62EFF666E3E}">
          <x14:id>{70053004-1EA2-49BD-9E53-CD05F4DD765A}</x14:id>
        </ext>
      </extLst>
    </cfRule>
  </conditionalFormatting>
  <dataValidations count="1">
    <dataValidation type="list" allowBlank="1" showInputMessage="1" showErrorMessage="1" sqref="I11:K11 J18:K18" xr:uid="{00000000-0002-0000-0000-000000000000}">
      <formula1>"Red, Yellow,Green"</formula1>
    </dataValidation>
  </dataValidations>
  <pageMargins left="0.25" right="0.25" top="0.5" bottom="0.5" header="0.5" footer="0.25"/>
  <pageSetup scale="61" fitToHeight="0" orientation="landscape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D569D85-1CA3-4B12-AD21-51FD6A251753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L12:N13 L18 L17:N17 L19:N21 L26:N29</xm:sqref>
        </x14:conditionalFormatting>
        <x14:conditionalFormatting xmlns:xm="http://schemas.microsoft.com/office/excel/2006/main">
          <x14:cfRule type="dataBar" id="{65B3BEFD-A464-47D4-A78E-5AF075F8ED80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L10:N13 L17:N21 L46:N49 L40:N40</xm:sqref>
        </x14:conditionalFormatting>
        <x14:conditionalFormatting xmlns:xm="http://schemas.microsoft.com/office/excel/2006/main">
          <x14:cfRule type="dataBar" id="{786AF898-6C72-4762-9B69-E729E3FBC7FC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L14:N15</xm:sqref>
        </x14:conditionalFormatting>
        <x14:conditionalFormatting xmlns:xm="http://schemas.microsoft.com/office/excel/2006/main">
          <x14:cfRule type="dataBar" id="{40B46562-F35D-4F6D-9AEA-D9C8B8E24D3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L14:N15</xm:sqref>
        </x14:conditionalFormatting>
        <x14:conditionalFormatting xmlns:xm="http://schemas.microsoft.com/office/excel/2006/main">
          <x14:cfRule type="dataBar" id="{08752810-8B47-46A6-8C2E-96B1E4027067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L16:N16</xm:sqref>
        </x14:conditionalFormatting>
        <x14:conditionalFormatting xmlns:xm="http://schemas.microsoft.com/office/excel/2006/main">
          <x14:cfRule type="dataBar" id="{0A1D3AE3-EC04-43BF-BF5B-87AD2F465694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L16:N16</xm:sqref>
        </x14:conditionalFormatting>
        <x14:conditionalFormatting xmlns:xm="http://schemas.microsoft.com/office/excel/2006/main">
          <x14:cfRule type="dataBar" id="{300401ED-8BF5-4D2F-BBCE-999CB0F056BC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L41:N42</xm:sqref>
        </x14:conditionalFormatting>
        <x14:conditionalFormatting xmlns:xm="http://schemas.microsoft.com/office/excel/2006/main">
          <x14:cfRule type="dataBar" id="{68A0E68A-565E-4BA5-8FFD-955DB8143AE9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L43:N44</xm:sqref>
        </x14:conditionalFormatting>
        <x14:conditionalFormatting xmlns:xm="http://schemas.microsoft.com/office/excel/2006/main">
          <x14:cfRule type="dataBar" id="{029E1ABF-A877-43C4-9476-6A36A6886EA6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L45:N45</xm:sqref>
        </x14:conditionalFormatting>
        <x14:conditionalFormatting xmlns:xm="http://schemas.microsoft.com/office/excel/2006/main">
          <x14:cfRule type="dataBar" id="{C1E2AD80-8F3B-4EB6-96F5-C5991CBE0D9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L22:N22</xm:sqref>
        </x14:conditionalFormatting>
        <x14:conditionalFormatting xmlns:xm="http://schemas.microsoft.com/office/excel/2006/main">
          <x14:cfRule type="dataBar" id="{1C23E9A9-0EDD-4144-9D40-899E5F72E253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L22:N22</xm:sqref>
        </x14:conditionalFormatting>
        <x14:conditionalFormatting xmlns:xm="http://schemas.microsoft.com/office/excel/2006/main">
          <x14:cfRule type="dataBar" id="{81CC9D4B-B16F-4983-AFB9-5A6FAEC82B3F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L23:N24</xm:sqref>
        </x14:conditionalFormatting>
        <x14:conditionalFormatting xmlns:xm="http://schemas.microsoft.com/office/excel/2006/main">
          <x14:cfRule type="dataBar" id="{106D6249-F738-412C-9421-6044BAC64012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L23:N24</xm:sqref>
        </x14:conditionalFormatting>
        <x14:conditionalFormatting xmlns:xm="http://schemas.microsoft.com/office/excel/2006/main">
          <x14:cfRule type="dataBar" id="{38E56665-D298-43C7-B7A8-7E05E920710D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L25:N25</xm:sqref>
        </x14:conditionalFormatting>
        <x14:conditionalFormatting xmlns:xm="http://schemas.microsoft.com/office/excel/2006/main">
          <x14:cfRule type="dataBar" id="{E692B924-C9A4-4C09-9484-23588E6D8BF4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L25:N25</xm:sqref>
        </x14:conditionalFormatting>
        <x14:conditionalFormatting xmlns:xm="http://schemas.microsoft.com/office/excel/2006/main">
          <x14:cfRule type="dataBar" id="{1234C57F-20B6-4F96-8781-0C32EF2F859D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L35:N35</xm:sqref>
        </x14:conditionalFormatting>
        <x14:conditionalFormatting xmlns:xm="http://schemas.microsoft.com/office/excel/2006/main">
          <x14:cfRule type="dataBar" id="{D0D07502-F4A8-4C6B-AD3A-2C8EF729EFE8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L36:N37</xm:sqref>
        </x14:conditionalFormatting>
        <x14:conditionalFormatting xmlns:xm="http://schemas.microsoft.com/office/excel/2006/main">
          <x14:cfRule type="dataBar" id="{D9539C05-BF82-4C37-9BE2-F0F78297F97A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L38:N39</xm:sqref>
        </x14:conditionalFormatting>
        <x14:conditionalFormatting xmlns:xm="http://schemas.microsoft.com/office/excel/2006/main">
          <x14:cfRule type="dataBar" id="{5D19FB2A-4490-47B0-A74B-EDEA1F316D12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L30:N30</xm:sqref>
        </x14:conditionalFormatting>
        <x14:conditionalFormatting xmlns:xm="http://schemas.microsoft.com/office/excel/2006/main">
          <x14:cfRule type="dataBar" id="{32372842-F78D-4730-BE63-CF6F8392A794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L31:N32</xm:sqref>
        </x14:conditionalFormatting>
        <x14:conditionalFormatting xmlns:xm="http://schemas.microsoft.com/office/excel/2006/main">
          <x14:cfRule type="dataBar" id="{70053004-1EA2-49BD-9E53-CD05F4DD765A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L33:N34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657A0B5-E534-425B-9642-434EA8517AC0}">
          <x14:formula1>
            <xm:f>'Liste choix'!$A$2:$A$11</xm:f>
          </x14:formula1>
          <xm:sqref>C12:C17</xm:sqref>
        </x14:dataValidation>
        <x14:dataValidation type="list" allowBlank="1" showInputMessage="1" showErrorMessage="1" xr:uid="{30EED17D-F144-4F26-A971-D84EB510AEC9}">
          <x14:formula1>
            <xm:f>'Liste choix'!$C$2:$C$157</xm:f>
          </x14:formula1>
          <xm:sqref>C19:C27</xm:sqref>
        </x14:dataValidation>
        <x14:dataValidation type="list" allowBlank="1" showInputMessage="1" showErrorMessage="1" xr:uid="{4CF41DB3-6FA8-43E7-A38A-9E24CB6B3A8B}">
          <x14:formula1>
            <xm:f>'Liste choix'!$E$2:$E$37</xm:f>
          </x14:formula1>
          <xm:sqref>C29:C46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88AD39-E70C-4B07-9D8E-6A3EDD8C6750}">
  <sheetPr>
    <tabColor theme="7" tint="-0.249977111117893"/>
    <outlinePr summaryBelow="0"/>
    <pageSetUpPr fitToPage="1"/>
  </sheetPr>
  <dimension ref="B1:BG55"/>
  <sheetViews>
    <sheetView showGridLines="0" zoomScale="90" zoomScaleNormal="90" workbookViewId="0">
      <selection activeCell="E6" sqref="E6"/>
    </sheetView>
  </sheetViews>
  <sheetFormatPr baseColWidth="10" defaultColWidth="9.28515625" defaultRowHeight="13.5" outlineLevelRow="1" x14ac:dyDescent="0.25"/>
  <cols>
    <col min="1" max="1" width="3.7109375" style="1" customWidth="1"/>
    <col min="2" max="2" width="5" style="1" customWidth="1"/>
    <col min="3" max="3" width="15" style="2" customWidth="1"/>
    <col min="4" max="4" width="14.5703125" style="31" customWidth="1"/>
    <col min="5" max="5" width="61" style="3" customWidth="1"/>
    <col min="6" max="6" width="16.28515625" style="3" customWidth="1"/>
    <col min="7" max="7" width="68.28515625" style="3" customWidth="1"/>
    <col min="8" max="8" width="7.5703125" style="3" customWidth="1"/>
    <col min="9" max="9" width="6.85546875" style="1" customWidth="1"/>
    <col min="10" max="11" width="9.28515625" style="1"/>
    <col min="12" max="12" width="0" style="1" hidden="1" customWidth="1"/>
    <col min="13" max="13" width="19.28515625" style="1" hidden="1" customWidth="1"/>
    <col min="14" max="16" width="0" style="1" hidden="1" customWidth="1"/>
    <col min="17" max="16384" width="9.28515625" style="1"/>
  </cols>
  <sheetData>
    <row r="1" spans="2:59" ht="18.399999999999999" customHeight="1" x14ac:dyDescent="0.25"/>
    <row r="2" spans="2:59" ht="18.399999999999999" customHeight="1" x14ac:dyDescent="0.25"/>
    <row r="3" spans="2:59" ht="33" customHeight="1" x14ac:dyDescent="0.25">
      <c r="B3" s="4"/>
      <c r="C3" s="119" t="s">
        <v>16</v>
      </c>
      <c r="D3" s="120"/>
      <c r="E3" s="116"/>
      <c r="F3" s="115" t="s">
        <v>17</v>
      </c>
      <c r="G3" s="115"/>
      <c r="H3" s="103"/>
      <c r="BC3" s="82" t="e">
        <f>CHOOSE(WEEKDAY(E6+(M6-1)*7),5,4,3,2,1,0,6)+E6+(M6-1)*7</f>
        <v>#NUM!</v>
      </c>
      <c r="BD3" s="82"/>
      <c r="BE3" s="82"/>
      <c r="BF3" s="82"/>
      <c r="BG3" s="83"/>
    </row>
    <row r="4" spans="2:59" ht="27.75" customHeight="1" x14ac:dyDescent="0.25">
      <c r="B4" s="4"/>
      <c r="C4" s="117" t="s">
        <v>11</v>
      </c>
      <c r="D4" s="118"/>
      <c r="E4" s="114"/>
      <c r="F4" s="114" t="s">
        <v>12</v>
      </c>
      <c r="G4" s="114"/>
      <c r="H4" s="103"/>
    </row>
    <row r="5" spans="2:59" ht="30" customHeight="1" x14ac:dyDescent="0.25">
      <c r="B5" s="108"/>
      <c r="C5" s="93" t="s">
        <v>18</v>
      </c>
      <c r="D5" s="93" t="s">
        <v>19</v>
      </c>
      <c r="E5" s="93" t="s">
        <v>20</v>
      </c>
      <c r="F5" s="93" t="s">
        <v>21</v>
      </c>
      <c r="G5" s="93" t="s">
        <v>22</v>
      </c>
      <c r="H5" s="103"/>
      <c r="L5" s="84"/>
      <c r="M5" s="82"/>
      <c r="N5" s="82"/>
      <c r="O5" s="82"/>
      <c r="P5" s="83"/>
    </row>
    <row r="6" spans="2:59" ht="30" customHeight="1" x14ac:dyDescent="0.25">
      <c r="B6" s="108"/>
      <c r="C6" s="94"/>
      <c r="D6" s="95"/>
      <c r="E6" s="91"/>
      <c r="F6" s="92"/>
      <c r="G6" s="92"/>
      <c r="H6" s="113"/>
    </row>
    <row r="7" spans="2:59" ht="30" customHeight="1" x14ac:dyDescent="0.25">
      <c r="B7" s="108"/>
      <c r="C7" s="96"/>
      <c r="D7" s="95"/>
      <c r="E7" s="88"/>
      <c r="F7" s="88"/>
      <c r="G7" s="88"/>
      <c r="H7" s="104"/>
    </row>
    <row r="8" spans="2:59" ht="30" customHeight="1" x14ac:dyDescent="0.25">
      <c r="B8" s="108"/>
      <c r="C8" s="97"/>
      <c r="D8" s="98"/>
      <c r="E8" s="88"/>
      <c r="F8" s="87"/>
      <c r="G8" s="87"/>
      <c r="H8" s="109"/>
    </row>
    <row r="9" spans="2:59" ht="30" customHeight="1" x14ac:dyDescent="0.25">
      <c r="B9" s="108"/>
      <c r="C9" s="97"/>
      <c r="D9" s="98"/>
      <c r="E9" s="88"/>
      <c r="F9" s="87"/>
      <c r="G9" s="87"/>
      <c r="H9" s="105"/>
    </row>
    <row r="10" spans="2:59" ht="30" customHeight="1" x14ac:dyDescent="0.25">
      <c r="B10" s="108"/>
      <c r="C10" s="97"/>
      <c r="D10" s="98"/>
      <c r="E10" s="88"/>
      <c r="F10" s="87"/>
      <c r="G10" s="87"/>
      <c r="H10" s="106"/>
    </row>
    <row r="11" spans="2:59" ht="30" customHeight="1" x14ac:dyDescent="0.25">
      <c r="B11" s="108"/>
      <c r="C11" s="97"/>
      <c r="D11" s="98"/>
      <c r="E11" s="88"/>
      <c r="F11" s="87"/>
      <c r="G11" s="87"/>
      <c r="H11" s="107"/>
    </row>
    <row r="12" spans="2:59" ht="30" customHeight="1" outlineLevel="1" x14ac:dyDescent="0.25">
      <c r="B12" s="108"/>
      <c r="C12" s="99"/>
      <c r="D12" s="100"/>
      <c r="E12" s="86"/>
      <c r="F12" s="85"/>
      <c r="G12" s="85"/>
      <c r="H12" s="110"/>
      <c r="M12" s="30"/>
    </row>
    <row r="13" spans="2:59" ht="30" customHeight="1" outlineLevel="1" x14ac:dyDescent="0.25">
      <c r="B13" s="108"/>
      <c r="C13" s="99"/>
      <c r="D13" s="100"/>
      <c r="E13" s="86"/>
      <c r="F13" s="85"/>
      <c r="G13" s="85"/>
      <c r="H13" s="110"/>
    </row>
    <row r="14" spans="2:59" ht="30" customHeight="1" outlineLevel="1" x14ac:dyDescent="0.25">
      <c r="B14" s="108"/>
      <c r="C14" s="99"/>
      <c r="D14" s="100"/>
      <c r="E14" s="86"/>
      <c r="F14" s="85"/>
      <c r="G14" s="85"/>
      <c r="H14" s="110"/>
    </row>
    <row r="15" spans="2:59" ht="30" customHeight="1" x14ac:dyDescent="0.25">
      <c r="B15" s="108"/>
      <c r="C15" s="97"/>
      <c r="D15" s="98"/>
      <c r="E15" s="88"/>
      <c r="F15" s="87"/>
      <c r="G15" s="87"/>
      <c r="H15" s="107"/>
    </row>
    <row r="16" spans="2:59" ht="30" customHeight="1" outlineLevel="1" x14ac:dyDescent="0.25">
      <c r="B16" s="108"/>
      <c r="C16" s="99"/>
      <c r="D16" s="101"/>
      <c r="E16" s="86"/>
      <c r="F16" s="85"/>
      <c r="G16" s="85"/>
      <c r="H16" s="110"/>
    </row>
    <row r="17" spans="2:35" ht="30" customHeight="1" outlineLevel="1" x14ac:dyDescent="0.25">
      <c r="B17" s="108"/>
      <c r="C17" s="99"/>
      <c r="D17" s="102"/>
      <c r="E17" s="86"/>
      <c r="F17" s="85"/>
      <c r="G17" s="85"/>
      <c r="H17" s="110"/>
    </row>
    <row r="18" spans="2:35" ht="30" customHeight="1" outlineLevel="1" x14ac:dyDescent="0.25">
      <c r="B18" s="108"/>
      <c r="C18" s="94"/>
      <c r="D18" s="94"/>
      <c r="E18" s="90"/>
      <c r="F18" s="89"/>
      <c r="G18" s="89"/>
      <c r="H18" s="110"/>
    </row>
    <row r="19" spans="2:35" ht="30" customHeight="1" outlineLevel="1" x14ac:dyDescent="0.25">
      <c r="B19" s="108"/>
      <c r="C19" s="96"/>
      <c r="D19" s="98"/>
      <c r="E19" s="88"/>
      <c r="F19" s="87"/>
      <c r="G19" s="87"/>
      <c r="H19" s="110"/>
    </row>
    <row r="20" spans="2:35" ht="30" customHeight="1" x14ac:dyDescent="0.25">
      <c r="B20" s="108"/>
      <c r="C20" s="99"/>
      <c r="D20" s="101"/>
      <c r="E20" s="88"/>
      <c r="F20" s="85"/>
      <c r="G20" s="85"/>
      <c r="H20" s="107"/>
    </row>
    <row r="21" spans="2:35" ht="30" customHeight="1" outlineLevel="1" x14ac:dyDescent="0.25">
      <c r="B21" s="108"/>
      <c r="C21" s="99"/>
      <c r="D21" s="102"/>
      <c r="E21" s="86"/>
      <c r="F21" s="85"/>
      <c r="G21" s="85"/>
      <c r="H21" s="110"/>
    </row>
    <row r="22" spans="2:35" ht="30" customHeight="1" outlineLevel="1" x14ac:dyDescent="0.25">
      <c r="B22" s="108"/>
      <c r="C22" s="94"/>
      <c r="D22" s="94"/>
      <c r="E22" s="90"/>
      <c r="F22" s="89"/>
      <c r="G22" s="89"/>
      <c r="H22" s="110"/>
    </row>
    <row r="23" spans="2:35" ht="30" customHeight="1" outlineLevel="1" x14ac:dyDescent="0.25">
      <c r="B23" s="108"/>
      <c r="C23" s="96"/>
      <c r="D23" s="98"/>
      <c r="E23" s="88"/>
      <c r="F23" s="87"/>
      <c r="G23" s="87"/>
      <c r="H23" s="110"/>
    </row>
    <row r="24" spans="2:35" ht="30" customHeight="1" x14ac:dyDescent="0.25">
      <c r="B24" s="108"/>
      <c r="C24" s="99"/>
      <c r="D24" s="101"/>
      <c r="E24" s="88"/>
      <c r="F24" s="85"/>
      <c r="G24" s="85"/>
      <c r="H24" s="107"/>
    </row>
    <row r="25" spans="2:35" ht="19.5" customHeight="1" x14ac:dyDescent="0.25">
      <c r="B25" s="108"/>
      <c r="C25" s="10"/>
      <c r="D25" s="111"/>
      <c r="E25" s="112"/>
      <c r="F25" s="112"/>
      <c r="G25" s="10"/>
      <c r="H25" s="16"/>
    </row>
    <row r="26" spans="2:35" ht="40.5" customHeight="1" x14ac:dyDescent="0.25"/>
    <row r="27" spans="2:35" s="18" customFormat="1" ht="32.450000000000003" customHeight="1" x14ac:dyDescent="0.2">
      <c r="D27" s="34"/>
      <c r="E27" s="23"/>
      <c r="F27" s="23"/>
      <c r="G27" s="23"/>
      <c r="H27" s="23"/>
      <c r="I27" s="23"/>
      <c r="J27" s="23"/>
      <c r="AI27" s="20"/>
    </row>
    <row r="28" spans="2:35" s="18" customFormat="1" ht="17.25" x14ac:dyDescent="0.3">
      <c r="B28" s="21"/>
      <c r="C28" s="22"/>
      <c r="D28" s="35"/>
      <c r="E28" s="22"/>
      <c r="F28" s="19"/>
      <c r="G28" s="19"/>
      <c r="H28" s="19"/>
      <c r="AI28" s="20"/>
    </row>
    <row r="29" spans="2:35" s="18" customFormat="1" ht="17.25" x14ac:dyDescent="0.3">
      <c r="B29" s="21"/>
      <c r="C29" s="22"/>
      <c r="D29" s="35"/>
      <c r="E29" s="22"/>
      <c r="F29" s="19"/>
      <c r="G29" s="19"/>
      <c r="H29" s="19"/>
      <c r="AI29" s="20"/>
    </row>
    <row r="30" spans="2:35" s="18" customFormat="1" ht="17.25" x14ac:dyDescent="0.3">
      <c r="B30" s="21"/>
      <c r="C30" s="22"/>
      <c r="D30" s="35"/>
      <c r="E30" s="22"/>
      <c r="F30" s="19"/>
      <c r="G30" s="19"/>
      <c r="H30" s="19"/>
      <c r="AI30" s="20"/>
    </row>
    <row r="31" spans="2:35" s="18" customFormat="1" ht="17.25" x14ac:dyDescent="0.3">
      <c r="B31" s="21"/>
      <c r="C31" s="22"/>
      <c r="D31" s="35"/>
      <c r="E31" s="22"/>
      <c r="F31" s="19"/>
      <c r="G31" s="19"/>
      <c r="H31" s="19"/>
      <c r="AI31" s="20"/>
    </row>
    <row r="32" spans="2:35" s="18" customFormat="1" ht="17.25" x14ac:dyDescent="0.3">
      <c r="B32" s="21"/>
      <c r="C32" s="22"/>
      <c r="D32" s="35"/>
      <c r="E32" s="22"/>
      <c r="F32" s="19"/>
      <c r="G32" s="19"/>
      <c r="H32" s="19"/>
      <c r="AI32" s="20"/>
    </row>
    <row r="33" spans="2:35" s="18" customFormat="1" ht="17.25" x14ac:dyDescent="0.3">
      <c r="B33" s="21"/>
      <c r="C33" s="22"/>
      <c r="D33" s="35"/>
      <c r="E33" s="22"/>
      <c r="F33" s="19"/>
      <c r="G33" s="19"/>
      <c r="H33" s="19"/>
      <c r="AI33" s="20"/>
    </row>
    <row r="34" spans="2:35" s="18" customFormat="1" ht="17.25" x14ac:dyDescent="0.3">
      <c r="B34" s="21"/>
      <c r="C34" s="22"/>
      <c r="D34" s="35"/>
      <c r="E34" s="22"/>
      <c r="F34" s="19"/>
      <c r="G34" s="19"/>
      <c r="H34" s="19"/>
      <c r="AI34" s="20"/>
    </row>
    <row r="35" spans="2:35" s="18" customFormat="1" ht="17.25" x14ac:dyDescent="0.3">
      <c r="B35" s="21"/>
      <c r="C35" s="22"/>
      <c r="D35" s="35"/>
      <c r="E35" s="22"/>
      <c r="F35" s="19"/>
      <c r="G35" s="19"/>
      <c r="H35" s="19"/>
      <c r="AI35" s="20"/>
    </row>
    <row r="36" spans="2:35" s="18" customFormat="1" ht="17.25" x14ac:dyDescent="0.3">
      <c r="B36" s="21"/>
      <c r="C36" s="22"/>
      <c r="D36" s="35"/>
      <c r="E36" s="22"/>
      <c r="F36" s="19"/>
      <c r="G36" s="19"/>
      <c r="H36" s="19"/>
      <c r="AI36" s="20"/>
    </row>
    <row r="37" spans="2:35" s="18" customFormat="1" ht="17.25" x14ac:dyDescent="0.3">
      <c r="B37" s="21"/>
      <c r="C37" s="22"/>
      <c r="D37" s="35"/>
      <c r="E37" s="22"/>
      <c r="F37" s="19"/>
      <c r="G37" s="19"/>
      <c r="H37" s="19"/>
      <c r="AI37" s="20"/>
    </row>
    <row r="38" spans="2:35" s="18" customFormat="1" ht="17.25" x14ac:dyDescent="0.3">
      <c r="B38" s="21"/>
      <c r="C38" s="22"/>
      <c r="D38" s="35"/>
      <c r="E38" s="22"/>
      <c r="F38" s="19"/>
      <c r="G38" s="19"/>
      <c r="H38" s="19"/>
      <c r="AI38" s="20"/>
    </row>
    <row r="39" spans="2:35" s="18" customFormat="1" ht="17.25" x14ac:dyDescent="0.3">
      <c r="B39" s="21"/>
      <c r="C39" s="22"/>
      <c r="D39" s="35"/>
      <c r="E39" s="22"/>
      <c r="F39" s="19"/>
      <c r="G39" s="19"/>
      <c r="H39" s="19"/>
      <c r="AI39" s="20"/>
    </row>
    <row r="40" spans="2:35" s="18" customFormat="1" ht="17.25" x14ac:dyDescent="0.3">
      <c r="B40" s="21"/>
      <c r="C40" s="22"/>
      <c r="D40" s="35"/>
      <c r="E40" s="22"/>
      <c r="F40" s="19"/>
      <c r="G40" s="19"/>
      <c r="H40" s="19"/>
      <c r="AI40" s="20"/>
    </row>
    <row r="41" spans="2:35" s="18" customFormat="1" ht="17.25" x14ac:dyDescent="0.3">
      <c r="B41" s="21"/>
      <c r="C41" s="22"/>
      <c r="D41" s="35"/>
      <c r="E41" s="22"/>
      <c r="F41" s="19"/>
      <c r="G41" s="19"/>
      <c r="H41" s="19"/>
      <c r="AI41" s="20"/>
    </row>
    <row r="42" spans="2:35" s="18" customFormat="1" ht="17.25" x14ac:dyDescent="0.3">
      <c r="B42" s="21"/>
      <c r="C42" s="22"/>
      <c r="D42" s="35"/>
      <c r="E42" s="22"/>
      <c r="F42" s="19"/>
      <c r="G42" s="19"/>
      <c r="H42" s="19"/>
      <c r="AI42" s="20"/>
    </row>
    <row r="43" spans="2:35" s="18" customFormat="1" ht="17.25" x14ac:dyDescent="0.3">
      <c r="B43" s="21"/>
      <c r="C43" s="22"/>
      <c r="D43" s="35"/>
      <c r="E43" s="22"/>
      <c r="F43" s="19"/>
      <c r="G43" s="19"/>
      <c r="H43" s="19"/>
      <c r="AI43" s="20"/>
    </row>
    <row r="44" spans="2:35" s="18" customFormat="1" ht="17.25" x14ac:dyDescent="0.3">
      <c r="B44" s="21"/>
      <c r="C44" s="22"/>
      <c r="D44" s="35"/>
      <c r="E44" s="22"/>
      <c r="F44" s="19"/>
      <c r="G44" s="19"/>
      <c r="H44" s="19"/>
      <c r="AI44" s="20"/>
    </row>
    <row r="45" spans="2:35" s="18" customFormat="1" ht="17.25" x14ac:dyDescent="0.3">
      <c r="B45" s="21"/>
      <c r="C45" s="22"/>
      <c r="D45" s="35"/>
      <c r="E45" s="22"/>
      <c r="F45" s="19"/>
      <c r="G45" s="19"/>
      <c r="H45" s="19"/>
      <c r="AI45" s="20"/>
    </row>
    <row r="46" spans="2:35" s="18" customFormat="1" ht="17.25" x14ac:dyDescent="0.3">
      <c r="B46" s="21"/>
      <c r="C46" s="22"/>
      <c r="D46" s="35"/>
      <c r="E46" s="22"/>
      <c r="F46" s="19"/>
      <c r="G46" s="19"/>
      <c r="H46" s="19"/>
      <c r="AI46" s="20"/>
    </row>
    <row r="47" spans="2:35" s="18" customFormat="1" ht="50.45" customHeight="1" x14ac:dyDescent="0.3">
      <c r="B47" s="21"/>
      <c r="C47" s="22"/>
      <c r="D47" s="35"/>
      <c r="E47" s="22"/>
      <c r="F47" s="19"/>
      <c r="G47" s="19"/>
      <c r="H47" s="19"/>
      <c r="AI47" s="20"/>
    </row>
    <row r="48" spans="2:35" s="18" customFormat="1" ht="17.25" x14ac:dyDescent="0.3">
      <c r="B48" s="21"/>
      <c r="C48" s="22"/>
      <c r="D48" s="35"/>
      <c r="E48" s="22"/>
      <c r="F48" s="19"/>
      <c r="G48" s="19"/>
      <c r="H48" s="19"/>
      <c r="AI48" s="20"/>
    </row>
    <row r="49" spans="2:35" s="18" customFormat="1" ht="17.25" x14ac:dyDescent="0.3">
      <c r="B49" s="21"/>
      <c r="C49" s="22"/>
      <c r="D49" s="35"/>
      <c r="E49" s="22"/>
      <c r="F49" s="19"/>
      <c r="G49" s="19"/>
      <c r="H49" s="19"/>
      <c r="AI49" s="20"/>
    </row>
    <row r="50" spans="2:35" s="18" customFormat="1" ht="17.25" x14ac:dyDescent="0.3">
      <c r="B50" s="21"/>
      <c r="C50" s="22"/>
      <c r="D50" s="35"/>
      <c r="E50" s="22"/>
      <c r="F50" s="19"/>
      <c r="G50" s="19"/>
      <c r="H50" s="19"/>
      <c r="AI50" s="20"/>
    </row>
    <row r="51" spans="2:35" s="18" customFormat="1" ht="17.25" x14ac:dyDescent="0.3">
      <c r="B51" s="21"/>
      <c r="C51" s="22"/>
      <c r="D51" s="35"/>
      <c r="E51" s="22"/>
      <c r="F51" s="19"/>
      <c r="G51" s="19"/>
      <c r="H51" s="19"/>
      <c r="AI51" s="20"/>
    </row>
    <row r="52" spans="2:35" s="18" customFormat="1" ht="17.25" x14ac:dyDescent="0.3">
      <c r="B52" s="21"/>
      <c r="C52" s="22"/>
      <c r="D52" s="35"/>
      <c r="E52" s="22"/>
      <c r="F52" s="19"/>
      <c r="G52" s="19"/>
      <c r="H52" s="19"/>
      <c r="AI52" s="20"/>
    </row>
    <row r="53" spans="2:35" s="18" customFormat="1" ht="17.25" x14ac:dyDescent="0.3">
      <c r="B53" s="21"/>
      <c r="C53" s="22"/>
      <c r="D53" s="35"/>
      <c r="E53" s="22"/>
      <c r="F53" s="19"/>
      <c r="G53" s="19"/>
      <c r="H53" s="19"/>
      <c r="AI53" s="20"/>
    </row>
    <row r="54" spans="2:35" s="18" customFormat="1" ht="17.25" x14ac:dyDescent="0.3">
      <c r="B54" s="21"/>
      <c r="C54" s="22"/>
      <c r="D54" s="35"/>
      <c r="E54" s="22"/>
      <c r="F54" s="19"/>
      <c r="G54" s="19"/>
      <c r="H54" s="19"/>
      <c r="AI54" s="20"/>
    </row>
    <row r="55" spans="2:35" s="18" customFormat="1" ht="17.25" x14ac:dyDescent="0.3">
      <c r="B55" s="21"/>
      <c r="C55" s="22"/>
      <c r="D55" s="35"/>
      <c r="E55" s="22"/>
      <c r="F55" s="19"/>
      <c r="G55" s="19"/>
      <c r="H55" s="19"/>
      <c r="AI55" s="20"/>
    </row>
  </sheetData>
  <sheetProtection formatCells="0" formatColumns="0" formatRows="0" insertRows="0" deleteRows="0"/>
  <conditionalFormatting sqref="G10:G14 G25">
    <cfRule type="expression" dxfId="5" priority="24">
      <formula>$G10&lt;0</formula>
    </cfRule>
  </conditionalFormatting>
  <conditionalFormatting sqref="G20">
    <cfRule type="expression" dxfId="4" priority="22">
      <formula>$G20&lt;0</formula>
    </cfRule>
  </conditionalFormatting>
  <conditionalFormatting sqref="G15">
    <cfRule type="expression" dxfId="3" priority="15">
      <formula>$G15&lt;0</formula>
    </cfRule>
  </conditionalFormatting>
  <conditionalFormatting sqref="G16:G19">
    <cfRule type="expression" dxfId="2" priority="13">
      <formula>$G16&lt;0</formula>
    </cfRule>
  </conditionalFormatting>
  <conditionalFormatting sqref="G24">
    <cfRule type="expression" dxfId="1" priority="2">
      <formula>$G24&lt;0</formula>
    </cfRule>
  </conditionalFormatting>
  <conditionalFormatting sqref="G21:G23">
    <cfRule type="expression" dxfId="0" priority="1">
      <formula>$G21&lt;0</formula>
    </cfRule>
  </conditionalFormatting>
  <dataValidations count="1">
    <dataValidation type="list" allowBlank="1" showInputMessage="1" showErrorMessage="1" sqref="H11" xr:uid="{94E26B13-A9AE-4958-A15B-C04AAFB559AF}">
      <formula1>"Red, Yellow,Green"</formula1>
    </dataValidation>
  </dataValidations>
  <pageMargins left="0.25" right="0.25" top="0.5" bottom="0.5" header="0.5" footer="0.25"/>
  <pageSetup scale="61" fitToHeight="0" orientation="landscape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2741D-D365-4145-B4CB-E995CE61D56D}">
  <dimension ref="A1:G37"/>
  <sheetViews>
    <sheetView workbookViewId="0">
      <selection activeCell="G2" sqref="G2"/>
    </sheetView>
  </sheetViews>
  <sheetFormatPr baseColWidth="10" defaultRowHeight="12.75" x14ac:dyDescent="0.2"/>
  <cols>
    <col min="1" max="1" width="18.140625" bestFit="1" customWidth="1"/>
    <col min="2" max="2" width="7.140625" customWidth="1"/>
    <col min="3" max="3" width="17.42578125" customWidth="1"/>
    <col min="4" max="4" width="7.7109375" customWidth="1"/>
    <col min="5" max="5" width="21.28515625" bestFit="1" customWidth="1"/>
    <col min="6" max="6" width="6" customWidth="1"/>
    <col min="7" max="7" width="15.28515625" bestFit="1" customWidth="1"/>
  </cols>
  <sheetData>
    <row r="1" spans="1:7" x14ac:dyDescent="0.2">
      <c r="A1" s="121" t="s">
        <v>37</v>
      </c>
      <c r="C1" s="122" t="s">
        <v>38</v>
      </c>
      <c r="E1" s="125" t="s">
        <v>39</v>
      </c>
      <c r="G1" s="124" t="s">
        <v>73</v>
      </c>
    </row>
    <row r="2" spans="1:7" x14ac:dyDescent="0.2">
      <c r="A2" t="s">
        <v>28</v>
      </c>
      <c r="E2" s="123" t="s">
        <v>33</v>
      </c>
    </row>
    <row r="3" spans="1:7" x14ac:dyDescent="0.2">
      <c r="A3" t="s">
        <v>29</v>
      </c>
      <c r="E3" t="s">
        <v>34</v>
      </c>
    </row>
    <row r="4" spans="1:7" x14ac:dyDescent="0.2">
      <c r="A4" t="s">
        <v>30</v>
      </c>
      <c r="E4" s="123" t="s">
        <v>35</v>
      </c>
    </row>
    <row r="5" spans="1:7" x14ac:dyDescent="0.2">
      <c r="A5" t="s">
        <v>31</v>
      </c>
      <c r="E5" t="s">
        <v>36</v>
      </c>
    </row>
    <row r="6" spans="1:7" x14ac:dyDescent="0.2">
      <c r="A6" t="s">
        <v>32</v>
      </c>
      <c r="E6" s="123" t="s">
        <v>45</v>
      </c>
    </row>
    <row r="7" spans="1:7" x14ac:dyDescent="0.2">
      <c r="E7" s="123" t="s">
        <v>46</v>
      </c>
    </row>
    <row r="8" spans="1:7" x14ac:dyDescent="0.2">
      <c r="E8" s="123" t="s">
        <v>47</v>
      </c>
    </row>
    <row r="9" spans="1:7" x14ac:dyDescent="0.2">
      <c r="E9" s="123" t="s">
        <v>48</v>
      </c>
    </row>
    <row r="10" spans="1:7" x14ac:dyDescent="0.2">
      <c r="E10" s="123" t="s">
        <v>49</v>
      </c>
    </row>
    <row r="11" spans="1:7" x14ac:dyDescent="0.2">
      <c r="E11" s="123" t="s">
        <v>51</v>
      </c>
    </row>
    <row r="12" spans="1:7" x14ac:dyDescent="0.2">
      <c r="E12" s="123" t="s">
        <v>52</v>
      </c>
    </row>
    <row r="13" spans="1:7" x14ac:dyDescent="0.2">
      <c r="E13" s="123" t="s">
        <v>53</v>
      </c>
    </row>
    <row r="14" spans="1:7" x14ac:dyDescent="0.2">
      <c r="E14" s="123" t="s">
        <v>54</v>
      </c>
    </row>
    <row r="15" spans="1:7" x14ac:dyDescent="0.2">
      <c r="E15" s="123" t="s">
        <v>55</v>
      </c>
    </row>
    <row r="16" spans="1:7" x14ac:dyDescent="0.2">
      <c r="E16" s="123" t="s">
        <v>56</v>
      </c>
    </row>
    <row r="17" spans="5:5" x14ac:dyDescent="0.2">
      <c r="E17" s="123" t="s">
        <v>57</v>
      </c>
    </row>
    <row r="18" spans="5:5" x14ac:dyDescent="0.2">
      <c r="E18" s="123" t="s">
        <v>58</v>
      </c>
    </row>
    <row r="19" spans="5:5" x14ac:dyDescent="0.2">
      <c r="E19" s="123" t="s">
        <v>59</v>
      </c>
    </row>
    <row r="20" spans="5:5" x14ac:dyDescent="0.2">
      <c r="E20" s="123" t="s">
        <v>60</v>
      </c>
    </row>
    <row r="21" spans="5:5" x14ac:dyDescent="0.2">
      <c r="E21" s="123" t="s">
        <v>61</v>
      </c>
    </row>
    <row r="22" spans="5:5" x14ac:dyDescent="0.2">
      <c r="E22" s="123" t="s">
        <v>62</v>
      </c>
    </row>
    <row r="23" spans="5:5" x14ac:dyDescent="0.2">
      <c r="E23" s="123" t="s">
        <v>63</v>
      </c>
    </row>
    <row r="24" spans="5:5" x14ac:dyDescent="0.2">
      <c r="E24" s="123" t="s">
        <v>64</v>
      </c>
    </row>
    <row r="25" spans="5:5" x14ac:dyDescent="0.2">
      <c r="E25" s="123" t="s">
        <v>65</v>
      </c>
    </row>
    <row r="26" spans="5:5" x14ac:dyDescent="0.2">
      <c r="E26" s="123" t="s">
        <v>66</v>
      </c>
    </row>
    <row r="27" spans="5:5" x14ac:dyDescent="0.2">
      <c r="E27" s="123" t="s">
        <v>67</v>
      </c>
    </row>
    <row r="28" spans="5:5" x14ac:dyDescent="0.2">
      <c r="E28" s="123" t="s">
        <v>68</v>
      </c>
    </row>
    <row r="29" spans="5:5" x14ac:dyDescent="0.2">
      <c r="E29" s="123" t="s">
        <v>69</v>
      </c>
    </row>
    <row r="30" spans="5:5" x14ac:dyDescent="0.2">
      <c r="E30" s="123" t="s">
        <v>70</v>
      </c>
    </row>
    <row r="31" spans="5:5" x14ac:dyDescent="0.2">
      <c r="E31" s="123" t="s">
        <v>71</v>
      </c>
    </row>
    <row r="32" spans="5:5" x14ac:dyDescent="0.2">
      <c r="E32" s="123" t="s">
        <v>40</v>
      </c>
    </row>
    <row r="33" spans="5:5" x14ac:dyDescent="0.2">
      <c r="E33" s="123" t="s">
        <v>41</v>
      </c>
    </row>
    <row r="34" spans="5:5" x14ac:dyDescent="0.2">
      <c r="E34" s="123" t="s">
        <v>42</v>
      </c>
    </row>
    <row r="35" spans="5:5" x14ac:dyDescent="0.2">
      <c r="E35" s="123" t="s">
        <v>72</v>
      </c>
    </row>
    <row r="36" spans="5:5" x14ac:dyDescent="0.2">
      <c r="E36" s="123" t="s">
        <v>43</v>
      </c>
    </row>
    <row r="37" spans="5:5" x14ac:dyDescent="0.2">
      <c r="E37" s="123" t="s">
        <v>44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RoadCard</vt:lpstr>
      <vt:lpstr>Requirements</vt:lpstr>
      <vt:lpstr>Liste choix</vt:lpstr>
      <vt:lpstr>Requirements!Impression_des_titres</vt:lpstr>
      <vt:lpstr>RoadCard!Impression_des_titres</vt:lpstr>
      <vt:lpstr>Requirements!prevWBS</vt:lpstr>
      <vt:lpstr>RoadCard!prevWBS</vt:lpstr>
      <vt:lpstr>Requirements!Zone_d_impression</vt:lpstr>
      <vt:lpstr>RoadCard!Zone_d_impression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/>
  <dcterms:created xsi:type="dcterms:W3CDTF">2018-07-12T13:27:58Z</dcterms:created>
  <dcterms:modified xsi:type="dcterms:W3CDTF">2020-02-28T08:42:10Z</dcterms:modified>
</cp:coreProperties>
</file>