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trlProps/ctrlProp9.xml" ContentType="application/vnd.ms-excel.controlproperties+xml"/>
  <Override PartName="/xl/drawings/drawing4.xml" ContentType="application/vnd.openxmlformats-officedocument.drawing+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croizer\Desktop\"/>
    </mc:Choice>
  </mc:AlternateContent>
  <xr:revisionPtr revIDLastSave="0" documentId="13_ncr:1_{B1E5E86E-66A6-475E-8E78-E25E29CBF917}" xr6:coauthVersionLast="36" xr6:coauthVersionMax="36" xr10:uidLastSave="{00000000-0000-0000-0000-000000000000}"/>
  <bookViews>
    <workbookView xWindow="0" yWindow="0" windowWidth="28800" windowHeight="12225" tabRatio="601" xr2:uid="{00000000-000D-0000-FFFF-FFFF00000000}"/>
  </bookViews>
  <sheets>
    <sheet name="MODELE" sheetId="4" r:id="rId1"/>
    <sheet name="Designation" sheetId="6" r:id="rId2"/>
    <sheet name="Calcul" sheetId="11" r:id="rId3"/>
    <sheet name="RecapDevis" sheetId="10" r:id="rId4"/>
    <sheet name="RecapFacture" sheetId="9" r:id="rId5"/>
    <sheet name="Client" sheetId="8" r:id="rId6"/>
  </sheets>
  <functionGroups builtInGroupCount="19"/>
  <definedNames>
    <definedName name="__IntlFixup" hidden="1">TRUE</definedName>
    <definedName name="_xlnm._FilterDatabase" localSheetId="1" hidden="1">Designation!$A$1:$A$755</definedName>
    <definedName name="_xlnm._FilterDatabase" localSheetId="0" hidden="1">MODELE!$B$22:$D$46</definedName>
    <definedName name="CLIENT">Client!$A$2:$A$1000</definedName>
    <definedName name="Code">Designation!$B$2:$E$552</definedName>
    <definedName name="Code1">Designation!$H$2:$H$552</definedName>
    <definedName name="Code2">Designation!$H$2:$I$552</definedName>
    <definedName name="DESIGNATION">OFFSET(Designation!$B$2,,,COUNTA(Designation!$B:$B)-1)</definedName>
    <definedName name="Réf">Designation!$B$2:$B$552</definedName>
    <definedName name="TABLO_CLIENT">Client!$A$2:$G$999</definedName>
    <definedName name="_xlnm.Print_Area" localSheetId="0">MODELE!$A$3:$L$64</definedName>
  </definedNames>
  <calcPr calcId="191029"/>
</workbook>
</file>

<file path=xl/calcChain.xml><?xml version="1.0" encoding="utf-8"?>
<calcChain xmlns="http://schemas.openxmlformats.org/spreadsheetml/2006/main">
  <c r="G15" i="4" l="1"/>
  <c r="G14" i="4"/>
  <c r="G13" i="4"/>
  <c r="E337" i="6" l="1"/>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499" i="6"/>
  <c r="G500" i="6"/>
  <c r="G501" i="6"/>
  <c r="G502" i="6"/>
  <c r="G503" i="6"/>
  <c r="G504" i="6"/>
  <c r="G505" i="6"/>
  <c r="G506" i="6"/>
  <c r="G507" i="6"/>
  <c r="G508" i="6"/>
  <c r="G509" i="6"/>
  <c r="G510" i="6"/>
  <c r="G511" i="6"/>
  <c r="G512" i="6"/>
  <c r="G513" i="6"/>
  <c r="G514" i="6"/>
  <c r="G515" i="6"/>
  <c r="G516" i="6"/>
  <c r="G517" i="6"/>
  <c r="G518" i="6"/>
  <c r="G519" i="6"/>
  <c r="G520" i="6"/>
  <c r="G521" i="6"/>
  <c r="G522" i="6"/>
  <c r="G523" i="6"/>
  <c r="G524" i="6"/>
  <c r="G525" i="6"/>
  <c r="G526" i="6"/>
  <c r="G527" i="6"/>
  <c r="G528" i="6"/>
  <c r="G529" i="6"/>
  <c r="G530" i="6"/>
  <c r="G531" i="6"/>
  <c r="G532" i="6"/>
  <c r="G533" i="6"/>
  <c r="G534" i="6"/>
  <c r="G535" i="6"/>
  <c r="G536" i="6"/>
  <c r="G537" i="6"/>
  <c r="G538" i="6"/>
  <c r="G539" i="6"/>
  <c r="G540" i="6"/>
  <c r="G541" i="6"/>
  <c r="G542" i="6"/>
  <c r="G543" i="6"/>
  <c r="G544" i="6"/>
  <c r="G545" i="6"/>
  <c r="G546" i="6"/>
  <c r="G547" i="6"/>
  <c r="G548" i="6"/>
  <c r="G549" i="6"/>
  <c r="G550" i="6"/>
  <c r="G551" i="6"/>
  <c r="G552"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499" i="6"/>
  <c r="H500" i="6"/>
  <c r="H501" i="6"/>
  <c r="H502" i="6"/>
  <c r="H503" i="6"/>
  <c r="H504" i="6"/>
  <c r="H505" i="6"/>
  <c r="H506" i="6"/>
  <c r="H507" i="6"/>
  <c r="H508" i="6"/>
  <c r="H509" i="6"/>
  <c r="H510" i="6"/>
  <c r="H511" i="6"/>
  <c r="H512" i="6"/>
  <c r="H513" i="6"/>
  <c r="H514" i="6"/>
  <c r="H515" i="6"/>
  <c r="H516" i="6"/>
  <c r="H517" i="6"/>
  <c r="H518" i="6"/>
  <c r="H519" i="6"/>
  <c r="H520" i="6"/>
  <c r="H521" i="6"/>
  <c r="H522" i="6"/>
  <c r="H523" i="6"/>
  <c r="H524" i="6"/>
  <c r="H525" i="6"/>
  <c r="H526" i="6"/>
  <c r="H527" i="6"/>
  <c r="H528" i="6"/>
  <c r="H529" i="6"/>
  <c r="H530" i="6"/>
  <c r="H531" i="6"/>
  <c r="H532" i="6"/>
  <c r="H533" i="6"/>
  <c r="H534" i="6"/>
  <c r="H535" i="6"/>
  <c r="H536" i="6"/>
  <c r="H537" i="6"/>
  <c r="H538" i="6"/>
  <c r="H539" i="6"/>
  <c r="H540" i="6"/>
  <c r="H541" i="6"/>
  <c r="H542" i="6"/>
  <c r="H543" i="6"/>
  <c r="H544" i="6"/>
  <c r="H545" i="6"/>
  <c r="H546" i="6"/>
  <c r="H547" i="6"/>
  <c r="H548" i="6"/>
  <c r="H549" i="6"/>
  <c r="H550" i="6"/>
  <c r="H551" i="6"/>
  <c r="H552"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551" i="6"/>
  <c r="I552"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304" i="6"/>
  <c r="I304" i="6"/>
  <c r="H304" i="6"/>
  <c r="G304" i="6"/>
  <c r="E304" i="6"/>
  <c r="M303" i="6"/>
  <c r="I303" i="6"/>
  <c r="H303" i="6"/>
  <c r="G303" i="6"/>
  <c r="E303" i="6"/>
  <c r="M302" i="6"/>
  <c r="I302" i="6"/>
  <c r="H302" i="6"/>
  <c r="G302" i="6"/>
  <c r="E302" i="6"/>
  <c r="M301" i="6"/>
  <c r="I301" i="6"/>
  <c r="H301" i="6"/>
  <c r="G301" i="6"/>
  <c r="E301" i="6"/>
  <c r="M300" i="6"/>
  <c r="I300" i="6"/>
  <c r="H300" i="6"/>
  <c r="G300" i="6"/>
  <c r="E300" i="6"/>
  <c r="M299" i="6"/>
  <c r="I299" i="6"/>
  <c r="H299" i="6"/>
  <c r="G299" i="6"/>
  <c r="E299" i="6"/>
  <c r="M298" i="6"/>
  <c r="I298" i="6"/>
  <c r="H298" i="6"/>
  <c r="G298" i="6"/>
  <c r="E298" i="6"/>
  <c r="M297" i="6"/>
  <c r="I297" i="6"/>
  <c r="H297" i="6"/>
  <c r="G297" i="6"/>
  <c r="E297" i="6"/>
  <c r="M296" i="6"/>
  <c r="I296" i="6"/>
  <c r="H296" i="6"/>
  <c r="G296" i="6"/>
  <c r="E296" i="6"/>
  <c r="M295" i="6"/>
  <c r="I295" i="6"/>
  <c r="H295" i="6"/>
  <c r="G295" i="6"/>
  <c r="E295" i="6"/>
  <c r="M294" i="6"/>
  <c r="I294" i="6"/>
  <c r="H294" i="6"/>
  <c r="G294" i="6"/>
  <c r="E294" i="6"/>
  <c r="M293" i="6"/>
  <c r="I293" i="6"/>
  <c r="H293" i="6"/>
  <c r="G293" i="6"/>
  <c r="E293" i="6"/>
  <c r="M292" i="6"/>
  <c r="I292" i="6"/>
  <c r="H292" i="6"/>
  <c r="G292" i="6"/>
  <c r="E292" i="6"/>
  <c r="M291" i="6"/>
  <c r="I291" i="6"/>
  <c r="H291" i="6"/>
  <c r="G291" i="6"/>
  <c r="E291" i="6"/>
  <c r="M290" i="6"/>
  <c r="I290" i="6"/>
  <c r="H290" i="6"/>
  <c r="G290" i="6"/>
  <c r="E290" i="6"/>
  <c r="M289" i="6"/>
  <c r="I289" i="6"/>
  <c r="H289" i="6"/>
  <c r="G289" i="6"/>
  <c r="E289" i="6"/>
  <c r="Q7" i="6"/>
  <c r="Q6" i="6"/>
  <c r="G16" i="4" l="1"/>
  <c r="D17" i="4"/>
  <c r="H23" i="4" l="1"/>
  <c r="I23" i="4"/>
  <c r="J23" i="4"/>
  <c r="K23" i="4" s="1"/>
  <c r="H24" i="4"/>
  <c r="I24" i="4"/>
  <c r="J24" i="4"/>
  <c r="K24" i="4" s="1"/>
  <c r="H25" i="4"/>
  <c r="I25" i="4"/>
  <c r="J25" i="4"/>
  <c r="K25" i="4" s="1"/>
  <c r="H26" i="4"/>
  <c r="I26" i="4"/>
  <c r="J26" i="4"/>
  <c r="K26" i="4" s="1"/>
  <c r="H27" i="4"/>
  <c r="I27" i="4"/>
  <c r="J27" i="4"/>
  <c r="K27" i="4" s="1"/>
  <c r="H28" i="4"/>
  <c r="I28" i="4"/>
  <c r="J28" i="4"/>
  <c r="K28" i="4" s="1"/>
  <c r="H29" i="4"/>
  <c r="I29" i="4"/>
  <c r="J29" i="4"/>
  <c r="K29" i="4" s="1"/>
  <c r="H30" i="4"/>
  <c r="I30" i="4"/>
  <c r="J30" i="4"/>
  <c r="K30" i="4" s="1"/>
  <c r="H31" i="4"/>
  <c r="I31" i="4"/>
  <c r="J31" i="4"/>
  <c r="K31" i="4" s="1"/>
  <c r="H32" i="4"/>
  <c r="I32" i="4"/>
  <c r="J32" i="4"/>
  <c r="K32" i="4" s="1"/>
  <c r="H33" i="4"/>
  <c r="I33" i="4"/>
  <c r="J33" i="4"/>
  <c r="K33" i="4" s="1"/>
  <c r="H34" i="4"/>
  <c r="I34" i="4"/>
  <c r="J34" i="4"/>
  <c r="K34" i="4" s="1"/>
  <c r="H35" i="4"/>
  <c r="I35" i="4"/>
  <c r="J35" i="4"/>
  <c r="K35" i="4" s="1"/>
  <c r="H36" i="4"/>
  <c r="I36" i="4"/>
  <c r="J36" i="4"/>
  <c r="K36" i="4" s="1"/>
  <c r="H37" i="4"/>
  <c r="I37" i="4"/>
  <c r="J37" i="4"/>
  <c r="K37" i="4" s="1"/>
  <c r="H38" i="4"/>
  <c r="I38" i="4"/>
  <c r="J38" i="4"/>
  <c r="K38" i="4" s="1"/>
  <c r="H39" i="4"/>
  <c r="I39" i="4"/>
  <c r="J39" i="4"/>
  <c r="K39" i="4" s="1"/>
  <c r="H40" i="4"/>
  <c r="I40" i="4"/>
  <c r="J40" i="4"/>
  <c r="K40" i="4" s="1"/>
  <c r="H41" i="4"/>
  <c r="I41" i="4"/>
  <c r="J41" i="4"/>
  <c r="K41" i="4" s="1"/>
  <c r="H42" i="4"/>
  <c r="I42" i="4"/>
  <c r="J42" i="4"/>
  <c r="K42" i="4" s="1"/>
  <c r="H43" i="4"/>
  <c r="I43" i="4"/>
  <c r="J43" i="4"/>
  <c r="K43" i="4" s="1"/>
  <c r="H44" i="4"/>
  <c r="I44" i="4"/>
  <c r="J44" i="4"/>
  <c r="K44" i="4" s="1"/>
  <c r="H45" i="4"/>
  <c r="I45" i="4"/>
  <c r="J45" i="4"/>
  <c r="K45" i="4" s="1"/>
  <c r="E23" i="4"/>
  <c r="E24" i="4"/>
  <c r="E25" i="4"/>
  <c r="E26" i="4"/>
  <c r="E27" i="4"/>
  <c r="E28" i="4"/>
  <c r="E29" i="4"/>
  <c r="E30" i="4"/>
  <c r="E31" i="4"/>
  <c r="E32" i="4"/>
  <c r="E33" i="4"/>
  <c r="E34" i="4"/>
  <c r="E35" i="4"/>
  <c r="E36" i="4"/>
  <c r="E37" i="4"/>
  <c r="E38" i="4"/>
  <c r="E39" i="4"/>
  <c r="E40" i="4"/>
  <c r="E41" i="4"/>
  <c r="E42" i="4"/>
  <c r="E43" i="4"/>
  <c r="E44" i="4"/>
  <c r="E45" i="4"/>
  <c r="D23" i="4"/>
  <c r="D24" i="4"/>
  <c r="D25" i="4"/>
  <c r="D26" i="4"/>
  <c r="D27" i="4"/>
  <c r="D28" i="4"/>
  <c r="D29" i="4"/>
  <c r="D30" i="4"/>
  <c r="D31" i="4"/>
  <c r="D32" i="4"/>
  <c r="D33" i="4"/>
  <c r="D34" i="4"/>
  <c r="D35" i="4"/>
  <c r="D36" i="4"/>
  <c r="D37" i="4"/>
  <c r="D38" i="4"/>
  <c r="D39" i="4"/>
  <c r="D40" i="4"/>
  <c r="D41" i="4"/>
  <c r="D42" i="4"/>
  <c r="D43" i="4"/>
  <c r="D44" i="4"/>
  <c r="D45" i="4"/>
  <c r="J22" i="4"/>
  <c r="I22" i="4"/>
  <c r="H22" i="4"/>
  <c r="E22" i="4"/>
  <c r="D22" i="4"/>
  <c r="M79" i="6" l="1"/>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E134" i="6" l="1"/>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133" i="6"/>
  <c r="H133" i="6"/>
  <c r="G133" i="6"/>
  <c r="E133" i="6"/>
  <c r="I132" i="6"/>
  <c r="H132" i="6"/>
  <c r="G132" i="6"/>
  <c r="E132" i="6"/>
  <c r="I131" i="6"/>
  <c r="H131" i="6"/>
  <c r="G131" i="6"/>
  <c r="E131" i="6"/>
  <c r="I130" i="6"/>
  <c r="H130" i="6"/>
  <c r="G130" i="6"/>
  <c r="E130" i="6"/>
  <c r="I129" i="6"/>
  <c r="H129" i="6"/>
  <c r="G129" i="6"/>
  <c r="E129" i="6"/>
  <c r="I128" i="6"/>
  <c r="H128" i="6"/>
  <c r="G128" i="6"/>
  <c r="E128" i="6"/>
  <c r="I127" i="6"/>
  <c r="H127" i="6"/>
  <c r="G127" i="6"/>
  <c r="E127" i="6"/>
  <c r="I126" i="6"/>
  <c r="H126" i="6"/>
  <c r="G126" i="6"/>
  <c r="E126" i="6"/>
  <c r="I125" i="6"/>
  <c r="H125" i="6"/>
  <c r="G125" i="6"/>
  <c r="E125" i="6"/>
  <c r="I124" i="6"/>
  <c r="H124" i="6"/>
  <c r="G124" i="6"/>
  <c r="E124" i="6"/>
  <c r="I123" i="6"/>
  <c r="H123" i="6"/>
  <c r="G123" i="6"/>
  <c r="E123" i="6"/>
  <c r="I122" i="6"/>
  <c r="H122" i="6"/>
  <c r="G122" i="6"/>
  <c r="E122" i="6"/>
  <c r="I121" i="6"/>
  <c r="H121" i="6"/>
  <c r="G121" i="6"/>
  <c r="E121" i="6"/>
  <c r="I120" i="6"/>
  <c r="H120" i="6"/>
  <c r="G120" i="6"/>
  <c r="E120" i="6"/>
  <c r="I119" i="6"/>
  <c r="H119" i="6"/>
  <c r="G119" i="6"/>
  <c r="E119" i="6"/>
  <c r="I118" i="6"/>
  <c r="H118" i="6"/>
  <c r="G118" i="6"/>
  <c r="E118" i="6"/>
  <c r="I117" i="6"/>
  <c r="H117" i="6"/>
  <c r="G117" i="6"/>
  <c r="E117" i="6"/>
  <c r="I116" i="6"/>
  <c r="H116" i="6"/>
  <c r="G116" i="6"/>
  <c r="E116" i="6"/>
  <c r="I115" i="6"/>
  <c r="H115" i="6"/>
  <c r="G115" i="6"/>
  <c r="E115" i="6"/>
  <c r="I114" i="6"/>
  <c r="H114" i="6"/>
  <c r="G114" i="6"/>
  <c r="E114" i="6"/>
  <c r="I113" i="6"/>
  <c r="H113" i="6"/>
  <c r="G113" i="6"/>
  <c r="E113" i="6"/>
  <c r="I112" i="6"/>
  <c r="H112" i="6"/>
  <c r="G112" i="6"/>
  <c r="E112" i="6"/>
  <c r="I111" i="6"/>
  <c r="H111" i="6"/>
  <c r="G111" i="6"/>
  <c r="E111" i="6"/>
  <c r="E102" i="6"/>
  <c r="G102" i="6"/>
  <c r="H102" i="6"/>
  <c r="I102" i="6"/>
  <c r="E103" i="6"/>
  <c r="G103" i="6"/>
  <c r="H103" i="6"/>
  <c r="I103" i="6"/>
  <c r="E104" i="6"/>
  <c r="G104" i="6"/>
  <c r="H104" i="6"/>
  <c r="I104" i="6"/>
  <c r="E105" i="6"/>
  <c r="G105" i="6"/>
  <c r="H105" i="6"/>
  <c r="I105" i="6"/>
  <c r="E106" i="6"/>
  <c r="G106" i="6"/>
  <c r="H106" i="6"/>
  <c r="I106" i="6"/>
  <c r="E107" i="6"/>
  <c r="G107" i="6"/>
  <c r="H107" i="6"/>
  <c r="I107" i="6"/>
  <c r="E108" i="6"/>
  <c r="G108" i="6"/>
  <c r="H108" i="6"/>
  <c r="I108" i="6"/>
  <c r="E109" i="6"/>
  <c r="G109" i="6"/>
  <c r="H109" i="6"/>
  <c r="I109" i="6"/>
  <c r="E110" i="6"/>
  <c r="G110" i="6"/>
  <c r="H110" i="6"/>
  <c r="I110" i="6"/>
  <c r="E553" i="6"/>
  <c r="G553" i="6"/>
  <c r="H553" i="6"/>
  <c r="I553" i="6"/>
  <c r="E554" i="6"/>
  <c r="G554" i="6"/>
  <c r="H554" i="6"/>
  <c r="I554" i="6"/>
  <c r="E555" i="6"/>
  <c r="G555" i="6"/>
  <c r="H555" i="6"/>
  <c r="I555" i="6"/>
  <c r="E556" i="6"/>
  <c r="G556" i="6"/>
  <c r="H556" i="6"/>
  <c r="I556" i="6"/>
  <c r="E557" i="6"/>
  <c r="G557" i="6"/>
  <c r="H557" i="6"/>
  <c r="I557" i="6"/>
  <c r="E558" i="6"/>
  <c r="G558" i="6"/>
  <c r="H558" i="6"/>
  <c r="I558" i="6"/>
  <c r="E559" i="6"/>
  <c r="G559" i="6"/>
  <c r="H559" i="6"/>
  <c r="I559" i="6"/>
  <c r="E560" i="6"/>
  <c r="G560" i="6"/>
  <c r="H560" i="6"/>
  <c r="I560" i="6"/>
  <c r="E561" i="6"/>
  <c r="G561" i="6"/>
  <c r="H561" i="6"/>
  <c r="I561" i="6"/>
  <c r="E562" i="6"/>
  <c r="G562" i="6"/>
  <c r="H562" i="6"/>
  <c r="I562" i="6"/>
  <c r="E563" i="6"/>
  <c r="G563" i="6"/>
  <c r="H563" i="6"/>
  <c r="I563" i="6"/>
  <c r="E564" i="6"/>
  <c r="G564" i="6"/>
  <c r="H564" i="6"/>
  <c r="I564" i="6"/>
  <c r="E565" i="6"/>
  <c r="G565" i="6"/>
  <c r="H565" i="6"/>
  <c r="I565" i="6"/>
  <c r="E566" i="6"/>
  <c r="G566" i="6"/>
  <c r="H566" i="6"/>
  <c r="I566" i="6"/>
  <c r="E567" i="6"/>
  <c r="G567" i="6"/>
  <c r="H567" i="6"/>
  <c r="I567" i="6"/>
  <c r="E568" i="6"/>
  <c r="G568" i="6"/>
  <c r="H568" i="6"/>
  <c r="I568" i="6"/>
  <c r="E569" i="6"/>
  <c r="G569" i="6"/>
  <c r="H569" i="6"/>
  <c r="I569" i="6"/>
  <c r="E570" i="6"/>
  <c r="G570" i="6"/>
  <c r="H570" i="6"/>
  <c r="I570" i="6"/>
  <c r="E571" i="6"/>
  <c r="G571" i="6"/>
  <c r="H571" i="6"/>
  <c r="I571" i="6"/>
  <c r="E572" i="6"/>
  <c r="G572" i="6"/>
  <c r="H572" i="6"/>
  <c r="I572" i="6"/>
  <c r="E573" i="6"/>
  <c r="G573" i="6"/>
  <c r="H573" i="6"/>
  <c r="I573" i="6"/>
  <c r="E574" i="6"/>
  <c r="G574" i="6"/>
  <c r="H574" i="6"/>
  <c r="I574" i="6"/>
  <c r="E575" i="6"/>
  <c r="G575" i="6"/>
  <c r="H575" i="6"/>
  <c r="I575" i="6"/>
  <c r="E576" i="6"/>
  <c r="G576" i="6"/>
  <c r="H576" i="6"/>
  <c r="I576" i="6"/>
  <c r="E577" i="6"/>
  <c r="G577" i="6"/>
  <c r="H577" i="6"/>
  <c r="I577" i="6"/>
  <c r="E578" i="6"/>
  <c r="G578" i="6"/>
  <c r="H578" i="6"/>
  <c r="I578" i="6"/>
  <c r="E579" i="6"/>
  <c r="G579" i="6"/>
  <c r="H579" i="6"/>
  <c r="I579" i="6"/>
  <c r="E580" i="6"/>
  <c r="G580" i="6"/>
  <c r="H580" i="6"/>
  <c r="I580" i="6"/>
  <c r="E581" i="6"/>
  <c r="G581" i="6"/>
  <c r="H581" i="6"/>
  <c r="I581" i="6"/>
  <c r="E582" i="6"/>
  <c r="G582" i="6"/>
  <c r="H582" i="6"/>
  <c r="I582" i="6"/>
  <c r="E583" i="6"/>
  <c r="G583" i="6"/>
  <c r="H583" i="6"/>
  <c r="I583" i="6"/>
  <c r="E584" i="6"/>
  <c r="G584" i="6"/>
  <c r="H584" i="6"/>
  <c r="I584" i="6"/>
  <c r="E585" i="6"/>
  <c r="G585" i="6"/>
  <c r="H585" i="6"/>
  <c r="I585" i="6"/>
  <c r="E586" i="6"/>
  <c r="G586" i="6"/>
  <c r="H586" i="6"/>
  <c r="I586" i="6"/>
  <c r="E587" i="6"/>
  <c r="G587" i="6"/>
  <c r="H587" i="6"/>
  <c r="I587" i="6"/>
  <c r="E588" i="6"/>
  <c r="G588" i="6"/>
  <c r="H588" i="6"/>
  <c r="I588" i="6"/>
  <c r="E589" i="6"/>
  <c r="G589" i="6"/>
  <c r="H589" i="6"/>
  <c r="I589" i="6"/>
  <c r="E590" i="6"/>
  <c r="G590" i="6"/>
  <c r="H590" i="6"/>
  <c r="I590" i="6"/>
  <c r="E591" i="6"/>
  <c r="G591" i="6"/>
  <c r="H591" i="6"/>
  <c r="I591" i="6"/>
  <c r="E592" i="6"/>
  <c r="G592" i="6"/>
  <c r="H592" i="6"/>
  <c r="I592" i="6"/>
  <c r="E593" i="6"/>
  <c r="G593" i="6"/>
  <c r="H593" i="6"/>
  <c r="I593" i="6"/>
  <c r="E594" i="6"/>
  <c r="G594" i="6"/>
  <c r="H594" i="6"/>
  <c r="I594" i="6"/>
  <c r="E595" i="6"/>
  <c r="G595" i="6"/>
  <c r="H595" i="6"/>
  <c r="I595" i="6"/>
  <c r="E596" i="6"/>
  <c r="G596" i="6"/>
  <c r="H596" i="6"/>
  <c r="I596" i="6"/>
  <c r="E597" i="6"/>
  <c r="G597" i="6"/>
  <c r="H597" i="6"/>
  <c r="I597" i="6"/>
  <c r="E598" i="6"/>
  <c r="G598" i="6"/>
  <c r="H598" i="6"/>
  <c r="I598" i="6"/>
  <c r="E599" i="6"/>
  <c r="G599" i="6"/>
  <c r="H599" i="6"/>
  <c r="I599" i="6"/>
  <c r="E600" i="6"/>
  <c r="G600" i="6"/>
  <c r="H600" i="6"/>
  <c r="I600" i="6"/>
  <c r="E601" i="6"/>
  <c r="G601" i="6"/>
  <c r="H601" i="6"/>
  <c r="I601" i="6"/>
  <c r="E602" i="6"/>
  <c r="G602" i="6"/>
  <c r="H602" i="6"/>
  <c r="I602" i="6"/>
  <c r="E603" i="6"/>
  <c r="G603" i="6"/>
  <c r="H603" i="6"/>
  <c r="I603" i="6"/>
  <c r="E604" i="6"/>
  <c r="G604" i="6"/>
  <c r="H604" i="6"/>
  <c r="I604" i="6"/>
  <c r="E605" i="6"/>
  <c r="G605" i="6"/>
  <c r="H605" i="6"/>
  <c r="I605" i="6"/>
  <c r="E606" i="6"/>
  <c r="G606" i="6"/>
  <c r="H606" i="6"/>
  <c r="I606" i="6"/>
  <c r="E607" i="6"/>
  <c r="G607" i="6"/>
  <c r="H607" i="6"/>
  <c r="I607" i="6"/>
  <c r="E608" i="6"/>
  <c r="G608" i="6"/>
  <c r="H608" i="6"/>
  <c r="I608" i="6"/>
  <c r="E609" i="6"/>
  <c r="G609" i="6"/>
  <c r="H609" i="6"/>
  <c r="I609" i="6"/>
  <c r="E610" i="6"/>
  <c r="G610" i="6"/>
  <c r="H610" i="6"/>
  <c r="I610" i="6"/>
  <c r="E611" i="6"/>
  <c r="G611" i="6"/>
  <c r="H611" i="6"/>
  <c r="I611" i="6"/>
  <c r="E612" i="6"/>
  <c r="G612" i="6"/>
  <c r="H612" i="6"/>
  <c r="I612" i="6"/>
  <c r="E613" i="6"/>
  <c r="G613" i="6"/>
  <c r="H613" i="6"/>
  <c r="I613" i="6"/>
  <c r="E614" i="6"/>
  <c r="G614" i="6"/>
  <c r="H614" i="6"/>
  <c r="I614" i="6"/>
  <c r="E615" i="6"/>
  <c r="G615" i="6"/>
  <c r="H615" i="6"/>
  <c r="I615" i="6"/>
  <c r="E616" i="6"/>
  <c r="G616" i="6"/>
  <c r="H616" i="6"/>
  <c r="I616" i="6"/>
  <c r="E617" i="6"/>
  <c r="G617" i="6"/>
  <c r="H617" i="6"/>
  <c r="I617" i="6"/>
  <c r="E618" i="6"/>
  <c r="G618" i="6"/>
  <c r="H618" i="6"/>
  <c r="I618" i="6"/>
  <c r="E619" i="6"/>
  <c r="G619" i="6"/>
  <c r="H619" i="6"/>
  <c r="I619" i="6"/>
  <c r="E620" i="6"/>
  <c r="G620" i="6"/>
  <c r="H620" i="6"/>
  <c r="I620" i="6"/>
  <c r="E621" i="6"/>
  <c r="G621" i="6"/>
  <c r="H621" i="6"/>
  <c r="I621" i="6"/>
  <c r="E622" i="6"/>
  <c r="G622" i="6"/>
  <c r="H622" i="6"/>
  <c r="I622" i="6"/>
  <c r="E623" i="6"/>
  <c r="G623" i="6"/>
  <c r="H623" i="6"/>
  <c r="I623" i="6"/>
  <c r="E624" i="6"/>
  <c r="G624" i="6"/>
  <c r="H624" i="6"/>
  <c r="I624" i="6"/>
  <c r="E625" i="6"/>
  <c r="G625" i="6"/>
  <c r="H625" i="6"/>
  <c r="I625" i="6"/>
  <c r="E626" i="6"/>
  <c r="G626" i="6"/>
  <c r="H626" i="6"/>
  <c r="I626" i="6"/>
  <c r="E627" i="6"/>
  <c r="G627" i="6"/>
  <c r="H627" i="6"/>
  <c r="I627" i="6"/>
  <c r="E628" i="6"/>
  <c r="G628" i="6"/>
  <c r="H628" i="6"/>
  <c r="I628" i="6"/>
  <c r="E629" i="6"/>
  <c r="G629" i="6"/>
  <c r="H629" i="6"/>
  <c r="I629" i="6"/>
  <c r="E630" i="6"/>
  <c r="G630" i="6"/>
  <c r="H630" i="6"/>
  <c r="I630" i="6"/>
  <c r="E631" i="6"/>
  <c r="G631" i="6"/>
  <c r="H631" i="6"/>
  <c r="I631" i="6"/>
  <c r="E632" i="6"/>
  <c r="G632" i="6"/>
  <c r="H632" i="6"/>
  <c r="I632" i="6"/>
  <c r="E633" i="6"/>
  <c r="G633" i="6"/>
  <c r="H633" i="6"/>
  <c r="I633" i="6"/>
  <c r="E634" i="6"/>
  <c r="G634" i="6"/>
  <c r="H634" i="6"/>
  <c r="I634" i="6"/>
  <c r="E635" i="6"/>
  <c r="G635" i="6"/>
  <c r="H635" i="6"/>
  <c r="I635" i="6"/>
  <c r="E636" i="6"/>
  <c r="G636" i="6"/>
  <c r="H636" i="6"/>
  <c r="I636" i="6"/>
  <c r="E637" i="6"/>
  <c r="G637" i="6"/>
  <c r="H637" i="6"/>
  <c r="I637" i="6"/>
  <c r="E638" i="6"/>
  <c r="G638" i="6"/>
  <c r="H638" i="6"/>
  <c r="I638" i="6"/>
  <c r="E639" i="6"/>
  <c r="G639" i="6"/>
  <c r="H639" i="6"/>
  <c r="I639" i="6"/>
  <c r="E640" i="6"/>
  <c r="G640" i="6"/>
  <c r="H640" i="6"/>
  <c r="I640" i="6"/>
  <c r="E641" i="6"/>
  <c r="G641" i="6"/>
  <c r="H641" i="6"/>
  <c r="I641" i="6"/>
  <c r="E642" i="6"/>
  <c r="G642" i="6"/>
  <c r="H642" i="6"/>
  <c r="I642" i="6"/>
  <c r="E643" i="6"/>
  <c r="G643" i="6"/>
  <c r="H643" i="6"/>
  <c r="I643" i="6"/>
  <c r="E644" i="6"/>
  <c r="G644" i="6"/>
  <c r="H644" i="6"/>
  <c r="I644" i="6"/>
  <c r="E645" i="6"/>
  <c r="G645" i="6"/>
  <c r="H645" i="6"/>
  <c r="I645" i="6"/>
  <c r="E646" i="6"/>
  <c r="G646" i="6"/>
  <c r="H646" i="6"/>
  <c r="I646" i="6"/>
  <c r="E647" i="6"/>
  <c r="G647" i="6"/>
  <c r="H647" i="6"/>
  <c r="I647" i="6"/>
  <c r="E648" i="6"/>
  <c r="G648" i="6"/>
  <c r="H648" i="6"/>
  <c r="I648" i="6"/>
  <c r="E649" i="6"/>
  <c r="G649" i="6"/>
  <c r="H649" i="6"/>
  <c r="I649" i="6"/>
  <c r="E650" i="6"/>
  <c r="G650" i="6"/>
  <c r="H650" i="6"/>
  <c r="I650" i="6"/>
  <c r="E651" i="6"/>
  <c r="G651" i="6"/>
  <c r="H651" i="6"/>
  <c r="I651" i="6"/>
  <c r="E652" i="6"/>
  <c r="G652" i="6"/>
  <c r="H652" i="6"/>
  <c r="I652" i="6"/>
  <c r="E653" i="6"/>
  <c r="G653" i="6"/>
  <c r="H653" i="6"/>
  <c r="I653" i="6"/>
  <c r="E654" i="6"/>
  <c r="G654" i="6"/>
  <c r="H654" i="6"/>
  <c r="I654" i="6"/>
  <c r="E655" i="6"/>
  <c r="G655" i="6"/>
  <c r="H655" i="6"/>
  <c r="I655" i="6"/>
  <c r="E656" i="6"/>
  <c r="G656" i="6"/>
  <c r="H656" i="6"/>
  <c r="I656" i="6"/>
  <c r="E657" i="6"/>
  <c r="G657" i="6"/>
  <c r="H657" i="6"/>
  <c r="I657" i="6"/>
  <c r="E658" i="6"/>
  <c r="G658" i="6"/>
  <c r="H658" i="6"/>
  <c r="I658" i="6"/>
  <c r="E659" i="6"/>
  <c r="G659" i="6"/>
  <c r="H659" i="6"/>
  <c r="I659" i="6"/>
  <c r="E660" i="6"/>
  <c r="G660" i="6"/>
  <c r="H660" i="6"/>
  <c r="I660" i="6"/>
  <c r="E661" i="6"/>
  <c r="G661" i="6"/>
  <c r="H661" i="6"/>
  <c r="I661" i="6"/>
  <c r="E662" i="6"/>
  <c r="G662" i="6"/>
  <c r="H662" i="6"/>
  <c r="I662" i="6"/>
  <c r="E663" i="6"/>
  <c r="G663" i="6"/>
  <c r="H663" i="6"/>
  <c r="I663" i="6"/>
  <c r="E664" i="6"/>
  <c r="G664" i="6"/>
  <c r="H664" i="6"/>
  <c r="I664" i="6"/>
  <c r="E665" i="6"/>
  <c r="G665" i="6"/>
  <c r="H665" i="6"/>
  <c r="I665" i="6"/>
  <c r="E666" i="6"/>
  <c r="G666" i="6"/>
  <c r="H666" i="6"/>
  <c r="I666" i="6"/>
  <c r="E667" i="6"/>
  <c r="G667" i="6"/>
  <c r="H667" i="6"/>
  <c r="I667" i="6"/>
  <c r="E668" i="6"/>
  <c r="G668" i="6"/>
  <c r="H668" i="6"/>
  <c r="I668" i="6"/>
  <c r="E669" i="6"/>
  <c r="G669" i="6"/>
  <c r="H669" i="6"/>
  <c r="I669" i="6"/>
  <c r="E670" i="6"/>
  <c r="G670" i="6"/>
  <c r="H670" i="6"/>
  <c r="I670" i="6"/>
  <c r="E671" i="6"/>
  <c r="G671" i="6"/>
  <c r="H671" i="6"/>
  <c r="I671" i="6"/>
  <c r="E672" i="6"/>
  <c r="G672" i="6"/>
  <c r="H672" i="6"/>
  <c r="I672" i="6"/>
  <c r="E673" i="6"/>
  <c r="G673" i="6"/>
  <c r="H673" i="6"/>
  <c r="I673" i="6"/>
  <c r="E674" i="6"/>
  <c r="G674" i="6"/>
  <c r="H674" i="6"/>
  <c r="I674" i="6"/>
  <c r="E675" i="6"/>
  <c r="G675" i="6"/>
  <c r="H675" i="6"/>
  <c r="I675" i="6"/>
  <c r="E676" i="6"/>
  <c r="G676" i="6"/>
  <c r="H676" i="6"/>
  <c r="I676" i="6"/>
  <c r="E677" i="6"/>
  <c r="G677" i="6"/>
  <c r="H677" i="6"/>
  <c r="I677" i="6"/>
  <c r="E678" i="6"/>
  <c r="G678" i="6"/>
  <c r="H678" i="6"/>
  <c r="I678" i="6"/>
  <c r="E679" i="6"/>
  <c r="G679" i="6"/>
  <c r="H679" i="6"/>
  <c r="I679" i="6"/>
  <c r="E680" i="6"/>
  <c r="G680" i="6"/>
  <c r="H680" i="6"/>
  <c r="I680" i="6"/>
  <c r="E681" i="6"/>
  <c r="G681" i="6"/>
  <c r="H681" i="6"/>
  <c r="I681" i="6"/>
  <c r="E682" i="6"/>
  <c r="G682" i="6"/>
  <c r="H682" i="6"/>
  <c r="I682" i="6"/>
  <c r="E683" i="6"/>
  <c r="G683" i="6"/>
  <c r="H683" i="6"/>
  <c r="I683" i="6"/>
  <c r="E684" i="6"/>
  <c r="G684" i="6"/>
  <c r="H684" i="6"/>
  <c r="I684" i="6"/>
  <c r="E685" i="6"/>
  <c r="G685" i="6"/>
  <c r="H685" i="6"/>
  <c r="I685" i="6"/>
  <c r="E686" i="6"/>
  <c r="G686" i="6"/>
  <c r="H686" i="6"/>
  <c r="I686" i="6"/>
  <c r="E687" i="6"/>
  <c r="G687" i="6"/>
  <c r="H687" i="6"/>
  <c r="I687" i="6"/>
  <c r="E688" i="6"/>
  <c r="G688" i="6"/>
  <c r="H688" i="6"/>
  <c r="I688" i="6"/>
  <c r="E689" i="6"/>
  <c r="G689" i="6"/>
  <c r="H689" i="6"/>
  <c r="I689" i="6"/>
  <c r="E690" i="6"/>
  <c r="G690" i="6"/>
  <c r="H690" i="6"/>
  <c r="I690" i="6"/>
  <c r="E691" i="6"/>
  <c r="G691" i="6"/>
  <c r="H691" i="6"/>
  <c r="I691" i="6"/>
  <c r="E692" i="6"/>
  <c r="G692" i="6"/>
  <c r="H692" i="6"/>
  <c r="I692" i="6"/>
  <c r="E693" i="6"/>
  <c r="G693" i="6"/>
  <c r="H693" i="6"/>
  <c r="I693" i="6"/>
  <c r="E694" i="6"/>
  <c r="G694" i="6"/>
  <c r="H694" i="6"/>
  <c r="I694" i="6"/>
  <c r="E695" i="6"/>
  <c r="G695" i="6"/>
  <c r="H695" i="6"/>
  <c r="I695" i="6"/>
  <c r="E696" i="6"/>
  <c r="G696" i="6"/>
  <c r="H696" i="6"/>
  <c r="I696" i="6"/>
  <c r="E697" i="6"/>
  <c r="G697" i="6"/>
  <c r="H697" i="6"/>
  <c r="I697" i="6"/>
  <c r="E698" i="6"/>
  <c r="G698" i="6"/>
  <c r="H698" i="6"/>
  <c r="I698" i="6"/>
  <c r="E699" i="6"/>
  <c r="G699" i="6"/>
  <c r="H699" i="6"/>
  <c r="I699" i="6"/>
  <c r="E700" i="6"/>
  <c r="G700" i="6"/>
  <c r="H700" i="6"/>
  <c r="I700" i="6"/>
  <c r="E701" i="6"/>
  <c r="G701" i="6"/>
  <c r="H701" i="6"/>
  <c r="I701" i="6"/>
  <c r="E702" i="6"/>
  <c r="G702" i="6"/>
  <c r="H702" i="6"/>
  <c r="I702" i="6"/>
  <c r="E703" i="6"/>
  <c r="G703" i="6"/>
  <c r="H703" i="6"/>
  <c r="I703" i="6"/>
  <c r="E704" i="6"/>
  <c r="G704" i="6"/>
  <c r="H704" i="6"/>
  <c r="I704" i="6"/>
  <c r="E705" i="6"/>
  <c r="G705" i="6"/>
  <c r="H705" i="6"/>
  <c r="I705" i="6"/>
  <c r="E706" i="6"/>
  <c r="G706" i="6"/>
  <c r="H706" i="6"/>
  <c r="I706" i="6"/>
  <c r="E707" i="6"/>
  <c r="G707" i="6"/>
  <c r="H707" i="6"/>
  <c r="I707" i="6"/>
  <c r="E708" i="6"/>
  <c r="G708" i="6"/>
  <c r="H708" i="6"/>
  <c r="I708" i="6"/>
  <c r="E709" i="6"/>
  <c r="G709" i="6"/>
  <c r="H709" i="6"/>
  <c r="I709" i="6"/>
  <c r="E710" i="6"/>
  <c r="G710" i="6"/>
  <c r="H710" i="6"/>
  <c r="I710" i="6"/>
  <c r="E711" i="6"/>
  <c r="G711" i="6"/>
  <c r="H711" i="6"/>
  <c r="I711" i="6"/>
  <c r="E712" i="6"/>
  <c r="G712" i="6"/>
  <c r="H712" i="6"/>
  <c r="I712" i="6"/>
  <c r="E713" i="6"/>
  <c r="G713" i="6"/>
  <c r="H713" i="6"/>
  <c r="I713" i="6"/>
  <c r="E714" i="6"/>
  <c r="G714" i="6"/>
  <c r="H714" i="6"/>
  <c r="I714" i="6"/>
  <c r="E715" i="6"/>
  <c r="G715" i="6"/>
  <c r="H715" i="6"/>
  <c r="I715" i="6"/>
  <c r="E716" i="6"/>
  <c r="G716" i="6"/>
  <c r="H716" i="6"/>
  <c r="I716" i="6"/>
  <c r="E717" i="6"/>
  <c r="G717" i="6"/>
  <c r="H717" i="6"/>
  <c r="I717" i="6"/>
  <c r="E718" i="6"/>
  <c r="G718" i="6"/>
  <c r="H718" i="6"/>
  <c r="I718" i="6"/>
  <c r="E719" i="6"/>
  <c r="G719" i="6"/>
  <c r="H719" i="6"/>
  <c r="I719" i="6"/>
  <c r="E720" i="6"/>
  <c r="G720" i="6"/>
  <c r="H720" i="6"/>
  <c r="I720" i="6"/>
  <c r="E721" i="6"/>
  <c r="G721" i="6"/>
  <c r="H721" i="6"/>
  <c r="I721" i="6"/>
  <c r="E722" i="6"/>
  <c r="G722" i="6"/>
  <c r="H722" i="6"/>
  <c r="I722" i="6"/>
  <c r="E723" i="6"/>
  <c r="G723" i="6"/>
  <c r="H723" i="6"/>
  <c r="I723" i="6"/>
  <c r="E724" i="6"/>
  <c r="G724" i="6"/>
  <c r="H724" i="6"/>
  <c r="I724" i="6"/>
  <c r="E725" i="6"/>
  <c r="G725" i="6"/>
  <c r="H725" i="6"/>
  <c r="I725" i="6"/>
  <c r="E726" i="6"/>
  <c r="G726" i="6"/>
  <c r="H726" i="6"/>
  <c r="I726" i="6"/>
  <c r="E727" i="6"/>
  <c r="G727" i="6"/>
  <c r="H727" i="6"/>
  <c r="I727" i="6"/>
  <c r="E728" i="6"/>
  <c r="G728" i="6"/>
  <c r="H728" i="6"/>
  <c r="I728" i="6"/>
  <c r="E729" i="6"/>
  <c r="G729" i="6"/>
  <c r="H729" i="6"/>
  <c r="I729" i="6"/>
  <c r="E730" i="6"/>
  <c r="G730" i="6"/>
  <c r="H730" i="6"/>
  <c r="I730" i="6"/>
  <c r="E731" i="6"/>
  <c r="G731" i="6"/>
  <c r="H731" i="6"/>
  <c r="I731" i="6"/>
  <c r="E732" i="6"/>
  <c r="G732" i="6"/>
  <c r="H732" i="6"/>
  <c r="I732" i="6"/>
  <c r="E733" i="6"/>
  <c r="G733" i="6"/>
  <c r="H733" i="6"/>
  <c r="I733" i="6"/>
  <c r="E734" i="6"/>
  <c r="G734" i="6"/>
  <c r="H734" i="6"/>
  <c r="I734" i="6"/>
  <c r="E735" i="6"/>
  <c r="G735" i="6"/>
  <c r="H735" i="6"/>
  <c r="I735" i="6"/>
  <c r="E736" i="6"/>
  <c r="G736" i="6"/>
  <c r="H736" i="6"/>
  <c r="I736" i="6"/>
  <c r="E737" i="6"/>
  <c r="G737" i="6"/>
  <c r="H737" i="6"/>
  <c r="I737" i="6"/>
  <c r="E738" i="6"/>
  <c r="G738" i="6"/>
  <c r="H738" i="6"/>
  <c r="I738" i="6"/>
  <c r="E739" i="6"/>
  <c r="G739" i="6"/>
  <c r="H739" i="6"/>
  <c r="I739" i="6"/>
  <c r="E740" i="6"/>
  <c r="G740" i="6"/>
  <c r="H740" i="6"/>
  <c r="I740" i="6"/>
  <c r="E741" i="6"/>
  <c r="G741" i="6"/>
  <c r="H741" i="6"/>
  <c r="I741" i="6"/>
  <c r="E742" i="6"/>
  <c r="G742" i="6"/>
  <c r="H742" i="6"/>
  <c r="I742" i="6"/>
  <c r="E743" i="6"/>
  <c r="G743" i="6"/>
  <c r="H743" i="6"/>
  <c r="I743" i="6"/>
  <c r="E744" i="6"/>
  <c r="G744" i="6"/>
  <c r="H744" i="6"/>
  <c r="I744" i="6"/>
  <c r="E745" i="6"/>
  <c r="G745" i="6"/>
  <c r="H745" i="6"/>
  <c r="I745" i="6"/>
  <c r="E746" i="6"/>
  <c r="G746" i="6"/>
  <c r="H746" i="6"/>
  <c r="I746" i="6"/>
  <c r="E747" i="6"/>
  <c r="G747" i="6"/>
  <c r="H747" i="6"/>
  <c r="I747" i="6"/>
  <c r="E748" i="6"/>
  <c r="G748" i="6"/>
  <c r="H748" i="6"/>
  <c r="I748" i="6"/>
  <c r="E749" i="6"/>
  <c r="G749" i="6"/>
  <c r="H749" i="6"/>
  <c r="I749" i="6"/>
  <c r="E750" i="6"/>
  <c r="G750" i="6"/>
  <c r="H750" i="6"/>
  <c r="I750" i="6"/>
  <c r="E751" i="6"/>
  <c r="G751" i="6"/>
  <c r="H751" i="6"/>
  <c r="I751" i="6"/>
  <c r="E752" i="6"/>
  <c r="G752" i="6"/>
  <c r="H752" i="6"/>
  <c r="I752" i="6"/>
  <c r="E753" i="6"/>
  <c r="G753" i="6"/>
  <c r="H753" i="6"/>
  <c r="I753" i="6"/>
  <c r="E754" i="6"/>
  <c r="G754" i="6"/>
  <c r="H754" i="6"/>
  <c r="I754" i="6"/>
  <c r="E755" i="6"/>
  <c r="G755" i="6"/>
  <c r="H755" i="6"/>
  <c r="I755" i="6"/>
  <c r="E9" i="6" l="1"/>
  <c r="I101" i="6" l="1"/>
  <c r="H101" i="6"/>
  <c r="G101" i="6"/>
  <c r="E101" i="6"/>
  <c r="I100" i="6"/>
  <c r="H100" i="6"/>
  <c r="G100" i="6"/>
  <c r="E100" i="6"/>
  <c r="I99" i="6"/>
  <c r="H99" i="6"/>
  <c r="G99" i="6"/>
  <c r="E99" i="6"/>
  <c r="I98" i="6"/>
  <c r="H98" i="6"/>
  <c r="G98" i="6"/>
  <c r="E98" i="6"/>
  <c r="I97" i="6"/>
  <c r="H97" i="6"/>
  <c r="G97" i="6"/>
  <c r="E97" i="6"/>
  <c r="I96" i="6"/>
  <c r="H96" i="6"/>
  <c r="G96" i="6"/>
  <c r="E96" i="6"/>
  <c r="I95" i="6"/>
  <c r="H95" i="6"/>
  <c r="G95" i="6"/>
  <c r="E95" i="6"/>
  <c r="I94" i="6"/>
  <c r="H94" i="6"/>
  <c r="G94" i="6"/>
  <c r="E94" i="6"/>
  <c r="I93" i="6"/>
  <c r="H93" i="6"/>
  <c r="G93" i="6"/>
  <c r="E93" i="6"/>
  <c r="I92" i="6"/>
  <c r="H92" i="6"/>
  <c r="G92" i="6"/>
  <c r="E92" i="6"/>
  <c r="I91" i="6"/>
  <c r="H91" i="6"/>
  <c r="G91" i="6"/>
  <c r="E91" i="6"/>
  <c r="I90" i="6"/>
  <c r="H90" i="6"/>
  <c r="G90" i="6"/>
  <c r="E90" i="6"/>
  <c r="I89" i="6"/>
  <c r="H89" i="6"/>
  <c r="G89" i="6"/>
  <c r="E89" i="6"/>
  <c r="I88" i="6"/>
  <c r="H88" i="6"/>
  <c r="G88" i="6"/>
  <c r="E88" i="6"/>
  <c r="I87" i="6"/>
  <c r="H87" i="6"/>
  <c r="G87" i="6"/>
  <c r="E87" i="6"/>
  <c r="I86" i="6"/>
  <c r="H86" i="6"/>
  <c r="G86" i="6"/>
  <c r="E86" i="6"/>
  <c r="I85" i="6"/>
  <c r="H85" i="6"/>
  <c r="G85" i="6"/>
  <c r="E85" i="6"/>
  <c r="I84" i="6"/>
  <c r="H84" i="6"/>
  <c r="G84" i="6"/>
  <c r="E84" i="6"/>
  <c r="I83" i="6"/>
  <c r="H83" i="6"/>
  <c r="G83" i="6"/>
  <c r="E83" i="6"/>
  <c r="I82" i="6"/>
  <c r="H82" i="6"/>
  <c r="G82" i="6"/>
  <c r="E82" i="6"/>
  <c r="I81" i="6"/>
  <c r="H81" i="6"/>
  <c r="G81" i="6"/>
  <c r="E81" i="6"/>
  <c r="I80" i="6"/>
  <c r="H80" i="6"/>
  <c r="G80" i="6"/>
  <c r="E80" i="6"/>
  <c r="I79" i="6"/>
  <c r="H79" i="6"/>
  <c r="G79" i="6"/>
  <c r="E79" i="6"/>
  <c r="I66" i="6"/>
  <c r="H66" i="6"/>
  <c r="G66" i="6"/>
  <c r="E66" i="6"/>
  <c r="I31" i="6"/>
  <c r="H31" i="6"/>
  <c r="G31" i="6"/>
  <c r="E31" i="6"/>
  <c r="I30" i="6"/>
  <c r="H30" i="6"/>
  <c r="G30" i="6"/>
  <c r="E30" i="6"/>
  <c r="I26" i="6"/>
  <c r="H26" i="6"/>
  <c r="G26" i="6"/>
  <c r="E26" i="6"/>
  <c r="I28" i="6"/>
  <c r="H28" i="6"/>
  <c r="G28" i="6"/>
  <c r="E28" i="6"/>
  <c r="I61" i="6"/>
  <c r="H61" i="6"/>
  <c r="G61" i="6"/>
  <c r="E61" i="6"/>
  <c r="I67" i="6"/>
  <c r="H67" i="6"/>
  <c r="G67" i="6"/>
  <c r="E67" i="6"/>
  <c r="I62" i="6"/>
  <c r="H62" i="6"/>
  <c r="G62" i="6"/>
  <c r="E62" i="6"/>
  <c r="I49" i="6"/>
  <c r="H49" i="6"/>
  <c r="G49" i="6"/>
  <c r="E49" i="6"/>
  <c r="I48" i="6"/>
  <c r="H48" i="6"/>
  <c r="G48" i="6"/>
  <c r="E48" i="6"/>
  <c r="I23" i="6"/>
  <c r="H23" i="6"/>
  <c r="G23" i="6"/>
  <c r="E23" i="6"/>
  <c r="I9" i="6"/>
  <c r="H9" i="6"/>
  <c r="G9" i="6"/>
  <c r="I7" i="6"/>
  <c r="H7" i="6"/>
  <c r="G7" i="6"/>
  <c r="E7" i="6"/>
  <c r="I35" i="6" l="1"/>
  <c r="H35" i="6"/>
  <c r="G35" i="6"/>
  <c r="E35" i="6"/>
  <c r="I25" i="6"/>
  <c r="H25" i="6"/>
  <c r="G25" i="6"/>
  <c r="E25" i="6"/>
  <c r="I32" i="6"/>
  <c r="H32" i="6"/>
  <c r="G32" i="6"/>
  <c r="E32" i="6"/>
  <c r="I33" i="6"/>
  <c r="H33" i="6"/>
  <c r="G33" i="6"/>
  <c r="E33" i="6"/>
  <c r="G18" i="11" l="1"/>
  <c r="L14" i="11"/>
  <c r="L13" i="11"/>
  <c r="L12" i="11"/>
  <c r="L11" i="11"/>
  <c r="L10" i="11"/>
  <c r="L9" i="11"/>
  <c r="L8" i="11"/>
  <c r="G8" i="11"/>
  <c r="L7" i="11"/>
  <c r="L6" i="11"/>
  <c r="L5" i="11"/>
  <c r="G9" i="11" l="1"/>
  <c r="G10" i="11" s="1"/>
  <c r="G14" i="11" s="1"/>
  <c r="E42" i="6"/>
  <c r="G42" i="6"/>
  <c r="H42" i="6"/>
  <c r="I42" i="6"/>
  <c r="E40" i="6"/>
  <c r="G40" i="6"/>
  <c r="H40" i="6"/>
  <c r="I40" i="6"/>
  <c r="E47" i="6"/>
  <c r="G47" i="6"/>
  <c r="H47" i="6"/>
  <c r="I47" i="6"/>
  <c r="E46" i="6"/>
  <c r="G46" i="6"/>
  <c r="H46" i="6"/>
  <c r="I46" i="6"/>
  <c r="E34" i="6"/>
  <c r="G34" i="6"/>
  <c r="H34" i="6"/>
  <c r="I34" i="6"/>
  <c r="E18" i="6"/>
  <c r="G18" i="6"/>
  <c r="H18" i="6"/>
  <c r="I18" i="6"/>
  <c r="E53" i="6"/>
  <c r="G53" i="6"/>
  <c r="H53" i="6"/>
  <c r="I53" i="6"/>
  <c r="E24" i="6"/>
  <c r="G24" i="6"/>
  <c r="H24" i="6"/>
  <c r="I24" i="6"/>
  <c r="E21" i="6"/>
  <c r="G21" i="6"/>
  <c r="H21" i="6"/>
  <c r="I21" i="6"/>
  <c r="E41" i="6"/>
  <c r="G41" i="6"/>
  <c r="H41" i="6"/>
  <c r="I41" i="6"/>
  <c r="E39" i="6"/>
  <c r="G39" i="6"/>
  <c r="H39" i="6"/>
  <c r="I39" i="6"/>
  <c r="E43" i="6"/>
  <c r="G43" i="6"/>
  <c r="H43" i="6"/>
  <c r="I43" i="6"/>
  <c r="K22" i="4" l="1"/>
  <c r="E16" i="6"/>
  <c r="D13" i="4" l="1"/>
  <c r="E15" i="6" l="1"/>
  <c r="E14" i="6"/>
  <c r="E17" i="6"/>
  <c r="E59" i="6"/>
  <c r="E56" i="6"/>
  <c r="E58" i="6"/>
  <c r="E22" i="6"/>
  <c r="E20" i="6"/>
  <c r="E19" i="6"/>
  <c r="E64" i="6"/>
  <c r="E65" i="6"/>
  <c r="E63" i="6"/>
  <c r="E29" i="6"/>
  <c r="E27" i="6"/>
  <c r="E73" i="6"/>
  <c r="E77" i="6"/>
  <c r="E75" i="6"/>
  <c r="E76" i="6"/>
  <c r="E74" i="6"/>
  <c r="E54" i="6"/>
  <c r="E55" i="6"/>
  <c r="E6" i="6"/>
  <c r="E10" i="6"/>
  <c r="E4" i="6"/>
  <c r="E12" i="6"/>
  <c r="E11" i="6"/>
  <c r="E57" i="6"/>
  <c r="E45" i="6"/>
  <c r="E38" i="6"/>
  <c r="E78" i="6"/>
  <c r="E60" i="6"/>
  <c r="E44" i="6"/>
  <c r="E70" i="6"/>
  <c r="E69" i="6"/>
  <c r="E36" i="6"/>
  <c r="E68" i="6"/>
  <c r="E50" i="6"/>
  <c r="E51" i="6"/>
  <c r="E52" i="6"/>
  <c r="E8" i="6"/>
  <c r="E5" i="6"/>
  <c r="E71" i="6"/>
  <c r="E3" i="6"/>
  <c r="E2" i="6"/>
  <c r="E72" i="6"/>
  <c r="E37" i="6"/>
  <c r="E13" i="6"/>
  <c r="J4" i="4" l="1"/>
  <c r="D15" i="4"/>
  <c r="E13" i="4"/>
  <c r="G17" i="4"/>
  <c r="Q2" i="6"/>
  <c r="Q4" i="6"/>
  <c r="H56" i="4"/>
  <c r="Q3" i="6"/>
  <c r="G16" i="6"/>
  <c r="I16" i="6"/>
  <c r="G13" i="6"/>
  <c r="I13" i="6"/>
  <c r="G15" i="6"/>
  <c r="I15" i="6"/>
  <c r="G14" i="6"/>
  <c r="I14" i="6"/>
  <c r="G17" i="6"/>
  <c r="I17" i="6"/>
  <c r="G59" i="6"/>
  <c r="I59" i="6"/>
  <c r="G56" i="6"/>
  <c r="H56" i="6"/>
  <c r="I56" i="6"/>
  <c r="G58" i="6"/>
  <c r="H58" i="6"/>
  <c r="I58" i="6"/>
  <c r="G22" i="6"/>
  <c r="H22" i="6"/>
  <c r="I22" i="6"/>
  <c r="G20" i="6"/>
  <c r="H20" i="6"/>
  <c r="I20" i="6"/>
  <c r="G19" i="6"/>
  <c r="H19" i="6"/>
  <c r="I19" i="6"/>
  <c r="G64" i="6"/>
  <c r="H64" i="6"/>
  <c r="I64" i="6"/>
  <c r="G65" i="6"/>
  <c r="H65" i="6"/>
  <c r="I65" i="6"/>
  <c r="G63" i="6"/>
  <c r="H63" i="6"/>
  <c r="I63" i="6"/>
  <c r="G29" i="6"/>
  <c r="H29" i="6"/>
  <c r="I29" i="6"/>
  <c r="G27" i="6"/>
  <c r="H27" i="6"/>
  <c r="I27" i="6"/>
  <c r="G73" i="6"/>
  <c r="H73" i="6"/>
  <c r="I73" i="6"/>
  <c r="G77" i="6"/>
  <c r="H77" i="6"/>
  <c r="I77" i="6"/>
  <c r="G75" i="6"/>
  <c r="H75" i="6"/>
  <c r="I75" i="6"/>
  <c r="G76" i="6"/>
  <c r="H76" i="6"/>
  <c r="I76" i="6"/>
  <c r="G74" i="6"/>
  <c r="H74" i="6"/>
  <c r="I74" i="6"/>
  <c r="G54" i="6"/>
  <c r="H54" i="6"/>
  <c r="I54" i="6"/>
  <c r="G55" i="6"/>
  <c r="H55" i="6"/>
  <c r="I55" i="6"/>
  <c r="G6" i="6"/>
  <c r="H6" i="6"/>
  <c r="I6" i="6"/>
  <c r="G10" i="6"/>
  <c r="H10" i="6"/>
  <c r="I10" i="6"/>
  <c r="G4" i="6"/>
  <c r="H4" i="6"/>
  <c r="I4" i="6"/>
  <c r="G12" i="6"/>
  <c r="H12" i="6"/>
  <c r="I12" i="6"/>
  <c r="G11" i="6"/>
  <c r="H11" i="6"/>
  <c r="I11" i="6"/>
  <c r="G57" i="6"/>
  <c r="H57" i="6"/>
  <c r="I57" i="6"/>
  <c r="G45" i="6"/>
  <c r="H45" i="6"/>
  <c r="I45" i="6"/>
  <c r="G38" i="6"/>
  <c r="H38" i="6"/>
  <c r="I38" i="6"/>
  <c r="G78" i="6"/>
  <c r="H78" i="6"/>
  <c r="I78" i="6"/>
  <c r="G60" i="6"/>
  <c r="H60" i="6"/>
  <c r="I60" i="6"/>
  <c r="G44" i="6"/>
  <c r="H44" i="6"/>
  <c r="I44" i="6"/>
  <c r="G70" i="6"/>
  <c r="H70" i="6"/>
  <c r="I70" i="6"/>
  <c r="G69" i="6"/>
  <c r="H69" i="6"/>
  <c r="I69" i="6"/>
  <c r="G36" i="6"/>
  <c r="H36" i="6"/>
  <c r="I36" i="6"/>
  <c r="G68" i="6"/>
  <c r="H68" i="6"/>
  <c r="I68" i="6"/>
  <c r="G50" i="6"/>
  <c r="H50" i="6"/>
  <c r="I50" i="6"/>
  <c r="G51" i="6"/>
  <c r="H51" i="6"/>
  <c r="I51" i="6"/>
  <c r="G52" i="6"/>
  <c r="H52" i="6"/>
  <c r="I52" i="6"/>
  <c r="G8" i="6"/>
  <c r="H8" i="6"/>
  <c r="I8" i="6"/>
  <c r="G5" i="6"/>
  <c r="H5" i="6"/>
  <c r="I5" i="6"/>
  <c r="G71" i="6"/>
  <c r="H71" i="6"/>
  <c r="I71" i="6"/>
  <c r="G3" i="6"/>
  <c r="H3" i="6"/>
  <c r="I3" i="6"/>
  <c r="G2" i="6"/>
  <c r="H2" i="6"/>
  <c r="I2" i="6"/>
  <c r="G72" i="6"/>
  <c r="H72" i="6"/>
  <c r="I72" i="6"/>
  <c r="G37" i="6"/>
  <c r="H37" i="6"/>
  <c r="I37" i="6"/>
  <c r="I2" i="4"/>
  <c r="H57" i="4"/>
  <c r="Q5" i="6"/>
  <c r="K47" i="4" l="1"/>
  <c r="K48" i="4" l="1"/>
  <c r="D46" i="4" s="1"/>
  <c r="J57" i="4"/>
  <c r="K57" i="4" s="1"/>
  <c r="J56" i="4"/>
  <c r="K56" i="4" s="1"/>
  <c r="K49" i="4" l="1"/>
  <c r="K50" i="4"/>
  <c r="K52" i="4" l="1"/>
  <c r="K51" i="4"/>
  <c r="K53" i="4" l="1"/>
  <c r="K54" i="4" s="1"/>
</calcChain>
</file>

<file path=xl/sharedStrings.xml><?xml version="1.0" encoding="utf-8"?>
<sst xmlns="http://schemas.openxmlformats.org/spreadsheetml/2006/main" count="1226" uniqueCount="767">
  <si>
    <t>Description</t>
  </si>
  <si>
    <t>Montant</t>
  </si>
  <si>
    <t>Total H.T.</t>
  </si>
  <si>
    <t>Montant HT</t>
  </si>
  <si>
    <t>Montant TVA</t>
  </si>
  <si>
    <t>TVA</t>
  </si>
  <si>
    <t>Téléphone :</t>
  </si>
  <si>
    <t>Date :</t>
  </si>
  <si>
    <t>Réf. Commande :</t>
  </si>
  <si>
    <t>Responsable :</t>
  </si>
  <si>
    <t>Libellés</t>
  </si>
  <si>
    <t>Réf :</t>
  </si>
  <si>
    <t>Code Tva</t>
  </si>
  <si>
    <t xml:space="preserve">Codes </t>
  </si>
  <si>
    <t>Acompte</t>
  </si>
  <si>
    <t>Pour obtenir un prix hors taxes (HT) à partir d'un prix toutes taxes comprises (TTC)</t>
  </si>
  <si>
    <t>c'est-à-dire la base imposable comprenant la taxe sur la valeur ajoutée (TVA)</t>
  </si>
  <si>
    <t>il faut multiplier le prix TTC par un coefficient de conversion</t>
  </si>
  <si>
    <t>obtenu à partir du taux de TVA :</t>
  </si>
  <si>
    <t>100/(taux de TVA + 100), arrêté à la 3e décimale.</t>
  </si>
  <si>
    <t>ADRESSE 1</t>
  </si>
  <si>
    <t>ADRESSE 2</t>
  </si>
  <si>
    <t>CODE POSTAL VILLE</t>
  </si>
  <si>
    <t>TEL</t>
  </si>
  <si>
    <t>MAIL</t>
  </si>
  <si>
    <t>DATE</t>
  </si>
  <si>
    <t>N°</t>
  </si>
  <si>
    <t>CLIENT</t>
  </si>
  <si>
    <t>TOTAL HT</t>
  </si>
  <si>
    <t>TOTAL TTC</t>
  </si>
  <si>
    <t>Date Règlement</t>
  </si>
  <si>
    <t>Espèces</t>
  </si>
  <si>
    <t>Carte de crédit</t>
  </si>
  <si>
    <t>Chèque à réception de facture</t>
  </si>
  <si>
    <t>Code</t>
  </si>
  <si>
    <t>Qte</t>
  </si>
  <si>
    <t>NOM ou SOCIETE</t>
  </si>
  <si>
    <t>PRENOM</t>
  </si>
  <si>
    <t>au</t>
  </si>
  <si>
    <t>è</t>
  </si>
  <si>
    <t>Peinture</t>
  </si>
  <si>
    <t>Platre</t>
  </si>
  <si>
    <t>Colle</t>
  </si>
  <si>
    <t>Résine</t>
  </si>
  <si>
    <t>Carreaux</t>
  </si>
  <si>
    <t>Joint</t>
  </si>
  <si>
    <t>Coefficient pour 20% :</t>
  </si>
  <si>
    <t>Montant Ht pour :</t>
  </si>
  <si>
    <t>A1</t>
  </si>
  <si>
    <t>A2</t>
  </si>
  <si>
    <t>A3</t>
  </si>
  <si>
    <t>A4</t>
  </si>
  <si>
    <t>A5</t>
  </si>
  <si>
    <t>A6</t>
  </si>
  <si>
    <t>A7</t>
  </si>
  <si>
    <t>A8</t>
  </si>
  <si>
    <t>A9</t>
  </si>
  <si>
    <t>A10</t>
  </si>
  <si>
    <t>P.U</t>
  </si>
  <si>
    <t>Prix HT</t>
  </si>
  <si>
    <t>Marge</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</si>
  <si>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</si>
  <si>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</si>
  <si>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</si>
  <si>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</si>
  <si>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</si>
  <si>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</si>
  <si>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</si>
  <si>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</si>
  <si>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</si>
  <si>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</si>
  <si>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</si>
  <si>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</si>
  <si>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</si>
  <si>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</si>
  <si>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</si>
  <si>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</si>
  <si>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</si>
  <si>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</si>
  <si>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</si>
  <si>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</si>
  <si>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</si>
  <si>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</si>
  <si>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</si>
  <si>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</si>
  <si>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</si>
  <si>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</si>
  <si>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</si>
  <si>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</si>
  <si>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</si>
  <si>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</si>
  <si>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</si>
  <si>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</si>
  <si>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</si>
  <si>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</si>
  <si>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</si>
  <si>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</si>
  <si>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</si>
  <si>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</si>
  <si>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</si>
  <si>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</si>
  <si>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</si>
  <si>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</si>
  <si>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</si>
  <si>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Colonne1</t>
  </si>
  <si>
    <t>Colonne2</t>
  </si>
  <si>
    <t>Colonne3</t>
  </si>
  <si>
    <t>Colonne4</t>
  </si>
  <si>
    <t>Colonne5</t>
  </si>
  <si>
    <t>Calcul surface à peindre</t>
  </si>
  <si>
    <t>Longueur pièce (en mètre) :</t>
  </si>
  <si>
    <t>Largeur pièce (en mètre) :</t>
  </si>
  <si>
    <t>Hauteur du mur (en mètre) :</t>
  </si>
  <si>
    <t>S'il y a des ouvertures dans la pièce (fenêtres, portes…)</t>
  </si>
  <si>
    <t>Fenêtres</t>
  </si>
  <si>
    <t>Portes</t>
  </si>
  <si>
    <t>Autres</t>
  </si>
  <si>
    <t>Type</t>
  </si>
  <si>
    <t>Longueur (m)</t>
  </si>
  <si>
    <t>Largeur (m)</t>
  </si>
  <si>
    <t>Surface (m²)</t>
  </si>
  <si>
    <t>Surface des ouvertures non peintes (en m²) :</t>
  </si>
  <si>
    <t>Surface pièce (en m²) :</t>
  </si>
  <si>
    <t>Total Surface à peindre (en m²) :</t>
  </si>
  <si>
    <t>Nombre de couches souhaitées :</t>
  </si>
  <si>
    <t>Rendement peinture utilisée (en m²/L) :</t>
  </si>
  <si>
    <t>Quantité de peinture nécessaire (en L) :</t>
  </si>
  <si>
    <t>Temps estimé (en h) :</t>
  </si>
  <si>
    <t>Taux horaire (en €/h) :</t>
  </si>
  <si>
    <t>Coût Main d'œuvre (en €) :</t>
  </si>
  <si>
    <t>Prix HT + Marge</t>
  </si>
  <si>
    <t>Unité</t>
  </si>
  <si>
    <t>Type de devis</t>
  </si>
  <si>
    <t>Remise en état suite à dégats des eaux</t>
  </si>
  <si>
    <t>Réalisation et/ou Rafraichissement Peinture Intérieure</t>
  </si>
  <si>
    <t>Réalisation et/ou Rafraichissement Peinture Extérieure</t>
  </si>
  <si>
    <t xml:space="preserve">Date de validité : </t>
  </si>
  <si>
    <t>Acompte mi-chantier</t>
  </si>
  <si>
    <t>Famille</t>
  </si>
  <si>
    <t>Chambre</t>
  </si>
  <si>
    <t>Placard</t>
  </si>
  <si>
    <t>Plinthe</t>
  </si>
  <si>
    <t>Avant Toît</t>
  </si>
  <si>
    <t>Plafond</t>
  </si>
  <si>
    <t>Sol</t>
  </si>
  <si>
    <t>Porte</t>
  </si>
  <si>
    <t>Mur</t>
  </si>
  <si>
    <t>Salon</t>
  </si>
  <si>
    <t>Cuisine</t>
  </si>
  <si>
    <t>Salle de bain</t>
  </si>
  <si>
    <t>Fournitures</t>
  </si>
  <si>
    <t>U</t>
  </si>
  <si>
    <t>Gaetane</t>
  </si>
  <si>
    <t>9 rue Pablo Picasso</t>
  </si>
  <si>
    <t>Appt 47 - Bât. D2</t>
  </si>
  <si>
    <t>33700 MERIGNAC</t>
  </si>
  <si>
    <t>06 71 90 53 72</t>
  </si>
  <si>
    <t>m²</t>
  </si>
  <si>
    <t>Forfait</t>
  </si>
  <si>
    <t>CHAMBRE / PLACARD</t>
  </si>
  <si>
    <r>
      <rPr>
        <u/>
        <sz val="11"/>
        <rFont val="Arial"/>
        <family val="2"/>
      </rPr>
      <t xml:space="preserve">Murs </t>
    </r>
    <r>
      <rPr>
        <sz val="11"/>
        <rFont val="Arial"/>
        <family val="2"/>
      </rPr>
      <t>: Détapissage - Ponçage - Rebouchage - Pose papier peint à l'identique</t>
    </r>
  </si>
  <si>
    <r>
      <rPr>
        <u/>
        <sz val="11"/>
        <rFont val="Arial"/>
        <family val="2"/>
      </rPr>
      <t>Plafond</t>
    </r>
    <r>
      <rPr>
        <sz val="11"/>
        <rFont val="Arial"/>
        <family val="2"/>
      </rPr>
      <t xml:space="preserve"> : Epoussetage, 2 couches d'acrylique mat</t>
    </r>
  </si>
  <si>
    <t>SALLE DE BAIN</t>
  </si>
  <si>
    <r>
      <rPr>
        <u/>
        <sz val="11"/>
        <rFont val="Arial"/>
        <family val="2"/>
      </rPr>
      <t xml:space="preserve">Murs </t>
    </r>
    <r>
      <rPr>
        <sz val="11"/>
        <rFont val="Arial"/>
        <family val="2"/>
      </rPr>
      <t>: Fourniture papier peint</t>
    </r>
  </si>
  <si>
    <r>
      <rPr>
        <u/>
        <sz val="11"/>
        <rFont val="Arial"/>
        <family val="2"/>
      </rPr>
      <t xml:space="preserve">Murs </t>
    </r>
    <r>
      <rPr>
        <sz val="11"/>
        <rFont val="Arial"/>
        <family val="2"/>
      </rPr>
      <t>: Fourniture colle</t>
    </r>
  </si>
  <si>
    <r>
      <rPr>
        <u/>
        <sz val="11"/>
        <rFont val="Arial"/>
        <family val="2"/>
      </rPr>
      <t xml:space="preserve">Porte </t>
    </r>
    <r>
      <rPr>
        <sz val="11"/>
        <rFont val="Arial"/>
        <family val="2"/>
      </rPr>
      <t>: Ponçage - 2 couches d'acrylique satin</t>
    </r>
  </si>
  <si>
    <r>
      <rPr>
        <u/>
        <sz val="11"/>
        <rFont val="Arial"/>
        <family val="2"/>
      </rPr>
      <t xml:space="preserve">Plafond </t>
    </r>
    <r>
      <rPr>
        <sz val="11"/>
        <rFont val="Arial"/>
        <family val="2"/>
      </rPr>
      <t>: Arrachage fibre de verre, ponçage,rebouchage,
pose de fibre de verre, 2 couches d'acrylique mat</t>
    </r>
  </si>
  <si>
    <r>
      <rPr>
        <u/>
        <sz val="11"/>
        <rFont val="Arial"/>
        <family val="2"/>
      </rPr>
      <t xml:space="preserve">Murs </t>
    </r>
    <r>
      <rPr>
        <sz val="11"/>
        <rFont val="Arial"/>
        <family val="2"/>
      </rPr>
      <t>: Arrachage fibre de verre, ponçage,rebouchage,
pose de fibre de verre, 2 couches d'acrylique mat</t>
    </r>
  </si>
  <si>
    <r>
      <rPr>
        <u/>
        <sz val="11"/>
        <rFont val="Arial"/>
        <family val="2"/>
      </rPr>
      <t xml:space="preserve">Murs </t>
    </r>
    <r>
      <rPr>
        <sz val="11"/>
        <rFont val="Arial"/>
        <family val="2"/>
      </rPr>
      <t>: Epoussetage, 2 couches d'acrylique satin</t>
    </r>
  </si>
  <si>
    <t>DIVERS</t>
  </si>
  <si>
    <t>Déplacement, manutention mobilier, protection</t>
  </si>
  <si>
    <t>CUISINE</t>
  </si>
  <si>
    <r>
      <rPr>
        <u/>
        <sz val="11"/>
        <rFont val="Arial"/>
        <family val="2"/>
      </rPr>
      <t xml:space="preserve">Plafond </t>
    </r>
    <r>
      <rPr>
        <sz val="11"/>
        <rFont val="Arial"/>
        <family val="2"/>
      </rPr>
      <t>: Epoussetage, 2 couches d'acrylique satin</t>
    </r>
  </si>
  <si>
    <t>Brigitte</t>
  </si>
  <si>
    <t>354 chemin des becasses</t>
  </si>
  <si>
    <t>33121 CARCANS</t>
  </si>
  <si>
    <t>brigsourisse@hotmail.com</t>
  </si>
  <si>
    <t>SEJOUR</t>
  </si>
  <si>
    <r>
      <rPr>
        <u/>
        <sz val="11"/>
        <rFont val="Arial"/>
        <family val="2"/>
      </rPr>
      <t xml:space="preserve">Plafond (raccord) </t>
    </r>
    <r>
      <rPr>
        <sz val="11"/>
        <rFont val="Arial"/>
        <family val="2"/>
      </rPr>
      <t>: Arrachage fibre de verre, ponçage, rebouchage pose fibre de verre (lisse)</t>
    </r>
  </si>
  <si>
    <r>
      <rPr>
        <u/>
        <sz val="11"/>
        <rFont val="Arial"/>
        <family val="2"/>
      </rPr>
      <t xml:space="preserve">Plafond </t>
    </r>
    <r>
      <rPr>
        <sz val="11"/>
        <rFont val="Arial"/>
        <family val="2"/>
      </rPr>
      <t>: Epoussetage, 2 couches d'acrylique mat</t>
    </r>
  </si>
  <si>
    <r>
      <rPr>
        <u/>
        <sz val="11"/>
        <rFont val="Arial"/>
        <family val="2"/>
      </rPr>
      <t xml:space="preserve">Murs </t>
    </r>
    <r>
      <rPr>
        <sz val="11"/>
        <rFont val="Arial"/>
        <family val="2"/>
      </rPr>
      <t>: Pose de bande rebouchage, 2 couches d'acrylique satin</t>
    </r>
  </si>
  <si>
    <t>EXTERIEUR</t>
  </si>
  <si>
    <r>
      <rPr>
        <u/>
        <sz val="11"/>
        <rFont val="Arial"/>
        <family val="2"/>
      </rPr>
      <t xml:space="preserve">Porte de garage </t>
    </r>
    <r>
      <rPr>
        <sz val="11"/>
        <rFont val="Arial"/>
        <family val="2"/>
      </rPr>
      <t>: Ponçage, 1 couche de primaire, 2 couches glycéro satin</t>
    </r>
  </si>
  <si>
    <r>
      <rPr>
        <u/>
        <sz val="11"/>
        <rFont val="Arial"/>
        <family val="2"/>
      </rPr>
      <t xml:space="preserve">Avant toît </t>
    </r>
    <r>
      <rPr>
        <sz val="11"/>
        <rFont val="Arial"/>
        <family val="2"/>
      </rPr>
      <t>: Ponçage, 1 couche de primaire, 2 couches glycéro satin</t>
    </r>
  </si>
  <si>
    <t>Mme WATTINNE</t>
  </si>
  <si>
    <t>Mme SOURISSE</t>
  </si>
  <si>
    <t>Mr LEFEBRE</t>
  </si>
  <si>
    <t>8 allée Edouard Manet</t>
  </si>
  <si>
    <t>33600 PESSAC</t>
  </si>
  <si>
    <t>06 79 16 63 98</t>
  </si>
  <si>
    <t>SOLS</t>
  </si>
  <si>
    <r>
      <rPr>
        <u/>
        <sz val="11"/>
        <rFont val="Arial"/>
        <family val="2"/>
      </rPr>
      <t xml:space="preserve">Salle de bain / Palier / Chambre </t>
    </r>
    <r>
      <rPr>
        <sz val="11"/>
        <rFont val="Arial"/>
        <family val="2"/>
      </rPr>
      <t>: Dépose parquet et 1/4 de rond, évacuation en décheterie,depose et pose porte de placards des chambres</t>
    </r>
  </si>
  <si>
    <r>
      <rPr>
        <u/>
        <sz val="11"/>
        <rFont val="Arial"/>
        <family val="2"/>
      </rPr>
      <t xml:space="preserve">Salle de bain / Palier / Chambre </t>
    </r>
    <r>
      <rPr>
        <sz val="11"/>
        <rFont val="Arial"/>
        <family val="2"/>
      </rPr>
      <t>: Pose du parquet</t>
    </r>
  </si>
  <si>
    <r>
      <rPr>
        <u/>
        <sz val="11"/>
        <rFont val="Arial"/>
        <family val="2"/>
      </rPr>
      <t xml:space="preserve">Salle de bain / Palier / Chambre </t>
    </r>
    <r>
      <rPr>
        <sz val="11"/>
        <rFont val="Arial"/>
        <family val="2"/>
      </rPr>
      <t>: Fourniture et pose de barre de seuil</t>
    </r>
  </si>
  <si>
    <r>
      <rPr>
        <u/>
        <sz val="11"/>
        <rFont val="Arial"/>
        <family val="2"/>
      </rPr>
      <t xml:space="preserve">Salle de bain / Palier / Chambre </t>
    </r>
    <r>
      <rPr>
        <sz val="11"/>
        <rFont val="Arial"/>
        <family val="2"/>
      </rPr>
      <t>: Fourniture parquet  (botte de 1,65m²)</t>
    </r>
  </si>
  <si>
    <t>Bottes</t>
  </si>
  <si>
    <r>
      <rPr>
        <u/>
        <sz val="11"/>
        <rFont val="Arial"/>
        <family val="2"/>
      </rPr>
      <t xml:space="preserve">Salle de bain / Palier / Chambre </t>
    </r>
    <r>
      <rPr>
        <sz val="11"/>
        <rFont val="Arial"/>
        <family val="2"/>
      </rPr>
      <t>: Fourniture et pose 1/4 de rond</t>
    </r>
  </si>
  <si>
    <t>ml</t>
  </si>
  <si>
    <r>
      <rPr>
        <u/>
        <sz val="11"/>
        <rFont val="Arial"/>
        <family val="2"/>
      </rPr>
      <t xml:space="preserve">Mise en place Ameublement </t>
    </r>
    <r>
      <rPr>
        <sz val="11"/>
        <rFont val="Arial"/>
        <family val="2"/>
      </rPr>
      <t xml:space="preserve">: Pose de plan de travail/vasque/frise (faïence) + meuble sous vasque </t>
    </r>
  </si>
  <si>
    <t>Mr RUBINO</t>
  </si>
  <si>
    <t>24 rue DONNISAN</t>
  </si>
  <si>
    <t>33000 BORDEAUX</t>
  </si>
  <si>
    <t>CAGE D'ESCALIER</t>
  </si>
  <si>
    <r>
      <rPr>
        <u/>
        <sz val="11"/>
        <rFont val="Arial"/>
        <family val="2"/>
      </rPr>
      <t xml:space="preserve">Murs </t>
    </r>
    <r>
      <rPr>
        <sz val="11"/>
        <rFont val="Arial"/>
        <family val="2"/>
      </rPr>
      <t>: Détapissage, ponçage, rebouchage, ratissage.(ou fibre de verre) + 1 couche d'impression, 2 couches d'acrylique satin</t>
    </r>
  </si>
  <si>
    <r>
      <rPr>
        <u/>
        <sz val="11"/>
        <rFont val="Arial"/>
        <family val="2"/>
      </rPr>
      <t xml:space="preserve">Escalier </t>
    </r>
    <r>
      <rPr>
        <sz val="11"/>
        <rFont val="Arial"/>
        <family val="2"/>
      </rPr>
      <t>: Ponçage, 1 couche de primaire, 2 couches de glycéro</t>
    </r>
  </si>
  <si>
    <r>
      <rPr>
        <u/>
        <sz val="11"/>
        <rFont val="Arial"/>
        <family val="2"/>
      </rPr>
      <t xml:space="preserve">Radiateur </t>
    </r>
    <r>
      <rPr>
        <sz val="11"/>
        <rFont val="Arial"/>
        <family val="2"/>
      </rPr>
      <t>: Poncage, 2 couche de laque antirouille</t>
    </r>
  </si>
  <si>
    <r>
      <rPr>
        <u/>
        <sz val="11"/>
        <rFont val="Arial"/>
        <family val="2"/>
      </rPr>
      <t xml:space="preserve">Plinthes &amp; Portes </t>
    </r>
    <r>
      <rPr>
        <sz val="11"/>
        <rFont val="Arial"/>
        <family val="2"/>
      </rPr>
      <t>: Ponçage, 1 couche de primaire, 2 couches de glycéro</t>
    </r>
  </si>
  <si>
    <r>
      <rPr>
        <u/>
        <sz val="11"/>
        <rFont val="Arial"/>
        <family val="2"/>
      </rPr>
      <t xml:space="preserve">Portes </t>
    </r>
    <r>
      <rPr>
        <sz val="11"/>
        <rFont val="Arial"/>
        <family val="2"/>
      </rPr>
      <t>: Ponçage, 1 couche de primaire, 2 couches de glycéro satin</t>
    </r>
  </si>
  <si>
    <t>MULTI-PIECES</t>
  </si>
  <si>
    <r>
      <rPr>
        <u/>
        <sz val="11"/>
        <rFont val="Arial"/>
        <family val="2"/>
      </rPr>
      <t xml:space="preserve">Plafonds (Palier / Cage escalier / WC / SDB) </t>
    </r>
    <r>
      <rPr>
        <sz val="11"/>
        <rFont val="Arial"/>
        <family val="2"/>
      </rPr>
      <t>: Grattage, ponçage, rebouchage, 1 couche d'impression, pose fibre de verre, 2 couches de glycéro Mat</t>
    </r>
  </si>
  <si>
    <t>FOURNITURES</t>
  </si>
  <si>
    <t>Vitreries</t>
  </si>
  <si>
    <t>06 25 28 58 03</t>
  </si>
  <si>
    <t>WC</t>
  </si>
  <si>
    <r>
      <rPr>
        <u/>
        <sz val="11"/>
        <rFont val="Arial"/>
        <family val="2"/>
      </rPr>
      <t xml:space="preserve">Plafond </t>
    </r>
    <r>
      <rPr>
        <sz val="11"/>
        <rFont val="Arial"/>
        <family val="2"/>
      </rPr>
      <t>: Grattage, ponçage, rebouchage, 1 couche d'impression, 2 couches de glycéro Mat</t>
    </r>
  </si>
  <si>
    <t>A54</t>
  </si>
  <si>
    <t>A55</t>
  </si>
  <si>
    <t>A56</t>
  </si>
  <si>
    <t>A57</t>
  </si>
  <si>
    <t>A58</t>
  </si>
  <si>
    <t>A59</t>
  </si>
  <si>
    <t>A60</t>
  </si>
  <si>
    <t>A61</t>
  </si>
  <si>
    <t>A62</t>
  </si>
  <si>
    <t>A63</t>
  </si>
  <si>
    <t>A64</t>
  </si>
  <si>
    <t>A65</t>
  </si>
  <si>
    <t>A66</t>
  </si>
  <si>
    <t>A67</t>
  </si>
  <si>
    <t>A68</t>
  </si>
  <si>
    <t>A69</t>
  </si>
  <si>
    <t>A70</t>
  </si>
  <si>
    <t>A71</t>
  </si>
  <si>
    <t>A72</t>
  </si>
  <si>
    <t>A73</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</si>
  <si>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</si>
  <si>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</si>
  <si>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</si>
  <si>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</si>
  <si>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</si>
  <si>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</si>
  <si>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</si>
  <si>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</si>
  <si>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</si>
  <si>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</si>
  <si>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</si>
  <si>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</si>
  <si>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</si>
  <si>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</si>
  <si>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</si>
  <si>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</si>
  <si>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</si>
  <si>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</si>
  <si>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</si>
  <si>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</si>
  <si>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</si>
  <si>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</si>
  <si>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</si>
  <si>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</si>
  <si>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</si>
  <si>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</si>
  <si>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</si>
  <si>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A101</t>
  </si>
  <si>
    <t>A102</t>
  </si>
  <si>
    <t>A103</t>
  </si>
  <si>
    <t>A104</t>
  </si>
  <si>
    <t>A105</t>
  </si>
  <si>
    <t>A106</t>
  </si>
  <si>
    <r>
      <rPr>
        <u/>
        <sz val="11"/>
        <rFont val="Arial"/>
        <family val="2"/>
      </rPr>
      <t xml:space="preserve">Plafonds (Palier &amp; Cage escalier) </t>
    </r>
    <r>
      <rPr>
        <sz val="11"/>
        <rFont val="Arial"/>
        <family val="2"/>
      </rPr>
      <t>: Grattage, ponçage, rebouchage, 1 couche d'impression, 2 couches de glycéro Mat</t>
    </r>
  </si>
  <si>
    <t xml:space="preserve">Fenêtres </t>
  </si>
  <si>
    <t>Verrières</t>
  </si>
  <si>
    <t>BIJOUTERIE ELEN LEARCEBEAU</t>
  </si>
  <si>
    <t>11 rue VOLTAIRE</t>
  </si>
  <si>
    <r>
      <rPr>
        <u/>
        <sz val="11"/>
        <rFont val="Arial"/>
        <family val="2"/>
      </rPr>
      <t xml:space="preserve">Bureaux </t>
    </r>
    <r>
      <rPr>
        <sz val="11"/>
        <rFont val="Arial"/>
        <family val="2"/>
      </rPr>
      <t>: Pose moquette collée</t>
    </r>
  </si>
  <si>
    <r>
      <rPr>
        <u/>
        <sz val="11"/>
        <rFont val="Arial"/>
        <family val="2"/>
      </rPr>
      <t xml:space="preserve">Bureaux </t>
    </r>
    <r>
      <rPr>
        <sz val="11"/>
        <rFont val="Arial"/>
        <family val="2"/>
      </rPr>
      <t>: Demontage / remontage bureaux</t>
    </r>
  </si>
  <si>
    <t>Moquette</t>
  </si>
  <si>
    <r>
      <rPr>
        <u/>
        <sz val="11"/>
        <rFont val="Arial"/>
        <family val="2"/>
      </rPr>
      <t xml:space="preserve">Bureaux </t>
    </r>
    <r>
      <rPr>
        <sz val="11"/>
        <rFont val="Arial"/>
        <family val="2"/>
      </rPr>
      <t>: Application primaire, réagréage fibré</t>
    </r>
  </si>
  <si>
    <t>Mr BRIEX</t>
  </si>
  <si>
    <t>Michel</t>
  </si>
  <si>
    <t>6 rue Sainte Marie</t>
  </si>
  <si>
    <t>33100 BORDEAUX Bastide</t>
  </si>
  <si>
    <t>06 62 81 60 79</t>
  </si>
  <si>
    <t>mbriex@club-internet.fr</t>
  </si>
  <si>
    <t>PIECE PISCINE</t>
  </si>
  <si>
    <r>
      <rPr>
        <u/>
        <sz val="11"/>
        <rFont val="Arial"/>
        <family val="2"/>
      </rPr>
      <t xml:space="preserve">Murs </t>
    </r>
    <r>
      <rPr>
        <sz val="11"/>
        <rFont val="Arial"/>
        <family val="2"/>
      </rPr>
      <t>: Epoussetage, reprise au ciment fin des gros trous, 2 couches de revêtement semi-épais satin</t>
    </r>
  </si>
  <si>
    <r>
      <rPr>
        <u/>
        <sz val="11"/>
        <rFont val="Arial"/>
        <family val="2"/>
      </rPr>
      <t xml:space="preserve">Poutre blanche </t>
    </r>
    <r>
      <rPr>
        <sz val="11"/>
        <rFont val="Arial"/>
        <family val="2"/>
      </rPr>
      <t>: Ponçage, 1 couche de primaire, 2 couches de glycéro</t>
    </r>
  </si>
  <si>
    <r>
      <rPr>
        <u/>
        <sz val="11"/>
        <rFont val="Arial"/>
        <family val="2"/>
      </rPr>
      <t xml:space="preserve">Poutre bois </t>
    </r>
    <r>
      <rPr>
        <sz val="11"/>
        <rFont val="Arial"/>
        <family val="2"/>
      </rPr>
      <t>: Nettoyage, ponçage, 2 couches de vernis incolore(satin)</t>
    </r>
  </si>
  <si>
    <r>
      <rPr>
        <u/>
        <sz val="11"/>
        <rFont val="Arial"/>
        <family val="2"/>
      </rPr>
      <t xml:space="preserve">Plafond </t>
    </r>
    <r>
      <rPr>
        <sz val="11"/>
        <rFont val="Arial"/>
        <family val="2"/>
      </rPr>
      <t>: Ponçage, rebouchage, 2 couches d'acrylique mat, grille ponçage, 2 couches de laque anti-rouille</t>
    </r>
  </si>
  <si>
    <r>
      <rPr>
        <u/>
        <sz val="11"/>
        <rFont val="Arial"/>
        <family val="2"/>
      </rPr>
      <t xml:space="preserve">Murs &amp; Portes </t>
    </r>
    <r>
      <rPr>
        <sz val="11"/>
        <rFont val="Arial"/>
        <family val="2"/>
      </rPr>
      <t>: Ponçage, rebouchage, 2 couches d'acrylique mat (nettoyable)</t>
    </r>
  </si>
  <si>
    <t>Mr DOP</t>
  </si>
  <si>
    <t>38 lotissement les prés de l'église</t>
  </si>
  <si>
    <t>33370 POMPIGNAC</t>
  </si>
  <si>
    <r>
      <rPr>
        <u/>
        <sz val="11"/>
        <rFont val="Arial"/>
        <family val="2"/>
      </rPr>
      <t xml:space="preserve">Dépose Ameublement </t>
    </r>
    <r>
      <rPr>
        <sz val="11"/>
        <rFont val="Arial"/>
        <family val="2"/>
      </rPr>
      <t>: Dépose meuble/plan de travail/vasque/frise (faïence) + mise en déchetterie</t>
    </r>
  </si>
  <si>
    <r>
      <rPr>
        <u/>
        <sz val="11"/>
        <rFont val="Arial"/>
        <family val="2"/>
      </rPr>
      <t xml:space="preserve">Dépose des sols </t>
    </r>
    <r>
      <rPr>
        <sz val="11"/>
        <rFont val="Arial"/>
        <family val="2"/>
      </rPr>
      <t>: Parquet / sous couche / Plinthes + Evacuation en déchetterie + Rebouchage</t>
    </r>
  </si>
  <si>
    <t>BUREAU</t>
  </si>
  <si>
    <r>
      <rPr>
        <u/>
        <sz val="11"/>
        <rFont val="Arial"/>
        <family val="2"/>
      </rPr>
      <t xml:space="preserve">Plafond </t>
    </r>
    <r>
      <rPr>
        <sz val="11"/>
        <rFont val="Arial"/>
        <family val="2"/>
      </rPr>
      <t>: Ponçage, rebouchage, 1 couche d'impression partie souillée, 2 couches d'acrylique mat</t>
    </r>
  </si>
  <si>
    <r>
      <rPr>
        <u/>
        <sz val="11"/>
        <rFont val="Arial"/>
        <family val="2"/>
      </rPr>
      <t xml:space="preserve">Murs </t>
    </r>
    <r>
      <rPr>
        <sz val="11"/>
        <rFont val="Arial"/>
        <family val="2"/>
      </rPr>
      <t>: Lessivage partie souillée, Ponçage, rebouchage, 1 couche d'impression partie souillée, 2 couches d'acrylique satin</t>
    </r>
  </si>
  <si>
    <r>
      <rPr>
        <u/>
        <sz val="11"/>
        <rFont val="Arial"/>
        <family val="2"/>
      </rPr>
      <t xml:space="preserve">Pose des sols </t>
    </r>
    <r>
      <rPr>
        <sz val="11"/>
        <rFont val="Arial"/>
        <family val="2"/>
      </rPr>
      <t>: Pose parquet flottant + plinthes</t>
    </r>
  </si>
  <si>
    <t>Parquet flottant</t>
  </si>
  <si>
    <t>ENTREE</t>
  </si>
  <si>
    <t>Deplacement, manutention mobilier, protection</t>
  </si>
  <si>
    <t>Mr CHATELIER</t>
  </si>
  <si>
    <t>Jean-Claude</t>
  </si>
  <si>
    <t>6 rue de la marre aux chèvres</t>
  </si>
  <si>
    <t>79360 LA FOYE MONJAULT</t>
  </si>
  <si>
    <t>jchatelier@bbox,fr</t>
  </si>
  <si>
    <r>
      <rPr>
        <u/>
        <sz val="11"/>
        <rFont val="Arial"/>
        <family val="2"/>
      </rPr>
      <t xml:space="preserve">Plafond (Pièce à vivre &amp; SDB) </t>
    </r>
    <r>
      <rPr>
        <sz val="11"/>
        <rFont val="Arial"/>
        <family val="2"/>
      </rPr>
      <t>: Dépose du plafond (dalles)</t>
    </r>
  </si>
  <si>
    <r>
      <rPr>
        <u/>
        <sz val="11"/>
        <rFont val="Arial"/>
        <family val="2"/>
      </rPr>
      <t xml:space="preserve">Dépose ameublement </t>
    </r>
    <r>
      <rPr>
        <sz val="11"/>
        <rFont val="Arial"/>
        <family val="2"/>
      </rPr>
      <t>: Dépose, cuisine, parquet +lineau/cumulus, wc, lavabo, faience mural + Evacuation en déchetterie</t>
    </r>
  </si>
  <si>
    <r>
      <rPr>
        <u/>
        <sz val="11"/>
        <rFont val="Arial"/>
        <family val="2"/>
      </rPr>
      <t xml:space="preserve">Plafond (Pièce à vivre &amp; SDB) </t>
    </r>
    <r>
      <rPr>
        <sz val="11"/>
        <rFont val="Arial"/>
        <family val="2"/>
      </rPr>
      <t>: Pose d'un plafond suspendu sur rail de 48/plaque de placo y compris bandes et joints
Pose de laine de roche  de 100mm
pose BA 13 sous la mezzanine</t>
    </r>
  </si>
  <si>
    <r>
      <rPr>
        <u/>
        <sz val="11"/>
        <rFont val="Arial"/>
        <family val="2"/>
      </rPr>
      <t xml:space="preserve">Plafond (Pièce à vivre &amp; SDB) </t>
    </r>
    <r>
      <rPr>
        <sz val="11"/>
        <rFont val="Arial"/>
        <family val="2"/>
      </rPr>
      <t>: Epoussetage, 2 couches d'acrylque mat</t>
    </r>
  </si>
  <si>
    <r>
      <rPr>
        <u/>
        <sz val="11"/>
        <rFont val="Arial"/>
        <family val="2"/>
      </rPr>
      <t>Murs &amp; Portes</t>
    </r>
    <r>
      <rPr>
        <sz val="11"/>
        <rFont val="Arial"/>
        <family val="2"/>
      </rPr>
      <t xml:space="preserve"> : Epoussetage, 2 couches d'acrylque satin</t>
    </r>
  </si>
  <si>
    <r>
      <rPr>
        <u/>
        <sz val="11"/>
        <rFont val="Arial"/>
        <family val="2"/>
      </rPr>
      <t xml:space="preserve">Sols </t>
    </r>
    <r>
      <rPr>
        <sz val="11"/>
        <rFont val="Arial"/>
        <family val="2"/>
      </rPr>
      <t>: Application primaire et réagréage fibré</t>
    </r>
  </si>
  <si>
    <r>
      <rPr>
        <u/>
        <sz val="11"/>
        <rFont val="Arial"/>
        <family val="2"/>
      </rPr>
      <t xml:space="preserve">Pose des sols </t>
    </r>
    <r>
      <rPr>
        <sz val="11"/>
        <rFont val="Arial"/>
        <family val="2"/>
      </rPr>
      <t>: Pose dalles autocollantes (gerflor)</t>
    </r>
  </si>
  <si>
    <t>Dalles autocollantes gerflor</t>
  </si>
  <si>
    <r>
      <rPr>
        <u/>
        <sz val="11"/>
        <rFont val="Arial"/>
        <family val="2"/>
      </rPr>
      <t xml:space="preserve">Fourniture &amp; Pose Ameublement </t>
    </r>
    <r>
      <rPr>
        <sz val="11"/>
        <rFont val="Arial"/>
        <family val="2"/>
      </rPr>
      <t>: Evier et plaque électrique, frigo top + 1 meuble sous évier + 3 meubles haut de 0,60 + Hotte décorative + Plan de travail et crédence 2000/630 + Pose de deux détecteurs de fumée + Branchement et évacuation machine à laver</t>
    </r>
  </si>
  <si>
    <t>Ballon d'eau chaude + Receveur de douche + Paroi de douche + Robinetterie + WC + Meuble sous vasque + Faïence + Frise + Carrelage sol</t>
  </si>
  <si>
    <t>Mr DUBOIS</t>
  </si>
  <si>
    <t>Château Bozelle</t>
  </si>
  <si>
    <t>Route de Jourdan</t>
  </si>
  <si>
    <t>33550 ARVEYRES</t>
  </si>
  <si>
    <r>
      <rPr>
        <u/>
        <sz val="11"/>
        <rFont val="Arial"/>
        <family val="2"/>
      </rPr>
      <t xml:space="preserve">Dépose &amp; Pose Ameublement </t>
    </r>
    <r>
      <rPr>
        <sz val="11"/>
        <rFont val="Arial"/>
        <family val="2"/>
      </rPr>
      <t>: Dépose bac a douche, wc, lavabo, cumulus, carrelage mural + Evacuation en déchetterie + Création d'une douche italienne + Pose carrelage mural sur  toute la hauteur avec frise + carrelage sol, pose d'un wc, pose d'un meuble vasque, pose cumulus, pose paroi de douche et robinetterie</t>
    </r>
  </si>
  <si>
    <r>
      <rPr>
        <u/>
        <sz val="11"/>
        <rFont val="Arial"/>
        <family val="2"/>
      </rPr>
      <t xml:space="preserve">Volets </t>
    </r>
    <r>
      <rPr>
        <sz val="11"/>
        <rFont val="Arial"/>
        <family val="2"/>
      </rPr>
      <t>: Ponçage, 1 couche d'impression, 2 couches de glycéro satin</t>
    </r>
  </si>
  <si>
    <r>
      <rPr>
        <u/>
        <sz val="11"/>
        <rFont val="Arial"/>
        <family val="2"/>
      </rPr>
      <t xml:space="preserve">Murs </t>
    </r>
    <r>
      <rPr>
        <sz val="11"/>
        <rFont val="Arial"/>
        <family val="2"/>
      </rPr>
      <t>: Ponçage impression, rebouchage, application d'enduit projeter en 2 paces ponçage, 1 couche d'impression, pose de fibre de verre, 2 couches d'acrylique satin</t>
    </r>
  </si>
  <si>
    <t>Fibre de verre</t>
  </si>
  <si>
    <r>
      <rPr>
        <u/>
        <sz val="11"/>
        <rFont val="Arial"/>
        <family val="2"/>
      </rPr>
      <t xml:space="preserve">Plafond </t>
    </r>
    <r>
      <rPr>
        <sz val="11"/>
        <rFont val="Arial"/>
        <family val="2"/>
      </rPr>
      <t>: Ponçage, rebouchage, ratissage,1 couche d'impression, 2 couches d'acrylique mat</t>
    </r>
  </si>
  <si>
    <t>Location échaffaudage</t>
  </si>
  <si>
    <t>PALIER</t>
  </si>
  <si>
    <r>
      <rPr>
        <u/>
        <sz val="11"/>
        <rFont val="Arial"/>
        <family val="2"/>
      </rPr>
      <t xml:space="preserve">Soubassement </t>
    </r>
    <r>
      <rPr>
        <sz val="11"/>
        <rFont val="Arial"/>
        <family val="2"/>
      </rPr>
      <t>: Grattage, ponçage, 1 couche d'impression, rebouchage, cache pose fibre de verre(lisse) intérieur des moulures + 2 couches d'acrylique satin</t>
    </r>
  </si>
  <si>
    <r>
      <rPr>
        <u/>
        <sz val="11"/>
        <rFont val="Arial"/>
        <family val="2"/>
      </rPr>
      <t xml:space="preserve">Fenêtres </t>
    </r>
    <r>
      <rPr>
        <sz val="11"/>
        <rFont val="Arial"/>
        <family val="2"/>
      </rPr>
      <t>: Ponçage, 1 couche d'impression, 2 couches de glycéro satin</t>
    </r>
  </si>
  <si>
    <t>LEROY MERLIN</t>
  </si>
  <si>
    <t>Centre commercial Auchan</t>
  </si>
  <si>
    <t>33270 BOULIAC</t>
  </si>
  <si>
    <r>
      <rPr>
        <u/>
        <sz val="11"/>
        <rFont val="Arial"/>
        <family val="2"/>
      </rPr>
      <t xml:space="preserve">Escalier </t>
    </r>
    <r>
      <rPr>
        <sz val="11"/>
        <rFont val="Arial"/>
        <family val="2"/>
      </rPr>
      <t>: Sablage, ponçage + 1 couche de primaire, 2 couches de laque antirouille</t>
    </r>
  </si>
  <si>
    <r>
      <rPr>
        <u/>
        <sz val="11"/>
        <rFont val="Arial"/>
        <family val="2"/>
      </rPr>
      <t xml:space="preserve">Acrotère et sous face </t>
    </r>
    <r>
      <rPr>
        <sz val="11"/>
        <rFont val="Arial"/>
        <family val="2"/>
      </rPr>
      <t>: Nettoyage haute pression, 2 couches de piolite aqua</t>
    </r>
  </si>
  <si>
    <r>
      <rPr>
        <u/>
        <sz val="11"/>
        <rFont val="Arial"/>
        <family val="2"/>
      </rPr>
      <t xml:space="preserve">Porte double (x3) </t>
    </r>
    <r>
      <rPr>
        <sz val="11"/>
        <rFont val="Arial"/>
        <family val="2"/>
      </rPr>
      <t>: Ponçage, 1 couche de primaire partie rouillée + 2 couches de laque antirouille</t>
    </r>
  </si>
  <si>
    <r>
      <rPr>
        <u/>
        <sz val="11"/>
        <rFont val="Arial"/>
        <family val="2"/>
      </rPr>
      <t xml:space="preserve">Porte simple </t>
    </r>
    <r>
      <rPr>
        <sz val="11"/>
        <rFont val="Arial"/>
        <family val="2"/>
      </rPr>
      <t>: Ponçage, 1 couche de primaire partie rouillée + 2 couches de laque antirouille</t>
    </r>
  </si>
  <si>
    <r>
      <rPr>
        <u/>
        <sz val="11"/>
        <rFont val="Arial"/>
        <family val="2"/>
      </rPr>
      <t xml:space="preserve">Porte-Fenêtre </t>
    </r>
    <r>
      <rPr>
        <sz val="11"/>
        <rFont val="Arial"/>
        <family val="2"/>
      </rPr>
      <t>: Ponçage, 1 couche d'impression, 2 couches de glycéro satin</t>
    </r>
  </si>
  <si>
    <t>A107</t>
  </si>
  <si>
    <t>A108</t>
  </si>
  <si>
    <t>A109</t>
  </si>
  <si>
    <t>A110</t>
  </si>
  <si>
    <t>A111</t>
  </si>
  <si>
    <t>A112</t>
  </si>
  <si>
    <t>A113</t>
  </si>
  <si>
    <t>A114</t>
  </si>
  <si>
    <t>A115</t>
  </si>
  <si>
    <t>A116</t>
  </si>
  <si>
    <t>A117</t>
  </si>
  <si>
    <t>A118</t>
  </si>
  <si>
    <t>A119</t>
  </si>
  <si>
    <t>A120</t>
  </si>
  <si>
    <t>A121</t>
  </si>
  <si>
    <t>A122</t>
  </si>
  <si>
    <t>A123</t>
  </si>
  <si>
    <t>A124</t>
  </si>
  <si>
    <t>A125</t>
  </si>
  <si>
    <t>A126</t>
  </si>
  <si>
    <t>A127</t>
  </si>
  <si>
    <t>A128</t>
  </si>
  <si>
    <t>A129</t>
  </si>
  <si>
    <t>A130</t>
  </si>
  <si>
    <t>A131</t>
  </si>
  <si>
    <t>A132</t>
  </si>
  <si>
    <t>A133</t>
  </si>
  <si>
    <t>A134</t>
  </si>
  <si>
    <t>A135</t>
  </si>
  <si>
    <t>A136</t>
  </si>
  <si>
    <t>A137</t>
  </si>
  <si>
    <t>A138</t>
  </si>
  <si>
    <t>A139</t>
  </si>
  <si>
    <t>A140</t>
  </si>
  <si>
    <t>A141</t>
  </si>
  <si>
    <t>A142</t>
  </si>
  <si>
    <t>A143</t>
  </si>
  <si>
    <t>A144</t>
  </si>
  <si>
    <t>A145</t>
  </si>
  <si>
    <t>A146</t>
  </si>
  <si>
    <t>A147</t>
  </si>
  <si>
    <t>A148</t>
  </si>
  <si>
    <t>A149</t>
  </si>
  <si>
    <t>A150</t>
  </si>
  <si>
    <t>A151</t>
  </si>
  <si>
    <t>A152</t>
  </si>
  <si>
    <t>A153</t>
  </si>
  <si>
    <t>A154</t>
  </si>
  <si>
    <t>A155</t>
  </si>
  <si>
    <t>A156</t>
  </si>
  <si>
    <t>A157</t>
  </si>
  <si>
    <t>A158</t>
  </si>
  <si>
    <t>A159</t>
  </si>
  <si>
    <t>A160</t>
  </si>
  <si>
    <t>A161</t>
  </si>
  <si>
    <t>A162</t>
  </si>
  <si>
    <t>A163</t>
  </si>
  <si>
    <t>A164</t>
  </si>
  <si>
    <t>A165</t>
  </si>
  <si>
    <t>A166</t>
  </si>
  <si>
    <t>A167</t>
  </si>
  <si>
    <t>A168</t>
  </si>
  <si>
    <t>A169</t>
  </si>
  <si>
    <t>A170</t>
  </si>
  <si>
    <t>A171</t>
  </si>
  <si>
    <t>A172</t>
  </si>
  <si>
    <t>A173</t>
  </si>
  <si>
    <t>A174</t>
  </si>
  <si>
    <t>A175</t>
  </si>
  <si>
    <t>A176</t>
  </si>
  <si>
    <t>A177</t>
  </si>
  <si>
    <t>A178</t>
  </si>
  <si>
    <t>A179</t>
  </si>
  <si>
    <t>A180</t>
  </si>
  <si>
    <t>A181</t>
  </si>
  <si>
    <t>A182</t>
  </si>
  <si>
    <t>A183</t>
  </si>
  <si>
    <t>A184</t>
  </si>
  <si>
    <t>A185</t>
  </si>
  <si>
    <t>A186</t>
  </si>
  <si>
    <t>A187</t>
  </si>
  <si>
    <t>A188</t>
  </si>
  <si>
    <t>A189</t>
  </si>
  <si>
    <t>A190</t>
  </si>
  <si>
    <t>A191</t>
  </si>
  <si>
    <t>A192</t>
  </si>
  <si>
    <t>A193</t>
  </si>
  <si>
    <t>A194</t>
  </si>
  <si>
    <t>A195</t>
  </si>
  <si>
    <t>A196</t>
  </si>
  <si>
    <t>A197</t>
  </si>
  <si>
    <t>A198</t>
  </si>
  <si>
    <t>A199</t>
  </si>
  <si>
    <t>A200</t>
  </si>
  <si>
    <t>A201</t>
  </si>
  <si>
    <t>A202</t>
  </si>
  <si>
    <t>A203</t>
  </si>
  <si>
    <t>A204</t>
  </si>
  <si>
    <t>A205</t>
  </si>
  <si>
    <t>A206</t>
  </si>
  <si>
    <t>A207</t>
  </si>
  <si>
    <t>A208</t>
  </si>
  <si>
    <t>A209</t>
  </si>
  <si>
    <t>A210</t>
  </si>
  <si>
    <t>A211</t>
  </si>
  <si>
    <t>A212</t>
  </si>
  <si>
    <t>A213</t>
  </si>
  <si>
    <t>A214</t>
  </si>
  <si>
    <t>A215</t>
  </si>
  <si>
    <t>A216</t>
  </si>
  <si>
    <t>A217</t>
  </si>
  <si>
    <t>A218</t>
  </si>
  <si>
    <t>A219</t>
  </si>
  <si>
    <t>A220</t>
  </si>
  <si>
    <t>A221</t>
  </si>
  <si>
    <t>A222</t>
  </si>
  <si>
    <t>A223</t>
  </si>
  <si>
    <t>A224</t>
  </si>
  <si>
    <t>A225</t>
  </si>
  <si>
    <t>A226</t>
  </si>
  <si>
    <t>A227</t>
  </si>
  <si>
    <t>A228</t>
  </si>
  <si>
    <t>A229</t>
  </si>
  <si>
    <t>A230</t>
  </si>
  <si>
    <t>A231</t>
  </si>
  <si>
    <t>A232</t>
  </si>
  <si>
    <t>A233</t>
  </si>
  <si>
    <t>A234</t>
  </si>
  <si>
    <t>A235</t>
  </si>
  <si>
    <t>A236</t>
  </si>
  <si>
    <t>A237</t>
  </si>
  <si>
    <t>A238</t>
  </si>
  <si>
    <t>A239</t>
  </si>
  <si>
    <t>A240</t>
  </si>
  <si>
    <t>A241</t>
  </si>
  <si>
    <t>A242</t>
  </si>
  <si>
    <t>A243</t>
  </si>
  <si>
    <t>A244</t>
  </si>
  <si>
    <t>A245</t>
  </si>
  <si>
    <t>A246</t>
  </si>
  <si>
    <t>A247</t>
  </si>
  <si>
    <t>A248</t>
  </si>
  <si>
    <t>A249</t>
  </si>
  <si>
    <t>A250</t>
  </si>
  <si>
    <t>A251</t>
  </si>
  <si>
    <t>A252</t>
  </si>
  <si>
    <t>A253</t>
  </si>
  <si>
    <t>A254</t>
  </si>
  <si>
    <t>A255</t>
  </si>
  <si>
    <t>A256</t>
  </si>
  <si>
    <t>A257</t>
  </si>
  <si>
    <t>A258</t>
  </si>
  <si>
    <t>A259</t>
  </si>
  <si>
    <t>A260</t>
  </si>
  <si>
    <t>A261</t>
  </si>
  <si>
    <t>A262</t>
  </si>
  <si>
    <t>A263</t>
  </si>
  <si>
    <t>A264</t>
  </si>
  <si>
    <t>A265</t>
  </si>
  <si>
    <t>A266</t>
  </si>
  <si>
    <t>A267</t>
  </si>
  <si>
    <t>A268</t>
  </si>
  <si>
    <t>A269</t>
  </si>
  <si>
    <t>A270</t>
  </si>
  <si>
    <t>A271</t>
  </si>
  <si>
    <t>A272</t>
  </si>
  <si>
    <t>A273</t>
  </si>
  <si>
    <t>A274</t>
  </si>
  <si>
    <t>A275</t>
  </si>
  <si>
    <t>A276</t>
  </si>
  <si>
    <t>A277</t>
  </si>
  <si>
    <t>A278</t>
  </si>
  <si>
    <t>A279</t>
  </si>
  <si>
    <t>A280</t>
  </si>
  <si>
    <t>A281</t>
  </si>
  <si>
    <t>A282</t>
  </si>
  <si>
    <t>A283</t>
  </si>
  <si>
    <t>A284</t>
  </si>
  <si>
    <t>A285</t>
  </si>
  <si>
    <t>A286</t>
  </si>
  <si>
    <t>A287</t>
  </si>
  <si>
    <t>A288</t>
  </si>
  <si>
    <t>A289</t>
  </si>
  <si>
    <t>A290</t>
  </si>
  <si>
    <t>A291</t>
  </si>
  <si>
    <t>A292</t>
  </si>
  <si>
    <t>A293</t>
  </si>
  <si>
    <t>A294</t>
  </si>
  <si>
    <t>A295</t>
  </si>
  <si>
    <t>A296</t>
  </si>
  <si>
    <t>A297</t>
  </si>
  <si>
    <t>A298</t>
  </si>
  <si>
    <t>A299</t>
  </si>
  <si>
    <t>A300</t>
  </si>
  <si>
    <t>A301</t>
  </si>
  <si>
    <t>A302</t>
  </si>
  <si>
    <t>A303</t>
  </si>
  <si>
    <t>A304</t>
  </si>
  <si>
    <t>A305</t>
  </si>
  <si>
    <t>A306</t>
  </si>
  <si>
    <t>A307</t>
  </si>
  <si>
    <t>A308</t>
  </si>
  <si>
    <t>A309</t>
  </si>
  <si>
    <t>A310</t>
  </si>
  <si>
    <t>A311</t>
  </si>
  <si>
    <t>A312</t>
  </si>
  <si>
    <t>A313</t>
  </si>
  <si>
    <t>A314</t>
  </si>
  <si>
    <t>A315</t>
  </si>
  <si>
    <t>A316</t>
  </si>
  <si>
    <t>A317</t>
  </si>
  <si>
    <t>A318</t>
  </si>
  <si>
    <t>A319</t>
  </si>
  <si>
    <t>A320</t>
  </si>
  <si>
    <t>A321</t>
  </si>
  <si>
    <t>A322</t>
  </si>
  <si>
    <t>A323</t>
  </si>
  <si>
    <t>A324</t>
  </si>
  <si>
    <t>A325</t>
  </si>
  <si>
    <t>A326</t>
  </si>
  <si>
    <t>A327</t>
  </si>
  <si>
    <t>A328</t>
  </si>
  <si>
    <t>A329</t>
  </si>
  <si>
    <t>A330</t>
  </si>
  <si>
    <t>A331</t>
  </si>
  <si>
    <t>A332</t>
  </si>
  <si>
    <t>A333</t>
  </si>
  <si>
    <t>A334</t>
  </si>
  <si>
    <t>A335</t>
  </si>
  <si>
    <t>Famille2</t>
  </si>
  <si>
    <t>05 49 04 94 65</t>
  </si>
  <si>
    <t xml:space="preserve">Observations : </t>
  </si>
  <si>
    <t>Sans TVA</t>
  </si>
  <si>
    <t xml:space="preserve">Client final : </t>
  </si>
  <si>
    <t>A336</t>
  </si>
  <si>
    <t>A337</t>
  </si>
  <si>
    <t>A338</t>
  </si>
  <si>
    <t>A339</t>
  </si>
  <si>
    <t>A340</t>
  </si>
  <si>
    <t>A341</t>
  </si>
  <si>
    <t>A342</t>
  </si>
  <si>
    <t>A343</t>
  </si>
  <si>
    <t>A344</t>
  </si>
  <si>
    <t>A345</t>
  </si>
  <si>
    <t>A346</t>
  </si>
  <si>
    <t>A347</t>
  </si>
  <si>
    <t>A348</t>
  </si>
  <si>
    <t>A349</t>
  </si>
  <si>
    <t>A350</t>
  </si>
  <si>
    <t>A351</t>
  </si>
  <si>
    <t>A352</t>
  </si>
  <si>
    <t>A353</t>
  </si>
  <si>
    <t>A354</t>
  </si>
  <si>
    <t>A355</t>
  </si>
  <si>
    <t>A356</t>
  </si>
  <si>
    <t>A357</t>
  </si>
  <si>
    <t>A358</t>
  </si>
  <si>
    <t>A359</t>
  </si>
  <si>
    <t>A360</t>
  </si>
  <si>
    <t>A361</t>
  </si>
  <si>
    <t>A362</t>
  </si>
  <si>
    <t>A363</t>
  </si>
  <si>
    <t>A364</t>
  </si>
  <si>
    <t>A365</t>
  </si>
  <si>
    <t>A366</t>
  </si>
  <si>
    <t>A367</t>
  </si>
  <si>
    <t>A368</t>
  </si>
  <si>
    <t>A369</t>
  </si>
  <si>
    <t>A370</t>
  </si>
  <si>
    <t>A371</t>
  </si>
  <si>
    <t>A372</t>
  </si>
  <si>
    <t>A373</t>
  </si>
  <si>
    <t>A374</t>
  </si>
  <si>
    <t>A375</t>
  </si>
  <si>
    <t>A376</t>
  </si>
  <si>
    <t>A377</t>
  </si>
  <si>
    <t>A378</t>
  </si>
  <si>
    <t>A379</t>
  </si>
  <si>
    <t>A380</t>
  </si>
  <si>
    <t>A381</t>
  </si>
  <si>
    <t>A382</t>
  </si>
  <si>
    <t>A383</t>
  </si>
  <si>
    <t>A384</t>
  </si>
  <si>
    <t>A385</t>
  </si>
  <si>
    <t>A386</t>
  </si>
  <si>
    <t>A387</t>
  </si>
  <si>
    <t>A388</t>
  </si>
  <si>
    <t>A389</t>
  </si>
  <si>
    <t>A390</t>
  </si>
  <si>
    <t>A391</t>
  </si>
  <si>
    <t>A392</t>
  </si>
  <si>
    <t>A393</t>
  </si>
  <si>
    <t>A394</t>
  </si>
  <si>
    <t>A395</t>
  </si>
  <si>
    <t>A396</t>
  </si>
  <si>
    <t>A397</t>
  </si>
  <si>
    <t>A398</t>
  </si>
  <si>
    <t>A399</t>
  </si>
  <si>
    <t>A400</t>
  </si>
  <si>
    <t>A401</t>
  </si>
  <si>
    <t>A402</t>
  </si>
  <si>
    <t>A403</t>
  </si>
  <si>
    <t>A404</t>
  </si>
  <si>
    <t>A405</t>
  </si>
  <si>
    <t>A406</t>
  </si>
  <si>
    <t>A407</t>
  </si>
  <si>
    <t>A408</t>
  </si>
  <si>
    <t>A409</t>
  </si>
  <si>
    <t>A410</t>
  </si>
  <si>
    <t>A411</t>
  </si>
  <si>
    <t>A412</t>
  </si>
  <si>
    <t>A413</t>
  </si>
  <si>
    <t>A414</t>
  </si>
  <si>
    <t>A415</t>
  </si>
  <si>
    <t>A416</t>
  </si>
  <si>
    <t>A417</t>
  </si>
  <si>
    <t>A418</t>
  </si>
  <si>
    <t>A419</t>
  </si>
  <si>
    <t>A420</t>
  </si>
  <si>
    <t>A421</t>
  </si>
  <si>
    <t>A422</t>
  </si>
  <si>
    <t>A423</t>
  </si>
  <si>
    <t>A424</t>
  </si>
  <si>
    <t>A425</t>
  </si>
  <si>
    <t>A426</t>
  </si>
  <si>
    <t>A427</t>
  </si>
  <si>
    <t>A428</t>
  </si>
  <si>
    <t>A429</t>
  </si>
  <si>
    <t>A430</t>
  </si>
  <si>
    <t>A431</t>
  </si>
  <si>
    <t>A432</t>
  </si>
  <si>
    <t>A433</t>
  </si>
  <si>
    <t>A434</t>
  </si>
  <si>
    <t>A435</t>
  </si>
  <si>
    <t>A436</t>
  </si>
  <si>
    <t>A437</t>
  </si>
  <si>
    <t>A438</t>
  </si>
  <si>
    <t>A439</t>
  </si>
  <si>
    <t>A440</t>
  </si>
  <si>
    <t>A441</t>
  </si>
  <si>
    <t>A442</t>
  </si>
  <si>
    <t>A443</t>
  </si>
  <si>
    <t>A444</t>
  </si>
  <si>
    <t>A445</t>
  </si>
  <si>
    <t>A446</t>
  </si>
  <si>
    <t>A447</t>
  </si>
  <si>
    <t>A448</t>
  </si>
  <si>
    <t>A449</t>
  </si>
  <si>
    <t>A450</t>
  </si>
  <si>
    <t>A451</t>
  </si>
  <si>
    <t>A452</t>
  </si>
  <si>
    <t>A453</t>
  </si>
  <si>
    <t>A454</t>
  </si>
  <si>
    <t>A455</t>
  </si>
  <si>
    <t>A456</t>
  </si>
  <si>
    <t>A457</t>
  </si>
  <si>
    <t>A458</t>
  </si>
  <si>
    <t>A459</t>
  </si>
  <si>
    <t>A460</t>
  </si>
  <si>
    <t>A461</t>
  </si>
  <si>
    <t>A462</t>
  </si>
  <si>
    <t>A463</t>
  </si>
  <si>
    <t>A464</t>
  </si>
  <si>
    <t>A465</t>
  </si>
  <si>
    <t>A466</t>
  </si>
  <si>
    <t>A467</t>
  </si>
  <si>
    <t>A468</t>
  </si>
  <si>
    <t>A469</t>
  </si>
  <si>
    <t>A470</t>
  </si>
  <si>
    <t>A471</t>
  </si>
  <si>
    <t>A472</t>
  </si>
  <si>
    <t>A473</t>
  </si>
  <si>
    <t>A474</t>
  </si>
  <si>
    <t>A475</t>
  </si>
  <si>
    <t>A476</t>
  </si>
  <si>
    <t>A477</t>
  </si>
  <si>
    <t>A478</t>
  </si>
  <si>
    <t>A479</t>
  </si>
  <si>
    <t>A480</t>
  </si>
  <si>
    <t>A481</t>
  </si>
  <si>
    <t>A482</t>
  </si>
  <si>
    <t>A483</t>
  </si>
  <si>
    <t>A484</t>
  </si>
  <si>
    <t>A485</t>
  </si>
  <si>
    <t>A486</t>
  </si>
  <si>
    <t>A487</t>
  </si>
  <si>
    <t>A488</t>
  </si>
  <si>
    <t>A489</t>
  </si>
  <si>
    <t>A490</t>
  </si>
  <si>
    <t>A491</t>
  </si>
  <si>
    <t>A492</t>
  </si>
  <si>
    <t>A493</t>
  </si>
  <si>
    <t>A494</t>
  </si>
  <si>
    <t>A495</t>
  </si>
  <si>
    <t>A496</t>
  </si>
  <si>
    <t>A497</t>
  </si>
  <si>
    <t>A498</t>
  </si>
  <si>
    <t>A499</t>
  </si>
  <si>
    <t>A500</t>
  </si>
  <si>
    <t>A501</t>
  </si>
  <si>
    <t>A502</t>
  </si>
  <si>
    <t>A503</t>
  </si>
  <si>
    <t>A504</t>
  </si>
  <si>
    <t>A505</t>
  </si>
  <si>
    <t>A506</t>
  </si>
  <si>
    <t>A507</t>
  </si>
  <si>
    <t>A508</t>
  </si>
  <si>
    <t>A509</t>
  </si>
  <si>
    <t>A510</t>
  </si>
  <si>
    <t>A511</t>
  </si>
  <si>
    <t>A512</t>
  </si>
  <si>
    <t>A513</t>
  </si>
  <si>
    <t>A514</t>
  </si>
  <si>
    <t>A515</t>
  </si>
  <si>
    <t>A516</t>
  </si>
  <si>
    <t>A517</t>
  </si>
  <si>
    <t>A518</t>
  </si>
  <si>
    <t>A519</t>
  </si>
  <si>
    <t>A520</t>
  </si>
  <si>
    <t>A521</t>
  </si>
  <si>
    <t>A522</t>
  </si>
  <si>
    <t>A523</t>
  </si>
  <si>
    <t>A524</t>
  </si>
  <si>
    <t>A525</t>
  </si>
  <si>
    <t>A526</t>
  </si>
  <si>
    <t>A527</t>
  </si>
  <si>
    <t>A528</t>
  </si>
  <si>
    <t>/</t>
  </si>
  <si>
    <t>Total T.T.C</t>
  </si>
  <si>
    <t xml:space="preserve">       Fin chantier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</si>
</sst>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_(&quot;$&quot;* \(#,##0\);_(&quot;$&quot;* &quot;-&quot;_);_(@_)"/>
    <numFmt numFmtId="165" formatCode="_(&quot;$&quot;* #,##0.00_);_(&quot;$&quot;* \(#,##0.00\);_(&quot;$&quot;* &quot;-&quot;??_);_(@_)"/>
    <numFmt numFmtId="166" formatCode=";;;"/>
    <numFmt numFmtId="167" formatCode="#,##0.00\ &quot;F&quot;_);\(#,##0.00\ &quot;F&quot;\)"/>
    <numFmt numFmtId="168" formatCode="00000"/>
    <numFmt numFmtId="169" formatCode="0#&quot; &quot;##&quot; &quot;##&quot; &quot;##&quot; &quot;##"/>
    <numFmt numFmtId="170" formatCode="dd\ \-\ mmmm\ \-\ yyyy"/>
    <numFmt numFmtId="171" formatCode="#,##0.00\ &quot;€&quot;"/>
    <numFmt numFmtId="172" formatCode="0.000"/>
    <numFmt numFmtId="173" formatCode="#,##0.000\ &quot;€&quot;"/>
  </numFmts>
  <fonts count="43" x14ac:knownFonts="1">
    <font>
      <sz val="11"/>
      <name val="Arial"/>
    </font>
    <font>
      <sz val="11"/>
      <name val="Arial"/>
      <family val="2"/>
    </font>
    <font>
      <sz val="10"/>
      <name val="Arial"/>
      <family val="2"/>
    </font>
    <font>
      <sz val="10"/>
      <name val="Arial"/>
      <family val="2"/>
    </font>
    <font>
      <b/>
      <sz val="10"/>
      <name val="Arial"/>
      <family val="2"/>
    </font>
    <font>
      <b/>
      <sz val="10"/>
      <color indexed="10"/>
      <name val="System"/>
      <family val="2"/>
    </font>
    <font>
      <b/>
      <i/>
      <sz val="14"/>
      <name val="Arial"/>
      <family val="2"/>
    </font>
    <font>
      <sz val="10"/>
      <color indexed="8"/>
      <name val="Arial"/>
      <family val="2"/>
    </font>
    <font>
      <b/>
      <sz val="10"/>
      <color indexed="8"/>
      <name val="Arial"/>
      <family val="2"/>
    </font>
    <font>
      <i/>
      <sz val="10"/>
      <name val="Arial"/>
      <family val="2"/>
    </font>
    <font>
      <b/>
      <sz val="10"/>
      <name val="Arial"/>
      <family val="2"/>
    </font>
    <font>
      <b/>
      <sz val="10"/>
      <color indexed="10"/>
      <name val="Arial"/>
      <family val="2"/>
    </font>
    <font>
      <u/>
      <sz val="11"/>
      <color indexed="12"/>
      <name val="Arial"/>
      <family val="2"/>
    </font>
    <font>
      <sz val="11"/>
      <name val="Arial"/>
      <family val="2"/>
    </font>
    <font>
      <u/>
      <sz val="10"/>
      <name val="Arial"/>
      <family val="2"/>
    </font>
    <font>
      <sz val="10"/>
      <name val="Wingdings"/>
      <charset val="2"/>
    </font>
    <font>
      <sz val="11"/>
      <name val="Arial"/>
      <family val="2"/>
    </font>
    <font>
      <sz val="8"/>
      <name val="Arial"/>
      <family val="2"/>
    </font>
    <font>
      <b/>
      <sz val="9"/>
      <name val="Arial"/>
      <family val="2"/>
    </font>
    <font>
      <sz val="11"/>
      <color indexed="12"/>
      <name val="Arial"/>
      <family val="2"/>
    </font>
    <font>
      <u/>
      <sz val="11"/>
      <color indexed="12"/>
      <name val="Arial"/>
      <family val="2"/>
    </font>
    <font>
      <sz val="14"/>
      <name val="Arial"/>
      <family val="2"/>
    </font>
    <font>
      <b/>
      <sz val="14"/>
      <color indexed="8"/>
      <name val="Arial"/>
      <family val="2"/>
    </font>
    <font>
      <b/>
      <sz val="10"/>
      <color indexed="9"/>
      <name val="Arial"/>
      <family val="2"/>
    </font>
    <font>
      <b/>
      <sz val="14"/>
      <name val="Arial"/>
      <family val="2"/>
    </font>
    <font>
      <sz val="12"/>
      <name val="Arial"/>
      <family val="2"/>
    </font>
    <font>
      <b/>
      <sz val="12"/>
      <color rgb="FFFF0000"/>
      <name val="Arial"/>
      <family val="2"/>
    </font>
    <font>
      <b/>
      <sz val="12"/>
      <color rgb="FF00CCFF"/>
      <name val="Arial"/>
      <family val="2"/>
    </font>
    <font>
      <b/>
      <sz val="12"/>
      <color rgb="FF339966"/>
      <name val="Arial"/>
      <family val="2"/>
    </font>
    <font>
      <b/>
      <sz val="12"/>
      <color rgb="FFFF00FF"/>
      <name val="Arial"/>
      <family val="2"/>
    </font>
    <font>
      <b/>
      <sz val="11"/>
      <color rgb="FF000000"/>
      <name val="Arial"/>
      <family val="2"/>
    </font>
    <font>
      <b/>
      <sz val="12"/>
      <name val="Arial"/>
      <family val="2"/>
    </font>
    <font>
      <b/>
      <sz val="11"/>
      <name val="Arial"/>
      <family val="2"/>
    </font>
    <font>
      <sz val="11"/>
      <color theme="1"/>
      <name val="Arial"/>
      <family val="2"/>
    </font>
    <font>
      <b/>
      <i/>
      <sz val="10"/>
      <name val="Arial"/>
      <family val="2"/>
    </font>
    <font>
      <u/>
      <sz val="11"/>
      <name val="Arial"/>
      <family val="2"/>
    </font>
    <font>
      <sz val="10.5"/>
      <name val="Arial"/>
      <family val="2"/>
    </font>
    <font>
      <b/>
      <sz val="11.5"/>
      <name val="Arial"/>
      <family val="2"/>
    </font>
    <font>
      <sz val="11.5"/>
      <name val="Arial"/>
      <family val="2"/>
    </font>
    <font>
      <b/>
      <i/>
      <u/>
      <sz val="10"/>
      <name val="Arial"/>
      <family val="2"/>
    </font>
    <font>
      <b/>
      <u/>
      <sz val="11"/>
      <name val="Arial"/>
      <family val="2"/>
    </font>
    <font>
      <i/>
      <sz val="14"/>
      <name val="Arial"/>
      <family val="2"/>
    </font>
    <font>
      <sz val="9"/>
      <name val="Arial"/>
      <family val="2"/>
    </font>
  </fonts>
  <fills count="15">
    <fill>
      <patternFill patternType="none"/>
    </fill>
    <fill>
      <patternFill patternType="gray125"/>
    </fill>
    <fill>
      <patternFill patternType="solid">
        <fgColor indexed="58"/>
        <bgColor indexed="64"/>
      </patternFill>
    </fill>
    <fill>
      <patternFill patternType="solid">
        <fgColor indexed="23"/>
        <bgColor indexed="64"/>
      </patternFill>
    </fill>
    <fill>
      <patternFill patternType="solid">
        <fgColor indexed="49"/>
        <bgColor indexed="64"/>
      </patternFill>
    </fill>
    <fill>
      <patternFill patternType="solid">
        <fgColor indexed="12"/>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CCFF33"/>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tint="-4.9989318521683403E-2"/>
        <bgColor indexed="64"/>
      </patternFill>
    </fill>
  </fills>
  <borders count="69">
    <border>
      <left/>
      <right/>
      <top/>
      <bottom/>
      <diagonal/>
    </border>
    <border>
      <left/>
      <right style="hair">
        <color indexed="64"/>
      </right>
      <top/>
      <bottom/>
      <diagonal/>
    </border>
    <border>
      <left style="hair">
        <color indexed="22"/>
      </left>
      <right style="hair">
        <color indexed="22"/>
      </right>
      <top style="medium">
        <color indexed="22"/>
      </top>
      <bottom style="hair">
        <color indexed="22"/>
      </bottom>
      <diagonal/>
    </border>
    <border>
      <left style="hair">
        <color indexed="22"/>
      </left>
      <right style="hair">
        <color indexed="22"/>
      </right>
      <top style="hair">
        <color indexed="22"/>
      </top>
      <bottom style="hair">
        <color indexed="2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top style="thick">
        <color indexed="48"/>
      </top>
      <bottom style="thin">
        <color indexed="32"/>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right/>
      <top/>
      <bottom style="medium">
        <color indexed="22"/>
      </bottom>
      <diagonal/>
    </border>
    <border>
      <left style="hair">
        <color indexed="22"/>
      </left>
      <right/>
      <top style="medium">
        <color indexed="22"/>
      </top>
      <bottom style="hair">
        <color indexed="22"/>
      </bottom>
      <diagonal/>
    </border>
    <border>
      <left/>
      <right style="hair">
        <color indexed="22"/>
      </right>
      <top style="medium">
        <color indexed="22"/>
      </top>
      <bottom style="hair">
        <color indexed="22"/>
      </bottom>
      <diagonal/>
    </border>
    <border>
      <left style="hair">
        <color indexed="22"/>
      </left>
      <right/>
      <top style="hair">
        <color indexed="22"/>
      </top>
      <bottom style="hair">
        <color indexed="22"/>
      </bottom>
      <diagonal/>
    </border>
    <border>
      <left/>
      <right style="hair">
        <color indexed="22"/>
      </right>
      <top style="hair">
        <color indexed="22"/>
      </top>
      <bottom style="hair">
        <color indexed="22"/>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hair">
        <color indexed="64"/>
      </left>
      <right/>
      <top style="hair">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ck">
        <color indexed="48"/>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bottom style="hair">
        <color indexed="64"/>
      </bottom>
      <diagonal/>
    </border>
    <border>
      <left style="dotted">
        <color indexed="64"/>
      </left>
      <right style="dotted">
        <color indexed="64"/>
      </right>
      <top style="dotted">
        <color indexed="64"/>
      </top>
      <bottom style="dotted">
        <color indexed="64"/>
      </bottom>
      <diagonal/>
    </border>
    <border>
      <left style="dotted">
        <color indexed="64"/>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dotted">
        <color indexed="64"/>
      </left>
      <right style="hair">
        <color indexed="64"/>
      </right>
      <top/>
      <bottom/>
      <diagonal/>
    </border>
    <border>
      <left style="hair">
        <color indexed="64"/>
      </left>
      <right style="dotted">
        <color indexed="64"/>
      </right>
      <top/>
      <bottom/>
      <diagonal/>
    </border>
    <border>
      <left style="dotted">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dotted">
        <color indexed="64"/>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10">
    <xf numFmtId="0" fontId="0" fillId="0" borderId="0"/>
    <xf numFmtId="0" fontId="12"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13" fillId="0" borderId="0"/>
    <xf numFmtId="0" fontId="2" fillId="2" borderId="0"/>
    <xf numFmtId="0" fontId="3" fillId="2" borderId="0"/>
    <xf numFmtId="0" fontId="2" fillId="2" borderId="0"/>
    <xf numFmtId="164" fontId="2"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cellStyleXfs>
  <cellXfs count="296">
    <xf numFmtId="0" fontId="0" fillId="0" borderId="0" xfId="0"/>
    <xf numFmtId="0" fontId="14" fillId="0" borderId="1" xfId="4" applyNumberFormat="1" applyFont="1" applyFill="1" applyBorder="1" applyAlignment="1" applyProtection="1">
      <alignment horizontal="right"/>
      <protection hidden="1"/>
    </xf>
    <xf numFmtId="0" fontId="14" fillId="0" borderId="0" xfId="4" applyNumberFormat="1" applyFont="1" applyFill="1" applyBorder="1" applyAlignment="1" applyProtection="1">
      <alignment horizontal="right"/>
      <protection hidden="1"/>
    </xf>
    <xf numFmtId="171" fontId="7" fillId="0" borderId="2" xfId="4" applyNumberFormat="1" applyFont="1" applyFill="1" applyBorder="1" applyProtection="1">
      <protection hidden="1"/>
    </xf>
    <xf numFmtId="171" fontId="7" fillId="0" borderId="3" xfId="4" applyNumberFormat="1" applyFont="1" applyFill="1" applyBorder="1" applyProtection="1">
      <protection hidden="1"/>
    </xf>
    <xf numFmtId="0" fontId="1" fillId="0" borderId="0" xfId="0" applyFont="1" applyProtection="1">
      <protection hidden="1"/>
    </xf>
    <xf numFmtId="0" fontId="16" fillId="0" borderId="0" xfId="0" applyFont="1" applyProtection="1">
      <protection hidden="1"/>
    </xf>
    <xf numFmtId="0" fontId="16" fillId="4" borderId="4" xfId="0" applyFont="1" applyFill="1" applyBorder="1" applyAlignment="1" applyProtection="1">
      <alignment horizontal="center" vertical="center" wrapText="1"/>
      <protection hidden="1"/>
    </xf>
    <xf numFmtId="0" fontId="16" fillId="4" borderId="5" xfId="0" applyFont="1" applyFill="1" applyBorder="1" applyAlignment="1" applyProtection="1">
      <alignment horizontal="center" vertical="center" wrapText="1"/>
      <protection hidden="1"/>
    </xf>
    <xf numFmtId="0" fontId="13" fillId="0" borderId="0" xfId="0" applyNumberFormat="1" applyFont="1" applyFill="1" applyBorder="1" applyAlignment="1" applyProtection="1">
      <protection hidden="1"/>
    </xf>
    <xf numFmtId="0" fontId="13" fillId="0" borderId="0" xfId="3"/>
    <xf numFmtId="0" fontId="2" fillId="0" borderId="0" xfId="4" applyFill="1" applyBorder="1" applyAlignment="1" applyProtection="1">
      <alignment horizontal="left"/>
      <protection hidden="1"/>
    </xf>
    <xf numFmtId="0" fontId="13" fillId="0" borderId="0" xfId="0" applyFont="1"/>
    <xf numFmtId="0" fontId="23" fillId="5" borderId="0" xfId="0" applyFont="1" applyFill="1" applyAlignment="1">
      <alignment horizontal="center" vertical="center"/>
    </xf>
    <xf numFmtId="169" fontId="23" fillId="5" borderId="0" xfId="0" applyNumberFormat="1" applyFont="1" applyFill="1" applyAlignment="1">
      <alignment horizontal="center" vertical="center"/>
    </xf>
    <xf numFmtId="49" fontId="23" fillId="5" borderId="0" xfId="0" applyNumberFormat="1" applyFont="1" applyFill="1" applyAlignment="1">
      <alignment horizontal="center" vertical="center"/>
    </xf>
    <xf numFmtId="14" fontId="23" fillId="5" borderId="0" xfId="0" applyNumberFormat="1" applyFont="1" applyFill="1" applyAlignment="1">
      <alignment horizontal="center" vertical="center"/>
    </xf>
    <xf numFmtId="168" fontId="23" fillId="5" borderId="0" xfId="0" applyNumberFormat="1" applyFont="1" applyFill="1" applyAlignment="1">
      <alignment horizontal="center" vertical="center"/>
    </xf>
    <xf numFmtId="2" fontId="23" fillId="5" borderId="0" xfId="0" applyNumberFormat="1" applyFont="1" applyFill="1" applyAlignment="1">
      <alignment horizontal="center" vertical="center"/>
    </xf>
    <xf numFmtId="0" fontId="23" fillId="5" borderId="8" xfId="0" applyFont="1" applyFill="1" applyBorder="1" applyAlignment="1">
      <alignment horizontal="center" vertical="center"/>
    </xf>
    <xf numFmtId="168" fontId="23" fillId="5" borderId="9" xfId="0" applyNumberFormat="1" applyFont="1" applyFill="1" applyBorder="1" applyAlignment="1">
      <alignment horizontal="center" vertical="center"/>
    </xf>
    <xf numFmtId="0" fontId="23" fillId="5" borderId="9" xfId="0" applyFont="1" applyFill="1" applyBorder="1" applyAlignment="1">
      <alignment horizontal="center" vertical="center"/>
    </xf>
    <xf numFmtId="2" fontId="23" fillId="5" borderId="9" xfId="0" applyNumberFormat="1" applyFont="1" applyFill="1" applyBorder="1" applyAlignment="1">
      <alignment horizontal="center" vertical="center"/>
    </xf>
    <xf numFmtId="0" fontId="2" fillId="0" borderId="0" xfId="4" applyFill="1" applyProtection="1">
      <protection hidden="1"/>
    </xf>
    <xf numFmtId="0" fontId="2" fillId="0" borderId="0" xfId="4" applyFill="1" applyAlignment="1" applyProtection="1">
      <alignment horizontal="left"/>
      <protection hidden="1"/>
    </xf>
    <xf numFmtId="0" fontId="3" fillId="0" borderId="0" xfId="4" applyFont="1" applyFill="1" applyBorder="1"/>
    <xf numFmtId="0" fontId="2" fillId="0" borderId="0" xfId="4" applyFill="1" applyBorder="1" applyProtection="1">
      <protection hidden="1"/>
    </xf>
    <xf numFmtId="0" fontId="11" fillId="0" borderId="0" xfId="4" applyFont="1" applyFill="1" applyBorder="1" applyAlignment="1" applyProtection="1">
      <alignment horizontal="center" vertical="center"/>
      <protection locked="0" hidden="1"/>
    </xf>
    <xf numFmtId="0" fontId="13" fillId="0" borderId="0" xfId="3" applyFill="1"/>
    <xf numFmtId="0" fontId="10" fillId="0" borderId="0" xfId="4" applyFont="1" applyFill="1" applyBorder="1" applyAlignment="1" applyProtection="1">
      <protection hidden="1"/>
    </xf>
    <xf numFmtId="1" fontId="5" fillId="0" borderId="0" xfId="4" applyNumberFormat="1" applyFont="1" applyFill="1" applyBorder="1" applyProtection="1">
      <protection hidden="1"/>
    </xf>
    <xf numFmtId="14" fontId="2" fillId="0" borderId="0" xfId="4" applyNumberFormat="1" applyFill="1" applyBorder="1" applyAlignment="1" applyProtection="1">
      <alignment horizontal="left"/>
      <protection hidden="1"/>
    </xf>
    <xf numFmtId="0" fontId="3" fillId="0" borderId="0" xfId="4" applyFont="1" applyFill="1" applyBorder="1" applyAlignment="1" applyProtection="1">
      <protection hidden="1"/>
    </xf>
    <xf numFmtId="0" fontId="2" fillId="0" borderId="0" xfId="4" applyFill="1" applyBorder="1" applyAlignment="1" applyProtection="1">
      <protection hidden="1"/>
    </xf>
    <xf numFmtId="0" fontId="3" fillId="0" borderId="0" xfId="0" applyFont="1" applyFill="1" applyAlignment="1"/>
    <xf numFmtId="0" fontId="3" fillId="0" borderId="0" xfId="4" applyFont="1" applyFill="1"/>
    <xf numFmtId="0" fontId="2" fillId="0" borderId="10" xfId="4" applyFill="1" applyBorder="1" applyAlignment="1" applyProtection="1">
      <alignment horizontal="left"/>
      <protection hidden="1"/>
    </xf>
    <xf numFmtId="0" fontId="2" fillId="0" borderId="10" xfId="4" applyFill="1" applyBorder="1" applyProtection="1">
      <protection hidden="1"/>
    </xf>
    <xf numFmtId="0" fontId="6" fillId="0" borderId="10" xfId="4" applyFont="1" applyFill="1" applyBorder="1" applyProtection="1">
      <protection hidden="1"/>
    </xf>
    <xf numFmtId="0" fontId="6" fillId="0" borderId="0" xfId="4" applyFont="1" applyFill="1" applyBorder="1" applyProtection="1">
      <protection hidden="1"/>
    </xf>
    <xf numFmtId="49" fontId="13" fillId="0" borderId="0" xfId="4" applyNumberFormat="1" applyFont="1" applyFill="1" applyBorder="1" applyAlignment="1" applyProtection="1">
      <alignment horizontal="left"/>
      <protection locked="0"/>
    </xf>
    <xf numFmtId="0" fontId="21" fillId="0" borderId="0" xfId="4" applyFont="1" applyFill="1" applyProtection="1">
      <protection hidden="1"/>
    </xf>
    <xf numFmtId="0" fontId="22" fillId="0" borderId="0" xfId="0" applyFont="1" applyFill="1" applyBorder="1" applyAlignment="1">
      <alignment horizontal="left" readingOrder="1"/>
    </xf>
    <xf numFmtId="0" fontId="21" fillId="0" borderId="0" xfId="4" applyFont="1" applyFill="1" applyBorder="1" applyProtection="1">
      <protection hidden="1"/>
    </xf>
    <xf numFmtId="49" fontId="2" fillId="0" borderId="0" xfId="4" applyNumberFormat="1" applyFont="1" applyFill="1" applyBorder="1" applyAlignment="1" applyProtection="1">
      <alignment horizontal="left"/>
      <protection locked="0"/>
    </xf>
    <xf numFmtId="0" fontId="13" fillId="0" borderId="0" xfId="4" applyFont="1" applyFill="1" applyBorder="1" applyAlignment="1" applyProtection="1">
      <alignment horizontal="left"/>
      <protection hidden="1"/>
    </xf>
    <xf numFmtId="0" fontId="13" fillId="0" borderId="0" xfId="4" applyFont="1" applyFill="1" applyAlignment="1" applyProtection="1">
      <alignment horizontal="left"/>
      <protection hidden="1"/>
    </xf>
    <xf numFmtId="0" fontId="13" fillId="0" borderId="0" xfId="4" applyFont="1" applyFill="1" applyBorder="1" applyProtection="1">
      <protection hidden="1"/>
    </xf>
    <xf numFmtId="49" fontId="2" fillId="0" borderId="0" xfId="4" applyNumberFormat="1" applyFill="1" applyBorder="1" applyProtection="1">
      <protection hidden="1"/>
    </xf>
    <xf numFmtId="0" fontId="2" fillId="0" borderId="0" xfId="4" applyFont="1" applyFill="1" applyBorder="1" applyProtection="1">
      <protection hidden="1"/>
    </xf>
    <xf numFmtId="169" fontId="13" fillId="0" borderId="0" xfId="4" applyNumberFormat="1" applyFont="1" applyFill="1" applyBorder="1" applyAlignment="1" applyProtection="1">
      <alignment horizontal="left"/>
      <protection locked="0"/>
    </xf>
    <xf numFmtId="168" fontId="13" fillId="0" borderId="0" xfId="4" applyNumberFormat="1" applyFont="1" applyFill="1" applyBorder="1" applyAlignment="1" applyProtection="1">
      <alignment horizontal="left"/>
      <protection locked="0"/>
    </xf>
    <xf numFmtId="0" fontId="13" fillId="0" borderId="0" xfId="4" applyFont="1" applyFill="1" applyBorder="1" applyAlignment="1" applyProtection="1">
      <alignment horizontal="right"/>
      <protection hidden="1"/>
    </xf>
    <xf numFmtId="0" fontId="2" fillId="0" borderId="0" xfId="4" applyNumberFormat="1" applyFont="1" applyFill="1" applyBorder="1" applyAlignment="1" applyProtection="1">
      <protection hidden="1"/>
    </xf>
    <xf numFmtId="0" fontId="15" fillId="0" borderId="0" xfId="4" applyNumberFormat="1" applyFont="1" applyFill="1" applyBorder="1" applyAlignment="1" applyProtection="1">
      <alignment horizontal="left"/>
      <protection locked="0" hidden="1"/>
    </xf>
    <xf numFmtId="0" fontId="2" fillId="0" borderId="0" xfId="4" applyFont="1" applyFill="1" applyBorder="1" applyAlignment="1" applyProtection="1">
      <protection hidden="1"/>
    </xf>
    <xf numFmtId="0" fontId="15" fillId="0" borderId="0" xfId="4" applyNumberFormat="1" applyFont="1" applyFill="1" applyBorder="1" applyAlignment="1" applyProtection="1">
      <alignment horizontal="right" vertical="center"/>
      <protection locked="0" hidden="1"/>
    </xf>
    <xf numFmtId="166" fontId="2" fillId="0" borderId="0" xfId="4" applyNumberFormat="1" applyFill="1" applyBorder="1" applyAlignment="1" applyProtection="1">
      <alignment horizontal="left"/>
      <protection hidden="1"/>
    </xf>
    <xf numFmtId="0" fontId="2" fillId="0" borderId="0" xfId="4" applyNumberFormat="1" applyFont="1" applyFill="1" applyBorder="1" applyProtection="1">
      <protection hidden="1"/>
    </xf>
    <xf numFmtId="0" fontId="2" fillId="0" borderId="0" xfId="4" quotePrefix="1" applyFill="1" applyBorder="1" applyProtection="1">
      <protection hidden="1"/>
    </xf>
    <xf numFmtId="0" fontId="2" fillId="0" borderId="0" xfId="4" quotePrefix="1" applyFill="1" applyBorder="1" applyAlignment="1" applyProtection="1">
      <alignment horizontal="right"/>
      <protection hidden="1"/>
    </xf>
    <xf numFmtId="0" fontId="9" fillId="0" borderId="0" xfId="4" applyFont="1" applyFill="1" applyBorder="1" applyProtection="1">
      <protection hidden="1"/>
    </xf>
    <xf numFmtId="0" fontId="2" fillId="0" borderId="16" xfId="4" applyFill="1" applyBorder="1" applyAlignment="1" applyProtection="1">
      <protection hidden="1"/>
    </xf>
    <xf numFmtId="0" fontId="0" fillId="0" borderId="16" xfId="0" applyFill="1" applyBorder="1" applyAlignment="1" applyProtection="1">
      <protection hidden="1"/>
    </xf>
    <xf numFmtId="0" fontId="0" fillId="0" borderId="16" xfId="0" applyFill="1" applyBorder="1" applyAlignment="1" applyProtection="1">
      <alignment horizontal="center"/>
      <protection hidden="1"/>
    </xf>
    <xf numFmtId="10" fontId="2" fillId="0" borderId="17" xfId="4" applyNumberFormat="1" applyFill="1" applyBorder="1" applyAlignment="1" applyProtection="1">
      <alignment horizontal="left"/>
      <protection hidden="1"/>
    </xf>
    <xf numFmtId="10" fontId="0" fillId="0" borderId="18" xfId="0" applyNumberFormat="1" applyFill="1" applyBorder="1" applyAlignment="1" applyProtection="1">
      <alignment horizontal="left"/>
      <protection hidden="1"/>
    </xf>
    <xf numFmtId="10" fontId="2" fillId="0" borderId="19" xfId="4" applyNumberFormat="1" applyFill="1" applyBorder="1" applyAlignment="1" applyProtection="1">
      <alignment horizontal="left"/>
      <protection hidden="1"/>
    </xf>
    <xf numFmtId="10" fontId="0" fillId="0" borderId="20" xfId="0" applyNumberFormat="1" applyFill="1" applyBorder="1" applyAlignment="1" applyProtection="1">
      <alignment horizontal="left"/>
      <protection hidden="1"/>
    </xf>
    <xf numFmtId="0" fontId="3" fillId="6" borderId="0" xfId="5" applyFont="1" applyFill="1" applyBorder="1" applyAlignment="1" applyProtection="1">
      <protection hidden="1"/>
    </xf>
    <xf numFmtId="0" fontId="3" fillId="0" borderId="0" xfId="3" applyFont="1" applyAlignment="1"/>
    <xf numFmtId="0" fontId="10" fillId="6" borderId="0" xfId="5" applyFont="1" applyFill="1" applyBorder="1" applyAlignment="1" applyProtection="1">
      <protection hidden="1"/>
    </xf>
    <xf numFmtId="0" fontId="2" fillId="6" borderId="0" xfId="4" applyFont="1" applyFill="1" applyBorder="1" applyAlignment="1" applyProtection="1">
      <protection hidden="1"/>
    </xf>
    <xf numFmtId="0" fontId="15" fillId="0" borderId="0" xfId="4" applyNumberFormat="1" applyFont="1" applyFill="1" applyBorder="1" applyAlignment="1" applyProtection="1">
      <alignment horizontal="right"/>
      <protection locked="0" hidden="1"/>
    </xf>
    <xf numFmtId="0" fontId="15" fillId="0" borderId="0" xfId="4" applyNumberFormat="1" applyFont="1" applyFill="1" applyBorder="1" applyAlignment="1" applyProtection="1">
      <alignment horizontal="right"/>
      <protection hidden="1"/>
    </xf>
    <xf numFmtId="14" fontId="2" fillId="0" borderId="0" xfId="4" applyNumberFormat="1" applyFill="1" applyBorder="1" applyProtection="1">
      <protection hidden="1"/>
    </xf>
    <xf numFmtId="170" fontId="10" fillId="0" borderId="0" xfId="4" applyNumberFormat="1" applyFont="1" applyFill="1" applyBorder="1" applyAlignment="1" applyProtection="1">
      <protection hidden="1"/>
    </xf>
    <xf numFmtId="49" fontId="10" fillId="0" borderId="0" xfId="4" applyNumberFormat="1" applyFont="1" applyFill="1" applyBorder="1" applyAlignment="1" applyProtection="1">
      <alignment horizontal="left"/>
      <protection locked="0"/>
    </xf>
    <xf numFmtId="0" fontId="10" fillId="0" borderId="0" xfId="4" applyFont="1" applyFill="1" applyAlignment="1" applyProtection="1">
      <alignment horizontal="left"/>
      <protection hidden="1"/>
    </xf>
    <xf numFmtId="0" fontId="10" fillId="0" borderId="0" xfId="3" applyFont="1" applyFill="1" applyBorder="1" applyAlignment="1">
      <alignment horizontal="left"/>
    </xf>
    <xf numFmtId="0" fontId="10" fillId="0" borderId="0" xfId="4" applyFont="1" applyFill="1" applyBorder="1" applyAlignment="1" applyProtection="1">
      <alignment horizontal="center"/>
      <protection hidden="1"/>
    </xf>
    <xf numFmtId="0" fontId="2" fillId="0" borderId="0" xfId="4" applyFill="1" applyAlignment="1" applyProtection="1">
      <protection hidden="1"/>
    </xf>
    <xf numFmtId="0" fontId="3" fillId="0" borderId="0" xfId="4" applyFont="1" applyFill="1" applyAlignment="1"/>
    <xf numFmtId="0" fontId="3" fillId="0" borderId="0" xfId="4" applyFont="1" applyFill="1" applyProtection="1">
      <protection hidden="1"/>
    </xf>
    <xf numFmtId="0" fontId="10" fillId="0" borderId="0" xfId="4" applyFont="1" applyFill="1" applyProtection="1"/>
    <xf numFmtId="0" fontId="7" fillId="0" borderId="0" xfId="3" applyFont="1" applyAlignment="1">
      <alignment horizontal="left"/>
    </xf>
    <xf numFmtId="0" fontId="13" fillId="0" borderId="0" xfId="3" applyAlignment="1">
      <alignment horizontal="left"/>
    </xf>
    <xf numFmtId="0" fontId="31" fillId="0" borderId="0" xfId="4" applyFont="1" applyFill="1" applyBorder="1" applyProtection="1">
      <protection hidden="1"/>
    </xf>
    <xf numFmtId="0" fontId="31" fillId="0" borderId="0" xfId="4" applyFont="1" applyFill="1" applyBorder="1" applyAlignment="1" applyProtection="1">
      <alignment horizontal="right"/>
      <protection hidden="1"/>
    </xf>
    <xf numFmtId="0" fontId="1" fillId="4" borderId="4" xfId="0" applyFont="1" applyFill="1" applyBorder="1" applyAlignment="1" applyProtection="1">
      <alignment horizontal="center" vertical="center" wrapText="1"/>
      <protection hidden="1"/>
    </xf>
    <xf numFmtId="0" fontId="16" fillId="3" borderId="0" xfId="0" applyFont="1" applyFill="1" applyAlignment="1" applyProtection="1">
      <alignment horizontal="center" vertical="center"/>
      <protection hidden="1"/>
    </xf>
    <xf numFmtId="171" fontId="16" fillId="0" borderId="7" xfId="0" applyNumberFormat="1" applyFont="1" applyBorder="1" applyAlignment="1" applyProtection="1">
      <alignment horizontal="center" vertical="center"/>
      <protection locked="0"/>
    </xf>
    <xf numFmtId="0" fontId="16" fillId="3" borderId="0" xfId="0" applyFont="1" applyFill="1" applyBorder="1" applyAlignment="1" applyProtection="1">
      <alignment horizontal="center" vertical="center"/>
      <protection hidden="1"/>
    </xf>
    <xf numFmtId="0" fontId="17" fillId="3" borderId="0" xfId="0" applyFont="1" applyFill="1" applyBorder="1" applyAlignment="1" applyProtection="1">
      <alignment horizontal="center" vertical="center"/>
      <protection hidden="1"/>
    </xf>
    <xf numFmtId="0" fontId="16" fillId="0" borderId="0" xfId="0" applyFont="1" applyAlignment="1" applyProtection="1">
      <alignment horizontal="center" vertical="center"/>
      <protection hidden="1"/>
    </xf>
    <xf numFmtId="0" fontId="13" fillId="0" borderId="0" xfId="0" applyFont="1" applyAlignment="1">
      <alignment horizontal="center" vertical="center"/>
    </xf>
    <xf numFmtId="0" fontId="0" fillId="0" borderId="0" xfId="0" applyAlignment="1">
      <alignment horizontal="center" vertical="center"/>
    </xf>
    <xf numFmtId="169" fontId="0" fillId="0" borderId="0" xfId="0" applyNumberFormat="1" applyAlignment="1">
      <alignment horizontal="center" vertical="center"/>
    </xf>
    <xf numFmtId="0" fontId="12" fillId="0" borderId="0" xfId="1" applyAlignment="1" applyProtection="1">
      <alignment horizontal="center" vertical="center"/>
    </xf>
    <xf numFmtId="0" fontId="20" fillId="0" borderId="0" xfId="1" applyFont="1" applyAlignment="1" applyProtection="1">
      <alignment horizontal="center" vertical="center"/>
    </xf>
    <xf numFmtId="9" fontId="16" fillId="0" borderId="0" xfId="0" applyNumberFormat="1" applyFont="1" applyProtection="1">
      <protection hidden="1"/>
    </xf>
    <xf numFmtId="0" fontId="1" fillId="0" borderId="0" xfId="0" applyFont="1" applyAlignment="1">
      <alignment horizontal="center" vertical="center"/>
    </xf>
    <xf numFmtId="0" fontId="2" fillId="0" borderId="0" xfId="4" applyFill="1" applyAlignment="1" applyProtection="1">
      <alignment horizontal="center" vertical="center"/>
      <protection hidden="1"/>
    </xf>
    <xf numFmtId="0" fontId="3" fillId="0" borderId="0" xfId="4" applyFont="1" applyFill="1" applyAlignment="1" applyProtection="1">
      <protection hidden="1"/>
    </xf>
    <xf numFmtId="0" fontId="2" fillId="0" borderId="0" xfId="4" applyFill="1" applyAlignment="1" applyProtection="1">
      <protection hidden="1"/>
    </xf>
    <xf numFmtId="0" fontId="2" fillId="0" borderId="0" xfId="4" applyFill="1" applyBorder="1" applyAlignment="1" applyProtection="1">
      <alignment horizontal="center" vertical="center"/>
      <protection hidden="1"/>
    </xf>
    <xf numFmtId="0" fontId="13" fillId="0" borderId="0" xfId="3" applyFill="1" applyAlignment="1">
      <alignment horizontal="center" vertical="center"/>
    </xf>
    <xf numFmtId="0" fontId="2" fillId="0" borderId="0" xfId="4" applyNumberFormat="1" applyFont="1" applyFill="1" applyBorder="1" applyAlignment="1" applyProtection="1">
      <alignment horizontal="center" vertical="center"/>
      <protection hidden="1"/>
    </xf>
    <xf numFmtId="0" fontId="3" fillId="0" borderId="0" xfId="4" applyFont="1" applyFill="1" applyAlignment="1">
      <alignment horizontal="center" vertical="center"/>
    </xf>
    <xf numFmtId="0" fontId="2" fillId="0" borderId="12" xfId="4" applyNumberFormat="1" applyFont="1" applyFill="1" applyBorder="1" applyAlignment="1" applyProtection="1">
      <alignment horizontal="center" vertical="center"/>
      <protection hidden="1"/>
    </xf>
    <xf numFmtId="171" fontId="2" fillId="0" borderId="12" xfId="4" applyNumberFormat="1" applyFill="1" applyBorder="1" applyAlignment="1" applyProtection="1">
      <alignment horizontal="center" vertical="center"/>
      <protection hidden="1"/>
    </xf>
    <xf numFmtId="0" fontId="3" fillId="0" borderId="0" xfId="4" applyFont="1" applyFill="1"/>
    <xf numFmtId="169" fontId="25" fillId="0" borderId="0" xfId="4" applyNumberFormat="1" applyFont="1" applyFill="1" applyBorder="1" applyAlignment="1" applyProtection="1">
      <alignment horizontal="left"/>
      <protection hidden="1"/>
    </xf>
    <xf numFmtId="0" fontId="24" fillId="0" borderId="0" xfId="4" applyNumberFormat="1" applyFont="1" applyFill="1" applyAlignment="1" applyProtection="1">
      <alignment horizontal="center"/>
      <protection hidden="1"/>
    </xf>
    <xf numFmtId="0" fontId="24" fillId="0" borderId="0" xfId="0" applyNumberFormat="1" applyFont="1" applyAlignment="1">
      <alignment horizontal="center"/>
    </xf>
    <xf numFmtId="0" fontId="16" fillId="4" borderId="24" xfId="0" applyFont="1" applyFill="1" applyBorder="1" applyAlignment="1" applyProtection="1">
      <alignment horizontal="center" vertical="center" wrapText="1"/>
      <protection hidden="1"/>
    </xf>
    <xf numFmtId="0" fontId="1" fillId="4" borderId="5" xfId="0" applyFont="1" applyFill="1" applyBorder="1" applyAlignment="1" applyProtection="1">
      <alignment horizontal="center" vertical="center" wrapText="1"/>
      <protection hidden="1"/>
    </xf>
    <xf numFmtId="10" fontId="16" fillId="0" borderId="6" xfId="0" applyNumberFormat="1" applyFont="1" applyBorder="1" applyAlignment="1" applyProtection="1">
      <alignment horizontal="center" vertical="center"/>
      <protection locked="0"/>
    </xf>
    <xf numFmtId="0" fontId="13" fillId="0" borderId="25" xfId="0" applyFont="1" applyBorder="1" applyAlignment="1" applyProtection="1">
      <alignment horizontal="center" vertical="center"/>
      <protection locked="0"/>
    </xf>
    <xf numFmtId="0" fontId="16" fillId="0" borderId="7" xfId="0" applyFont="1" applyBorder="1" applyAlignment="1" applyProtection="1">
      <alignment horizontal="center" vertical="center"/>
      <protection locked="0"/>
    </xf>
    <xf numFmtId="0" fontId="3" fillId="0" borderId="0" xfId="4" applyFont="1" applyFill="1"/>
    <xf numFmtId="9" fontId="16" fillId="0" borderId="15" xfId="0" applyNumberFormat="1" applyFont="1" applyBorder="1" applyProtection="1">
      <protection hidden="1"/>
    </xf>
    <xf numFmtId="0" fontId="16" fillId="0" borderId="15" xfId="0" applyFont="1" applyBorder="1" applyProtection="1">
      <protection hidden="1"/>
    </xf>
    <xf numFmtId="0" fontId="13" fillId="0" borderId="15" xfId="3" applyBorder="1"/>
    <xf numFmtId="0" fontId="24" fillId="0" borderId="0" xfId="3" applyFont="1" applyAlignment="1" applyProtection="1">
      <alignment vertical="center"/>
      <protection hidden="1"/>
    </xf>
    <xf numFmtId="0" fontId="1" fillId="0" borderId="0" xfId="0" applyFont="1" applyAlignment="1" applyProtection="1">
      <alignment horizontal="center" vertical="center"/>
      <protection hidden="1"/>
    </xf>
    <xf numFmtId="0" fontId="2" fillId="0" borderId="15" xfId="3" applyFont="1" applyBorder="1" applyAlignment="1">
      <alignment horizontal="left"/>
    </xf>
    <xf numFmtId="9" fontId="2" fillId="0" borderId="15" xfId="0" applyNumberFormat="1" applyFont="1" applyBorder="1" applyAlignment="1" applyProtection="1">
      <alignment horizontal="left"/>
      <protection hidden="1"/>
    </xf>
    <xf numFmtId="0" fontId="2" fillId="0" borderId="15" xfId="0" applyFont="1" applyBorder="1" applyAlignment="1" applyProtection="1">
      <alignment horizontal="center" vertical="center"/>
      <protection hidden="1"/>
    </xf>
    <xf numFmtId="0" fontId="2" fillId="0" borderId="15" xfId="3" applyNumberFormat="1" applyFont="1" applyFill="1" applyBorder="1" applyAlignment="1" applyProtection="1">
      <alignment horizontal="left"/>
      <protection hidden="1"/>
    </xf>
    <xf numFmtId="173" fontId="2" fillId="0" borderId="15" xfId="3" applyNumberFormat="1" applyFont="1" applyBorder="1" applyAlignment="1" applyProtection="1">
      <alignment horizontal="left"/>
      <protection hidden="1"/>
    </xf>
    <xf numFmtId="173" fontId="2" fillId="0" borderId="15" xfId="3" applyNumberFormat="1" applyFont="1" applyFill="1" applyBorder="1" applyAlignment="1" applyProtection="1">
      <alignment horizontal="left"/>
      <protection hidden="1"/>
    </xf>
    <xf numFmtId="0" fontId="2" fillId="0" borderId="15" xfId="0" applyFont="1" applyBorder="1" applyAlignment="1" applyProtection="1">
      <alignment horizontal="left"/>
      <protection hidden="1"/>
    </xf>
    <xf numFmtId="0" fontId="1" fillId="8" borderId="15" xfId="0" applyFont="1" applyFill="1" applyBorder="1" applyAlignment="1" applyProtection="1">
      <alignment horizontal="center"/>
      <protection hidden="1"/>
    </xf>
    <xf numFmtId="0" fontId="2" fillId="0" borderId="27" xfId="3" applyFont="1" applyBorder="1" applyAlignment="1">
      <alignment horizontal="left"/>
    </xf>
    <xf numFmtId="0" fontId="2" fillId="0" borderId="28" xfId="0" applyFont="1" applyBorder="1" applyAlignment="1" applyProtection="1">
      <alignment horizontal="center" vertical="center"/>
      <protection hidden="1"/>
    </xf>
    <xf numFmtId="0" fontId="7" fillId="0" borderId="27" xfId="3" applyFont="1" applyBorder="1"/>
    <xf numFmtId="0" fontId="2" fillId="0" borderId="33" xfId="3" applyFont="1" applyBorder="1" applyAlignment="1">
      <alignment horizontal="left"/>
    </xf>
    <xf numFmtId="9" fontId="2" fillId="0" borderId="34" xfId="0" applyNumberFormat="1" applyFont="1" applyBorder="1" applyAlignment="1" applyProtection="1">
      <alignment horizontal="left"/>
      <protection hidden="1"/>
    </xf>
    <xf numFmtId="0" fontId="2" fillId="0" borderId="34" xfId="3" applyFont="1" applyBorder="1" applyAlignment="1">
      <alignment horizontal="left"/>
    </xf>
    <xf numFmtId="0" fontId="2" fillId="0" borderId="34" xfId="3" applyFont="1" applyBorder="1" applyAlignment="1" applyProtection="1">
      <alignment horizontal="left"/>
      <protection hidden="1"/>
    </xf>
    <xf numFmtId="172" fontId="2" fillId="0" borderId="34" xfId="3" applyNumberFormat="1" applyFont="1" applyFill="1" applyBorder="1" applyAlignment="1" applyProtection="1">
      <alignment horizontal="left"/>
      <protection hidden="1"/>
    </xf>
    <xf numFmtId="0" fontId="7" fillId="0" borderId="38" xfId="3" applyFont="1" applyBorder="1"/>
    <xf numFmtId="9" fontId="16" fillId="0" borderId="39" xfId="0" applyNumberFormat="1" applyFont="1" applyBorder="1" applyProtection="1">
      <protection hidden="1"/>
    </xf>
    <xf numFmtId="0" fontId="13" fillId="0" borderId="39" xfId="3" applyBorder="1"/>
    <xf numFmtId="0" fontId="8" fillId="10" borderId="41" xfId="3" applyFont="1" applyFill="1" applyBorder="1"/>
    <xf numFmtId="9" fontId="32" fillId="10" borderId="42" xfId="0" applyNumberFormat="1" applyFont="1" applyFill="1" applyBorder="1" applyProtection="1">
      <protection hidden="1"/>
    </xf>
    <xf numFmtId="0" fontId="32" fillId="10" borderId="42" xfId="3" applyFont="1" applyFill="1" applyBorder="1"/>
    <xf numFmtId="0" fontId="32" fillId="10" borderId="42" xfId="0" applyFont="1" applyFill="1" applyBorder="1" applyProtection="1">
      <protection hidden="1"/>
    </xf>
    <xf numFmtId="0" fontId="32" fillId="10" borderId="43" xfId="0" applyFont="1" applyFill="1" applyBorder="1" applyAlignment="1" applyProtection="1">
      <alignment horizontal="center" vertical="center"/>
      <protection hidden="1"/>
    </xf>
    <xf numFmtId="9" fontId="2" fillId="0" borderId="39" xfId="0" applyNumberFormat="1" applyFont="1" applyBorder="1" applyProtection="1">
      <protection hidden="1"/>
    </xf>
    <xf numFmtId="0" fontId="2" fillId="0" borderId="39" xfId="3" applyFont="1" applyBorder="1"/>
    <xf numFmtId="0" fontId="7" fillId="0" borderId="33" xfId="3" applyFont="1" applyBorder="1"/>
    <xf numFmtId="9" fontId="16" fillId="0" borderId="34" xfId="0" applyNumberFormat="1" applyFont="1" applyBorder="1" applyProtection="1">
      <protection hidden="1"/>
    </xf>
    <xf numFmtId="0" fontId="13" fillId="0" borderId="34" xfId="3" applyBorder="1"/>
    <xf numFmtId="0" fontId="13" fillId="0" borderId="35" xfId="3" applyBorder="1" applyAlignment="1">
      <alignment horizontal="center" vertical="center"/>
    </xf>
    <xf numFmtId="9" fontId="4" fillId="10" borderId="42" xfId="0" applyNumberFormat="1" applyFont="1" applyFill="1" applyBorder="1" applyProtection="1">
      <protection hidden="1"/>
    </xf>
    <xf numFmtId="0" fontId="4" fillId="10" borderId="42" xfId="3" applyFont="1" applyFill="1" applyBorder="1"/>
    <xf numFmtId="0" fontId="4" fillId="10" borderId="43" xfId="3" applyFont="1" applyFill="1" applyBorder="1" applyAlignment="1">
      <alignment horizontal="center" vertical="center"/>
    </xf>
    <xf numFmtId="0" fontId="2" fillId="7" borderId="40" xfId="3" applyFont="1" applyFill="1" applyBorder="1" applyAlignment="1">
      <alignment horizontal="center" vertical="center"/>
    </xf>
    <xf numFmtId="0" fontId="2" fillId="11" borderId="35" xfId="0" applyFont="1" applyFill="1" applyBorder="1" applyAlignment="1" applyProtection="1">
      <alignment horizontal="center" vertical="center"/>
      <protection hidden="1"/>
    </xf>
    <xf numFmtId="0" fontId="2" fillId="11" borderId="28" xfId="0" applyFont="1" applyFill="1" applyBorder="1" applyAlignment="1" applyProtection="1">
      <alignment horizontal="center" vertical="center"/>
      <protection hidden="1"/>
    </xf>
    <xf numFmtId="0" fontId="2" fillId="11" borderId="28" xfId="3" applyFont="1" applyFill="1" applyBorder="1" applyAlignment="1">
      <alignment horizontal="center" vertical="center"/>
    </xf>
    <xf numFmtId="0" fontId="16" fillId="11" borderId="28" xfId="0" applyFont="1" applyFill="1" applyBorder="1" applyAlignment="1" applyProtection="1">
      <alignment horizontal="center" vertical="center"/>
      <protection hidden="1"/>
    </xf>
    <xf numFmtId="0" fontId="13" fillId="11" borderId="40" xfId="3" applyFill="1" applyBorder="1" applyAlignment="1">
      <alignment horizontal="center" vertical="center"/>
    </xf>
    <xf numFmtId="0" fontId="2" fillId="11" borderId="15" xfId="0" applyFont="1" applyFill="1" applyBorder="1" applyAlignment="1" applyProtection="1">
      <alignment horizontal="center" vertical="center"/>
      <protection hidden="1"/>
    </xf>
    <xf numFmtId="0" fontId="2" fillId="0" borderId="0" xfId="4" applyFill="1" applyAlignment="1" applyProtection="1">
      <alignment horizontal="right"/>
      <protection hidden="1"/>
    </xf>
    <xf numFmtId="0" fontId="11" fillId="0" borderId="0" xfId="4" applyFont="1" applyFill="1" applyBorder="1" applyAlignment="1" applyProtection="1">
      <alignment horizontal="right" vertical="center"/>
      <protection locked="0" hidden="1"/>
    </xf>
    <xf numFmtId="0" fontId="2" fillId="0" borderId="0" xfId="4" applyFill="1" applyBorder="1" applyAlignment="1" applyProtection="1">
      <alignment horizontal="right"/>
      <protection hidden="1"/>
    </xf>
    <xf numFmtId="0" fontId="6" fillId="0" borderId="10" xfId="4" applyFont="1" applyFill="1" applyBorder="1" applyAlignment="1" applyProtection="1">
      <alignment horizontal="right"/>
      <protection hidden="1"/>
    </xf>
    <xf numFmtId="0" fontId="24" fillId="0" borderId="0" xfId="0" applyNumberFormat="1" applyFont="1" applyAlignment="1">
      <alignment horizontal="right"/>
    </xf>
    <xf numFmtId="49" fontId="13" fillId="0" borderId="0" xfId="4" applyNumberFormat="1" applyFont="1" applyFill="1" applyBorder="1" applyAlignment="1" applyProtection="1">
      <alignment horizontal="right"/>
      <protection locked="0"/>
    </xf>
    <xf numFmtId="171" fontId="7" fillId="0" borderId="11" xfId="4" applyNumberFormat="1" applyFont="1" applyFill="1" applyBorder="1" applyAlignment="1" applyProtection="1">
      <alignment horizontal="right"/>
      <protection hidden="1"/>
    </xf>
    <xf numFmtId="0" fontId="0" fillId="0" borderId="16" xfId="0" applyFill="1" applyBorder="1" applyAlignment="1" applyProtection="1">
      <alignment horizontal="right"/>
      <protection hidden="1"/>
    </xf>
    <xf numFmtId="171" fontId="0" fillId="0" borderId="17" xfId="0" applyNumberFormat="1" applyFill="1" applyBorder="1" applyAlignment="1" applyProtection="1">
      <alignment horizontal="right"/>
      <protection hidden="1"/>
    </xf>
    <xf numFmtId="171" fontId="0" fillId="0" borderId="19" xfId="0" applyNumberFormat="1" applyFill="1" applyBorder="1" applyAlignment="1" applyProtection="1">
      <alignment horizontal="right"/>
      <protection hidden="1"/>
    </xf>
    <xf numFmtId="0" fontId="2" fillId="0" borderId="0" xfId="4" applyFont="1" applyFill="1" applyBorder="1" applyAlignment="1" applyProtection="1">
      <alignment horizontal="right"/>
      <protection hidden="1"/>
    </xf>
    <xf numFmtId="0" fontId="2" fillId="0" borderId="10" xfId="4" applyFill="1" applyBorder="1" applyAlignment="1" applyProtection="1">
      <alignment horizontal="right"/>
      <protection hidden="1"/>
    </xf>
    <xf numFmtId="0" fontId="2" fillId="7" borderId="28" xfId="3" applyFont="1" applyFill="1" applyBorder="1" applyAlignment="1">
      <alignment horizontal="center" vertical="center"/>
    </xf>
    <xf numFmtId="171" fontId="1" fillId="0" borderId="7" xfId="0" applyNumberFormat="1" applyFont="1" applyBorder="1" applyAlignment="1" applyProtection="1">
      <alignment horizontal="center" vertical="center"/>
      <protection locked="0"/>
    </xf>
    <xf numFmtId="0" fontId="1" fillId="0" borderId="6" xfId="0" applyFont="1" applyBorder="1" applyAlignment="1" applyProtection="1">
      <alignment horizontal="left" vertical="center" wrapText="1"/>
      <protection locked="0"/>
    </xf>
    <xf numFmtId="0" fontId="33" fillId="12" borderId="7" xfId="0" applyFont="1" applyFill="1" applyBorder="1" applyAlignment="1">
      <alignment horizontal="center" vertical="center" wrapText="1"/>
    </xf>
    <xf numFmtId="0" fontId="33" fillId="13" borderId="7" xfId="0" applyFont="1" applyFill="1" applyBorder="1" applyAlignment="1">
      <alignment horizontal="center" vertical="center" wrapText="1"/>
    </xf>
    <xf numFmtId="168" fontId="31" fillId="0" borderId="0" xfId="4" applyNumberFormat="1" applyFont="1" applyFill="1" applyBorder="1" applyAlignment="1" applyProtection="1">
      <alignment horizontal="left"/>
      <protection locked="0"/>
    </xf>
    <xf numFmtId="169" fontId="1" fillId="0" borderId="0" xfId="0" applyNumberFormat="1" applyFont="1" applyAlignment="1">
      <alignment horizontal="center" vertical="center"/>
    </xf>
    <xf numFmtId="0" fontId="1" fillId="0" borderId="25" xfId="0" applyFont="1" applyBorder="1" applyAlignment="1" applyProtection="1">
      <alignment horizontal="center" vertical="center"/>
      <protection locked="0"/>
    </xf>
    <xf numFmtId="0" fontId="1"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protection locked="0"/>
    </xf>
    <xf numFmtId="0" fontId="1" fillId="3" borderId="0" xfId="0" applyFont="1" applyFill="1" applyBorder="1" applyAlignment="1" applyProtection="1">
      <alignment horizontal="center" vertical="center"/>
      <protection hidden="1"/>
    </xf>
    <xf numFmtId="10" fontId="1" fillId="0" borderId="6" xfId="0" applyNumberFormat="1" applyFont="1" applyBorder="1" applyAlignment="1" applyProtection="1">
      <alignment horizontal="center" vertical="center"/>
      <protection locked="0"/>
    </xf>
    <xf numFmtId="0" fontId="1" fillId="0" borderId="45"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protection locked="0"/>
    </xf>
    <xf numFmtId="171" fontId="1" fillId="0" borderId="46" xfId="0" applyNumberFormat="1" applyFont="1" applyBorder="1" applyAlignment="1" applyProtection="1">
      <alignment horizontal="center" vertical="center"/>
      <protection locked="0"/>
    </xf>
    <xf numFmtId="10" fontId="1" fillId="0" borderId="45" xfId="0" applyNumberFormat="1" applyFont="1" applyBorder="1" applyAlignment="1" applyProtection="1">
      <alignment horizontal="center" vertical="center"/>
      <protection locked="0"/>
    </xf>
    <xf numFmtId="0" fontId="1" fillId="0" borderId="45" xfId="0" applyFont="1" applyBorder="1" applyAlignment="1" applyProtection="1">
      <alignment horizontal="left" vertical="center" wrapText="1"/>
      <protection locked="0"/>
    </xf>
    <xf numFmtId="171" fontId="16" fillId="0" borderId="46" xfId="0" applyNumberFormat="1" applyFont="1" applyBorder="1" applyAlignment="1" applyProtection="1">
      <alignment horizontal="center" vertical="center"/>
      <protection locked="0"/>
    </xf>
    <xf numFmtId="0" fontId="34" fillId="0" borderId="12" xfId="4" applyNumberFormat="1" applyFont="1" applyFill="1" applyBorder="1" applyAlignment="1" applyProtection="1">
      <alignment horizontal="center" vertical="center" wrapText="1"/>
      <protection hidden="1"/>
    </xf>
    <xf numFmtId="0" fontId="1" fillId="0" borderId="6" xfId="9" applyNumberFormat="1" applyFont="1" applyBorder="1" applyAlignment="1">
      <alignment horizontal="left" vertical="center" wrapText="1"/>
    </xf>
    <xf numFmtId="0" fontId="1" fillId="0" borderId="0" xfId="0" applyFont="1" applyBorder="1" applyAlignment="1" applyProtection="1">
      <alignment horizontal="left" vertical="center" wrapText="1"/>
      <protection locked="0"/>
    </xf>
    <xf numFmtId="0" fontId="16" fillId="0" borderId="46" xfId="0" applyFont="1" applyBorder="1" applyAlignment="1" applyProtection="1">
      <alignment horizontal="center" vertical="center"/>
      <protection locked="0"/>
    </xf>
    <xf numFmtId="10" fontId="16" fillId="0" borderId="45" xfId="0" applyNumberFormat="1" applyFont="1" applyBorder="1" applyAlignment="1" applyProtection="1">
      <alignment horizontal="center" vertical="center"/>
      <protection locked="0"/>
    </xf>
    <xf numFmtId="0" fontId="1" fillId="3" borderId="4" xfId="0" applyFont="1" applyFill="1" applyBorder="1" applyAlignment="1" applyProtection="1">
      <alignment horizontal="center" vertical="center"/>
      <protection hidden="1"/>
    </xf>
    <xf numFmtId="0" fontId="36" fillId="0" borderId="0" xfId="4" applyFont="1" applyFill="1" applyBorder="1" applyAlignment="1" applyProtection="1">
      <protection hidden="1"/>
    </xf>
    <xf numFmtId="0" fontId="36" fillId="0" borderId="0" xfId="3" applyFont="1" applyFill="1" applyBorder="1" applyAlignment="1"/>
    <xf numFmtId="0" fontId="36" fillId="0" borderId="0" xfId="4" applyFont="1" applyFill="1" applyBorder="1" applyProtection="1">
      <protection hidden="1"/>
    </xf>
    <xf numFmtId="0" fontId="36" fillId="0" borderId="0" xfId="3" applyFont="1" applyFill="1" applyBorder="1"/>
    <xf numFmtId="169" fontId="36" fillId="0" borderId="0" xfId="4" applyNumberFormat="1" applyFont="1" applyFill="1" applyBorder="1" applyAlignment="1" applyProtection="1">
      <alignment horizontal="left"/>
      <protection locked="0"/>
    </xf>
    <xf numFmtId="0" fontId="37" fillId="0" borderId="0" xfId="0" applyFont="1" applyAlignment="1" applyProtection="1">
      <alignment horizontal="right" vertical="center"/>
      <protection hidden="1"/>
    </xf>
    <xf numFmtId="0" fontId="38" fillId="0" borderId="0" xfId="4" applyFont="1" applyFill="1" applyAlignment="1" applyProtection="1">
      <alignment horizontal="center" vertical="center"/>
      <protection hidden="1"/>
    </xf>
    <xf numFmtId="0" fontId="38" fillId="0" borderId="0" xfId="4" applyFont="1" applyFill="1" applyAlignment="1" applyProtection="1">
      <alignment horizontal="right" vertical="center"/>
      <protection hidden="1"/>
    </xf>
    <xf numFmtId="0" fontId="16" fillId="3" borderId="0" xfId="0" applyFont="1" applyFill="1" applyAlignment="1" applyProtection="1">
      <alignment horizontal="left" vertical="center"/>
      <protection hidden="1"/>
    </xf>
    <xf numFmtId="10" fontId="19" fillId="3" borderId="0" xfId="0" applyNumberFormat="1" applyFont="1" applyFill="1" applyAlignment="1" applyProtection="1">
      <alignment horizontal="left" vertical="center"/>
      <protection hidden="1"/>
    </xf>
    <xf numFmtId="171" fontId="7" fillId="7" borderId="11" xfId="4" applyNumberFormat="1" applyFont="1" applyFill="1" applyBorder="1" applyAlignment="1" applyProtection="1">
      <alignment horizontal="right"/>
      <protection hidden="1"/>
    </xf>
    <xf numFmtId="0" fontId="2" fillId="0" borderId="12" xfId="4" applyFill="1" applyBorder="1" applyProtection="1">
      <protection hidden="1"/>
    </xf>
    <xf numFmtId="0" fontId="10" fillId="0" borderId="49" xfId="5" applyFont="1" applyFill="1" applyBorder="1" applyAlignment="1" applyProtection="1">
      <alignment horizontal="center" vertical="center"/>
      <protection hidden="1"/>
    </xf>
    <xf numFmtId="0" fontId="10" fillId="0" borderId="50" xfId="5" applyFont="1" applyFill="1" applyBorder="1" applyAlignment="1" applyProtection="1">
      <alignment horizontal="center" vertical="center"/>
      <protection hidden="1"/>
    </xf>
    <xf numFmtId="0" fontId="4" fillId="0" borderId="51" xfId="5" applyFont="1" applyFill="1" applyBorder="1" applyAlignment="1" applyProtection="1">
      <alignment horizontal="center" vertical="center"/>
      <protection hidden="1"/>
    </xf>
    <xf numFmtId="0" fontId="4" fillId="0" borderId="50" xfId="5" applyFont="1" applyFill="1" applyBorder="1" applyAlignment="1" applyProtection="1">
      <alignment horizontal="center" vertical="center"/>
      <protection hidden="1"/>
    </xf>
    <xf numFmtId="0" fontId="10" fillId="0" borderId="54" xfId="5" applyFont="1" applyFill="1" applyBorder="1" applyAlignment="1" applyProtection="1">
      <alignment horizontal="center" vertical="center"/>
      <protection hidden="1"/>
    </xf>
    <xf numFmtId="171" fontId="2" fillId="0" borderId="56" xfId="4" applyNumberFormat="1" applyFill="1" applyBorder="1" applyAlignment="1" applyProtection="1">
      <alignment horizontal="right" vertical="center"/>
      <protection hidden="1"/>
    </xf>
    <xf numFmtId="0" fontId="34" fillId="0" borderId="58" xfId="4" applyNumberFormat="1" applyFont="1" applyFill="1" applyBorder="1" applyAlignment="1" applyProtection="1">
      <alignment horizontal="center" vertical="center" wrapText="1"/>
      <protection hidden="1"/>
    </xf>
    <xf numFmtId="0" fontId="2" fillId="0" borderId="58" xfId="4" applyNumberFormat="1" applyFont="1" applyFill="1" applyBorder="1" applyAlignment="1" applyProtection="1">
      <alignment horizontal="center" vertical="center"/>
      <protection hidden="1"/>
    </xf>
    <xf numFmtId="171" fontId="2" fillId="0" borderId="58" xfId="4" applyNumberFormat="1" applyFill="1" applyBorder="1" applyAlignment="1" applyProtection="1">
      <alignment horizontal="center" vertical="center"/>
      <protection hidden="1"/>
    </xf>
    <xf numFmtId="171" fontId="2" fillId="0" borderId="62" xfId="4" applyNumberFormat="1" applyFill="1" applyBorder="1" applyAlignment="1" applyProtection="1">
      <alignment horizontal="right" vertical="center"/>
      <protection hidden="1"/>
    </xf>
    <xf numFmtId="0" fontId="4" fillId="0" borderId="1" xfId="4" quotePrefix="1" applyFont="1" applyFill="1" applyBorder="1" applyAlignment="1" applyProtection="1">
      <alignment horizontal="center" vertical="center"/>
      <protection hidden="1"/>
    </xf>
    <xf numFmtId="0" fontId="1" fillId="0" borderId="63" xfId="0" applyFont="1" applyBorder="1" applyProtection="1">
      <protection hidden="1"/>
    </xf>
    <xf numFmtId="0" fontId="1" fillId="0" borderId="64" xfId="0" applyFont="1" applyBorder="1" applyProtection="1">
      <protection hidden="1"/>
    </xf>
    <xf numFmtId="0" fontId="16" fillId="0" borderId="64" xfId="0" applyFont="1" applyBorder="1" applyProtection="1">
      <protection hidden="1"/>
    </xf>
    <xf numFmtId="0" fontId="16" fillId="0" borderId="65" xfId="0" applyFont="1" applyBorder="1" applyProtection="1">
      <protection hidden="1"/>
    </xf>
    <xf numFmtId="0" fontId="40" fillId="0" borderId="63" xfId="0" applyFont="1" applyBorder="1" applyAlignment="1" applyProtection="1">
      <alignment horizontal="center" vertical="center"/>
      <protection hidden="1"/>
    </xf>
    <xf numFmtId="0" fontId="39" fillId="0" borderId="48" xfId="4" applyNumberFormat="1" applyFont="1" applyFill="1" applyBorder="1" applyAlignment="1" applyProtection="1">
      <alignment horizontal="center" vertical="center" wrapText="1"/>
      <protection hidden="1"/>
    </xf>
    <xf numFmtId="0" fontId="33" fillId="12" borderId="0" xfId="0" applyFont="1" applyFill="1" applyBorder="1" applyAlignment="1">
      <alignment horizontal="center" vertical="center" wrapText="1"/>
    </xf>
    <xf numFmtId="171" fontId="1" fillId="3" borderId="7" xfId="0" applyNumberFormat="1" applyFont="1" applyFill="1" applyBorder="1" applyAlignment="1" applyProtection="1">
      <alignment horizontal="center" vertical="center"/>
      <protection locked="0"/>
    </xf>
    <xf numFmtId="0" fontId="37" fillId="7" borderId="0" xfId="3" applyFont="1" applyFill="1" applyAlignment="1" applyProtection="1">
      <alignment vertical="center"/>
      <protection locked="0"/>
    </xf>
    <xf numFmtId="0" fontId="34" fillId="0" borderId="66" xfId="4" applyNumberFormat="1" applyFont="1" applyFill="1" applyBorder="1" applyAlignment="1" applyProtection="1">
      <alignment horizontal="centerContinuous" vertical="center" wrapText="1"/>
      <protection hidden="1"/>
    </xf>
    <xf numFmtId="0" fontId="34" fillId="0" borderId="67" xfId="4" applyNumberFormat="1" applyFont="1" applyFill="1" applyBorder="1" applyAlignment="1" applyProtection="1">
      <alignment horizontal="centerContinuous" vertical="center" wrapText="1"/>
      <protection hidden="1"/>
    </xf>
    <xf numFmtId="0" fontId="34" fillId="0" borderId="68" xfId="4" applyNumberFormat="1" applyFont="1" applyFill="1" applyBorder="1" applyAlignment="1" applyProtection="1">
      <alignment horizontal="centerContinuous" vertical="center" wrapText="1"/>
      <protection hidden="1"/>
    </xf>
    <xf numFmtId="0" fontId="34" fillId="0" borderId="66" xfId="4" applyNumberFormat="1" applyFont="1" applyFill="1" applyBorder="1" applyAlignment="1" applyProtection="1">
      <alignment horizontal="centerContinuous" vertical="center"/>
      <protection hidden="1"/>
    </xf>
    <xf numFmtId="0" fontId="34" fillId="0" borderId="67" xfId="4" applyNumberFormat="1" applyFont="1" applyFill="1" applyBorder="1" applyAlignment="1" applyProtection="1">
      <alignment horizontal="centerContinuous" vertical="center"/>
      <protection hidden="1"/>
    </xf>
    <xf numFmtId="168" fontId="36" fillId="0" borderId="0" xfId="4" applyNumberFormat="1" applyFont="1" applyFill="1" applyBorder="1" applyAlignment="1" applyProtection="1">
      <alignment horizontal="left" vertical="center"/>
      <protection locked="0"/>
    </xf>
    <xf numFmtId="0" fontId="2" fillId="0" borderId="0" xfId="4" applyFill="1" applyBorder="1" applyAlignment="1" applyProtection="1">
      <alignment horizontal="left" vertical="top"/>
      <protection hidden="1"/>
    </xf>
    <xf numFmtId="0" fontId="4" fillId="0" borderId="0" xfId="4" applyFont="1" applyFill="1" applyBorder="1" applyAlignment="1" applyProtection="1">
      <alignment horizontal="left" vertical="top"/>
      <protection hidden="1"/>
    </xf>
    <xf numFmtId="171" fontId="4" fillId="0" borderId="0" xfId="4" applyNumberFormat="1" applyFont="1" applyFill="1" applyBorder="1" applyAlignment="1" applyProtection="1">
      <alignment horizontal="right" vertical="top"/>
      <protection hidden="1"/>
    </xf>
    <xf numFmtId="14" fontId="0" fillId="0" borderId="0" xfId="0" applyNumberFormat="1" applyAlignment="1">
      <alignment horizontal="center" vertical="center"/>
    </xf>
    <xf numFmtId="0" fontId="13" fillId="14" borderId="0" xfId="3" applyFill="1"/>
    <xf numFmtId="0" fontId="2" fillId="14" borderId="0" xfId="4" applyFill="1" applyBorder="1" applyProtection="1">
      <protection hidden="1"/>
    </xf>
    <xf numFmtId="0" fontId="2" fillId="14" borderId="0" xfId="4" applyFill="1" applyBorder="1" applyAlignment="1" applyProtection="1">
      <alignment horizontal="left"/>
      <protection hidden="1"/>
    </xf>
    <xf numFmtId="0" fontId="37" fillId="14" borderId="0" xfId="3" applyFont="1" applyFill="1" applyAlignment="1" applyProtection="1">
      <alignment vertical="top"/>
      <protection locked="0"/>
    </xf>
    <xf numFmtId="14" fontId="42" fillId="14" borderId="0" xfId="4" applyNumberFormat="1" applyFont="1" applyFill="1" applyBorder="1" applyAlignment="1" applyProtection="1">
      <alignment horizontal="center" vertical="center"/>
      <protection locked="0"/>
    </xf>
    <xf numFmtId="0" fontId="2" fillId="14" borderId="55" xfId="4" applyFont="1" applyFill="1" applyBorder="1" applyAlignment="1" applyProtection="1">
      <alignment horizontal="center" vertical="center"/>
      <protection locked="0"/>
    </xf>
    <xf numFmtId="0" fontId="2" fillId="14" borderId="12" xfId="4" applyNumberFormat="1" applyFont="1" applyFill="1" applyBorder="1" applyAlignment="1" applyProtection="1">
      <alignment horizontal="center" vertical="center"/>
      <protection locked="0"/>
    </xf>
    <xf numFmtId="0" fontId="2" fillId="14" borderId="57" xfId="4" applyFont="1" applyFill="1" applyBorder="1" applyAlignment="1" applyProtection="1">
      <alignment horizontal="center" vertical="center"/>
      <protection locked="0"/>
    </xf>
    <xf numFmtId="0" fontId="2" fillId="14" borderId="58" xfId="4" applyNumberFormat="1" applyFont="1" applyFill="1" applyBorder="1" applyAlignment="1" applyProtection="1">
      <alignment horizontal="center" vertical="center"/>
      <protection locked="0"/>
    </xf>
    <xf numFmtId="0" fontId="2" fillId="0" borderId="11" xfId="4" applyFont="1" applyFill="1" applyBorder="1" applyAlignment="1" applyProtection="1">
      <alignment horizontal="center"/>
      <protection hidden="1"/>
    </xf>
    <xf numFmtId="10" fontId="2" fillId="0" borderId="11" xfId="4" quotePrefix="1" applyNumberFormat="1" applyFont="1" applyFill="1" applyBorder="1" applyAlignment="1" applyProtection="1">
      <alignment horizontal="center"/>
      <protection locked="0"/>
    </xf>
    <xf numFmtId="10" fontId="2" fillId="14" borderId="11" xfId="4" quotePrefix="1" applyNumberFormat="1" applyFont="1" applyFill="1" applyBorder="1" applyAlignment="1" applyProtection="1">
      <alignment horizontal="center"/>
      <protection locked="0"/>
    </xf>
    <xf numFmtId="171" fontId="8" fillId="0" borderId="47" xfId="4" applyNumberFormat="1" applyFont="1" applyFill="1" applyBorder="1" applyAlignment="1" applyProtection="1">
      <alignment horizontal="right"/>
      <protection hidden="1"/>
    </xf>
    <xf numFmtId="0" fontId="36" fillId="0" borderId="0" xfId="4" applyFont="1" applyFill="1" applyBorder="1" applyAlignment="1" applyProtection="1">
      <alignment horizontal="left" vertical="center" wrapText="1"/>
      <protection hidden="1"/>
    </xf>
    <xf numFmtId="0" fontId="3" fillId="0" borderId="0" xfId="4" applyFont="1" applyFill="1"/>
    <xf numFmtId="0" fontId="18" fillId="0" borderId="0" xfId="4" applyFont="1" applyFill="1" applyBorder="1" applyAlignment="1" applyProtection="1">
      <alignment vertical="center"/>
      <protection hidden="1"/>
    </xf>
    <xf numFmtId="169" fontId="36" fillId="0" borderId="0" xfId="4" applyNumberFormat="1" applyFont="1" applyFill="1" applyBorder="1" applyAlignment="1" applyProtection="1">
      <alignment horizontal="left"/>
      <protection hidden="1"/>
    </xf>
    <xf numFmtId="0" fontId="37" fillId="0" borderId="0" xfId="4" applyNumberFormat="1" applyFont="1" applyFill="1" applyAlignment="1" applyProtection="1">
      <alignment horizontal="left"/>
      <protection hidden="1"/>
    </xf>
    <xf numFmtId="0" fontId="37" fillId="0" borderId="0" xfId="0" applyNumberFormat="1" applyFont="1" applyAlignment="1">
      <alignment horizontal="left"/>
    </xf>
    <xf numFmtId="14" fontId="36" fillId="0" borderId="0" xfId="3" applyNumberFormat="1" applyFont="1" applyFill="1" applyBorder="1" applyAlignment="1">
      <alignment horizontal="left"/>
    </xf>
    <xf numFmtId="0" fontId="36" fillId="0" borderId="0" xfId="0" applyFont="1" applyAlignment="1">
      <alignment horizontal="left"/>
    </xf>
    <xf numFmtId="0" fontId="36" fillId="0" borderId="0" xfId="3" applyFont="1" applyFill="1" applyBorder="1" applyAlignment="1" applyProtection="1">
      <protection hidden="1"/>
    </xf>
    <xf numFmtId="0" fontId="36" fillId="0" borderId="0" xfId="0" applyFont="1" applyAlignment="1" applyProtection="1">
      <protection hidden="1"/>
    </xf>
    <xf numFmtId="168" fontId="37" fillId="0" borderId="0" xfId="4" applyNumberFormat="1" applyFont="1" applyFill="1" applyBorder="1" applyAlignment="1" applyProtection="1">
      <alignment horizontal="left" vertical="center"/>
      <protection hidden="1"/>
    </xf>
    <xf numFmtId="0" fontId="38" fillId="0" borderId="0" xfId="0" applyFont="1" applyAlignment="1">
      <alignment horizontal="left" vertical="center"/>
    </xf>
    <xf numFmtId="0" fontId="10" fillId="0" borderId="0" xfId="4" applyFont="1" applyFill="1" applyBorder="1" applyAlignment="1" applyProtection="1">
      <alignment horizontal="right"/>
      <protection hidden="1"/>
    </xf>
    <xf numFmtId="0" fontId="37" fillId="0" borderId="0" xfId="4" applyNumberFormat="1" applyFont="1" applyFill="1" applyAlignment="1" applyProtection="1">
      <alignment horizontal="left" vertical="center"/>
      <protection hidden="1"/>
    </xf>
    <xf numFmtId="0" fontId="37" fillId="0" borderId="0" xfId="4" applyFont="1" applyFill="1" applyAlignment="1" applyProtection="1">
      <alignment horizontal="left" vertical="center"/>
      <protection hidden="1"/>
    </xf>
    <xf numFmtId="0" fontId="37" fillId="0" borderId="0" xfId="4" applyFont="1" applyFill="1" applyAlignment="1" applyProtection="1">
      <alignment horizontal="left" vertical="center"/>
      <protection locked="0"/>
    </xf>
    <xf numFmtId="0" fontId="2" fillId="0" borderId="26" xfId="4" applyNumberFormat="1" applyFont="1" applyFill="1" applyBorder="1" applyAlignment="1" applyProtection="1">
      <alignment horizontal="left" vertical="center" wrapText="1"/>
      <protection hidden="1"/>
    </xf>
    <xf numFmtId="0" fontId="2" fillId="0" borderId="13" xfId="4" applyNumberFormat="1" applyFont="1" applyFill="1" applyBorder="1" applyAlignment="1" applyProtection="1">
      <alignment horizontal="left" vertical="center" wrapText="1"/>
      <protection hidden="1"/>
    </xf>
    <xf numFmtId="0" fontId="2" fillId="0" borderId="14" xfId="4" applyNumberFormat="1" applyFont="1" applyFill="1" applyBorder="1" applyAlignment="1" applyProtection="1">
      <alignment horizontal="left" vertical="center" wrapText="1"/>
      <protection hidden="1"/>
    </xf>
    <xf numFmtId="0" fontId="41" fillId="14" borderId="44" xfId="4" applyFont="1" applyFill="1" applyBorder="1" applyAlignment="1" applyProtection="1">
      <alignment horizontal="center" vertical="center"/>
      <protection hidden="1"/>
    </xf>
    <xf numFmtId="0" fontId="4" fillId="7" borderId="0" xfId="4" applyFont="1" applyFill="1" applyBorder="1" applyAlignment="1" applyProtection="1">
      <alignment horizontal="center" vertical="center"/>
      <protection hidden="1"/>
    </xf>
    <xf numFmtId="0" fontId="4" fillId="0" borderId="0" xfId="4" applyFont="1" applyFill="1" applyBorder="1" applyAlignment="1" applyProtection="1">
      <alignment horizontal="right"/>
      <protection hidden="1"/>
    </xf>
    <xf numFmtId="0" fontId="2" fillId="0" borderId="23" xfId="4" applyNumberFormat="1" applyFont="1" applyFill="1" applyBorder="1" applyAlignment="1" applyProtection="1">
      <alignment horizontal="left" vertical="center" wrapText="1"/>
      <protection hidden="1"/>
    </xf>
    <xf numFmtId="0" fontId="2" fillId="0" borderId="21" xfId="4" applyNumberFormat="1" applyFont="1" applyFill="1" applyBorder="1" applyAlignment="1" applyProtection="1">
      <alignment horizontal="left" vertical="center" wrapText="1"/>
      <protection hidden="1"/>
    </xf>
    <xf numFmtId="0" fontId="2" fillId="0" borderId="22" xfId="4" applyNumberFormat="1" applyFont="1" applyFill="1" applyBorder="1" applyAlignment="1" applyProtection="1">
      <alignment horizontal="left" vertical="center" wrapText="1"/>
      <protection hidden="1"/>
    </xf>
    <xf numFmtId="0" fontId="2" fillId="0" borderId="59" xfId="4" applyNumberFormat="1" applyFont="1" applyFill="1" applyBorder="1" applyAlignment="1" applyProtection="1">
      <alignment horizontal="left" vertical="center" wrapText="1"/>
      <protection hidden="1"/>
    </xf>
    <xf numFmtId="0" fontId="2" fillId="0" borderId="60" xfId="4" applyNumberFormat="1" applyFont="1" applyFill="1" applyBorder="1" applyAlignment="1" applyProtection="1">
      <alignment horizontal="left" vertical="center" wrapText="1"/>
      <protection hidden="1"/>
    </xf>
    <xf numFmtId="0" fontId="2" fillId="0" borderId="61" xfId="4" applyNumberFormat="1" applyFont="1" applyFill="1" applyBorder="1" applyAlignment="1" applyProtection="1">
      <alignment horizontal="left" vertical="center" wrapText="1"/>
      <protection hidden="1"/>
    </xf>
    <xf numFmtId="0" fontId="17" fillId="0" borderId="0" xfId="4" applyFont="1" applyFill="1" applyBorder="1" applyAlignment="1" applyProtection="1">
      <alignment horizontal="center"/>
      <protection hidden="1"/>
    </xf>
    <xf numFmtId="0" fontId="39" fillId="0" borderId="48" xfId="4" applyNumberFormat="1" applyFont="1" applyFill="1" applyBorder="1" applyAlignment="1" applyProtection="1">
      <alignment horizontal="center" vertical="center" wrapText="1"/>
      <protection hidden="1"/>
    </xf>
    <xf numFmtId="0" fontId="10" fillId="0" borderId="51" xfId="5" applyFont="1" applyFill="1" applyBorder="1" applyAlignment="1" applyProtection="1">
      <alignment horizontal="center" vertical="center"/>
      <protection hidden="1"/>
    </xf>
    <xf numFmtId="0" fontId="10" fillId="0" borderId="52" xfId="5" applyFont="1" applyFill="1" applyBorder="1" applyAlignment="1" applyProtection="1">
      <alignment horizontal="center" vertical="center"/>
      <protection hidden="1"/>
    </xf>
    <xf numFmtId="0" fontId="10" fillId="0" borderId="53" xfId="5" applyFont="1" applyFill="1" applyBorder="1" applyAlignment="1" applyProtection="1">
      <alignment horizontal="center" vertical="center"/>
      <protection hidden="1"/>
    </xf>
    <xf numFmtId="0" fontId="24" fillId="9" borderId="30" xfId="3" applyFont="1" applyFill="1" applyBorder="1" applyAlignment="1" applyProtection="1">
      <alignment horizontal="center" vertical="center"/>
      <protection hidden="1"/>
    </xf>
    <xf numFmtId="0" fontId="24" fillId="9" borderId="31" xfId="3" applyFont="1" applyFill="1" applyBorder="1" applyAlignment="1" applyProtection="1">
      <alignment horizontal="center" vertical="center"/>
      <protection hidden="1"/>
    </xf>
    <xf numFmtId="0" fontId="24" fillId="9" borderId="32" xfId="3" applyFont="1" applyFill="1" applyBorder="1" applyAlignment="1" applyProtection="1">
      <alignment horizontal="center" vertical="center"/>
      <protection hidden="1"/>
    </xf>
    <xf numFmtId="0" fontId="24" fillId="9" borderId="36" xfId="3" applyFont="1" applyFill="1" applyBorder="1" applyAlignment="1" applyProtection="1">
      <alignment horizontal="center" vertical="center"/>
      <protection hidden="1"/>
    </xf>
    <xf numFmtId="0" fontId="24" fillId="9" borderId="29" xfId="3" applyFont="1" applyFill="1" applyBorder="1" applyAlignment="1" applyProtection="1">
      <alignment horizontal="center" vertical="center"/>
      <protection hidden="1"/>
    </xf>
    <xf numFmtId="0" fontId="24" fillId="9" borderId="37" xfId="3" applyFont="1" applyFill="1" applyBorder="1" applyAlignment="1" applyProtection="1">
      <alignment horizontal="center" vertical="center"/>
      <protection hidden="1"/>
    </xf>
  </cellXfs>
  <cellStyles count="10">
    <cellStyle name="Lien hypertexte" xfId="1" builtinId="8"/>
    <cellStyle name="Lien hypertexte 2" xfId="2" xr:uid="{00000000-0005-0000-0000-000001000000}"/>
    <cellStyle name="Normal" xfId="0" builtinId="0"/>
    <cellStyle name="Normal 2" xfId="3" xr:uid="{00000000-0005-0000-0000-000003000000}"/>
    <cellStyle name="Normal_Facture" xfId="4" xr:uid="{00000000-0005-0000-0000-000004000000}"/>
    <cellStyle name="Normal_Facture 2" xfId="5" xr:uid="{00000000-0005-0000-0000-000005000000}"/>
    <cellStyle name="Standard_Anpassen der Amortisation" xfId="6" xr:uid="{00000000-0005-0000-0000-000006000000}"/>
    <cellStyle name="Währung [0]_Budget" xfId="7" xr:uid="{00000000-0005-0000-0000-000007000000}"/>
    <cellStyle name="Währung_Budget" xfId="8" xr:uid="{00000000-0005-0000-0000-000008000000}"/>
    <cellStyle name="Währung_Budget 2" xfId="9" xr:uid="{00000000-0005-0000-0000-000009000000}"/>
  </cellStyles>
  <dxfs count="40">
    <dxf>
      <alignment horizontal="center" vertical="center" textRotation="0" wrapText="0" indent="0" justifyLastLine="0" shrinkToFit="0" readingOrder="0"/>
    </dxf>
    <dxf>
      <numFmt numFmtId="169" formatCode="0#&quot; &quot;##&quot; &quot;##&quot; &quot;##&quot; &quo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0"/>
        <color indexed="9"/>
        <name val="Arial"/>
        <family val="2"/>
        <scheme val="none"/>
      </font>
      <fill>
        <patternFill patternType="solid">
          <fgColor indexed="64"/>
          <bgColor indexed="1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numFmt numFmtId="14" formatCode="0.00%"/>
      <alignment horizontal="center" vertical="center" textRotation="0" wrapText="0" indent="0" justifyLastLine="0" shrinkToFit="0" readingOrder="0"/>
      <border diagonalUp="0" diagonalDown="0" outline="0">
        <left style="medium">
          <color indexed="64"/>
        </left>
        <right/>
        <top style="hair">
          <color indexed="64"/>
        </top>
        <bottom style="hair">
          <color indexed="64"/>
        </bottom>
      </border>
      <protection locked="0" hidden="0"/>
    </dxf>
    <dxf>
      <font>
        <b val="0"/>
        <i val="0"/>
        <strike val="0"/>
        <condense val="0"/>
        <extend val="0"/>
        <outline val="0"/>
        <shadow val="0"/>
        <u val="none"/>
        <vertAlign val="baseline"/>
        <sz val="11"/>
        <color auto="1"/>
        <name val="Arial"/>
        <scheme val="none"/>
      </font>
      <numFmt numFmtId="171" formatCode="#,##0.00\ &quot;€&quot;"/>
      <alignment horizontal="center" vertical="center" textRotation="0" wrapText="0" indent="0" justifyLastLine="0" shrinkToFit="0" readingOrder="0"/>
      <border diagonalUp="0" diagonalDown="0" outline="0">
        <left style="medium">
          <color indexed="64"/>
        </left>
        <right style="medium">
          <color indexed="64"/>
        </right>
        <top style="hair">
          <color indexed="64"/>
        </top>
        <bottom style="hair">
          <color indexed="64"/>
        </bottom>
      </border>
      <protection locked="0" hidden="0"/>
    </dxf>
    <dxf>
      <font>
        <b val="0"/>
        <i val="0"/>
        <strike val="0"/>
        <condense val="0"/>
        <extend val="0"/>
        <outline val="0"/>
        <shadow val="0"/>
        <u val="none"/>
        <vertAlign val="baseline"/>
        <sz val="11"/>
        <color auto="1"/>
        <name val="Arial"/>
        <family val="2"/>
        <scheme val="none"/>
      </font>
      <numFmt numFmtId="171" formatCode="#,##0.00\ &quot;€&quot;"/>
      <alignment horizontal="center" vertical="center" textRotation="0" wrapText="0" indent="0" justifyLastLine="0" shrinkToFit="0" readingOrder="0"/>
      <border diagonalUp="0" diagonalDown="0">
        <left style="medium">
          <color indexed="64"/>
        </left>
        <right style="medium">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171" formatCode="#,##0.00\ &quot;€&quot;"/>
      <fill>
        <patternFill patternType="solid">
          <fgColor indexed="64"/>
          <bgColor indexed="23"/>
        </patternFill>
      </fill>
      <alignment horizontal="center" vertical="center" textRotation="0" wrapText="0" indent="0" justifyLastLine="0" shrinkToFit="0" readingOrder="0"/>
      <border diagonalUp="0" diagonalDown="0">
        <left style="medium">
          <color indexed="64"/>
        </left>
        <right style="medium">
          <color indexed="64"/>
        </right>
        <top style="hair">
          <color indexed="64"/>
        </top>
        <bottom style="hair">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8"/>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8"/>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1"/>
        <color auto="1"/>
        <name val="Arial"/>
        <scheme val="none"/>
      </font>
      <numFmt numFmtId="171" formatCode="#,##0.00\ &quot;€&quot;"/>
      <alignment horizontal="center" vertical="center" textRotation="0" wrapText="0" indent="0" justifyLastLine="0" shrinkToFit="0" readingOrder="0"/>
      <border diagonalUp="0" diagonalDown="0" outline="0">
        <left style="medium">
          <color indexed="64"/>
        </left>
        <right style="medium">
          <color indexed="64"/>
        </right>
        <top style="hair">
          <color indexed="64"/>
        </top>
        <bottom style="hair">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0" indent="0" justifyLastLine="0" shrinkToFit="0" readingOrder="0"/>
      <border diagonalUp="0" diagonalDown="0" outline="0">
        <left style="medium">
          <color indexed="64"/>
        </left>
        <right style="medium">
          <color indexed="64"/>
        </right>
        <top style="hair">
          <color indexed="64"/>
        </top>
        <bottom style="hair">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indent="0" justifyLastLine="0" shrinkToFit="0" readingOrder="0"/>
      <border diagonalUp="0" diagonalDown="0" outline="0">
        <left style="medium">
          <color indexed="64"/>
        </left>
        <right/>
        <top style="hair">
          <color indexed="64"/>
        </top>
        <bottom style="hair">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indent="0" justifyLastLine="0" shrinkToFit="0" readingOrder="0"/>
      <border diagonalUp="0" diagonalDown="0" outline="0">
        <left/>
        <right style="medium">
          <color indexed="64"/>
        </right>
        <top style="hair">
          <color indexed="64"/>
        </top>
        <bottom style="hair">
          <color indexed="64"/>
        </bottom>
      </border>
      <protection locked="0" hidden="0"/>
    </dxf>
    <dxf>
      <alignment horizontal="center" vertical="center" textRotation="0" indent="0" justifyLastLine="0" shrinkToFit="0" readingOrder="0"/>
    </dxf>
    <dxf>
      <border outline="0">
        <left style="medium">
          <color indexed="64"/>
        </left>
        <right style="medium">
          <color indexed="64"/>
        </right>
      </border>
    </dxf>
    <dxf>
      <alignment horizontal="center" vertical="center" textRotation="0"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indexed="23"/>
        </patternFill>
      </fill>
      <alignment horizontal="center" vertical="center" textRotation="0" wrapText="0" indent="0" justifyLastLine="0" shrinkToFit="0" readingOrder="0"/>
      <protection locked="1" hidden="1"/>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font>
        <b/>
        <i val="0"/>
        <condense val="0"/>
        <extend val="0"/>
      </font>
    </dxf>
    <dxf>
      <font>
        <b/>
        <i val="0"/>
        <condense val="0"/>
        <extend val="0"/>
      </font>
    </dxf>
    <dxf>
      <font>
        <b/>
        <i val="0"/>
        <condense val="0"/>
        <extend val="0"/>
      </font>
    </dxf>
    <dxf>
      <font>
        <b/>
        <i val="0"/>
        <condense val="0"/>
        <extend val="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DDDDDD"/>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EAD5"/>
      <rgbColor rgb="003366FF"/>
      <rgbColor rgb="0033CCCC"/>
      <rgbColor rgb="0099CC00"/>
      <rgbColor rgb="00FFCC00"/>
      <rgbColor rgb="00FF9900"/>
      <rgbColor rgb="00FF6600"/>
      <rgbColor rgb="00666699"/>
      <rgbColor rgb="00969696"/>
      <rgbColor rgb="00003366"/>
      <rgbColor rgb="00339966"/>
      <rgbColor rgb="00000000"/>
      <rgbColor rgb="00333300"/>
      <rgbColor rgb="00993300"/>
      <rgbColor rgb="00993366"/>
      <rgbColor rgb="00333399"/>
      <rgbColor rgb="00333333"/>
    </indexedColors>
    <mruColors>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142876</xdr:colOff>
      <xdr:row>2</xdr:row>
      <xdr:rowOff>38101</xdr:rowOff>
    </xdr:from>
    <xdr:to>
      <xdr:col>4</xdr:col>
      <xdr:colOff>33337</xdr:colOff>
      <xdr:row>7</xdr:row>
      <xdr:rowOff>752476</xdr:rowOff>
    </xdr:to>
    <xdr:pic>
      <xdr:nvPicPr>
        <xdr:cNvPr id="21" name="Image 20" descr="C:\Users\fcroizer\Downloads\Malabre père &amp; fils Logo (1).png">
          <a:extLst>
            <a:ext uri="{FF2B5EF4-FFF2-40B4-BE49-F238E27FC236}">
              <a16:creationId xmlns:a16="http://schemas.microsoft.com/office/drawing/2014/main" id="{00000000-0008-0000-0000-000015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6275" t="18253" r="25766" b="16843"/>
        <a:stretch/>
      </xdr:blipFill>
      <xdr:spPr bwMode="auto">
        <a:xfrm>
          <a:off x="238126" y="609601"/>
          <a:ext cx="2057399" cy="1638300"/>
        </a:xfrm>
        <a:prstGeom prst="rect">
          <a:avLst/>
        </a:prstGeom>
        <a:noFill/>
        <a:ln>
          <a:noFill/>
        </a:ln>
      </xdr:spPr>
    </xdr:pic>
    <xdr:clientData/>
  </xdr:twoCellAnchor>
  <xdr:twoCellAnchor>
    <xdr:from>
      <xdr:col>7</xdr:col>
      <xdr:colOff>0</xdr:colOff>
      <xdr:row>53</xdr:row>
      <xdr:rowOff>345280</xdr:rowOff>
    </xdr:from>
    <xdr:to>
      <xdr:col>11</xdr:col>
      <xdr:colOff>85725</xdr:colOff>
      <xdr:row>57</xdr:row>
      <xdr:rowOff>85724</xdr:rowOff>
    </xdr:to>
    <xdr:sp macro="" textlink="">
      <xdr:nvSpPr>
        <xdr:cNvPr id="11513" name="INVB3">
          <a:extLst>
            <a:ext uri="{FF2B5EF4-FFF2-40B4-BE49-F238E27FC236}">
              <a16:creationId xmlns:a16="http://schemas.microsoft.com/office/drawing/2014/main" id="{00000000-0008-0000-0000-0000F92C0000}"/>
            </a:ext>
          </a:extLst>
        </xdr:cNvPr>
        <xdr:cNvSpPr>
          <a:spLocks noChangeArrowheads="1"/>
        </xdr:cNvSpPr>
      </xdr:nvSpPr>
      <xdr:spPr bwMode="auto">
        <a:xfrm>
          <a:off x="5988844" y="18395155"/>
          <a:ext cx="2728912" cy="657225"/>
        </a:xfrm>
        <a:prstGeom prst="roundRect">
          <a:avLst>
            <a:gd name="adj" fmla="val 16667"/>
          </a:avLst>
        </a:prstGeom>
        <a:noFill/>
        <a:ln w="9525">
          <a:solidFill>
            <a:srgbClr val="0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704850</xdr:colOff>
      <xdr:row>9</xdr:row>
      <xdr:rowOff>133350</xdr:rowOff>
    </xdr:from>
    <xdr:to>
      <xdr:col>11</xdr:col>
      <xdr:colOff>9525</xdr:colOff>
      <xdr:row>18</xdr:row>
      <xdr:rowOff>66675</xdr:rowOff>
    </xdr:to>
    <xdr:sp macro="" textlink="">
      <xdr:nvSpPr>
        <xdr:cNvPr id="11515" name="INVB1">
          <a:extLst>
            <a:ext uri="{FF2B5EF4-FFF2-40B4-BE49-F238E27FC236}">
              <a16:creationId xmlns:a16="http://schemas.microsoft.com/office/drawing/2014/main" id="{00000000-0008-0000-0000-0000FB2C0000}"/>
            </a:ext>
          </a:extLst>
        </xdr:cNvPr>
        <xdr:cNvSpPr>
          <a:spLocks noChangeArrowheads="1"/>
        </xdr:cNvSpPr>
      </xdr:nvSpPr>
      <xdr:spPr bwMode="auto">
        <a:xfrm>
          <a:off x="3762375" y="1714500"/>
          <a:ext cx="3505200" cy="1628775"/>
        </a:xfrm>
        <a:prstGeom prst="roundRect">
          <a:avLst>
            <a:gd name="adj" fmla="val 16667"/>
          </a:avLst>
        </a:prstGeom>
        <a:noFill/>
        <a:ln w="9525">
          <a:solidFill>
            <a:srgbClr val="0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447676</xdr:colOff>
      <xdr:row>4</xdr:row>
      <xdr:rowOff>9525</xdr:rowOff>
    </xdr:from>
    <xdr:to>
      <xdr:col>9</xdr:col>
      <xdr:colOff>2</xdr:colOff>
      <xdr:row>7</xdr:row>
      <xdr:rowOff>9526</xdr:rowOff>
    </xdr:to>
    <xdr:sp macro="" textlink="">
      <xdr:nvSpPr>
        <xdr:cNvPr id="1030" name="LBL">
          <a:extLst>
            <a:ext uri="{FF2B5EF4-FFF2-40B4-BE49-F238E27FC236}">
              <a16:creationId xmlns:a16="http://schemas.microsoft.com/office/drawing/2014/main" id="{00000000-0008-0000-0000-000006040000}"/>
            </a:ext>
          </a:extLst>
        </xdr:cNvPr>
        <xdr:cNvSpPr txBox="1">
          <a:spLocks noChangeArrowheads="1"/>
        </xdr:cNvSpPr>
      </xdr:nvSpPr>
      <xdr:spPr bwMode="auto">
        <a:xfrm>
          <a:off x="3981451" y="990600"/>
          <a:ext cx="2809876" cy="485776"/>
        </a:xfrm>
        <a:prstGeom prst="rect">
          <a:avLst/>
        </a:prstGeom>
        <a:solidFill>
          <a:srgbClr val="FFFFFF"/>
        </a:solidFill>
        <a:ln w="1">
          <a:noFill/>
          <a:miter lim="800000"/>
          <a:headEnd/>
          <a:tailEnd/>
        </a:ln>
      </xdr:spPr>
      <xdr:txBody>
        <a:bodyPr vertOverflow="clip" wrap="square" lIns="45720" tIns="36576" rIns="45720" bIns="36576" anchor="ctr" upright="1"/>
        <a:lstStyle/>
        <a:p>
          <a:pPr algn="ctr" rtl="0">
            <a:defRPr sz="1000"/>
          </a:pPr>
          <a:r>
            <a:rPr lang="fr-FR" sz="1800" b="1" i="1" u="none" strike="noStrike" baseline="0">
              <a:solidFill>
                <a:srgbClr val="000000"/>
              </a:solidFill>
              <a:latin typeface="Arial"/>
              <a:cs typeface="Arial"/>
            </a:rPr>
            <a:t>DEVIS</a:t>
          </a:r>
        </a:p>
      </xdr:txBody>
    </xdr:sp>
    <xdr:clientData/>
  </xdr:twoCellAnchor>
  <xdr:twoCellAnchor>
    <xdr:from>
      <xdr:col>0</xdr:col>
      <xdr:colOff>0</xdr:colOff>
      <xdr:row>9</xdr:row>
      <xdr:rowOff>104775</xdr:rowOff>
    </xdr:from>
    <xdr:to>
      <xdr:col>5</xdr:col>
      <xdr:colOff>285750</xdr:colOff>
      <xdr:row>18</xdr:row>
      <xdr:rowOff>114300</xdr:rowOff>
    </xdr:to>
    <xdr:sp macro="" textlink="">
      <xdr:nvSpPr>
        <xdr:cNvPr id="11517" name="INVB2">
          <a:extLst>
            <a:ext uri="{FF2B5EF4-FFF2-40B4-BE49-F238E27FC236}">
              <a16:creationId xmlns:a16="http://schemas.microsoft.com/office/drawing/2014/main" id="{00000000-0008-0000-0000-0000FD2C0000}"/>
            </a:ext>
          </a:extLst>
        </xdr:cNvPr>
        <xdr:cNvSpPr>
          <a:spLocks noChangeArrowheads="1"/>
        </xdr:cNvSpPr>
      </xdr:nvSpPr>
      <xdr:spPr bwMode="auto">
        <a:xfrm>
          <a:off x="0" y="1685925"/>
          <a:ext cx="3343275" cy="1704975"/>
        </a:xfrm>
        <a:prstGeom prst="roundRect">
          <a:avLst>
            <a:gd name="adj" fmla="val 16667"/>
          </a:avLst>
        </a:prstGeom>
        <a:noFill/>
        <a:ln w="9525">
          <a:solidFill>
            <a:srgbClr val="0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47625</xdr:colOff>
      <xdr:row>46</xdr:row>
      <xdr:rowOff>152400</xdr:rowOff>
    </xdr:from>
    <xdr:to>
      <xdr:col>5</xdr:col>
      <xdr:colOff>295275</xdr:colOff>
      <xdr:row>51</xdr:row>
      <xdr:rowOff>57150</xdr:rowOff>
    </xdr:to>
    <xdr:sp macro="" textlink="">
      <xdr:nvSpPr>
        <xdr:cNvPr id="11518" name="INVB3">
          <a:extLst>
            <a:ext uri="{FF2B5EF4-FFF2-40B4-BE49-F238E27FC236}">
              <a16:creationId xmlns:a16="http://schemas.microsoft.com/office/drawing/2014/main" id="{00000000-0008-0000-0000-0000FE2C0000}"/>
            </a:ext>
          </a:extLst>
        </xdr:cNvPr>
        <xdr:cNvSpPr>
          <a:spLocks noChangeArrowheads="1"/>
        </xdr:cNvSpPr>
      </xdr:nvSpPr>
      <xdr:spPr bwMode="auto">
        <a:xfrm>
          <a:off x="142875" y="8505825"/>
          <a:ext cx="3209925" cy="762000"/>
        </a:xfrm>
        <a:prstGeom prst="roundRect">
          <a:avLst>
            <a:gd name="adj" fmla="val 16667"/>
          </a:avLst>
        </a:prstGeom>
        <a:noFill/>
        <a:ln w="9525">
          <a:solidFill>
            <a:srgbClr val="0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638174</xdr:colOff>
      <xdr:row>46</xdr:row>
      <xdr:rowOff>104774</xdr:rowOff>
    </xdr:from>
    <xdr:to>
      <xdr:col>4</xdr:col>
      <xdr:colOff>314325</xdr:colOff>
      <xdr:row>48</xdr:row>
      <xdr:rowOff>0</xdr:rowOff>
    </xdr:to>
    <xdr:sp macro="" textlink="">
      <xdr:nvSpPr>
        <xdr:cNvPr id="1033" name="INV2">
          <a:extLst>
            <a:ext uri="{FF2B5EF4-FFF2-40B4-BE49-F238E27FC236}">
              <a16:creationId xmlns:a16="http://schemas.microsoft.com/office/drawing/2014/main" id="{00000000-0008-0000-0000-000009040000}"/>
            </a:ext>
          </a:extLst>
        </xdr:cNvPr>
        <xdr:cNvSpPr txBox="1">
          <a:spLocks noChangeArrowheads="1"/>
        </xdr:cNvSpPr>
      </xdr:nvSpPr>
      <xdr:spPr bwMode="auto">
        <a:xfrm>
          <a:off x="1314449" y="8277224"/>
          <a:ext cx="1752601" cy="219076"/>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Paiement   Comptant</a:t>
          </a:r>
        </a:p>
      </xdr:txBody>
    </xdr:sp>
    <xdr:clientData/>
  </xdr:twoCellAnchor>
  <xdr:twoCellAnchor>
    <xdr:from>
      <xdr:col>1</xdr:col>
      <xdr:colOff>28575</xdr:colOff>
      <xdr:row>53</xdr:row>
      <xdr:rowOff>404812</xdr:rowOff>
    </xdr:from>
    <xdr:to>
      <xdr:col>6</xdr:col>
      <xdr:colOff>19050</xdr:colOff>
      <xdr:row>57</xdr:row>
      <xdr:rowOff>9525</xdr:rowOff>
    </xdr:to>
    <xdr:sp macro="" textlink="">
      <xdr:nvSpPr>
        <xdr:cNvPr id="11520" name="INVB3">
          <a:extLst>
            <a:ext uri="{FF2B5EF4-FFF2-40B4-BE49-F238E27FC236}">
              <a16:creationId xmlns:a16="http://schemas.microsoft.com/office/drawing/2014/main" id="{00000000-0008-0000-0000-0000002D0000}"/>
            </a:ext>
          </a:extLst>
        </xdr:cNvPr>
        <xdr:cNvSpPr>
          <a:spLocks noChangeArrowheads="1"/>
        </xdr:cNvSpPr>
      </xdr:nvSpPr>
      <xdr:spPr bwMode="auto">
        <a:xfrm>
          <a:off x="123825" y="18454687"/>
          <a:ext cx="4717256" cy="521494"/>
        </a:xfrm>
        <a:prstGeom prst="roundRect">
          <a:avLst>
            <a:gd name="adj" fmla="val 16667"/>
          </a:avLst>
        </a:prstGeom>
        <a:noFill/>
        <a:ln w="9525">
          <a:solidFill>
            <a:srgbClr val="0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347662</xdr:colOff>
      <xdr:row>53</xdr:row>
      <xdr:rowOff>295276</xdr:rowOff>
    </xdr:from>
    <xdr:to>
      <xdr:col>4</xdr:col>
      <xdr:colOff>309562</xdr:colOff>
      <xdr:row>56</xdr:row>
      <xdr:rowOff>38100</xdr:rowOff>
    </xdr:to>
    <xdr:sp macro="" textlink="">
      <xdr:nvSpPr>
        <xdr:cNvPr id="1060" name="INV2">
          <a:extLst>
            <a:ext uri="{FF2B5EF4-FFF2-40B4-BE49-F238E27FC236}">
              <a16:creationId xmlns:a16="http://schemas.microsoft.com/office/drawing/2014/main" id="{00000000-0008-0000-0000-000024040000}"/>
            </a:ext>
          </a:extLst>
        </xdr:cNvPr>
        <xdr:cNvSpPr txBox="1">
          <a:spLocks noChangeArrowheads="1"/>
        </xdr:cNvSpPr>
      </xdr:nvSpPr>
      <xdr:spPr bwMode="auto">
        <a:xfrm>
          <a:off x="1085850" y="18345151"/>
          <a:ext cx="1485900" cy="492918"/>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Paiement   Différé</a:t>
          </a:r>
        </a:p>
      </xdr:txBody>
    </xdr:sp>
    <xdr:clientData/>
  </xdr:twoCellAnchor>
  <xdr:twoCellAnchor>
    <xdr:from>
      <xdr:col>1</xdr:col>
      <xdr:colOff>152400</xdr:colOff>
      <xdr:row>58</xdr:row>
      <xdr:rowOff>28576</xdr:rowOff>
    </xdr:from>
    <xdr:to>
      <xdr:col>10</xdr:col>
      <xdr:colOff>838200</xdr:colOff>
      <xdr:row>61</xdr:row>
      <xdr:rowOff>133350</xdr:rowOff>
    </xdr:to>
    <xdr:sp macro="" textlink="">
      <xdr:nvSpPr>
        <xdr:cNvPr id="1063" name="LT">
          <a:extLst>
            <a:ext uri="{FF2B5EF4-FFF2-40B4-BE49-F238E27FC236}">
              <a16:creationId xmlns:a16="http://schemas.microsoft.com/office/drawing/2014/main" id="{00000000-0008-0000-0000-000027040000}"/>
            </a:ext>
          </a:extLst>
        </xdr:cNvPr>
        <xdr:cNvSpPr txBox="1">
          <a:spLocks noChangeArrowheads="1"/>
        </xdr:cNvSpPr>
      </xdr:nvSpPr>
      <xdr:spPr bwMode="auto">
        <a:xfrm>
          <a:off x="247650" y="10267951"/>
          <a:ext cx="6896100" cy="619124"/>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fr-FR" sz="1000">
              <a:effectLst/>
              <a:latin typeface="+mn-lt"/>
              <a:ea typeface="+mn-ea"/>
              <a:cs typeface="+mn-cs"/>
            </a:rPr>
            <a:t>SARL au capital de 1000 Euros   -   N° Siret </a:t>
          </a:r>
          <a:r>
            <a:rPr lang="fr-FR" sz="1000" baseline="0">
              <a:effectLst/>
              <a:latin typeface="+mn-lt"/>
              <a:ea typeface="+mn-ea"/>
              <a:cs typeface="+mn-cs"/>
            </a:rPr>
            <a:t> </a:t>
          </a:r>
          <a:r>
            <a:rPr lang="fr-FR" sz="1000">
              <a:effectLst/>
              <a:latin typeface="+mn-lt"/>
              <a:ea typeface="+mn-ea"/>
              <a:cs typeface="+mn-cs"/>
            </a:rPr>
            <a:t>51070065100043   -   Code APE 4334Z</a:t>
          </a:r>
        </a:p>
        <a:p>
          <a:pPr algn="ctr" rtl="0">
            <a:defRPr sz="1000"/>
          </a:pPr>
          <a:r>
            <a:rPr lang="fr-FR" sz="1000">
              <a:effectLst/>
              <a:latin typeface="+mn-lt"/>
              <a:ea typeface="+mn-ea"/>
              <a:cs typeface="+mn-cs"/>
            </a:rPr>
            <a:t>6 rue des Terres Douces,</a:t>
          </a:r>
          <a:r>
            <a:rPr lang="fr-FR" sz="1000" baseline="0">
              <a:effectLst/>
              <a:latin typeface="+mn-lt"/>
              <a:ea typeface="+mn-ea"/>
              <a:cs typeface="+mn-cs"/>
            </a:rPr>
            <a:t> 33370 SALLEBOEUF</a:t>
          </a:r>
          <a:endParaRPr lang="fr-FR" sz="1000">
            <a:effectLst/>
            <a:latin typeface="+mn-lt"/>
            <a:ea typeface="+mn-ea"/>
            <a:cs typeface="+mn-cs"/>
          </a:endParaRPr>
        </a:p>
        <a:p>
          <a:pPr algn="ctr" rtl="0">
            <a:defRPr sz="1000"/>
          </a:pPr>
          <a:r>
            <a:rPr lang="fr-FR" sz="1000" baseline="0">
              <a:effectLst/>
              <a:latin typeface="+mn-lt"/>
              <a:ea typeface="+mn-ea"/>
              <a:cs typeface="+mn-cs"/>
            </a:rPr>
            <a:t>E-mail : malabrepeinture@gmail.com    -    Facebook</a:t>
          </a:r>
        </a:p>
      </xdr:txBody>
    </xdr:sp>
    <xdr:clientData/>
  </xdr:twoCellAnchor>
  <mc:AlternateContent xmlns:mc="http://schemas.openxmlformats.org/markup-compatibility/2006">
    <mc:Choice xmlns:a14="http://schemas.microsoft.com/office/drawing/2010/main" Requires="a14">
      <xdr:twoCellAnchor>
        <xdr:from>
          <xdr:col>0</xdr:col>
          <xdr:colOff>66675</xdr:colOff>
          <xdr:row>1</xdr:row>
          <xdr:rowOff>9525</xdr:rowOff>
        </xdr:from>
        <xdr:to>
          <xdr:col>2</xdr:col>
          <xdr:colOff>228600</xdr:colOff>
          <xdr:row>1</xdr:row>
          <xdr:rowOff>495300</xdr:rowOff>
        </xdr:to>
        <xdr:sp macro="" textlink="">
          <xdr:nvSpPr>
            <xdr:cNvPr id="6223" name="Bouton 2" hidden="1">
              <a:extLst>
                <a:ext uri="{63B3BB69-23CF-44E3-9099-C40C66FF867C}">
                  <a14:compatExt spid="_x0000_s6223"/>
                </a:ext>
                <a:ext uri="{FF2B5EF4-FFF2-40B4-BE49-F238E27FC236}">
                  <a16:creationId xmlns:a16="http://schemas.microsoft.com/office/drawing/2014/main" id="{00000000-0008-0000-0000-00004F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EFFACER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295275</xdr:colOff>
          <xdr:row>1</xdr:row>
          <xdr:rowOff>9525</xdr:rowOff>
        </xdr:from>
        <xdr:to>
          <xdr:col>3</xdr:col>
          <xdr:colOff>762000</xdr:colOff>
          <xdr:row>1</xdr:row>
          <xdr:rowOff>495300</xdr:rowOff>
        </xdr:to>
        <xdr:sp macro="" textlink="">
          <xdr:nvSpPr>
            <xdr:cNvPr id="6224" name="Bouton 3" hidden="1">
              <a:extLst>
                <a:ext uri="{63B3BB69-23CF-44E3-9099-C40C66FF867C}">
                  <a14:compatExt spid="_x0000_s6224"/>
                </a:ext>
                <a:ext uri="{FF2B5EF4-FFF2-40B4-BE49-F238E27FC236}">
                  <a16:creationId xmlns:a16="http://schemas.microsoft.com/office/drawing/2014/main" id="{00000000-0008-0000-0000-000050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28575</xdr:colOff>
          <xdr:row>1</xdr:row>
          <xdr:rowOff>9525</xdr:rowOff>
        </xdr:from>
        <xdr:to>
          <xdr:col>10</xdr:col>
          <xdr:colOff>142875</xdr:colOff>
          <xdr:row>1</xdr:row>
          <xdr:rowOff>495300</xdr:rowOff>
        </xdr:to>
        <xdr:sp macro="" textlink="">
          <xdr:nvSpPr>
            <xdr:cNvPr id="6225" name="Bouton 7" hidden="1">
              <a:extLst>
                <a:ext uri="{63B3BB69-23CF-44E3-9099-C40C66FF867C}">
                  <a14:compatExt spid="_x0000_s6225"/>
                </a:ext>
                <a:ext uri="{FF2B5EF4-FFF2-40B4-BE49-F238E27FC236}">
                  <a16:creationId xmlns:a16="http://schemas.microsoft.com/office/drawing/2014/main" id="{00000000-0008-0000-0000-00005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CCFF"/>
                  </a:solidFill>
                  <a:latin typeface="Arial"/>
                  <a:cs typeface="Arial"/>
                </a:rPr>
                <a:t>OUVRIR</a:t>
              </a:r>
            </a:p>
            <a:p>
              <a:pPr algn="ctr" rtl="0">
                <a:defRPr sz="1000"/>
              </a:pPr>
              <a:r>
                <a:rPr lang="fr-FR" sz="1200" b="1" i="0" u="none" strike="noStrike" baseline="0">
                  <a:solidFill>
                    <a:srgbClr val="00CCFF"/>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619125</xdr:colOff>
          <xdr:row>1</xdr:row>
          <xdr:rowOff>9525</xdr:rowOff>
        </xdr:from>
        <xdr:to>
          <xdr:col>8</xdr:col>
          <xdr:colOff>257175</xdr:colOff>
          <xdr:row>1</xdr:row>
          <xdr:rowOff>495300</xdr:rowOff>
        </xdr:to>
        <xdr:sp macro="" textlink="">
          <xdr:nvSpPr>
            <xdr:cNvPr id="6226" name="Bouton 6" hidden="1">
              <a:extLst>
                <a:ext uri="{63B3BB69-23CF-44E3-9099-C40C66FF867C}">
                  <a14:compatExt spid="_x0000_s6226"/>
                </a:ext>
                <a:ext uri="{FF2B5EF4-FFF2-40B4-BE49-F238E27FC236}">
                  <a16:creationId xmlns:a16="http://schemas.microsoft.com/office/drawing/2014/main" id="{00000000-0008-0000-0000-000052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339966"/>
                  </a:solidFill>
                  <a:latin typeface="Arial"/>
                  <a:cs typeface="Arial"/>
                </a:rPr>
                <a:t>NOUVEAU</a:t>
              </a:r>
            </a:p>
            <a:p>
              <a:pPr algn="ctr" rtl="0">
                <a:defRPr sz="1000"/>
              </a:pPr>
              <a:r>
                <a:rPr lang="fr-FR" sz="1200" b="1" i="0" u="none" strike="noStrike" baseline="0">
                  <a:solidFill>
                    <a:srgbClr val="339966"/>
                  </a:solidFill>
                  <a:latin typeface="Arial"/>
                  <a:cs typeface="Arial"/>
                </a:rPr>
                <a:t>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228600</xdr:colOff>
          <xdr:row>1</xdr:row>
          <xdr:rowOff>9525</xdr:rowOff>
        </xdr:from>
        <xdr:to>
          <xdr:col>12</xdr:col>
          <xdr:colOff>28575</xdr:colOff>
          <xdr:row>1</xdr:row>
          <xdr:rowOff>495300</xdr:rowOff>
        </xdr:to>
        <xdr:sp macro="" textlink="">
          <xdr:nvSpPr>
            <xdr:cNvPr id="10552" name="Bouton 8" hidden="1">
              <a:extLst>
                <a:ext uri="{63B3BB69-23CF-44E3-9099-C40C66FF867C}">
                  <a14:compatExt spid="_x0000_s10552"/>
                </a:ext>
                <a:ext uri="{FF2B5EF4-FFF2-40B4-BE49-F238E27FC236}">
                  <a16:creationId xmlns:a16="http://schemas.microsoft.com/office/drawing/2014/main" id="{00000000-0008-0000-0000-000038290000}"/>
                </a:ext>
              </a:extLst>
            </xdr:cNvPr>
            <xdr:cNvSpPr/>
          </xdr:nvSpPr>
          <xdr:spPr bwMode="auto">
            <a:xfrm>
              <a:off x="0" y="0"/>
              <a:ext cx="0" cy="0"/>
            </a:xfrm>
            <a:prstGeom prst="rect">
              <a:avLst/>
            </a:prstGeom>
            <a:noFill/>
            <a:ln w="9525">
              <a:miter lim="800000"/>
              <a:headEnd/>
              <a:tailEnd/>
            </a:ln>
          </xdr:spPr>
          <xdr:txBody>
            <a:bodyPr vertOverflow="clip" wrap="square" lIns="0" tIns="0" rIns="0" bIns="0" anchor="ctr" upright="1"/>
            <a:lstStyle/>
            <a:p>
              <a:pPr algn="ctr" rtl="0">
                <a:defRPr sz="1000"/>
              </a:pPr>
              <a:r>
                <a:rPr lang="fr-FR" sz="1200" b="1" i="0" u="none" strike="noStrike" baseline="0">
                  <a:solidFill>
                    <a:srgbClr val="00CCFF"/>
                  </a:solidFill>
                  <a:latin typeface="Arial"/>
                  <a:cs typeface="Arial"/>
                </a:rPr>
                <a:t>OUVRIR</a:t>
              </a:r>
            </a:p>
            <a:p>
              <a:pPr algn="ctr" rtl="0">
                <a:defRPr sz="1000"/>
              </a:pPr>
              <a:r>
                <a:rPr lang="fr-FR" sz="1200" b="1" i="0" u="none" strike="noStrike" baseline="0">
                  <a:solidFill>
                    <a:srgbClr val="00CCFF"/>
                  </a:solidFill>
                  <a:latin typeface="Arial"/>
                  <a:cs typeface="Arial"/>
                </a:rPr>
                <a:t>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257175</xdr:colOff>
          <xdr:row>1</xdr:row>
          <xdr:rowOff>9525</xdr:rowOff>
        </xdr:from>
        <xdr:to>
          <xdr:col>6</xdr:col>
          <xdr:colOff>266700</xdr:colOff>
          <xdr:row>1</xdr:row>
          <xdr:rowOff>495300</xdr:rowOff>
        </xdr:to>
        <xdr:sp macro="" textlink="">
          <xdr:nvSpPr>
            <xdr:cNvPr id="10597" name="Bouton 5" hidden="1">
              <a:extLst>
                <a:ext uri="{63B3BB69-23CF-44E3-9099-C40C66FF867C}">
                  <a14:compatExt spid="_x0000_s10597"/>
                </a:ext>
                <a:ext uri="{FF2B5EF4-FFF2-40B4-BE49-F238E27FC236}">
                  <a16:creationId xmlns:a16="http://schemas.microsoft.com/office/drawing/2014/main" id="{00000000-0008-0000-0000-00006529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FF"/>
                  </a:solidFill>
                  <a:latin typeface="Arial"/>
                  <a:cs typeface="Arial"/>
                </a:rPr>
                <a:t>OUVRIR</a:t>
              </a:r>
            </a:p>
            <a:p>
              <a:pPr algn="ctr" rtl="0">
                <a:defRPr sz="1000"/>
              </a:pPr>
              <a:r>
                <a:rPr lang="fr-FR" sz="1200" b="1" i="0" u="none" strike="noStrike" baseline="0">
                  <a:solidFill>
                    <a:srgbClr val="FF00FF"/>
                  </a:solidFill>
                  <a:latin typeface="Arial"/>
                  <a:cs typeface="Arial"/>
                </a:rPr>
                <a:t>CLIENT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828675</xdr:colOff>
          <xdr:row>1</xdr:row>
          <xdr:rowOff>9525</xdr:rowOff>
        </xdr:from>
        <xdr:to>
          <xdr:col>4</xdr:col>
          <xdr:colOff>838200</xdr:colOff>
          <xdr:row>1</xdr:row>
          <xdr:rowOff>495300</xdr:rowOff>
        </xdr:to>
        <xdr:sp macro="" textlink="">
          <xdr:nvSpPr>
            <xdr:cNvPr id="11039" name="Bouton 4" hidden="1">
              <a:extLst>
                <a:ext uri="{63B3BB69-23CF-44E3-9099-C40C66FF867C}">
                  <a14:compatExt spid="_x0000_s11039"/>
                </a:ext>
                <a:ext uri="{FF2B5EF4-FFF2-40B4-BE49-F238E27FC236}">
                  <a16:creationId xmlns:a16="http://schemas.microsoft.com/office/drawing/2014/main" id="{00000000-0008-0000-0000-00001F2B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QUITTER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371475</xdr:colOff>
          <xdr:row>0</xdr:row>
          <xdr:rowOff>47625</xdr:rowOff>
        </xdr:from>
        <xdr:to>
          <xdr:col>16</xdr:col>
          <xdr:colOff>1743075</xdr:colOff>
          <xdr:row>0</xdr:row>
          <xdr:rowOff>438150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Retour MODELE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676275</xdr:colOff>
          <xdr:row>0</xdr:row>
          <xdr:rowOff>38100</xdr:rowOff>
        </xdr:from>
        <xdr:to>
          <xdr:col>7</xdr:col>
          <xdr:colOff>371475</xdr:colOff>
          <xdr:row>0</xdr:row>
          <xdr:rowOff>428625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Retour MODELE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581025</xdr:colOff>
          <xdr:row>0</xdr:row>
          <xdr:rowOff>66675</xdr:rowOff>
        </xdr:from>
        <xdr:to>
          <xdr:col>8</xdr:col>
          <xdr:colOff>276225</xdr:colOff>
          <xdr:row>0</xdr:row>
          <xdr:rowOff>457200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Retour MODELE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533400</xdr:colOff>
          <xdr:row>0</xdr:row>
          <xdr:rowOff>38100</xdr:rowOff>
        </xdr:from>
        <xdr:to>
          <xdr:col>9</xdr:col>
          <xdr:colOff>228600</xdr:colOff>
          <xdr:row>0</xdr:row>
          <xdr:rowOff>428625</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Retour MODELE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2" displayName="Tableau2" ref="A1:O552" totalsRowShown="0" headerRowDxfId="26" dataDxfId="25" tableBorderDxfId="24">
  <autoFilter ref="A1:O552" xr:uid="{1CBA4E36-AE0F-4419-A4E6-F76AB1BF73CD}"/>
  <sortState ref="A2:O336">
    <sortCondition ref="A2:A336"/>
    <sortCondition ref="C2:C336"/>
  </sortState>
  <tableColumns count="15">
    <tableColumn id="15" xr3:uid="{EECBDEDE-81FE-441A-8E2D-29CEFDF1335F}" name="Famille" dataDxfId="23"/>
    <tableColumn id="1" xr3:uid="{00000000-0010-0000-0000-000001000000}" name="Réf :" dataDxfId="22"/>
    <tableColumn id="2" xr3:uid="{00000000-0010-0000-0000-000002000000}" name="Libellés" dataDxfId="21"/>
    <tableColumn id="3" xr3:uid="{00000000-0010-0000-0000-000003000000}" name="Code Tva" dataDxfId="20"/>
    <tableColumn id="4" xr3:uid="{00000000-0010-0000-0000-000004000000}" name="Prix HT + Marge" dataDxfId="19">
      <calculatedColumnFormula>N2+(N2*O2)</calculatedColumnFormula>
    </tableColumn>
    <tableColumn id="5" xr3:uid="{00000000-0010-0000-0000-000005000000}" name="Colonne1" dataDxfId="18"/>
    <tableColumn id="6" xr3:uid="{00000000-0010-0000-0000-000006000000}" name="Codes " dataDxfId="17">
      <calculatedColumnFormula>IF(B2&lt;&gt;"",REPT(B2,1)&amp;" :  " &amp;REPT(C2,1),"")</calculatedColumnFormula>
    </tableColumn>
    <tableColumn id="7" xr3:uid="{00000000-0010-0000-0000-000007000000}" name="Colonne2" dataDxfId="16">
      <calculatedColumnFormula>IF(B2&lt;&gt;"",CONCATENATE(B2," : ",C2),"")</calculatedColumnFormula>
    </tableColumn>
    <tableColumn id="8" xr3:uid="{00000000-0010-0000-0000-000008000000}" name="Colonne3" dataDxfId="15">
      <calculatedColumnFormula>IF(B2&lt;&gt;"",REPT(B2,1),"")</calculatedColumnFormula>
    </tableColumn>
    <tableColumn id="9" xr3:uid="{00000000-0010-0000-0000-000009000000}" name="Colonne4" dataDxfId="14"/>
    <tableColumn id="10" xr3:uid="{00000000-0010-0000-0000-00000A000000}" name="Colonne5" dataDxfId="13"/>
    <tableColumn id="13" xr3:uid="{7796D035-F697-401A-8344-ECFBD1BCA071}" name="Unité" dataDxfId="12"/>
    <tableColumn id="14" xr3:uid="{AA06DD59-CB1A-4DAA-9EDF-EAEABC479408}" name="Famille2" dataDxfId="11">
      <calculatedColumnFormula>A2</calculatedColumnFormula>
    </tableColumn>
    <tableColumn id="11" xr3:uid="{00000000-0010-0000-0000-00000B000000}" name="Prix HT" dataDxfId="10"/>
    <tableColumn id="12" xr3:uid="{00000000-0010-0000-0000-00000C000000}" name="Marge" dataDxfId="9"/>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FCF1CD-F8FF-4EE7-8779-F656AE17DCD5}" name="Tableau3" displayName="Tableau3" ref="A1:G300" totalsRowShown="0" headerRowDxfId="8" dataDxfId="7">
  <autoFilter ref="A1:G300" xr:uid="{E99B2392-05D2-4745-9524-20E40F413753}"/>
  <tableColumns count="7">
    <tableColumn id="1" xr3:uid="{218D90C7-9F7B-4954-9715-C5DF05E5FD9B}" name="NOM ou SOCIETE" dataDxfId="6"/>
    <tableColumn id="2" xr3:uid="{9B584E4E-00F7-4B96-BD7D-3549F2BCF28C}" name="PRENOM" dataDxfId="5"/>
    <tableColumn id="3" xr3:uid="{B14CBF97-F590-4552-8B38-C76D3FA49EAC}" name="ADRESSE 1" dataDxfId="4"/>
    <tableColumn id="4" xr3:uid="{2F62E42E-FA3F-4FF1-918E-D3A9928A094B}" name="ADRESSE 2" dataDxfId="3"/>
    <tableColumn id="5" xr3:uid="{49654575-8B44-4862-90F9-8F359EC7B0E1}" name="CODE POSTAL VILLE" dataDxfId="2"/>
    <tableColumn id="6" xr3:uid="{4ED7DF60-CB5F-45C9-A7FA-8380C0B5A60D}" name="TEL" dataDxfId="1"/>
    <tableColumn id="7" xr3:uid="{737355D9-FD87-4819-A3E8-9A1D2C0C6CA7}" name="MAIL"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hyperlink" Target="mailto:jchatelier@bbox,fr" TargetMode="External"/><Relationship Id="rId7" Type="http://schemas.openxmlformats.org/officeDocument/2006/relationships/ctrlProp" Target="../ctrlProps/ctrlProp11.xml"/><Relationship Id="rId2" Type="http://schemas.openxmlformats.org/officeDocument/2006/relationships/hyperlink" Target="mailto:mbriex@club-internet.fr" TargetMode="External"/><Relationship Id="rId1" Type="http://schemas.openxmlformats.org/officeDocument/2006/relationships/hyperlink" Target="mailto:brigsourisse@hotmail.com" TargetMode="External"/><Relationship Id="rId6" Type="http://schemas.openxmlformats.org/officeDocument/2006/relationships/vmlDrawing" Target="../drawings/vmlDrawing5.vml"/><Relationship Id="rId5" Type="http://schemas.openxmlformats.org/officeDocument/2006/relationships/drawing" Target="../drawings/drawing5.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W71"/>
  <sheetViews>
    <sheetView showGridLines="0" tabSelected="1" zoomScale="80" zoomScaleNormal="80" workbookViewId="0">
      <pane ySplit="2" topLeftCell="A3" activePane="bottomLeft" state="frozen"/>
      <selection activeCell="C1" sqref="C1"/>
      <selection pane="bottomLeft" activeCell="E22" sqref="E22:G22"/>
    </sheetView>
  </sheetViews>
  <sheetFormatPr baseColWidth="10" defaultColWidth="0" defaultRowHeight="12.75" x14ac:dyDescent="0.2"/>
  <cols>
    <col min="1" max="1" width="1.25" style="23" customWidth="1"/>
    <col min="2" max="2" width="8.375" style="24" customWidth="1"/>
    <col min="3" max="3" width="7.25" style="23" customWidth="1"/>
    <col min="4" max="4" width="12.875" style="23" customWidth="1"/>
    <col min="5" max="5" width="18.25" style="23" customWidth="1"/>
    <col min="6" max="6" width="15.25" style="23" customWidth="1"/>
    <col min="7" max="7" width="15.375" style="23" customWidth="1"/>
    <col min="8" max="8" width="7.875" style="23" customWidth="1"/>
    <col min="9" max="9" width="4.25" style="23" customWidth="1"/>
    <col min="10" max="10" width="10.125" style="23" customWidth="1"/>
    <col min="11" max="11" width="12.5" style="166" customWidth="1"/>
    <col min="12" max="12" width="1.875" style="35" customWidth="1"/>
    <col min="13" max="13" width="0.875" style="23" customWidth="1"/>
    <col min="14" max="14" width="5.75" style="23" hidden="1" customWidth="1"/>
    <col min="15" max="15" width="35" style="23" hidden="1" customWidth="1"/>
    <col min="16" max="18" width="0" style="23" hidden="1" customWidth="1"/>
    <col min="19" max="19" width="22.5" style="23" hidden="1" customWidth="1"/>
    <col min="20" max="16384" width="0" style="23" hidden="1"/>
  </cols>
  <sheetData>
    <row r="1" spans="1:23" ht="3.75" customHeight="1" x14ac:dyDescent="0.2">
      <c r="L1" s="25"/>
    </row>
    <row r="2" spans="1:23" ht="41.25" customHeight="1" x14ac:dyDescent="0.2">
      <c r="A2" s="26"/>
      <c r="B2" s="11"/>
      <c r="C2" s="26"/>
      <c r="D2" s="26"/>
      <c r="E2" s="26"/>
      <c r="F2" s="26"/>
      <c r="G2" s="26"/>
      <c r="H2" s="26"/>
      <c r="I2" s="259" t="str">
        <f>IF(K2&lt;&gt;"","N°Facture Précédente","")</f>
        <v/>
      </c>
      <c r="J2" s="259"/>
      <c r="K2" s="167"/>
      <c r="L2" s="27"/>
      <c r="M2" s="26"/>
    </row>
    <row r="3" spans="1:23" ht="17.25" customHeight="1" x14ac:dyDescent="0.2">
      <c r="A3" s="26"/>
      <c r="B3" s="11"/>
      <c r="C3" s="26"/>
      <c r="D3" s="26"/>
      <c r="E3" s="26"/>
      <c r="F3" s="26"/>
      <c r="G3" s="26"/>
      <c r="H3" s="26"/>
      <c r="I3" s="26"/>
      <c r="J3" s="26"/>
      <c r="K3" s="168"/>
      <c r="L3" s="28"/>
      <c r="M3" s="26"/>
    </row>
    <row r="4" spans="1:23" ht="17.25" customHeight="1" x14ac:dyDescent="0.25">
      <c r="A4" s="26"/>
      <c r="B4" s="11"/>
      <c r="C4" s="26"/>
      <c r="D4" s="71"/>
      <c r="E4" s="29"/>
      <c r="F4" s="29"/>
      <c r="G4" s="29"/>
      <c r="H4" s="29"/>
      <c r="I4" s="87"/>
      <c r="J4" s="88" t="str">
        <f ca="1">"DEVIS        N° "&amp;YEAR(TODAY())</f>
        <v>DEVIS        N° 2020</v>
      </c>
      <c r="K4" s="183">
        <v>1</v>
      </c>
      <c r="L4" s="28"/>
      <c r="M4" s="30"/>
    </row>
    <row r="5" spans="1:23" ht="12.75" customHeight="1" x14ac:dyDescent="0.2">
      <c r="A5" s="26"/>
      <c r="B5" s="31"/>
      <c r="C5" s="26"/>
      <c r="D5" s="69"/>
      <c r="E5" s="32"/>
      <c r="F5" s="33"/>
      <c r="G5" s="33"/>
      <c r="H5" s="33"/>
      <c r="I5" s="26"/>
      <c r="J5" s="26"/>
      <c r="K5" s="168"/>
      <c r="L5" s="28"/>
      <c r="M5" s="26"/>
    </row>
    <row r="6" spans="1:23" ht="12.75" customHeight="1" x14ac:dyDescent="0.2">
      <c r="A6" s="26"/>
      <c r="B6" s="11"/>
      <c r="C6" s="26"/>
      <c r="D6" s="69"/>
      <c r="E6" s="32"/>
      <c r="F6" s="33"/>
      <c r="G6" s="33"/>
      <c r="H6" s="33"/>
      <c r="I6" s="26"/>
      <c r="J6" s="26"/>
      <c r="K6" s="168"/>
      <c r="L6" s="28"/>
      <c r="M6" s="26"/>
    </row>
    <row r="7" spans="1:23" ht="12.75" customHeight="1" x14ac:dyDescent="0.2">
      <c r="A7" s="26"/>
      <c r="B7" s="11"/>
      <c r="C7" s="26"/>
      <c r="D7" s="70"/>
      <c r="E7" s="34"/>
      <c r="F7" s="34"/>
      <c r="G7" s="34"/>
      <c r="H7" s="34"/>
      <c r="I7" s="34"/>
      <c r="J7" s="26"/>
      <c r="K7" s="168"/>
      <c r="L7" s="28"/>
      <c r="M7" s="26"/>
    </row>
    <row r="8" spans="1:23" ht="64.5" customHeight="1" thickBot="1" x14ac:dyDescent="0.25">
      <c r="A8" s="245"/>
      <c r="B8" s="246"/>
      <c r="C8" s="245"/>
      <c r="D8" s="245"/>
      <c r="E8" s="276"/>
      <c r="F8" s="276"/>
      <c r="G8" s="276"/>
      <c r="H8" s="276"/>
      <c r="I8" s="276"/>
      <c r="J8" s="276"/>
      <c r="K8" s="276"/>
      <c r="L8" s="244"/>
      <c r="M8" s="245"/>
      <c r="R8" s="35"/>
      <c r="S8" s="35"/>
      <c r="T8" s="35"/>
      <c r="U8" s="35"/>
      <c r="V8" s="35"/>
      <c r="W8" s="35"/>
    </row>
    <row r="9" spans="1:23" ht="3" customHeight="1" thickTop="1" x14ac:dyDescent="0.3">
      <c r="A9" s="26"/>
      <c r="B9" s="36"/>
      <c r="C9" s="37"/>
      <c r="D9" s="37"/>
      <c r="E9" s="37"/>
      <c r="F9" s="37"/>
      <c r="G9" s="37"/>
      <c r="H9" s="38"/>
      <c r="I9" s="38"/>
      <c r="J9" s="37"/>
      <c r="K9" s="169"/>
      <c r="L9" s="37"/>
      <c r="M9" s="39"/>
      <c r="R9" s="35"/>
      <c r="S9" s="35"/>
      <c r="T9" s="35"/>
      <c r="U9" s="35"/>
      <c r="V9" s="35"/>
      <c r="W9" s="35"/>
    </row>
    <row r="10" spans="1:23" ht="18" customHeight="1" x14ac:dyDescent="0.2">
      <c r="A10" s="26"/>
      <c r="B10" s="11"/>
      <c r="C10" s="26"/>
      <c r="D10" s="26"/>
      <c r="E10" s="26"/>
      <c r="F10" s="26"/>
      <c r="G10" s="26"/>
      <c r="H10" s="26"/>
      <c r="I10" s="26"/>
      <c r="J10" s="26"/>
      <c r="K10" s="168"/>
      <c r="L10" s="28"/>
      <c r="M10" s="26"/>
      <c r="R10" s="35"/>
      <c r="S10" s="35"/>
      <c r="T10" s="35"/>
      <c r="U10" s="35"/>
      <c r="V10" s="35"/>
      <c r="W10" s="35"/>
    </row>
    <row r="11" spans="1:23" ht="17.100000000000001" customHeight="1" x14ac:dyDescent="0.25">
      <c r="A11" s="26"/>
      <c r="B11" s="77" t="s">
        <v>7</v>
      </c>
      <c r="C11" s="26"/>
      <c r="D11" s="263"/>
      <c r="E11" s="264"/>
      <c r="F11" s="75"/>
      <c r="G11" s="41"/>
      <c r="H11" s="41"/>
      <c r="I11" s="42"/>
      <c r="J11" s="43"/>
      <c r="K11" s="168"/>
      <c r="L11" s="28"/>
      <c r="M11" s="26"/>
      <c r="R11" s="35"/>
      <c r="S11" s="35"/>
      <c r="T11" s="35"/>
      <c r="U11" s="35"/>
      <c r="V11" s="35"/>
      <c r="W11" s="35"/>
    </row>
    <row r="12" spans="1:23" s="81" customFormat="1" ht="17.100000000000001" customHeight="1" x14ac:dyDescent="0.2">
      <c r="A12" s="33"/>
      <c r="B12" s="46"/>
      <c r="C12" s="44"/>
      <c r="D12" s="202"/>
      <c r="E12" s="203"/>
      <c r="F12" s="45"/>
      <c r="G12" s="247"/>
      <c r="H12" s="247"/>
      <c r="I12" s="247"/>
      <c r="J12" s="247"/>
      <c r="K12" s="233"/>
      <c r="M12" s="82"/>
      <c r="N12" s="82"/>
      <c r="O12" s="82"/>
      <c r="P12" s="82"/>
      <c r="Q12" s="82"/>
      <c r="R12" s="82"/>
    </row>
    <row r="13" spans="1:23" ht="17.100000000000001" customHeight="1" x14ac:dyDescent="0.2">
      <c r="A13" s="26"/>
      <c r="B13" s="78" t="s">
        <v>8</v>
      </c>
      <c r="C13" s="44"/>
      <c r="D13" s="257" t="str">
        <f ca="1">"REF"&amp;YEAR(TODAY())</f>
        <v>REF2020</v>
      </c>
      <c r="E13" s="239">
        <f>K4</f>
        <v>1</v>
      </c>
      <c r="F13" s="47"/>
      <c r="G13" s="272" t="str">
        <f>IF(IF(G12&lt;&gt;"",VLOOKUP(G12,TABLO_CLIENT,3,FALSE),"")=0,"",IF(G12&lt;&gt;"",VLOOKUP(G12,TABLO_CLIENT,3,FALSE),""))</f>
        <v/>
      </c>
      <c r="H13" s="268"/>
      <c r="I13" s="268"/>
      <c r="J13" s="268"/>
      <c r="K13" s="268"/>
      <c r="L13" s="28"/>
      <c r="M13" s="48"/>
      <c r="N13" s="35"/>
      <c r="O13" s="35"/>
      <c r="P13" s="35"/>
      <c r="Q13" s="35"/>
    </row>
    <row r="14" spans="1:23" ht="17.100000000000001" customHeight="1" x14ac:dyDescent="0.2">
      <c r="A14" s="26"/>
      <c r="B14" s="46"/>
      <c r="D14" s="204"/>
      <c r="E14" s="205"/>
      <c r="F14" s="45"/>
      <c r="G14" s="270" t="str">
        <f>IF(IF(G12&lt;&gt;"",VLOOKUP(G12,TABLO_CLIENT,4,FALSE),"")=0,"",IF(G12&lt;&gt;"",VLOOKUP(G12,TABLO_CLIENT,4,FALSE),""))</f>
        <v/>
      </c>
      <c r="H14" s="270"/>
      <c r="I14" s="270"/>
      <c r="J14" s="270"/>
      <c r="K14" s="207"/>
      <c r="L14" s="28"/>
      <c r="M14" s="26"/>
      <c r="N14" s="35"/>
      <c r="O14" s="35"/>
      <c r="P14" s="35"/>
      <c r="Q14" s="35"/>
    </row>
    <row r="15" spans="1:23" ht="17.100000000000001" customHeight="1" x14ac:dyDescent="0.2">
      <c r="A15" s="26"/>
      <c r="B15" s="78" t="s">
        <v>9</v>
      </c>
      <c r="C15" s="26"/>
      <c r="D15" s="265" t="str">
        <f>G12&amp;" "&amp;J12</f>
        <v xml:space="preserve"> </v>
      </c>
      <c r="E15" s="266"/>
      <c r="F15" s="49"/>
      <c r="G15" s="267" t="str">
        <f>IF(G12&lt;&gt;"",VLOOKUP(G12,TABLO_CLIENT,5,FALSE),"")</f>
        <v/>
      </c>
      <c r="H15" s="268"/>
      <c r="I15" s="268"/>
      <c r="J15" s="268"/>
      <c r="K15" s="268"/>
      <c r="L15" s="28"/>
      <c r="M15" s="26"/>
      <c r="N15" s="35"/>
      <c r="O15" s="35"/>
      <c r="P15" s="35"/>
    </row>
    <row r="16" spans="1:23" ht="17.100000000000001" customHeight="1" x14ac:dyDescent="0.2">
      <c r="A16" s="26"/>
      <c r="B16" s="46"/>
      <c r="D16" s="204"/>
      <c r="E16" s="206"/>
      <c r="F16" s="49"/>
      <c r="G16" s="271" t="str">
        <f>IF(IF(G12&lt;&gt;"",VLOOKUP(G12,TABLO_CLIENT,7,FALSE),"")=0,"",IF(G12&lt;&gt;"",VLOOKUP(G12,TABLO_CLIENT,7,FALSE),""))</f>
        <v/>
      </c>
      <c r="H16" s="271"/>
      <c r="I16" s="271"/>
      <c r="J16" s="208"/>
      <c r="K16" s="209"/>
      <c r="L16" s="28"/>
      <c r="M16" s="26"/>
      <c r="N16" s="35"/>
      <c r="O16" s="35"/>
      <c r="P16" s="35"/>
    </row>
    <row r="17" spans="1:17" ht="17.100000000000001" customHeight="1" x14ac:dyDescent="0.25">
      <c r="A17" s="26"/>
      <c r="B17" s="79" t="s">
        <v>6</v>
      </c>
      <c r="C17" s="50"/>
      <c r="D17" s="260" t="str">
        <f>IF(IF(G12&lt;&gt;"",VLOOKUP(G12,TABLO_CLIENT,6,FALSE),"")=0,"",IF(G12&lt;&gt;"",VLOOKUP(G12,TABLO_CLIENT,6,FALSE),""))</f>
        <v/>
      </c>
      <c r="E17" s="260"/>
      <c r="F17" s="49"/>
      <c r="G17" s="261" t="str">
        <f>IF(IF(ISERROR(VLOOKUP(#REF!,TABLO_CLIENT,5,0)),0,VLOOKUP(#REF!,TABLO_CLIENT,5,0))=0,"",IF(ISERROR(VLOOKUP(#REF!,TABLO_CLIENT,5,0)),0,VLOOKUP(#REF!,TABLO_CLIENT,5,0)))</f>
        <v/>
      </c>
      <c r="H17" s="262"/>
      <c r="I17" s="262"/>
      <c r="J17" s="262"/>
      <c r="K17" s="262"/>
      <c r="L17" s="28"/>
      <c r="M17" s="26"/>
      <c r="N17" s="35"/>
      <c r="O17" s="35"/>
      <c r="P17" s="35"/>
    </row>
    <row r="18" spans="1:17" ht="17.100000000000001" customHeight="1" x14ac:dyDescent="0.25">
      <c r="A18" s="26"/>
      <c r="B18" s="79"/>
      <c r="C18" s="50"/>
      <c r="D18" s="112"/>
      <c r="E18" s="112"/>
      <c r="F18" s="49"/>
      <c r="G18" s="113"/>
      <c r="H18" s="114"/>
      <c r="I18" s="114"/>
      <c r="J18" s="114"/>
      <c r="K18" s="170"/>
      <c r="L18" s="28"/>
      <c r="M18" s="26"/>
      <c r="N18" s="111"/>
      <c r="O18" s="111"/>
      <c r="P18" s="111"/>
    </row>
    <row r="19" spans="1:17" ht="17.100000000000001" customHeight="1" x14ac:dyDescent="0.2">
      <c r="A19" s="26"/>
      <c r="B19" s="23"/>
      <c r="C19" s="50"/>
      <c r="D19" s="50"/>
      <c r="E19" s="50"/>
      <c r="F19" s="49"/>
      <c r="G19" s="51"/>
      <c r="H19" s="52"/>
      <c r="I19" s="51"/>
      <c r="J19" s="40"/>
      <c r="K19" s="171"/>
      <c r="L19" s="28"/>
      <c r="M19" s="26"/>
      <c r="N19" s="35"/>
      <c r="O19" s="35"/>
    </row>
    <row r="20" spans="1:17" ht="17.100000000000001" customHeight="1" x14ac:dyDescent="0.2">
      <c r="A20" s="26"/>
      <c r="B20" s="277" t="s">
        <v>136</v>
      </c>
      <c r="C20" s="277"/>
      <c r="D20" s="248"/>
      <c r="E20" s="50"/>
      <c r="F20" s="49"/>
      <c r="G20" s="51"/>
      <c r="H20" s="52"/>
      <c r="I20" s="51"/>
      <c r="J20" s="40"/>
      <c r="K20" s="171"/>
      <c r="L20" s="28"/>
      <c r="M20" s="26"/>
      <c r="N20" s="111"/>
      <c r="O20" s="111"/>
    </row>
    <row r="21" spans="1:17" s="102" customFormat="1" ht="20.100000000000001" customHeight="1" x14ac:dyDescent="0.2">
      <c r="A21" s="105"/>
      <c r="B21" s="214" t="s">
        <v>34</v>
      </c>
      <c r="C21" s="215" t="s">
        <v>35</v>
      </c>
      <c r="D21" s="216" t="s">
        <v>138</v>
      </c>
      <c r="E21" s="287" t="s">
        <v>0</v>
      </c>
      <c r="F21" s="288"/>
      <c r="G21" s="289"/>
      <c r="H21" s="217" t="s">
        <v>131</v>
      </c>
      <c r="I21" s="217" t="s">
        <v>5</v>
      </c>
      <c r="J21" s="216" t="s">
        <v>58</v>
      </c>
      <c r="K21" s="218" t="s">
        <v>1</v>
      </c>
      <c r="L21" s="106"/>
      <c r="M21" s="107"/>
      <c r="N21" s="108"/>
      <c r="O21" s="108"/>
      <c r="P21" s="108"/>
      <c r="Q21" s="108"/>
    </row>
    <row r="22" spans="1:17" s="102" customFormat="1" ht="37.9" customHeight="1" x14ac:dyDescent="0.2">
      <c r="A22" s="105"/>
      <c r="B22" s="249"/>
      <c r="C22" s="250"/>
      <c r="D22" s="196" t="str">
        <f>IF(B22&lt;&gt;"",INDEX(Tableau2[],MATCH(B22,Tableau2[Réf :],FALSE),1),"")</f>
        <v/>
      </c>
      <c r="E22" s="273" t="str">
        <f>IF(B22&lt;&gt;"",INDEX(Tableau2[],MATCH(B22,Tableau2[Réf :],FALSE),3),"")</f>
        <v/>
      </c>
      <c r="F22" s="274"/>
      <c r="G22" s="275"/>
      <c r="H22" s="109" t="str">
        <f>IF(B22&lt;&gt;"",INDEX(Tableau2[],MATCH(B22,Tableau2[Réf :],FALSE),12),"")</f>
        <v/>
      </c>
      <c r="I22" s="109" t="str">
        <f>IF(B22&lt;&gt;"",INDEX(Tableau2[],MATCH(B22,Tableau2[Réf :],FALSE),4),"")</f>
        <v/>
      </c>
      <c r="J22" s="110" t="str">
        <f>IF(B22&lt;&gt;"",INDEX(Tableau2[],MATCH(B22,Tableau2[Réf :],FALSE),5),"")</f>
        <v/>
      </c>
      <c r="K22" s="219" t="str">
        <f>IF(C22&lt;&gt;"",C22*J22,"")</f>
        <v/>
      </c>
      <c r="L22" s="106"/>
      <c r="M22" s="107"/>
      <c r="N22" s="108"/>
      <c r="O22" s="108"/>
      <c r="P22" s="108"/>
      <c r="Q22" s="108"/>
    </row>
    <row r="23" spans="1:17" s="102" customFormat="1" ht="37.9" customHeight="1" x14ac:dyDescent="0.2">
      <c r="A23" s="105"/>
      <c r="B23" s="249"/>
      <c r="C23" s="250"/>
      <c r="D23" s="196" t="str">
        <f>IF(B23&lt;&gt;"",INDEX(Tableau2[],MATCH(B23,Tableau2[Réf :],FALSE),1),"")</f>
        <v/>
      </c>
      <c r="E23" s="273" t="str">
        <f>IF(B23&lt;&gt;"",INDEX(Tableau2[],MATCH(B23,Tableau2[Réf :],FALSE),3),"")</f>
        <v/>
      </c>
      <c r="F23" s="274"/>
      <c r="G23" s="275"/>
      <c r="H23" s="109" t="str">
        <f>IF(B23&lt;&gt;"",INDEX(Tableau2[],MATCH(B23,Tableau2[Réf :],FALSE),12),"")</f>
        <v/>
      </c>
      <c r="I23" s="109" t="str">
        <f>IF(B23&lt;&gt;"",INDEX(Tableau2[],MATCH(B23,Tableau2[Réf :],FALSE),4),"")</f>
        <v/>
      </c>
      <c r="J23" s="110" t="str">
        <f>IF(B23&lt;&gt;"",INDEX(Tableau2[],MATCH(B23,Tableau2[Réf :],FALSE),5),"")</f>
        <v/>
      </c>
      <c r="K23" s="219" t="str">
        <f t="shared" ref="K23:K45" si="0">IF(C23&lt;&gt;"",C23*J23,"")</f>
        <v/>
      </c>
      <c r="L23" s="106"/>
      <c r="M23" s="107"/>
      <c r="N23" s="108"/>
      <c r="O23" s="108"/>
      <c r="P23" s="108"/>
      <c r="Q23" s="108"/>
    </row>
    <row r="24" spans="1:17" s="102" customFormat="1" ht="37.9" customHeight="1" x14ac:dyDescent="0.2">
      <c r="A24" s="105"/>
      <c r="B24" s="249"/>
      <c r="C24" s="250"/>
      <c r="D24" s="196" t="str">
        <f>IF(B24&lt;&gt;"",INDEX(Tableau2[],MATCH(B24,Tableau2[Réf :],FALSE),1),"")</f>
        <v/>
      </c>
      <c r="E24" s="273" t="str">
        <f>IF(B24&lt;&gt;"",INDEX(Tableau2[],MATCH(B24,Tableau2[Réf :],FALSE),3),"")</f>
        <v/>
      </c>
      <c r="F24" s="274"/>
      <c r="G24" s="275"/>
      <c r="H24" s="109" t="str">
        <f>IF(B24&lt;&gt;"",INDEX(Tableau2[],MATCH(B24,Tableau2[Réf :],FALSE),12),"")</f>
        <v/>
      </c>
      <c r="I24" s="109" t="str">
        <f>IF(B24&lt;&gt;"",INDEX(Tableau2[],MATCH(B24,Tableau2[Réf :],FALSE),4),"")</f>
        <v/>
      </c>
      <c r="J24" s="110" t="str">
        <f>IF(B24&lt;&gt;"",INDEX(Tableau2[],MATCH(B24,Tableau2[Réf :],FALSE),5),"")</f>
        <v/>
      </c>
      <c r="K24" s="219" t="str">
        <f t="shared" si="0"/>
        <v/>
      </c>
      <c r="L24" s="106"/>
      <c r="M24" s="107"/>
    </row>
    <row r="25" spans="1:17" s="102" customFormat="1" ht="37.9" customHeight="1" x14ac:dyDescent="0.2">
      <c r="A25" s="105"/>
      <c r="B25" s="249"/>
      <c r="C25" s="250"/>
      <c r="D25" s="196" t="str">
        <f>IF(B25&lt;&gt;"",INDEX(Tableau2[],MATCH(B25,Tableau2[Réf :],FALSE),1),"")</f>
        <v/>
      </c>
      <c r="E25" s="273" t="str">
        <f>IF(B25&lt;&gt;"",INDEX(Tableau2[],MATCH(B25,Tableau2[Réf :],FALSE),3),"")</f>
        <v/>
      </c>
      <c r="F25" s="274"/>
      <c r="G25" s="275"/>
      <c r="H25" s="109" t="str">
        <f>IF(B25&lt;&gt;"",INDEX(Tableau2[],MATCH(B25,Tableau2[Réf :],FALSE),12),"")</f>
        <v/>
      </c>
      <c r="I25" s="109" t="str">
        <f>IF(B25&lt;&gt;"",INDEX(Tableau2[],MATCH(B25,Tableau2[Réf :],FALSE),4),"")</f>
        <v/>
      </c>
      <c r="J25" s="110" t="str">
        <f>IF(B25&lt;&gt;"",INDEX(Tableau2[],MATCH(B25,Tableau2[Réf :],FALSE),5),"")</f>
        <v/>
      </c>
      <c r="K25" s="219" t="str">
        <f t="shared" si="0"/>
        <v/>
      </c>
      <c r="L25" s="106"/>
      <c r="M25" s="107"/>
    </row>
    <row r="26" spans="1:17" s="102" customFormat="1" ht="37.9" customHeight="1" x14ac:dyDescent="0.2">
      <c r="A26" s="105"/>
      <c r="B26" s="249"/>
      <c r="C26" s="250"/>
      <c r="D26" s="196" t="str">
        <f>IF(B26&lt;&gt;"",INDEX(Tableau2[],MATCH(B26,Tableau2[Réf :],FALSE),1),"")</f>
        <v/>
      </c>
      <c r="E26" s="273" t="str">
        <f>IF(B26&lt;&gt;"",INDEX(Tableau2[],MATCH(B26,Tableau2[Réf :],FALSE),3),"")</f>
        <v/>
      </c>
      <c r="F26" s="274"/>
      <c r="G26" s="275"/>
      <c r="H26" s="109" t="str">
        <f>IF(B26&lt;&gt;"",INDEX(Tableau2[],MATCH(B26,Tableau2[Réf :],FALSE),12),"")</f>
        <v/>
      </c>
      <c r="I26" s="109" t="str">
        <f>IF(B26&lt;&gt;"",INDEX(Tableau2[],MATCH(B26,Tableau2[Réf :],FALSE),4),"")</f>
        <v/>
      </c>
      <c r="J26" s="110" t="str">
        <f>IF(B26&lt;&gt;"",INDEX(Tableau2[],MATCH(B26,Tableau2[Réf :],FALSE),5),"")</f>
        <v/>
      </c>
      <c r="K26" s="219" t="str">
        <f t="shared" si="0"/>
        <v/>
      </c>
      <c r="L26" s="106"/>
      <c r="M26" s="107"/>
    </row>
    <row r="27" spans="1:17" s="102" customFormat="1" ht="37.9" customHeight="1" x14ac:dyDescent="0.2">
      <c r="A27" s="105"/>
      <c r="B27" s="249"/>
      <c r="C27" s="250"/>
      <c r="D27" s="196" t="str">
        <f>IF(B27&lt;&gt;"",INDEX(Tableau2[],MATCH(B27,Tableau2[Réf :],FALSE),1),"")</f>
        <v/>
      </c>
      <c r="E27" s="273" t="str">
        <f>IF(B27&lt;&gt;"",INDEX(Tableau2[],MATCH(B27,Tableau2[Réf :],FALSE),3),"")</f>
        <v/>
      </c>
      <c r="F27" s="274"/>
      <c r="G27" s="275"/>
      <c r="H27" s="109" t="str">
        <f>IF(B27&lt;&gt;"",INDEX(Tableau2[],MATCH(B27,Tableau2[Réf :],FALSE),12),"")</f>
        <v/>
      </c>
      <c r="I27" s="109" t="str">
        <f>IF(B27&lt;&gt;"",INDEX(Tableau2[],MATCH(B27,Tableau2[Réf :],FALSE),4),"")</f>
        <v/>
      </c>
      <c r="J27" s="110" t="str">
        <f>IF(B27&lt;&gt;"",INDEX(Tableau2[],MATCH(B27,Tableau2[Réf :],FALSE),5),"")</f>
        <v/>
      </c>
      <c r="K27" s="219" t="str">
        <f t="shared" si="0"/>
        <v/>
      </c>
      <c r="L27" s="106"/>
      <c r="M27" s="107"/>
    </row>
    <row r="28" spans="1:17" s="102" customFormat="1" ht="37.9" customHeight="1" x14ac:dyDescent="0.2">
      <c r="A28" s="105"/>
      <c r="B28" s="249"/>
      <c r="C28" s="250"/>
      <c r="D28" s="196" t="str">
        <f>IF(B28&lt;&gt;"",INDEX(Tableau2[],MATCH(B28,Tableau2[Réf :],FALSE),1),"")</f>
        <v/>
      </c>
      <c r="E28" s="273" t="str">
        <f>IF(B28&lt;&gt;"",INDEX(Tableau2[],MATCH(B28,Tableau2[Réf :],FALSE),3),"")</f>
        <v/>
      </c>
      <c r="F28" s="274"/>
      <c r="G28" s="275"/>
      <c r="H28" s="109" t="str">
        <f>IF(B28&lt;&gt;"",INDEX(Tableau2[],MATCH(B28,Tableau2[Réf :],FALSE),12),"")</f>
        <v/>
      </c>
      <c r="I28" s="109" t="str">
        <f>IF(B28&lt;&gt;"",INDEX(Tableau2[],MATCH(B28,Tableau2[Réf :],FALSE),4),"")</f>
        <v/>
      </c>
      <c r="J28" s="110" t="str">
        <f>IF(B28&lt;&gt;"",INDEX(Tableau2[],MATCH(B28,Tableau2[Réf :],FALSE),5),"")</f>
        <v/>
      </c>
      <c r="K28" s="219" t="str">
        <f t="shared" si="0"/>
        <v/>
      </c>
      <c r="L28" s="106"/>
      <c r="M28" s="107"/>
    </row>
    <row r="29" spans="1:17" s="102" customFormat="1" ht="37.9" customHeight="1" x14ac:dyDescent="0.2">
      <c r="A29" s="105"/>
      <c r="B29" s="249"/>
      <c r="C29" s="250"/>
      <c r="D29" s="196" t="str">
        <f>IF(B29&lt;&gt;"",INDEX(Tableau2[],MATCH(B29,Tableau2[Réf :],FALSE),1),"")</f>
        <v/>
      </c>
      <c r="E29" s="273" t="str">
        <f>IF(B29&lt;&gt;"",INDEX(Tableau2[],MATCH(B29,Tableau2[Réf :],FALSE),3),"")</f>
        <v/>
      </c>
      <c r="F29" s="274"/>
      <c r="G29" s="275"/>
      <c r="H29" s="109" t="str">
        <f>IF(B29&lt;&gt;"",INDEX(Tableau2[],MATCH(B29,Tableau2[Réf :],FALSE),12),"")</f>
        <v/>
      </c>
      <c r="I29" s="109" t="str">
        <f>IF(B29&lt;&gt;"",INDEX(Tableau2[],MATCH(B29,Tableau2[Réf :],FALSE),4),"")</f>
        <v/>
      </c>
      <c r="J29" s="110" t="str">
        <f>IF(B29&lt;&gt;"",INDEX(Tableau2[],MATCH(B29,Tableau2[Réf :],FALSE),5),"")</f>
        <v/>
      </c>
      <c r="K29" s="219" t="str">
        <f t="shared" si="0"/>
        <v/>
      </c>
      <c r="L29" s="106"/>
      <c r="M29" s="107"/>
    </row>
    <row r="30" spans="1:17" s="102" customFormat="1" ht="37.9" customHeight="1" x14ac:dyDescent="0.2">
      <c r="A30" s="105"/>
      <c r="B30" s="249"/>
      <c r="C30" s="250"/>
      <c r="D30" s="196" t="str">
        <f>IF(B30&lt;&gt;"",INDEX(Tableau2[],MATCH(B30,Tableau2[Réf :],FALSE),1),"")</f>
        <v/>
      </c>
      <c r="E30" s="273" t="str">
        <f>IF(B30&lt;&gt;"",INDEX(Tableau2[],MATCH(B30,Tableau2[Réf :],FALSE),3),"")</f>
        <v/>
      </c>
      <c r="F30" s="274"/>
      <c r="G30" s="275"/>
      <c r="H30" s="109" t="str">
        <f>IF(B30&lt;&gt;"",INDEX(Tableau2[],MATCH(B30,Tableau2[Réf :],FALSE),12),"")</f>
        <v/>
      </c>
      <c r="I30" s="109" t="str">
        <f>IF(B30&lt;&gt;"",INDEX(Tableau2[],MATCH(B30,Tableau2[Réf :],FALSE),4),"")</f>
        <v/>
      </c>
      <c r="J30" s="110" t="str">
        <f>IF(B30&lt;&gt;"",INDEX(Tableau2[],MATCH(B30,Tableau2[Réf :],FALSE),5),"")</f>
        <v/>
      </c>
      <c r="K30" s="219" t="str">
        <f t="shared" si="0"/>
        <v/>
      </c>
      <c r="L30" s="106"/>
      <c r="M30" s="107"/>
      <c r="N30" s="108"/>
      <c r="O30" s="108"/>
      <c r="P30" s="108"/>
      <c r="Q30" s="108"/>
    </row>
    <row r="31" spans="1:17" s="102" customFormat="1" ht="37.9" customHeight="1" x14ac:dyDescent="0.2">
      <c r="A31" s="105"/>
      <c r="B31" s="249"/>
      <c r="C31" s="250"/>
      <c r="D31" s="196" t="str">
        <f>IF(B31&lt;&gt;"",INDEX(Tableau2[],MATCH(B31,Tableau2[Réf :],FALSE),1),"")</f>
        <v/>
      </c>
      <c r="E31" s="273" t="str">
        <f>IF(B31&lt;&gt;"",INDEX(Tableau2[],MATCH(B31,Tableau2[Réf :],FALSE),3),"")</f>
        <v/>
      </c>
      <c r="F31" s="274"/>
      <c r="G31" s="275"/>
      <c r="H31" s="109" t="str">
        <f>IF(B31&lt;&gt;"",INDEX(Tableau2[],MATCH(B31,Tableau2[Réf :],FALSE),12),"")</f>
        <v/>
      </c>
      <c r="I31" s="109" t="str">
        <f>IF(B31&lt;&gt;"",INDEX(Tableau2[],MATCH(B31,Tableau2[Réf :],FALSE),4),"")</f>
        <v/>
      </c>
      <c r="J31" s="110" t="str">
        <f>IF(B31&lt;&gt;"",INDEX(Tableau2[],MATCH(B31,Tableau2[Réf :],FALSE),5),"")</f>
        <v/>
      </c>
      <c r="K31" s="219" t="str">
        <f t="shared" si="0"/>
        <v/>
      </c>
      <c r="L31" s="106"/>
      <c r="M31" s="107"/>
    </row>
    <row r="32" spans="1:17" s="102" customFormat="1" ht="37.9" customHeight="1" x14ac:dyDescent="0.2">
      <c r="A32" s="105"/>
      <c r="B32" s="249"/>
      <c r="C32" s="250"/>
      <c r="D32" s="196" t="str">
        <f>IF(B32&lt;&gt;"",INDEX(Tableau2[],MATCH(B32,Tableau2[Réf :],FALSE),1),"")</f>
        <v/>
      </c>
      <c r="E32" s="273" t="str">
        <f>IF(B32&lt;&gt;"",INDEX(Tableau2[],MATCH(B32,Tableau2[Réf :],FALSE),3),"")</f>
        <v/>
      </c>
      <c r="F32" s="274"/>
      <c r="G32" s="275"/>
      <c r="H32" s="109" t="str">
        <f>IF(B32&lt;&gt;"",INDEX(Tableau2[],MATCH(B32,Tableau2[Réf :],FALSE),12),"")</f>
        <v/>
      </c>
      <c r="I32" s="109" t="str">
        <f>IF(B32&lt;&gt;"",INDEX(Tableau2[],MATCH(B32,Tableau2[Réf :],FALSE),4),"")</f>
        <v/>
      </c>
      <c r="J32" s="110" t="str">
        <f>IF(B32&lt;&gt;"",INDEX(Tableau2[],MATCH(B32,Tableau2[Réf :],FALSE),5),"")</f>
        <v/>
      </c>
      <c r="K32" s="219" t="str">
        <f t="shared" si="0"/>
        <v/>
      </c>
      <c r="L32" s="106"/>
      <c r="M32" s="107"/>
    </row>
    <row r="33" spans="1:23" s="102" customFormat="1" ht="37.9" customHeight="1" x14ac:dyDescent="0.2">
      <c r="A33" s="105"/>
      <c r="B33" s="249"/>
      <c r="C33" s="250"/>
      <c r="D33" s="196" t="str">
        <f>IF(B33&lt;&gt;"",INDEX(Tableau2[],MATCH(B33,Tableau2[Réf :],FALSE),1),"")</f>
        <v/>
      </c>
      <c r="E33" s="273" t="str">
        <f>IF(B33&lt;&gt;"",INDEX(Tableau2[],MATCH(B33,Tableau2[Réf :],FALSE),3),"")</f>
        <v/>
      </c>
      <c r="F33" s="274"/>
      <c r="G33" s="275"/>
      <c r="H33" s="109" t="str">
        <f>IF(B33&lt;&gt;"",INDEX(Tableau2[],MATCH(B33,Tableau2[Réf :],FALSE),12),"")</f>
        <v/>
      </c>
      <c r="I33" s="109" t="str">
        <f>IF(B33&lt;&gt;"",INDEX(Tableau2[],MATCH(B33,Tableau2[Réf :],FALSE),4),"")</f>
        <v/>
      </c>
      <c r="J33" s="110" t="str">
        <f>IF(B33&lt;&gt;"",INDEX(Tableau2[],MATCH(B33,Tableau2[Réf :],FALSE),5),"")</f>
        <v/>
      </c>
      <c r="K33" s="219" t="str">
        <f t="shared" si="0"/>
        <v/>
      </c>
      <c r="L33" s="106"/>
      <c r="M33" s="107"/>
    </row>
    <row r="34" spans="1:23" s="102" customFormat="1" ht="37.9" customHeight="1" x14ac:dyDescent="0.2">
      <c r="A34" s="105"/>
      <c r="B34" s="249"/>
      <c r="C34" s="250"/>
      <c r="D34" s="196" t="str">
        <f>IF(B34&lt;&gt;"",INDEX(Tableau2[],MATCH(B34,Tableau2[Réf :],FALSE),1),"")</f>
        <v/>
      </c>
      <c r="E34" s="273" t="str">
        <f>IF(B34&lt;&gt;"",INDEX(Tableau2[],MATCH(B34,Tableau2[Réf :],FALSE),3),"")</f>
        <v/>
      </c>
      <c r="F34" s="274"/>
      <c r="G34" s="275"/>
      <c r="H34" s="109" t="str">
        <f>IF(B34&lt;&gt;"",INDEX(Tableau2[],MATCH(B34,Tableau2[Réf :],FALSE),12),"")</f>
        <v/>
      </c>
      <c r="I34" s="109" t="str">
        <f>IF(B34&lt;&gt;"",INDEX(Tableau2[],MATCH(B34,Tableau2[Réf :],FALSE),4),"")</f>
        <v/>
      </c>
      <c r="J34" s="110" t="str">
        <f>IF(B34&lt;&gt;"",INDEX(Tableau2[],MATCH(B34,Tableau2[Réf :],FALSE),5),"")</f>
        <v/>
      </c>
      <c r="K34" s="219" t="str">
        <f t="shared" si="0"/>
        <v/>
      </c>
      <c r="L34" s="106"/>
      <c r="M34" s="107"/>
    </row>
    <row r="35" spans="1:23" s="102" customFormat="1" ht="37.9" customHeight="1" x14ac:dyDescent="0.2">
      <c r="A35" s="105"/>
      <c r="B35" s="249"/>
      <c r="C35" s="250"/>
      <c r="D35" s="196" t="str">
        <f>IF(B35&lt;&gt;"",INDEX(Tableau2[],MATCH(B35,Tableau2[Réf :],FALSE),1),"")</f>
        <v/>
      </c>
      <c r="E35" s="273" t="str">
        <f>IF(B35&lt;&gt;"",INDEX(Tableau2[],MATCH(B35,Tableau2[Réf :],FALSE),3),"")</f>
        <v/>
      </c>
      <c r="F35" s="274"/>
      <c r="G35" s="275"/>
      <c r="H35" s="109" t="str">
        <f>IF(B35&lt;&gt;"",INDEX(Tableau2[],MATCH(B35,Tableau2[Réf :],FALSE),12),"")</f>
        <v/>
      </c>
      <c r="I35" s="109" t="str">
        <f>IF(B35&lt;&gt;"",INDEX(Tableau2[],MATCH(B35,Tableau2[Réf :],FALSE),4),"")</f>
        <v/>
      </c>
      <c r="J35" s="110" t="str">
        <f>IF(B35&lt;&gt;"",INDEX(Tableau2[],MATCH(B35,Tableau2[Réf :],FALSE),5),"")</f>
        <v/>
      </c>
      <c r="K35" s="219" t="str">
        <f t="shared" si="0"/>
        <v/>
      </c>
      <c r="L35" s="106"/>
      <c r="M35" s="107"/>
    </row>
    <row r="36" spans="1:23" s="102" customFormat="1" ht="37.9" customHeight="1" x14ac:dyDescent="0.2">
      <c r="A36" s="105"/>
      <c r="B36" s="249"/>
      <c r="C36" s="250"/>
      <c r="D36" s="196" t="str">
        <f>IF(B36&lt;&gt;"",INDEX(Tableau2[],MATCH(B36,Tableau2[Réf :],FALSE),1),"")</f>
        <v/>
      </c>
      <c r="E36" s="273" t="str">
        <f>IF(B36&lt;&gt;"",INDEX(Tableau2[],MATCH(B36,Tableau2[Réf :],FALSE),3),"")</f>
        <v/>
      </c>
      <c r="F36" s="274"/>
      <c r="G36" s="275"/>
      <c r="H36" s="109" t="str">
        <f>IF(B36&lt;&gt;"",INDEX(Tableau2[],MATCH(B36,Tableau2[Réf :],FALSE),12),"")</f>
        <v/>
      </c>
      <c r="I36" s="109" t="str">
        <f>IF(B36&lt;&gt;"",INDEX(Tableau2[],MATCH(B36,Tableau2[Réf :],FALSE),4),"")</f>
        <v/>
      </c>
      <c r="J36" s="110" t="str">
        <f>IF(B36&lt;&gt;"",INDEX(Tableau2[],MATCH(B36,Tableau2[Réf :],FALSE),5),"")</f>
        <v/>
      </c>
      <c r="K36" s="219" t="str">
        <f t="shared" si="0"/>
        <v/>
      </c>
      <c r="L36" s="106"/>
      <c r="M36" s="107"/>
    </row>
    <row r="37" spans="1:23" s="102" customFormat="1" ht="37.9" customHeight="1" x14ac:dyDescent="0.2">
      <c r="A37" s="105"/>
      <c r="B37" s="249"/>
      <c r="C37" s="250"/>
      <c r="D37" s="196" t="str">
        <f>IF(B37&lt;&gt;"",INDEX(Tableau2[],MATCH(B37,Tableau2[Réf :],FALSE),1),"")</f>
        <v/>
      </c>
      <c r="E37" s="273" t="str">
        <f>IF(B37&lt;&gt;"",INDEX(Tableau2[],MATCH(B37,Tableau2[Réf :],FALSE),3),"")</f>
        <v/>
      </c>
      <c r="F37" s="274"/>
      <c r="G37" s="275"/>
      <c r="H37" s="109" t="str">
        <f>IF(B37&lt;&gt;"",INDEX(Tableau2[],MATCH(B37,Tableau2[Réf :],FALSE),12),"")</f>
        <v/>
      </c>
      <c r="I37" s="109" t="str">
        <f>IF(B37&lt;&gt;"",INDEX(Tableau2[],MATCH(B37,Tableau2[Réf :],FALSE),4),"")</f>
        <v/>
      </c>
      <c r="J37" s="110" t="str">
        <f>IF(B37&lt;&gt;"",INDEX(Tableau2[],MATCH(B37,Tableau2[Réf :],FALSE),5),"")</f>
        <v/>
      </c>
      <c r="K37" s="219" t="str">
        <f t="shared" si="0"/>
        <v/>
      </c>
      <c r="L37" s="106"/>
      <c r="M37" s="107"/>
      <c r="R37" s="108"/>
      <c r="S37" s="108"/>
      <c r="T37" s="108"/>
      <c r="U37" s="108"/>
      <c r="V37" s="108"/>
      <c r="W37" s="108"/>
    </row>
    <row r="38" spans="1:23" s="102" customFormat="1" ht="37.9" customHeight="1" x14ac:dyDescent="0.2">
      <c r="A38" s="105"/>
      <c r="B38" s="249"/>
      <c r="C38" s="250"/>
      <c r="D38" s="196" t="str">
        <f>IF(B38&lt;&gt;"",INDEX(Tableau2[],MATCH(B38,Tableau2[Réf :],FALSE),1),"")</f>
        <v/>
      </c>
      <c r="E38" s="273" t="str">
        <f>IF(B38&lt;&gt;"",INDEX(Tableau2[],MATCH(B38,Tableau2[Réf :],FALSE),3),"")</f>
        <v/>
      </c>
      <c r="F38" s="274"/>
      <c r="G38" s="275"/>
      <c r="H38" s="109" t="str">
        <f>IF(B38&lt;&gt;"",INDEX(Tableau2[],MATCH(B38,Tableau2[Réf :],FALSE),12),"")</f>
        <v/>
      </c>
      <c r="I38" s="109" t="str">
        <f>IF(B38&lt;&gt;"",INDEX(Tableau2[],MATCH(B38,Tableau2[Réf :],FALSE),4),"")</f>
        <v/>
      </c>
      <c r="J38" s="110" t="str">
        <f>IF(B38&lt;&gt;"",INDEX(Tableau2[],MATCH(B38,Tableau2[Réf :],FALSE),5),"")</f>
        <v/>
      </c>
      <c r="K38" s="219" t="str">
        <f t="shared" si="0"/>
        <v/>
      </c>
      <c r="L38" s="106"/>
      <c r="M38" s="107"/>
    </row>
    <row r="39" spans="1:23" s="102" customFormat="1" ht="37.9" customHeight="1" x14ac:dyDescent="0.2">
      <c r="A39" s="105"/>
      <c r="B39" s="249"/>
      <c r="C39" s="250"/>
      <c r="D39" s="196" t="str">
        <f>IF(B39&lt;&gt;"",INDEX(Tableau2[],MATCH(B39,Tableau2[Réf :],FALSE),1),"")</f>
        <v/>
      </c>
      <c r="E39" s="273" t="str">
        <f>IF(B39&lt;&gt;"",INDEX(Tableau2[],MATCH(B39,Tableau2[Réf :],FALSE),3),"")</f>
        <v/>
      </c>
      <c r="F39" s="274"/>
      <c r="G39" s="275"/>
      <c r="H39" s="109" t="str">
        <f>IF(B39&lt;&gt;"",INDEX(Tableau2[],MATCH(B39,Tableau2[Réf :],FALSE),12),"")</f>
        <v/>
      </c>
      <c r="I39" s="109" t="str">
        <f>IF(B39&lt;&gt;"",INDEX(Tableau2[],MATCH(B39,Tableau2[Réf :],FALSE),4),"")</f>
        <v/>
      </c>
      <c r="J39" s="110" t="str">
        <f>IF(B39&lt;&gt;"",INDEX(Tableau2[],MATCH(B39,Tableau2[Réf :],FALSE),5),"")</f>
        <v/>
      </c>
      <c r="K39" s="219" t="str">
        <f t="shared" si="0"/>
        <v/>
      </c>
      <c r="L39" s="106"/>
      <c r="M39" s="107"/>
    </row>
    <row r="40" spans="1:23" s="102" customFormat="1" ht="37.9" customHeight="1" x14ac:dyDescent="0.2">
      <c r="A40" s="105"/>
      <c r="B40" s="249"/>
      <c r="C40" s="250"/>
      <c r="D40" s="196" t="str">
        <f>IF(B40&lt;&gt;"",INDEX(Tableau2[],MATCH(B40,Tableau2[Réf :],FALSE),1),"")</f>
        <v/>
      </c>
      <c r="E40" s="273" t="str">
        <f>IF(B40&lt;&gt;"",INDEX(Tableau2[],MATCH(B40,Tableau2[Réf :],FALSE),3),"")</f>
        <v/>
      </c>
      <c r="F40" s="274"/>
      <c r="G40" s="275"/>
      <c r="H40" s="109" t="str">
        <f>IF(B40&lt;&gt;"",INDEX(Tableau2[],MATCH(B40,Tableau2[Réf :],FALSE),12),"")</f>
        <v/>
      </c>
      <c r="I40" s="109" t="str">
        <f>IF(B40&lt;&gt;"",INDEX(Tableau2[],MATCH(B40,Tableau2[Réf :],FALSE),4),"")</f>
        <v/>
      </c>
      <c r="J40" s="110" t="str">
        <f>IF(B40&lt;&gt;"",INDEX(Tableau2[],MATCH(B40,Tableau2[Réf :],FALSE),5),"")</f>
        <v/>
      </c>
      <c r="K40" s="219" t="str">
        <f t="shared" si="0"/>
        <v/>
      </c>
      <c r="L40" s="106"/>
      <c r="M40" s="107"/>
    </row>
    <row r="41" spans="1:23" s="102" customFormat="1" ht="37.9" customHeight="1" x14ac:dyDescent="0.2">
      <c r="A41" s="105"/>
      <c r="B41" s="249"/>
      <c r="C41" s="250"/>
      <c r="D41" s="196" t="str">
        <f>IF(B41&lt;&gt;"",INDEX(Tableau2[],MATCH(B41,Tableau2[Réf :],FALSE),1),"")</f>
        <v/>
      </c>
      <c r="E41" s="273" t="str">
        <f>IF(B41&lt;&gt;"",INDEX(Tableau2[],MATCH(B41,Tableau2[Réf :],FALSE),3),"")</f>
        <v/>
      </c>
      <c r="F41" s="274"/>
      <c r="G41" s="275"/>
      <c r="H41" s="109" t="str">
        <f>IF(B41&lt;&gt;"",INDEX(Tableau2[],MATCH(B41,Tableau2[Réf :],FALSE),12),"")</f>
        <v/>
      </c>
      <c r="I41" s="109" t="str">
        <f>IF(B41&lt;&gt;"",INDEX(Tableau2[],MATCH(B41,Tableau2[Réf :],FALSE),4),"")</f>
        <v/>
      </c>
      <c r="J41" s="110" t="str">
        <f>IF(B41&lt;&gt;"",INDEX(Tableau2[],MATCH(B41,Tableau2[Réf :],FALSE),5),"")</f>
        <v/>
      </c>
      <c r="K41" s="219" t="str">
        <f t="shared" si="0"/>
        <v/>
      </c>
      <c r="L41" s="106"/>
      <c r="M41" s="107"/>
    </row>
    <row r="42" spans="1:23" s="102" customFormat="1" ht="37.9" customHeight="1" x14ac:dyDescent="0.2">
      <c r="A42" s="105"/>
      <c r="B42" s="249"/>
      <c r="C42" s="250"/>
      <c r="D42" s="196" t="str">
        <f>IF(B42&lt;&gt;"",INDEX(Tableau2[],MATCH(B42,Tableau2[Réf :],FALSE),1),"")</f>
        <v/>
      </c>
      <c r="E42" s="273" t="str">
        <f>IF(B42&lt;&gt;"",INDEX(Tableau2[],MATCH(B42,Tableau2[Réf :],FALSE),3),"")</f>
        <v/>
      </c>
      <c r="F42" s="274"/>
      <c r="G42" s="275"/>
      <c r="H42" s="109" t="str">
        <f>IF(B42&lt;&gt;"",INDEX(Tableau2[],MATCH(B42,Tableau2[Réf :],FALSE),12),"")</f>
        <v/>
      </c>
      <c r="I42" s="109" t="str">
        <f>IF(B42&lt;&gt;"",INDEX(Tableau2[],MATCH(B42,Tableau2[Réf :],FALSE),4),"")</f>
        <v/>
      </c>
      <c r="J42" s="110" t="str">
        <f>IF(B42&lt;&gt;"",INDEX(Tableau2[],MATCH(B42,Tableau2[Réf :],FALSE),5),"")</f>
        <v/>
      </c>
      <c r="K42" s="219" t="str">
        <f t="shared" si="0"/>
        <v/>
      </c>
      <c r="L42" s="106"/>
      <c r="M42" s="107"/>
    </row>
    <row r="43" spans="1:23" s="102" customFormat="1" ht="37.9" customHeight="1" x14ac:dyDescent="0.2">
      <c r="A43" s="105"/>
      <c r="B43" s="249"/>
      <c r="C43" s="250"/>
      <c r="D43" s="196" t="str">
        <f>IF(B43&lt;&gt;"",INDEX(Tableau2[],MATCH(B43,Tableau2[Réf :],FALSE),1),"")</f>
        <v/>
      </c>
      <c r="E43" s="279" t="str">
        <f>IF(B43&lt;&gt;"",INDEX(Tableau2[],MATCH(B43,Tableau2[Réf :],FALSE),3),"")</f>
        <v/>
      </c>
      <c r="F43" s="280"/>
      <c r="G43" s="281"/>
      <c r="H43" s="109" t="str">
        <f>IF(B43&lt;&gt;"",INDEX(Tableau2[],MATCH(B43,Tableau2[Réf :],FALSE),12),"")</f>
        <v/>
      </c>
      <c r="I43" s="109" t="str">
        <f>IF(B43&lt;&gt;"",INDEX(Tableau2[],MATCH(B43,Tableau2[Réf :],FALSE),4),"")</f>
        <v/>
      </c>
      <c r="J43" s="110" t="str">
        <f>IF(B43&lt;&gt;"",INDEX(Tableau2[],MATCH(B43,Tableau2[Réf :],FALSE),5),"")</f>
        <v/>
      </c>
      <c r="K43" s="219" t="str">
        <f t="shared" si="0"/>
        <v/>
      </c>
      <c r="L43" s="106"/>
      <c r="M43" s="107"/>
    </row>
    <row r="44" spans="1:23" s="102" customFormat="1" ht="37.9" customHeight="1" x14ac:dyDescent="0.2">
      <c r="A44" s="105"/>
      <c r="B44" s="249"/>
      <c r="C44" s="250"/>
      <c r="D44" s="196" t="str">
        <f>IF(B44&lt;&gt;"",INDEX(Tableau2[],MATCH(B44,Tableau2[Réf :],FALSE),1),"")</f>
        <v/>
      </c>
      <c r="E44" s="273" t="str">
        <f>IF(B44&lt;&gt;"",INDEX(Tableau2[],MATCH(B44,Tableau2[Réf :],FALSE),3),"")</f>
        <v/>
      </c>
      <c r="F44" s="274"/>
      <c r="G44" s="275"/>
      <c r="H44" s="109" t="str">
        <f>IF(B44&lt;&gt;"",INDEX(Tableau2[],MATCH(B44,Tableau2[Réf :],FALSE),12),"")</f>
        <v/>
      </c>
      <c r="I44" s="109" t="str">
        <f>IF(B44&lt;&gt;"",INDEX(Tableau2[],MATCH(B44,Tableau2[Réf :],FALSE),4),"")</f>
        <v/>
      </c>
      <c r="J44" s="110" t="str">
        <f>IF(B44&lt;&gt;"",INDEX(Tableau2[],MATCH(B44,Tableau2[Réf :],FALSE),5),"")</f>
        <v/>
      </c>
      <c r="K44" s="219" t="str">
        <f t="shared" si="0"/>
        <v/>
      </c>
      <c r="L44" s="106"/>
      <c r="M44" s="107"/>
    </row>
    <row r="45" spans="1:23" s="102" customFormat="1" ht="37.9" customHeight="1" x14ac:dyDescent="0.2">
      <c r="A45" s="105"/>
      <c r="B45" s="251"/>
      <c r="C45" s="252"/>
      <c r="D45" s="220" t="str">
        <f>IF(B45&lt;&gt;"",INDEX(Tableau2[],MATCH(B45,Tableau2[Réf :],FALSE),1),"")</f>
        <v/>
      </c>
      <c r="E45" s="282" t="str">
        <f>IF(B45&lt;&gt;"",INDEX(Tableau2[],MATCH(B45,Tableau2[Réf :],FALSE),3),"")</f>
        <v/>
      </c>
      <c r="F45" s="283"/>
      <c r="G45" s="284"/>
      <c r="H45" s="221" t="str">
        <f>IF(B45&lt;&gt;"",INDEX(Tableau2[],MATCH(B45,Tableau2[Réf :],FALSE),12),"")</f>
        <v/>
      </c>
      <c r="I45" s="221" t="str">
        <f>IF(B45&lt;&gt;"",INDEX(Tableau2[],MATCH(B45,Tableau2[Réf :],FALSE),4),"")</f>
        <v/>
      </c>
      <c r="J45" s="222" t="str">
        <f>IF(B45&lt;&gt;"",INDEX(Tableau2[],MATCH(B45,Tableau2[Réf :],FALSE),5),"")</f>
        <v/>
      </c>
      <c r="K45" s="223" t="str">
        <f t="shared" si="0"/>
        <v/>
      </c>
      <c r="L45" s="106"/>
      <c r="M45" s="107"/>
    </row>
    <row r="46" spans="1:23" s="102" customFormat="1" ht="37.9" customHeight="1" x14ac:dyDescent="0.2">
      <c r="A46" s="105"/>
      <c r="B46" s="286" t="s">
        <v>568</v>
      </c>
      <c r="C46" s="286"/>
      <c r="D46" s="237" t="str">
        <f ca="1">IF(K48&gt;0,"Autoliquidation, CGI ann.II art.242 nonies A, 1.13","")</f>
        <v/>
      </c>
      <c r="E46" s="238"/>
      <c r="F46" s="238"/>
      <c r="G46" s="230" t="s">
        <v>570</v>
      </c>
      <c r="H46" s="234" t="s">
        <v>764</v>
      </c>
      <c r="I46" s="235"/>
      <c r="J46" s="235"/>
      <c r="K46" s="236"/>
      <c r="L46" s="106"/>
      <c r="M46" s="107"/>
    </row>
    <row r="47" spans="1:23" ht="13.15" customHeight="1" x14ac:dyDescent="0.2">
      <c r="A47" s="26"/>
      <c r="B47" s="11"/>
      <c r="C47" s="26"/>
      <c r="D47" s="26"/>
      <c r="E47" s="26"/>
      <c r="F47" s="26"/>
      <c r="G47" s="26"/>
      <c r="H47" s="26"/>
      <c r="I47" s="213"/>
      <c r="J47" s="224" t="s">
        <v>2</v>
      </c>
      <c r="K47" s="256">
        <f>SUM(K22:K46)</f>
        <v>0</v>
      </c>
      <c r="L47" s="28"/>
      <c r="M47" s="53"/>
    </row>
    <row r="48" spans="1:23" ht="13.5" customHeight="1" x14ac:dyDescent="0.2">
      <c r="A48" s="26"/>
      <c r="B48" s="11"/>
      <c r="C48" s="26"/>
      <c r="D48" s="26"/>
      <c r="E48" s="26"/>
      <c r="F48" s="285"/>
      <c r="G48" s="285"/>
      <c r="H48" s="1" t="s">
        <v>5</v>
      </c>
      <c r="I48" s="253">
        <v>3</v>
      </c>
      <c r="J48" s="254" t="s">
        <v>569</v>
      </c>
      <c r="K48" s="212">
        <f ca="1">IF($K$47&lt;&gt;"",SUMIF(I22:I47,I48,K22:K46),"")</f>
        <v>0</v>
      </c>
      <c r="L48" s="28"/>
      <c r="M48" s="53"/>
    </row>
    <row r="49" spans="1:22" ht="13.5" customHeight="1" x14ac:dyDescent="0.2">
      <c r="A49" s="26"/>
      <c r="B49" s="73"/>
      <c r="C49" s="72" t="s">
        <v>31</v>
      </c>
      <c r="D49" s="56"/>
      <c r="E49" s="72" t="s">
        <v>32</v>
      </c>
      <c r="G49" s="26"/>
      <c r="H49" s="1" t="s">
        <v>5</v>
      </c>
      <c r="I49" s="253">
        <v>2</v>
      </c>
      <c r="J49" s="254">
        <v>0.2</v>
      </c>
      <c r="K49" s="172">
        <f ca="1">IF(J56&lt;&gt;"",J56*J49,"")</f>
        <v>0</v>
      </c>
      <c r="L49" s="28"/>
      <c r="M49" s="53"/>
    </row>
    <row r="50" spans="1:22" ht="13.5" customHeight="1" x14ac:dyDescent="0.2">
      <c r="A50" s="26"/>
      <c r="B50" s="73"/>
      <c r="C50" s="72" t="s">
        <v>33</v>
      </c>
      <c r="D50" s="55"/>
      <c r="E50" s="55"/>
      <c r="F50" s="55"/>
      <c r="G50" s="26"/>
      <c r="H50" s="2" t="s">
        <v>5</v>
      </c>
      <c r="I50" s="253">
        <v>1</v>
      </c>
      <c r="J50" s="254">
        <v>0.1</v>
      </c>
      <c r="K50" s="172">
        <f ca="1">IF(J57&lt;&gt;"",J57*J50,"")</f>
        <v>0</v>
      </c>
      <c r="L50" s="28"/>
      <c r="M50" s="53"/>
    </row>
    <row r="51" spans="1:22" ht="13.5" customHeight="1" x14ac:dyDescent="0.2">
      <c r="A51" s="26"/>
      <c r="B51" s="57"/>
      <c r="C51" s="55"/>
      <c r="F51" s="58"/>
      <c r="G51" s="26"/>
      <c r="H51" s="269" t="s">
        <v>14</v>
      </c>
      <c r="I51" s="269"/>
      <c r="J51" s="255">
        <v>0.4</v>
      </c>
      <c r="K51" s="172">
        <f ca="1">SUM(K47,K49,K50)*J51</f>
        <v>0</v>
      </c>
      <c r="L51" s="28"/>
      <c r="M51" s="53"/>
    </row>
    <row r="52" spans="1:22" ht="13.5" customHeight="1" x14ac:dyDescent="0.2">
      <c r="A52" s="26"/>
      <c r="B52" s="57" t="s">
        <v>39</v>
      </c>
      <c r="F52" s="58"/>
      <c r="G52" s="278" t="s">
        <v>137</v>
      </c>
      <c r="H52" s="278"/>
      <c r="I52" s="278"/>
      <c r="J52" s="255">
        <v>0.4</v>
      </c>
      <c r="K52" s="172">
        <f ca="1">SUM(K47,K49,K50)*J52</f>
        <v>0</v>
      </c>
      <c r="L52" s="28"/>
      <c r="M52" s="53"/>
      <c r="S52" s="258"/>
      <c r="T52" s="258"/>
      <c r="U52" s="35"/>
      <c r="V52" s="35"/>
    </row>
    <row r="53" spans="1:22" ht="13.5" customHeight="1" x14ac:dyDescent="0.2">
      <c r="A53" s="26"/>
      <c r="B53" s="57"/>
      <c r="F53" s="58"/>
      <c r="G53" s="278" t="s">
        <v>766</v>
      </c>
      <c r="H53" s="278"/>
      <c r="I53" s="278"/>
      <c r="J53" s="255">
        <v>0.2</v>
      </c>
      <c r="K53" s="172">
        <f ca="1">SUM(K47,K49,K50)-(K51+K52)</f>
        <v>0</v>
      </c>
      <c r="L53" s="28"/>
      <c r="M53" s="53"/>
      <c r="S53" s="120"/>
      <c r="T53" s="120"/>
      <c r="U53" s="120"/>
      <c r="V53" s="120"/>
    </row>
    <row r="54" spans="1:22" ht="33" customHeight="1" x14ac:dyDescent="0.2">
      <c r="A54" s="26"/>
      <c r="B54" s="11"/>
      <c r="C54" s="60"/>
      <c r="D54" s="11"/>
      <c r="E54" s="11"/>
      <c r="F54" s="11"/>
      <c r="G54" s="26"/>
      <c r="H54" s="59"/>
      <c r="I54" s="240"/>
      <c r="J54" s="241" t="s">
        <v>765</v>
      </c>
      <c r="K54" s="242">
        <f ca="1">SUM(K51:K53)</f>
        <v>0</v>
      </c>
      <c r="L54" s="28"/>
      <c r="M54" s="53"/>
    </row>
    <row r="55" spans="1:22" ht="13.5" customHeight="1" thickBot="1" x14ac:dyDescent="0.25">
      <c r="A55" s="26"/>
      <c r="B55" s="54"/>
      <c r="C55" s="55"/>
      <c r="D55" s="55"/>
      <c r="E55" s="55"/>
      <c r="F55" s="55"/>
      <c r="G55" s="61"/>
      <c r="H55" s="62"/>
      <c r="I55" s="63"/>
      <c r="J55" s="64" t="s">
        <v>3</v>
      </c>
      <c r="K55" s="173" t="s">
        <v>4</v>
      </c>
      <c r="L55" s="28"/>
      <c r="M55" s="53"/>
    </row>
    <row r="56" spans="1:22" ht="13.5" customHeight="1" x14ac:dyDescent="0.2">
      <c r="A56" s="26"/>
      <c r="B56" s="74"/>
      <c r="C56" s="80" t="s">
        <v>38</v>
      </c>
      <c r="D56" s="75"/>
      <c r="E56" s="76"/>
      <c r="F56" s="26"/>
      <c r="G56" s="26"/>
      <c r="H56" s="65" t="str">
        <f>IF(J49&lt;&gt;"","TVA à "&amp;J49*100 &amp;" %","" )</f>
        <v>TVA à 20 %</v>
      </c>
      <c r="I56" s="66"/>
      <c r="J56" s="3">
        <f ca="1">IF($K$47&lt;&gt;"",SUMIF(I22:I47,I49,K22:K46),"")</f>
        <v>0</v>
      </c>
      <c r="K56" s="174">
        <f ca="1">IF(J56&lt;&gt;"",J56*J49,"")</f>
        <v>0</v>
      </c>
      <c r="L56" s="28"/>
      <c r="M56" s="53"/>
    </row>
    <row r="57" spans="1:22" ht="13.5" customHeight="1" x14ac:dyDescent="0.2">
      <c r="A57" s="26"/>
      <c r="B57" s="11"/>
      <c r="C57" s="26"/>
      <c r="D57" s="26"/>
      <c r="E57" s="26"/>
      <c r="F57" s="26"/>
      <c r="G57" s="26"/>
      <c r="H57" s="67" t="str">
        <f>IF(J50&lt;&gt;"","TVA à "  &amp; J50*100 &amp;" %","" )</f>
        <v>TVA à 10 %</v>
      </c>
      <c r="I57" s="68"/>
      <c r="J57" s="4">
        <f ca="1">IF($K$47&lt;&gt;"",SUMIF(I22:I47,I50,K22:K46),"")</f>
        <v>0</v>
      </c>
      <c r="K57" s="175">
        <f ca="1">IF(J57&lt;&gt;"",J57*J50,"")</f>
        <v>0</v>
      </c>
      <c r="L57" s="28"/>
      <c r="M57" s="53"/>
    </row>
    <row r="58" spans="1:22" ht="13.5" customHeight="1" x14ac:dyDescent="0.2">
      <c r="A58" s="26"/>
      <c r="B58" s="11"/>
      <c r="C58" s="26"/>
      <c r="D58" s="26"/>
      <c r="E58" s="26"/>
      <c r="F58" s="26"/>
      <c r="G58" s="26"/>
      <c r="H58" s="26"/>
      <c r="I58" s="26"/>
      <c r="J58" s="26"/>
      <c r="K58" s="168"/>
      <c r="L58" s="28"/>
      <c r="M58" s="53"/>
    </row>
    <row r="59" spans="1:22" ht="13.5" customHeight="1" x14ac:dyDescent="0.2">
      <c r="A59" s="26"/>
      <c r="B59" s="11"/>
      <c r="C59" s="26"/>
      <c r="D59" s="26"/>
      <c r="E59" s="26"/>
      <c r="F59" s="26"/>
      <c r="G59" s="26"/>
      <c r="H59" s="26"/>
      <c r="I59" s="26"/>
      <c r="J59" s="26"/>
      <c r="K59" s="176"/>
      <c r="L59" s="28"/>
      <c r="M59" s="53"/>
    </row>
    <row r="60" spans="1:22" ht="13.5" customHeight="1" thickBot="1" x14ac:dyDescent="0.25">
      <c r="A60" s="26"/>
      <c r="B60" s="11"/>
      <c r="C60" s="26"/>
      <c r="D60" s="26"/>
      <c r="E60" s="26"/>
      <c r="F60" s="26"/>
      <c r="G60" s="26"/>
      <c r="H60" s="26"/>
      <c r="I60" s="26"/>
      <c r="J60" s="26"/>
      <c r="K60" s="168"/>
      <c r="L60" s="28"/>
      <c r="M60" s="53"/>
    </row>
    <row r="61" spans="1:22" ht="13.5" customHeight="1" thickTop="1" x14ac:dyDescent="0.2">
      <c r="A61" s="26"/>
      <c r="B61" s="11"/>
      <c r="C61" s="26"/>
      <c r="D61" s="37"/>
      <c r="E61" s="26"/>
      <c r="F61" s="26"/>
      <c r="G61" s="26"/>
      <c r="H61" s="26"/>
      <c r="I61" s="26"/>
      <c r="J61" s="26"/>
      <c r="K61" s="168"/>
      <c r="L61" s="28"/>
      <c r="M61" s="53"/>
    </row>
    <row r="62" spans="1:22" ht="13.5" customHeight="1" thickBot="1" x14ac:dyDescent="0.25">
      <c r="A62" s="26"/>
      <c r="B62" s="11"/>
      <c r="C62" s="26"/>
      <c r="D62" s="26"/>
      <c r="E62" s="26"/>
      <c r="F62" s="26"/>
      <c r="G62" s="26"/>
      <c r="H62" s="26"/>
      <c r="I62" s="26"/>
      <c r="J62" s="26"/>
      <c r="K62" s="168"/>
      <c r="L62" s="28"/>
      <c r="M62" s="53"/>
    </row>
    <row r="63" spans="1:22" ht="3" customHeight="1" thickTop="1" x14ac:dyDescent="0.2">
      <c r="A63" s="26"/>
      <c r="B63" s="36"/>
      <c r="C63" s="37"/>
      <c r="D63" s="37"/>
      <c r="E63" s="37"/>
      <c r="F63" s="37"/>
      <c r="G63" s="37"/>
      <c r="H63" s="37"/>
      <c r="I63" s="37"/>
      <c r="J63" s="37"/>
      <c r="K63" s="177"/>
      <c r="L63" s="37"/>
      <c r="M63" s="53"/>
    </row>
    <row r="64" spans="1:22" ht="12.95" customHeight="1" x14ac:dyDescent="0.2">
      <c r="A64" s="26"/>
      <c r="B64" s="11"/>
      <c r="C64" s="26"/>
      <c r="D64" s="26"/>
      <c r="E64" s="26"/>
      <c r="F64" s="26"/>
      <c r="G64" s="26"/>
      <c r="H64" s="26"/>
      <c r="I64" s="26"/>
      <c r="J64" s="26"/>
      <c r="K64" s="168"/>
      <c r="L64" s="28"/>
      <c r="M64" s="53"/>
    </row>
    <row r="65" spans="1:13" ht="12.95" customHeight="1" x14ac:dyDescent="0.2">
      <c r="A65" s="26"/>
      <c r="B65" s="11"/>
      <c r="C65" s="26"/>
      <c r="E65" s="26"/>
      <c r="F65" s="26"/>
      <c r="G65" s="26"/>
      <c r="H65" s="26"/>
      <c r="I65" s="26"/>
      <c r="J65" s="26"/>
      <c r="K65" s="168"/>
      <c r="L65" s="28"/>
      <c r="M65" s="53"/>
    </row>
    <row r="66" spans="1:13" ht="14.25" x14ac:dyDescent="0.2">
      <c r="A66" s="26"/>
      <c r="B66" s="11"/>
      <c r="C66" s="26"/>
      <c r="E66" s="26"/>
      <c r="F66" s="26"/>
      <c r="G66" s="26"/>
      <c r="H66" s="26"/>
      <c r="I66" s="26"/>
      <c r="J66" s="26"/>
      <c r="K66" s="168"/>
      <c r="L66" s="28"/>
      <c r="M66" s="53"/>
    </row>
    <row r="67" spans="1:13" x14ac:dyDescent="0.2">
      <c r="D67" s="104"/>
      <c r="M67" s="26"/>
    </row>
    <row r="68" spans="1:13" x14ac:dyDescent="0.2">
      <c r="D68" s="83"/>
      <c r="M68" s="26"/>
    </row>
    <row r="69" spans="1:13" x14ac:dyDescent="0.2">
      <c r="C69" s="103"/>
      <c r="M69" s="26"/>
    </row>
    <row r="70" spans="1:13" x14ac:dyDescent="0.2">
      <c r="C70" s="84"/>
      <c r="M70" s="26"/>
    </row>
    <row r="71" spans="1:13" x14ac:dyDescent="0.2">
      <c r="M71" s="26"/>
    </row>
  </sheetData>
  <protectedRanges>
    <protectedRange sqref="E8" name="Plage1"/>
  </protectedRanges>
  <scenarios current="5" show="5">
    <scenario name="sample1" locked="1" count="25" user="Microsoft Corporation" comment="Village Software">
      <inputCells r="T11" val="34892" numFmtId="14"/>
      <inputCells r="O12" val="VS100"/>
      <inputCells r="N13" val="KG"/>
      <inputCells r="N14" val=""/>
      <inputCells r="C12" val="Jean Milles"/>
      <inputCells r="C13" val="11, rue de l'épée de fer"/>
      <inputCells r="C17" val="43.00.43.00"/>
      <inputCells r="B22" val="100"/>
      <inputCells r="C22" val="Photocopies"/>
      <inputCells r="J22" val="0.25"/>
      <inputCells r="B23" val="4"/>
      <inputCells r="C23" val="Copies reliées de rapport"/>
      <inputCells r="J23" val="8.55"/>
      <inputCells r="B24" val=""/>
      <inputCells r="C24" val=""/>
      <inputCells r="J24" val=""/>
      <inputCells r="B25" val=""/>
      <inputCells r="C25" val=""/>
      <inputCells r="J25" val=""/>
      <inputCells r="B26" val=""/>
      <inputCells r="C26" val=""/>
      <inputCells r="J26" val=""/>
      <inputCells r="B27" val=""/>
      <inputCells r="C27" val=""/>
      <inputCells r="J27" val=""/>
    </scenario>
    <scenario name="sample2" locked="1" count="8" user="Microsoft Corporation" comment="Village Software">
      <inputCells r="B29" val=""/>
      <inputCells r="C29" val=""/>
      <inputCells r="J29" val=""/>
      <inputCells r="C46" val=""/>
      <inputCells r="J46" val=""/>
      <inputCells r="B49" val=""/>
      <inputCells r="B50" val=""/>
      <inputCells r="B51" val="1" numFmtId="167"/>
    </scenario>
    <scenario name="sample3" locked="1" count="4" user="Microsoft Corporation" comment="Village Software">
      <inputCells r="D50" val="2" numFmtId="167"/>
      <inputCells r="T52" val=""/>
      <inputCells r="I56" val=""/>
      <inputCells r="I57" val=""/>
    </scenario>
    <scenario name="current1" locked="1" count="25" user="Microsoft Corporation" comment="Créé par Microsoft Corporation le 8/1/95">
      <inputCells r="T11" val=""/>
      <inputCells r="O12" val=""/>
      <inputCells r="N13" val=""/>
      <inputCells r="N14" val=""/>
      <inputCells r="C12" val=""/>
      <inputCells r="C13" val=""/>
      <inputCells r="C17" val=""/>
      <inputCells r="C22" val=""/>
      <inputCells r="C23" val=""/>
      <inputCells r="C24" val=""/>
      <inputCells r="C25" val=""/>
      <inputCells r="C26" val=""/>
      <inputCells r="C27" val=""/>
      <inputCells r="J22" val=""/>
      <inputCells r="J23" val=""/>
      <inputCells r="J24" val=""/>
      <inputCells r="J25" val=""/>
      <inputCells r="J26" val=""/>
      <inputCells r="J27" val=""/>
      <inputCells r="B22" val=""/>
      <inputCells r="B23" val=""/>
      <inputCells r="B24" val=""/>
      <inputCells r="B25" val=""/>
      <inputCells r="B26" val=""/>
      <inputCells r="B27" val=""/>
    </scenario>
    <scenario name="current2" locked="1" count="8" user="Microsoft Corporation" comment="Créé par Microsoft Corporation le 8/1/95">
      <inputCells r="B29" val=""/>
      <inputCells r="C29" val=""/>
      <inputCells r="C46" val=""/>
      <inputCells r="J29" val=""/>
      <inputCells r="J46" val=""/>
      <inputCells r="B49" val=""/>
      <inputCells r="B50" val=""/>
      <inputCells r="B51" val=""/>
    </scenario>
    <scenario name="current3" locked="1" count="4" user="Microsoft Corporation" comment="Créé par Microsoft Corporation le 8/1/95">
      <inputCells r="D50" val=""/>
      <inputCells r="T52" val=""/>
      <inputCells r="I56" val=""/>
      <inputCells r="I57" val=""/>
    </scenario>
  </scenarios>
  <mergeCells count="42">
    <mergeCell ref="G53:I53"/>
    <mergeCell ref="E21:G21"/>
    <mergeCell ref="E22:G22"/>
    <mergeCell ref="E23:G23"/>
    <mergeCell ref="E24:G24"/>
    <mergeCell ref="E25:G25"/>
    <mergeCell ref="E26:G26"/>
    <mergeCell ref="E27:G27"/>
    <mergeCell ref="E28:G28"/>
    <mergeCell ref="E29:G29"/>
    <mergeCell ref="E30:G30"/>
    <mergeCell ref="E31:G31"/>
    <mergeCell ref="E32:G32"/>
    <mergeCell ref="E33:G33"/>
    <mergeCell ref="E34:G34"/>
    <mergeCell ref="B20:C20"/>
    <mergeCell ref="G52:I52"/>
    <mergeCell ref="E36:G36"/>
    <mergeCell ref="E37:G37"/>
    <mergeCell ref="E38:G38"/>
    <mergeCell ref="E39:G39"/>
    <mergeCell ref="E40:G40"/>
    <mergeCell ref="E41:G41"/>
    <mergeCell ref="E42:G42"/>
    <mergeCell ref="E43:G43"/>
    <mergeCell ref="E44:G44"/>
    <mergeCell ref="E45:G45"/>
    <mergeCell ref="F48:G48"/>
    <mergeCell ref="B46:C46"/>
    <mergeCell ref="S52:T52"/>
    <mergeCell ref="I2:J2"/>
    <mergeCell ref="D17:E17"/>
    <mergeCell ref="G17:K17"/>
    <mergeCell ref="D11:E11"/>
    <mergeCell ref="D15:E15"/>
    <mergeCell ref="G15:K15"/>
    <mergeCell ref="H51:I51"/>
    <mergeCell ref="G14:J14"/>
    <mergeCell ref="G16:I16"/>
    <mergeCell ref="G13:K13"/>
    <mergeCell ref="E35:G35"/>
    <mergeCell ref="E8:K8"/>
  </mergeCells>
  <phoneticPr fontId="0" type="noConversion"/>
  <conditionalFormatting sqref="C49 C55:E55 C50:E50">
    <cfRule type="expression" dxfId="39" priority="1" stopIfTrue="1">
      <formula>B49&lt;&gt;""</formula>
    </cfRule>
  </conditionalFormatting>
  <conditionalFormatting sqref="F55 F50">
    <cfRule type="expression" dxfId="38" priority="4" stopIfTrue="1">
      <formula>D50&lt;&gt;""</formula>
    </cfRule>
  </conditionalFormatting>
  <conditionalFormatting sqref="C51">
    <cfRule type="expression" dxfId="37" priority="7" stopIfTrue="1">
      <formula>D49&lt;&gt;""</formula>
    </cfRule>
  </conditionalFormatting>
  <conditionalFormatting sqref="S52:V53">
    <cfRule type="cellIs" dxfId="36" priority="2" stopIfTrue="1" operator="notEqual">
      <formula>""""""</formula>
    </cfRule>
  </conditionalFormatting>
  <dataValidations count="1">
    <dataValidation type="list" allowBlank="1" showInputMessage="1" showErrorMessage="1" sqref="G12" xr:uid="{00000000-0002-0000-0000-000001000000}">
      <formula1>CLIENT</formula1>
    </dataValidation>
  </dataValidations>
  <printOptions horizontalCentered="1"/>
  <pageMargins left="0.19685039370078741" right="0.19685039370078741" top="0.39370078740157483" bottom="0.51181102362204722" header="0.39370078740157483" footer="0.51181102362204722"/>
  <pageSetup paperSize="9" scale="93" orientation="portrait" horizontalDpi="360" verticalDpi="360" r:id="rId1"/>
  <headerFooter alignWithMargins="0"/>
  <ignoredErrors>
    <ignoredError sqref="E1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223" r:id="rId4" name="Bouton 2">
              <controlPr defaultSize="0" print="0" autoFill="0" autoPict="0" macro="[0]!Effacer">
                <anchor moveWithCells="1" sizeWithCells="1">
                  <from>
                    <xdr:col>0</xdr:col>
                    <xdr:colOff>66675</xdr:colOff>
                    <xdr:row>1</xdr:row>
                    <xdr:rowOff>9525</xdr:rowOff>
                  </from>
                  <to>
                    <xdr:col>2</xdr:col>
                    <xdr:colOff>228600</xdr:colOff>
                    <xdr:row>1</xdr:row>
                    <xdr:rowOff>495300</xdr:rowOff>
                  </to>
                </anchor>
              </controlPr>
            </control>
          </mc:Choice>
        </mc:AlternateContent>
        <mc:AlternateContent xmlns:mc="http://schemas.openxmlformats.org/markup-compatibility/2006">
          <mc:Choice Requires="x14">
            <control shapeId="6224" r:id="rId5" name="Bouton 3">
              <controlPr defaultSize="0" print="0" autoFill="0" autoPict="0" macro="[0]!Archiver">
                <anchor moveWithCells="1" sizeWithCells="1">
                  <from>
                    <xdr:col>2</xdr:col>
                    <xdr:colOff>295275</xdr:colOff>
                    <xdr:row>1</xdr:row>
                    <xdr:rowOff>9525</xdr:rowOff>
                  </from>
                  <to>
                    <xdr:col>3</xdr:col>
                    <xdr:colOff>762000</xdr:colOff>
                    <xdr:row>1</xdr:row>
                    <xdr:rowOff>495300</xdr:rowOff>
                  </to>
                </anchor>
              </controlPr>
            </control>
          </mc:Choice>
        </mc:AlternateContent>
        <mc:AlternateContent xmlns:mc="http://schemas.openxmlformats.org/markup-compatibility/2006">
          <mc:Choice Requires="x14">
            <control shapeId="6225" r:id="rId6" name="Bouton 7">
              <controlPr defaultSize="0" print="0" autoFill="0" autoPict="0" macro="[0]!RecapDevis">
                <anchor moveWithCells="1" sizeWithCells="1">
                  <from>
                    <xdr:col>9</xdr:col>
                    <xdr:colOff>28575</xdr:colOff>
                    <xdr:row>1</xdr:row>
                    <xdr:rowOff>9525</xdr:rowOff>
                  </from>
                  <to>
                    <xdr:col>10</xdr:col>
                    <xdr:colOff>142875</xdr:colOff>
                    <xdr:row>1</xdr:row>
                    <xdr:rowOff>495300</xdr:rowOff>
                  </to>
                </anchor>
              </controlPr>
            </control>
          </mc:Choice>
        </mc:AlternateContent>
        <mc:AlternateContent xmlns:mc="http://schemas.openxmlformats.org/markup-compatibility/2006">
          <mc:Choice Requires="x14">
            <control shapeId="6226" r:id="rId7" name="Bouton 6">
              <controlPr defaultSize="0" print="0" autoFill="0" autoPict="0" macro="[0]!Initialisation.Initialisation">
                <anchor moveWithCells="1" sizeWithCells="1">
                  <from>
                    <xdr:col>6</xdr:col>
                    <xdr:colOff>619125</xdr:colOff>
                    <xdr:row>1</xdr:row>
                    <xdr:rowOff>9525</xdr:rowOff>
                  </from>
                  <to>
                    <xdr:col>8</xdr:col>
                    <xdr:colOff>257175</xdr:colOff>
                    <xdr:row>1</xdr:row>
                    <xdr:rowOff>495300</xdr:rowOff>
                  </to>
                </anchor>
              </controlPr>
            </control>
          </mc:Choice>
        </mc:AlternateContent>
        <mc:AlternateContent xmlns:mc="http://schemas.openxmlformats.org/markup-compatibility/2006">
          <mc:Choice Requires="x14">
            <control shapeId="10552" r:id="rId8" name="Bouton 8">
              <controlPr defaultSize="0" print="0" autoFill="0" autoPict="0" macro="[0]!OUVRIRFACTURE">
                <anchor moveWithCells="1" sizeWithCells="1">
                  <from>
                    <xdr:col>10</xdr:col>
                    <xdr:colOff>228600</xdr:colOff>
                    <xdr:row>1</xdr:row>
                    <xdr:rowOff>9525</xdr:rowOff>
                  </from>
                  <to>
                    <xdr:col>12</xdr:col>
                    <xdr:colOff>28575</xdr:colOff>
                    <xdr:row>1</xdr:row>
                    <xdr:rowOff>495300</xdr:rowOff>
                  </to>
                </anchor>
              </controlPr>
            </control>
          </mc:Choice>
        </mc:AlternateContent>
        <mc:AlternateContent xmlns:mc="http://schemas.openxmlformats.org/markup-compatibility/2006">
          <mc:Choice Requires="x14">
            <control shapeId="10597" r:id="rId9" name="Bouton 5">
              <controlPr defaultSize="0" print="0" autoFill="0" autoPict="0" macro="[0]!DossierClient">
                <anchor moveWithCells="1" sizeWithCells="1">
                  <from>
                    <xdr:col>5</xdr:col>
                    <xdr:colOff>257175</xdr:colOff>
                    <xdr:row>1</xdr:row>
                    <xdr:rowOff>9525</xdr:rowOff>
                  </from>
                  <to>
                    <xdr:col>6</xdr:col>
                    <xdr:colOff>266700</xdr:colOff>
                    <xdr:row>1</xdr:row>
                    <xdr:rowOff>495300</xdr:rowOff>
                  </to>
                </anchor>
              </controlPr>
            </control>
          </mc:Choice>
        </mc:AlternateContent>
        <mc:AlternateContent xmlns:mc="http://schemas.openxmlformats.org/markup-compatibility/2006">
          <mc:Choice Requires="x14">
            <control shapeId="11039" r:id="rId10" name="Bouton 4">
              <controlPr defaultSize="0" print="0" autoFill="0" autoPict="0" macro="[0]!QuitterAccueil">
                <anchor moveWithCells="1" sizeWithCells="1">
                  <from>
                    <xdr:col>3</xdr:col>
                    <xdr:colOff>828675</xdr:colOff>
                    <xdr:row>1</xdr:row>
                    <xdr:rowOff>9525</xdr:rowOff>
                  </from>
                  <to>
                    <xdr:col>4</xdr:col>
                    <xdr:colOff>838200</xdr:colOff>
                    <xdr:row>1</xdr:row>
                    <xdr:rowOff>495300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2AC3E936-B25A-456B-8880-6DC08421BA81}">
          <x14:formula1>
            <xm:f>Designation!$AD$3:$AD$41</xm:f>
          </x14:formula1>
          <xm:sqref>E8:K8</xm:sqref>
        </x14:dataValidation>
        <x14:dataValidation type="list" allowBlank="1" showInputMessage="1" showErrorMessage="1" xr:uid="{7F8B4F72-F615-4233-AFF3-2C5B73FD2154}">
          <x14:formula1>
            <xm:f>Designation!$R$24:$R$123</xm:f>
          </x14:formula1>
          <xm:sqref>J51:J53</xm:sqref>
        </x14:dataValidation>
        <x14:dataValidation type="list" allowBlank="1" showInputMessage="1" showErrorMessage="1" xr:uid="{72B81D61-1214-494B-A09C-001A9AA531BB}">
          <x14:formula1>
            <xm:f>Designation!$B$2:$B$288</xm:f>
          </x14:formula1>
          <xm:sqref>B23:B45</xm:sqref>
        </x14:dataValidation>
        <x14:dataValidation type="list" allowBlank="1" showInputMessage="1" showErrorMessage="1" xr:uid="{893CB067-60E7-4C35-B655-B1837A426463}">
          <x14:formula1>
            <xm:f>Designation!$B$2:$B$716</xm:f>
          </x14:formula1>
          <xm:sqref>B22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AF755"/>
  <sheetViews>
    <sheetView zoomScale="90" zoomScaleNormal="90" workbookViewId="0">
      <pane ySplit="1" topLeftCell="A2" activePane="bottomLeft" state="frozenSplit"/>
      <selection pane="bottomLeft" activeCell="Q8" sqref="Q8"/>
    </sheetView>
  </sheetViews>
  <sheetFormatPr baseColWidth="10" defaultColWidth="11.25" defaultRowHeight="14.25" x14ac:dyDescent="0.2"/>
  <cols>
    <col min="1" max="1" width="13.75" style="122" customWidth="1"/>
    <col min="2" max="2" width="7.875" style="94" customWidth="1"/>
    <col min="3" max="3" width="40.625" style="94" customWidth="1"/>
    <col min="4" max="4" width="6.75" style="94" customWidth="1"/>
    <col min="5" max="5" width="11.25" style="94" hidden="1" customWidth="1"/>
    <col min="6" max="6" width="3.5" style="94" hidden="1" customWidth="1"/>
    <col min="7" max="7" width="44.25" style="94" hidden="1" customWidth="1"/>
    <col min="8" max="8" width="32.25" style="94" hidden="1" customWidth="1"/>
    <col min="9" max="9" width="4.75" style="94" hidden="1" customWidth="1"/>
    <col min="10" max="11" width="1.875" style="94" hidden="1" customWidth="1"/>
    <col min="12" max="12" width="9.125" style="94" customWidth="1"/>
    <col min="13" max="13" width="14.5" style="94" hidden="1" customWidth="1"/>
    <col min="14" max="15" width="11.25" style="94"/>
    <col min="16" max="16" width="1.875" style="6" customWidth="1"/>
    <col min="17" max="17" width="33.5" style="6" customWidth="1"/>
    <col min="18" max="18" width="7.875" style="6" hidden="1" customWidth="1"/>
    <col min="19" max="19" width="21.875" style="6" hidden="1" customWidth="1"/>
    <col min="20" max="20" width="11.25" style="6" hidden="1" customWidth="1"/>
    <col min="21" max="21" width="7.875" style="6" hidden="1" customWidth="1"/>
    <col min="22" max="22" width="11.875" style="94" customWidth="1"/>
    <col min="23" max="23" width="4.25" style="6" hidden="1" customWidth="1"/>
    <col min="24" max="24" width="10.75" style="6" hidden="1" customWidth="1"/>
    <col min="25" max="25" width="11.625" style="6" hidden="1" customWidth="1"/>
    <col min="26" max="27" width="0" style="6" hidden="1" customWidth="1"/>
    <col min="28" max="28" width="11.25" style="6" hidden="1" customWidth="1"/>
    <col min="29" max="29" width="11.25" style="6"/>
    <col min="30" max="30" width="50.125" style="6" customWidth="1"/>
    <col min="31" max="31" width="11.25" style="6"/>
    <col min="32" max="32" width="0" style="6" hidden="1" customWidth="1"/>
    <col min="33" max="16384" width="11.25" style="6"/>
  </cols>
  <sheetData>
    <row r="1" spans="1:32" s="5" customFormat="1" ht="39.950000000000003" customHeight="1" thickBot="1" x14ac:dyDescent="0.25">
      <c r="A1" s="201" t="s">
        <v>138</v>
      </c>
      <c r="B1" s="115" t="s">
        <v>11</v>
      </c>
      <c r="C1" s="8" t="s">
        <v>10</v>
      </c>
      <c r="D1" s="7" t="s">
        <v>12</v>
      </c>
      <c r="E1" s="89" t="s">
        <v>130</v>
      </c>
      <c r="F1" s="90" t="s">
        <v>104</v>
      </c>
      <c r="G1" s="7" t="s">
        <v>13</v>
      </c>
      <c r="H1" s="90" t="s">
        <v>105</v>
      </c>
      <c r="I1" s="90" t="s">
        <v>106</v>
      </c>
      <c r="J1" s="90" t="s">
        <v>107</v>
      </c>
      <c r="K1" s="90" t="s">
        <v>108</v>
      </c>
      <c r="L1" s="89" t="s">
        <v>131</v>
      </c>
      <c r="M1" s="89" t="s">
        <v>566</v>
      </c>
      <c r="N1" s="89" t="s">
        <v>59</v>
      </c>
      <c r="O1" s="116" t="s">
        <v>60</v>
      </c>
      <c r="V1" s="125"/>
    </row>
    <row r="2" spans="1:32" ht="42.75" x14ac:dyDescent="0.2">
      <c r="A2" s="181" t="s">
        <v>294</v>
      </c>
      <c r="B2" s="185" t="s">
        <v>48</v>
      </c>
      <c r="C2" s="180" t="s">
        <v>296</v>
      </c>
      <c r="D2" s="119">
        <v>2</v>
      </c>
      <c r="E2" s="91">
        <f t="shared" ref="E2:E65" si="0">N2+(N2*O2)</f>
        <v>22</v>
      </c>
      <c r="F2" s="90"/>
      <c r="G2" s="92" t="str">
        <f t="shared" ref="G2:G65" si="1">IF(B2&lt;&gt;"",REPT(B2,1)&amp;" :  " &amp;REPT(C2,1),"")</f>
        <v>A1 :  Murs : Lessivage partie souillée, Ponçage, rebouchage, 1 couche d'impression partie souillée, 2 couches d'acrylique satin</v>
      </c>
      <c r="H2" s="93" t="str">
        <f t="shared" ref="H2:H12" si="2">IF(B2&lt;&gt;"",CONCATENATE(B2," : ",C2),"")</f>
        <v>A1 : Murs : Lessivage partie souillée, Ponçage, rebouchage, 1 couche d'impression partie souillée, 2 couches d'acrylique satin</v>
      </c>
      <c r="I2" s="93" t="str">
        <f t="shared" ref="I2:I65" si="3">IF(B2&lt;&gt;"",REPT(B2,1),"")</f>
        <v>A1</v>
      </c>
      <c r="J2" s="90"/>
      <c r="K2" s="90"/>
      <c r="L2" s="179" t="s">
        <v>157</v>
      </c>
      <c r="M2" s="182" t="s">
        <v>294</v>
      </c>
      <c r="N2" s="91">
        <v>22</v>
      </c>
      <c r="O2" s="117"/>
      <c r="Q2" s="210" t="str">
        <f>"Code TVA : " &amp;MODELE!I49</f>
        <v>Code TVA : 2</v>
      </c>
      <c r="R2" s="100"/>
      <c r="S2" s="85" t="s">
        <v>15</v>
      </c>
      <c r="T2" s="86"/>
      <c r="U2" s="86"/>
      <c r="AD2" s="229" t="s">
        <v>132</v>
      </c>
    </row>
    <row r="3" spans="1:32" ht="42.75" x14ac:dyDescent="0.2">
      <c r="A3" s="182" t="s">
        <v>294</v>
      </c>
      <c r="B3" s="185" t="s">
        <v>49</v>
      </c>
      <c r="C3" s="180" t="s">
        <v>295</v>
      </c>
      <c r="D3" s="119">
        <v>2</v>
      </c>
      <c r="E3" s="91">
        <f t="shared" si="0"/>
        <v>26</v>
      </c>
      <c r="F3" s="90"/>
      <c r="G3" s="92" t="str">
        <f t="shared" si="1"/>
        <v>A2 :  Plafond : Ponçage, rebouchage, 1 couche d'impression partie souillée, 2 couches d'acrylique mat</v>
      </c>
      <c r="H3" s="93" t="str">
        <f t="shared" si="2"/>
        <v>A2 : Plafond : Ponçage, rebouchage, 1 couche d'impression partie souillée, 2 couches d'acrylique mat</v>
      </c>
      <c r="I3" s="93" t="str">
        <f t="shared" si="3"/>
        <v>A2</v>
      </c>
      <c r="J3" s="90"/>
      <c r="K3" s="90"/>
      <c r="L3" s="179" t="s">
        <v>157</v>
      </c>
      <c r="M3" s="181" t="s">
        <v>294</v>
      </c>
      <c r="N3" s="91">
        <v>26</v>
      </c>
      <c r="O3" s="117"/>
      <c r="Q3" s="211">
        <f>MODELE!J49</f>
        <v>0.2</v>
      </c>
      <c r="R3" s="100"/>
      <c r="S3" s="85" t="s">
        <v>16</v>
      </c>
      <c r="T3" s="86"/>
      <c r="U3" s="86"/>
      <c r="AB3" s="5" t="s">
        <v>114</v>
      </c>
      <c r="AD3" s="225" t="s">
        <v>133</v>
      </c>
      <c r="AF3" s="5" t="s">
        <v>138</v>
      </c>
    </row>
    <row r="4" spans="1:32" ht="28.5" x14ac:dyDescent="0.2">
      <c r="A4" s="181" t="s">
        <v>202</v>
      </c>
      <c r="B4" s="185" t="s">
        <v>50</v>
      </c>
      <c r="C4" s="180" t="s">
        <v>204</v>
      </c>
      <c r="D4" s="119">
        <v>2</v>
      </c>
      <c r="E4" s="91">
        <f t="shared" si="0"/>
        <v>50</v>
      </c>
      <c r="F4" s="90"/>
      <c r="G4" s="92" t="str">
        <f t="shared" si="1"/>
        <v>A3 :  Escalier : Ponçage, 1 couche de primaire, 2 couches de glycéro</v>
      </c>
      <c r="H4" s="93" t="str">
        <f t="shared" si="2"/>
        <v>A3 : Escalier : Ponçage, 1 couche de primaire, 2 couches de glycéro</v>
      </c>
      <c r="I4" s="93" t="str">
        <f t="shared" si="3"/>
        <v>A3</v>
      </c>
      <c r="J4" s="90"/>
      <c r="K4" s="90"/>
      <c r="L4" s="179" t="s">
        <v>157</v>
      </c>
      <c r="M4" s="182" t="s">
        <v>202</v>
      </c>
      <c r="N4" s="91">
        <v>50</v>
      </c>
      <c r="O4" s="117"/>
      <c r="Q4" s="210" t="str">
        <f>"Code TVA : " &amp;MODELE!I50</f>
        <v>Code TVA : 1</v>
      </c>
      <c r="R4" s="100"/>
      <c r="S4" s="85" t="s">
        <v>17</v>
      </c>
      <c r="T4" s="86"/>
      <c r="U4" s="86"/>
      <c r="AB4" s="5" t="s">
        <v>115</v>
      </c>
      <c r="AD4" s="226" t="s">
        <v>134</v>
      </c>
      <c r="AF4" s="5" t="s">
        <v>139</v>
      </c>
    </row>
    <row r="5" spans="1:32" ht="28.5" x14ac:dyDescent="0.2">
      <c r="A5" s="182" t="s">
        <v>202</v>
      </c>
      <c r="B5" s="185" t="s">
        <v>51</v>
      </c>
      <c r="C5" s="180" t="s">
        <v>288</v>
      </c>
      <c r="D5" s="119">
        <v>2</v>
      </c>
      <c r="E5" s="91">
        <f t="shared" si="0"/>
        <v>33</v>
      </c>
      <c r="F5" s="90"/>
      <c r="G5" s="92" t="str">
        <f t="shared" si="1"/>
        <v>A4 :  Murs &amp; Portes : Ponçage, rebouchage, 2 couches d'acrylique mat (nettoyable)</v>
      </c>
      <c r="H5" s="93" t="str">
        <f t="shared" si="2"/>
        <v>A4 : Murs &amp; Portes : Ponçage, rebouchage, 2 couches d'acrylique mat (nettoyable)</v>
      </c>
      <c r="I5" s="93" t="str">
        <f t="shared" si="3"/>
        <v>A4</v>
      </c>
      <c r="J5" s="90"/>
      <c r="K5" s="90"/>
      <c r="L5" s="179" t="s">
        <v>157</v>
      </c>
      <c r="M5" s="181" t="s">
        <v>202</v>
      </c>
      <c r="N5" s="91">
        <v>33</v>
      </c>
      <c r="O5" s="117"/>
      <c r="Q5" s="211">
        <f>MODELE!J50</f>
        <v>0.1</v>
      </c>
      <c r="R5" s="100"/>
      <c r="S5" s="85" t="s">
        <v>18</v>
      </c>
      <c r="T5" s="86"/>
      <c r="U5" s="86"/>
      <c r="AB5" s="5" t="s">
        <v>116</v>
      </c>
      <c r="AD5" s="226" t="s">
        <v>135</v>
      </c>
      <c r="AF5" s="5" t="s">
        <v>140</v>
      </c>
    </row>
    <row r="6" spans="1:32" ht="42.75" x14ac:dyDescent="0.2">
      <c r="A6" s="181" t="s">
        <v>202</v>
      </c>
      <c r="B6" s="185" t="s">
        <v>52</v>
      </c>
      <c r="C6" s="180" t="s">
        <v>203</v>
      </c>
      <c r="D6" s="119">
        <v>3</v>
      </c>
      <c r="E6" s="91">
        <f t="shared" si="0"/>
        <v>43</v>
      </c>
      <c r="F6" s="90"/>
      <c r="G6" s="92" t="str">
        <f t="shared" si="1"/>
        <v>A5 :  Murs : Détapissage, ponçage, rebouchage, ratissage.(ou fibre de verre) + 1 couche d'impression, 2 couches d'acrylique satin</v>
      </c>
      <c r="H6" s="93" t="str">
        <f t="shared" si="2"/>
        <v>A5 : Murs : Détapissage, ponçage, rebouchage, ratissage.(ou fibre de verre) + 1 couche d'impression, 2 couches d'acrylique satin</v>
      </c>
      <c r="I6" s="93" t="str">
        <f t="shared" si="3"/>
        <v>A5</v>
      </c>
      <c r="J6" s="90"/>
      <c r="K6" s="90"/>
      <c r="L6" s="179" t="s">
        <v>157</v>
      </c>
      <c r="M6" s="182" t="s">
        <v>202</v>
      </c>
      <c r="N6" s="91">
        <v>43</v>
      </c>
      <c r="O6" s="117"/>
      <c r="Q6" s="210" t="str">
        <f>"Code TVA : " &amp;MODELE!I48</f>
        <v>Code TVA : 3</v>
      </c>
      <c r="R6" s="100"/>
      <c r="S6" s="85" t="s">
        <v>19</v>
      </c>
      <c r="T6" s="86"/>
      <c r="U6" s="86"/>
      <c r="AD6" s="227"/>
      <c r="AF6" s="5" t="s">
        <v>146</v>
      </c>
    </row>
    <row r="7" spans="1:32" ht="57" x14ac:dyDescent="0.2">
      <c r="A7" s="182" t="s">
        <v>202</v>
      </c>
      <c r="B7" s="185" t="s">
        <v>53</v>
      </c>
      <c r="C7" s="180" t="s">
        <v>322</v>
      </c>
      <c r="D7" s="187">
        <v>2</v>
      </c>
      <c r="E7" s="179">
        <f t="shared" si="0"/>
        <v>95</v>
      </c>
      <c r="F7" s="188"/>
      <c r="G7" s="188" t="str">
        <f t="shared" si="1"/>
        <v>A6 :  Murs : Ponçage impression, rebouchage, application d'enduit projeter en 2 paces ponçage, 1 couche d'impression, pose de fibre de verre, 2 couches d'acrylique satin</v>
      </c>
      <c r="H7" s="93" t="str">
        <f t="shared" si="2"/>
        <v>A6 : Murs : Ponçage impression, rebouchage, application d'enduit projeter en 2 paces ponçage, 1 couche d'impression, pose de fibre de verre, 2 couches d'acrylique satin</v>
      </c>
      <c r="I7" s="93" t="str">
        <f t="shared" si="3"/>
        <v>A6</v>
      </c>
      <c r="J7" s="188"/>
      <c r="K7" s="188"/>
      <c r="L7" s="179" t="s">
        <v>157</v>
      </c>
      <c r="M7" s="181" t="s">
        <v>202</v>
      </c>
      <c r="N7" s="179">
        <v>95</v>
      </c>
      <c r="O7" s="189"/>
      <c r="Q7" s="211" t="str">
        <f>MODELE!J48</f>
        <v>Sans TVA</v>
      </c>
      <c r="R7" s="100"/>
      <c r="S7" s="9"/>
      <c r="X7" s="94"/>
      <c r="Y7" s="94"/>
      <c r="Z7" s="94"/>
      <c r="AA7" s="94"/>
      <c r="AD7" s="227"/>
      <c r="AF7" s="5" t="s">
        <v>145</v>
      </c>
    </row>
    <row r="8" spans="1:32" ht="42.75" x14ac:dyDescent="0.2">
      <c r="A8" s="181" t="s">
        <v>202</v>
      </c>
      <c r="B8" s="185" t="s">
        <v>54</v>
      </c>
      <c r="C8" s="180" t="s">
        <v>287</v>
      </c>
      <c r="D8" s="119">
        <v>2</v>
      </c>
      <c r="E8" s="91">
        <f t="shared" si="0"/>
        <v>945</v>
      </c>
      <c r="F8" s="90"/>
      <c r="G8" s="92" t="str">
        <f t="shared" si="1"/>
        <v>A7 :  Plafond : Ponçage, rebouchage, 2 couches d'acrylique mat, grille ponçage, 2 couches de laque anti-rouille</v>
      </c>
      <c r="H8" s="93" t="str">
        <f t="shared" si="2"/>
        <v>A7 : Plafond : Ponçage, rebouchage, 2 couches d'acrylique mat, grille ponçage, 2 couches de laque anti-rouille</v>
      </c>
      <c r="I8" s="93" t="str">
        <f t="shared" si="3"/>
        <v>A7</v>
      </c>
      <c r="J8" s="90"/>
      <c r="K8" s="90"/>
      <c r="L8" s="179" t="s">
        <v>158</v>
      </c>
      <c r="M8" s="182" t="s">
        <v>202</v>
      </c>
      <c r="N8" s="91">
        <v>945</v>
      </c>
      <c r="O8" s="117"/>
      <c r="Q8" s="10"/>
      <c r="R8" s="100"/>
      <c r="S8" s="9"/>
      <c r="X8" s="94"/>
      <c r="Y8" s="94"/>
      <c r="Z8" s="94"/>
      <c r="AA8" s="94"/>
      <c r="AD8" s="227"/>
      <c r="AF8" s="5" t="s">
        <v>144</v>
      </c>
    </row>
    <row r="9" spans="1:32" ht="42.75" x14ac:dyDescent="0.2">
      <c r="A9" s="182" t="s">
        <v>202</v>
      </c>
      <c r="B9" s="185" t="s">
        <v>55</v>
      </c>
      <c r="C9" s="180" t="s">
        <v>324</v>
      </c>
      <c r="D9" s="187">
        <v>3</v>
      </c>
      <c r="E9" s="179">
        <f t="shared" si="0"/>
        <v>25</v>
      </c>
      <c r="F9" s="188"/>
      <c r="G9" s="188" t="str">
        <f t="shared" si="1"/>
        <v>A8 :  Plafond : Ponçage, rebouchage, ratissage,1 couche d'impression, 2 couches d'acrylique mat</v>
      </c>
      <c r="H9" s="93" t="str">
        <f t="shared" si="2"/>
        <v>A8 : Plafond : Ponçage, rebouchage, ratissage,1 couche d'impression, 2 couches d'acrylique mat</v>
      </c>
      <c r="I9" s="93" t="str">
        <f t="shared" si="3"/>
        <v>A8</v>
      </c>
      <c r="J9" s="188"/>
      <c r="K9" s="188"/>
      <c r="L9" s="179" t="s">
        <v>157</v>
      </c>
      <c r="M9" s="182" t="s">
        <v>202</v>
      </c>
      <c r="N9" s="179">
        <v>25</v>
      </c>
      <c r="O9" s="189"/>
      <c r="Q9" s="10"/>
      <c r="R9" s="100"/>
      <c r="S9" s="9"/>
      <c r="X9" s="94"/>
      <c r="Y9" s="94"/>
      <c r="Z9" s="94"/>
      <c r="AA9" s="94"/>
      <c r="AD9" s="227"/>
      <c r="AF9" s="5" t="s">
        <v>143</v>
      </c>
    </row>
    <row r="10" spans="1:32" ht="28.5" x14ac:dyDescent="0.2">
      <c r="A10" s="181" t="s">
        <v>202</v>
      </c>
      <c r="B10" s="185" t="s">
        <v>56</v>
      </c>
      <c r="C10" s="180" t="s">
        <v>206</v>
      </c>
      <c r="D10" s="119">
        <v>2</v>
      </c>
      <c r="E10" s="91">
        <f t="shared" si="0"/>
        <v>351</v>
      </c>
      <c r="F10" s="90"/>
      <c r="G10" s="92" t="str">
        <f t="shared" si="1"/>
        <v>A9 :  Plinthes &amp; Portes : Ponçage, 1 couche de primaire, 2 couches de glycéro</v>
      </c>
      <c r="H10" s="93" t="str">
        <f t="shared" si="2"/>
        <v>A9 : Plinthes &amp; Portes : Ponçage, 1 couche de primaire, 2 couches de glycéro</v>
      </c>
      <c r="I10" s="93" t="str">
        <f t="shared" si="3"/>
        <v>A9</v>
      </c>
      <c r="J10" s="90"/>
      <c r="K10" s="90"/>
      <c r="L10" s="179" t="s">
        <v>158</v>
      </c>
      <c r="M10" s="181" t="s">
        <v>202</v>
      </c>
      <c r="N10" s="91">
        <v>351</v>
      </c>
      <c r="O10" s="117"/>
      <c r="Q10" s="10"/>
      <c r="R10" s="100"/>
      <c r="S10" s="9"/>
      <c r="X10" s="94"/>
      <c r="Y10" s="94"/>
      <c r="Z10" s="94"/>
      <c r="AA10" s="94"/>
      <c r="AD10" s="227"/>
      <c r="AF10" s="5" t="s">
        <v>141</v>
      </c>
    </row>
    <row r="11" spans="1:32" ht="28.5" x14ac:dyDescent="0.2">
      <c r="A11" s="182" t="s">
        <v>202</v>
      </c>
      <c r="B11" s="185" t="s">
        <v>57</v>
      </c>
      <c r="C11" s="180" t="s">
        <v>207</v>
      </c>
      <c r="D11" s="119">
        <v>2</v>
      </c>
      <c r="E11" s="91">
        <f t="shared" si="0"/>
        <v>210</v>
      </c>
      <c r="F11" s="90"/>
      <c r="G11" s="92" t="str">
        <f t="shared" si="1"/>
        <v>A10 :  Portes : Ponçage, 1 couche de primaire, 2 couches de glycéro satin</v>
      </c>
      <c r="H11" s="93" t="str">
        <f t="shared" si="2"/>
        <v>A10 : Portes : Ponçage, 1 couche de primaire, 2 couches de glycéro satin</v>
      </c>
      <c r="I11" s="93" t="str">
        <f t="shared" si="3"/>
        <v>A10</v>
      </c>
      <c r="J11" s="90"/>
      <c r="K11" s="90"/>
      <c r="L11" s="179" t="s">
        <v>158</v>
      </c>
      <c r="M11" s="182" t="s">
        <v>202</v>
      </c>
      <c r="N11" s="91">
        <v>210</v>
      </c>
      <c r="O11" s="117"/>
      <c r="Q11" s="10"/>
      <c r="R11" s="100"/>
      <c r="S11" s="9"/>
      <c r="X11" s="94"/>
      <c r="Y11" s="94"/>
      <c r="Z11" s="94"/>
      <c r="AA11" s="94"/>
      <c r="AD11" s="227"/>
      <c r="AF11" s="5" t="s">
        <v>142</v>
      </c>
    </row>
    <row r="12" spans="1:32" ht="28.5" x14ac:dyDescent="0.2">
      <c r="A12" s="181" t="s">
        <v>202</v>
      </c>
      <c r="B12" s="185" t="s">
        <v>61</v>
      </c>
      <c r="C12" s="198" t="s">
        <v>205</v>
      </c>
      <c r="D12" s="119">
        <v>2</v>
      </c>
      <c r="E12" s="91">
        <f t="shared" si="0"/>
        <v>115</v>
      </c>
      <c r="F12" s="90"/>
      <c r="G12" s="92" t="str">
        <f t="shared" si="1"/>
        <v>A11 :  Radiateur : Poncage, 2 couche de laque antirouille</v>
      </c>
      <c r="H12" s="93" t="str">
        <f t="shared" si="2"/>
        <v>A11 : Radiateur : Poncage, 2 couche de laque antirouille</v>
      </c>
      <c r="I12" s="93" t="str">
        <f t="shared" si="3"/>
        <v>A11</v>
      </c>
      <c r="J12" s="90"/>
      <c r="K12" s="90"/>
      <c r="L12" s="179" t="s">
        <v>158</v>
      </c>
      <c r="M12" s="181" t="s">
        <v>202</v>
      </c>
      <c r="N12" s="91">
        <v>115</v>
      </c>
      <c r="O12" s="117"/>
      <c r="Q12" s="10"/>
      <c r="R12" s="100"/>
      <c r="S12" s="9"/>
      <c r="X12" s="94"/>
      <c r="Y12" s="94"/>
      <c r="Z12" s="94"/>
      <c r="AA12" s="94"/>
      <c r="AD12" s="228"/>
      <c r="AF12" s="5" t="s">
        <v>147</v>
      </c>
    </row>
    <row r="13" spans="1:32" ht="28.5" x14ac:dyDescent="0.2">
      <c r="A13" s="182" t="s">
        <v>159</v>
      </c>
      <c r="B13" s="185" t="s">
        <v>62</v>
      </c>
      <c r="C13" s="180" t="s">
        <v>160</v>
      </c>
      <c r="D13" s="119">
        <v>2</v>
      </c>
      <c r="E13" s="91">
        <f t="shared" si="0"/>
        <v>28.5</v>
      </c>
      <c r="F13" s="90"/>
      <c r="G13" s="92" t="str">
        <f t="shared" si="1"/>
        <v>A12 :  Murs : Détapissage - Ponçage - Rebouchage - Pose papier peint à l'identique</v>
      </c>
      <c r="H13" s="93" t="s">
        <v>41</v>
      </c>
      <c r="I13" s="93" t="str">
        <f t="shared" si="3"/>
        <v>A12</v>
      </c>
      <c r="J13" s="90"/>
      <c r="K13" s="90"/>
      <c r="L13" s="179" t="s">
        <v>157</v>
      </c>
      <c r="M13" s="182" t="s">
        <v>159</v>
      </c>
      <c r="N13" s="91">
        <v>28.5</v>
      </c>
      <c r="O13" s="117"/>
      <c r="Q13" s="10"/>
      <c r="R13" s="100"/>
      <c r="S13" s="9"/>
      <c r="X13" s="94"/>
      <c r="Y13" s="94"/>
      <c r="Z13" s="94"/>
      <c r="AA13" s="94"/>
      <c r="AF13" s="5" t="s">
        <v>148</v>
      </c>
    </row>
    <row r="14" spans="1:32" ht="28.5" x14ac:dyDescent="0.2">
      <c r="A14" s="181" t="s">
        <v>159</v>
      </c>
      <c r="B14" s="185" t="s">
        <v>63</v>
      </c>
      <c r="C14" s="180" t="s">
        <v>164</v>
      </c>
      <c r="D14" s="119">
        <v>2</v>
      </c>
      <c r="E14" s="91">
        <f t="shared" si="0"/>
        <v>30</v>
      </c>
      <c r="F14" s="90"/>
      <c r="G14" s="92" t="str">
        <f t="shared" si="1"/>
        <v>A13 :  Murs : Fourniture colle</v>
      </c>
      <c r="H14" s="93" t="s">
        <v>43</v>
      </c>
      <c r="I14" s="93" t="str">
        <f t="shared" si="3"/>
        <v>A13</v>
      </c>
      <c r="J14" s="90"/>
      <c r="K14" s="90"/>
      <c r="L14" s="179" t="s">
        <v>158</v>
      </c>
      <c r="M14" s="182" t="s">
        <v>159</v>
      </c>
      <c r="N14" s="91">
        <v>30</v>
      </c>
      <c r="O14" s="117"/>
      <c r="Q14" s="10"/>
      <c r="R14" s="100"/>
      <c r="S14" s="9"/>
      <c r="X14" s="94"/>
      <c r="Y14" s="94"/>
      <c r="Z14" s="94"/>
      <c r="AA14" s="94"/>
      <c r="AF14" s="5" t="s">
        <v>149</v>
      </c>
    </row>
    <row r="15" spans="1:32" ht="28.5" x14ac:dyDescent="0.2">
      <c r="A15" s="182" t="s">
        <v>159</v>
      </c>
      <c r="B15" s="185" t="s">
        <v>64</v>
      </c>
      <c r="C15" s="180" t="s">
        <v>163</v>
      </c>
      <c r="D15" s="119">
        <v>2</v>
      </c>
      <c r="E15" s="91">
        <f t="shared" si="0"/>
        <v>19</v>
      </c>
      <c r="F15" s="90"/>
      <c r="G15" s="92" t="str">
        <f t="shared" si="1"/>
        <v>A14 :  Murs : Fourniture papier peint</v>
      </c>
      <c r="H15" s="93" t="s">
        <v>42</v>
      </c>
      <c r="I15" s="93" t="str">
        <f t="shared" si="3"/>
        <v>A14</v>
      </c>
      <c r="J15" s="90"/>
      <c r="K15" s="90"/>
      <c r="L15" s="179" t="s">
        <v>151</v>
      </c>
      <c r="M15" s="181" t="s">
        <v>159</v>
      </c>
      <c r="N15" s="91">
        <v>19</v>
      </c>
      <c r="O15" s="117"/>
      <c r="Q15" s="10"/>
      <c r="R15" s="100"/>
      <c r="S15" s="9"/>
      <c r="X15" s="94"/>
      <c r="Y15" s="94"/>
      <c r="Z15" s="94"/>
      <c r="AA15" s="94"/>
      <c r="AF15" s="5" t="s">
        <v>150</v>
      </c>
    </row>
    <row r="16" spans="1:32" ht="28.5" x14ac:dyDescent="0.2">
      <c r="A16" s="181" t="s">
        <v>159</v>
      </c>
      <c r="B16" s="185" t="s">
        <v>65</v>
      </c>
      <c r="C16" s="180" t="s">
        <v>161</v>
      </c>
      <c r="D16" s="119">
        <v>2</v>
      </c>
      <c r="E16" s="91">
        <f t="shared" si="0"/>
        <v>20</v>
      </c>
      <c r="F16" s="90"/>
      <c r="G16" s="92" t="str">
        <f t="shared" si="1"/>
        <v>A15 :  Plafond : Epoussetage, 2 couches d'acrylique mat</v>
      </c>
      <c r="H16" s="93" t="s">
        <v>40</v>
      </c>
      <c r="I16" s="93" t="str">
        <f t="shared" si="3"/>
        <v>A15</v>
      </c>
      <c r="J16" s="90"/>
      <c r="K16" s="90"/>
      <c r="L16" s="179" t="s">
        <v>157</v>
      </c>
      <c r="M16" s="181" t="s">
        <v>159</v>
      </c>
      <c r="N16" s="91">
        <v>20</v>
      </c>
      <c r="O16" s="117"/>
      <c r="Q16" s="10"/>
      <c r="R16" s="100"/>
      <c r="S16" s="9"/>
      <c r="X16" s="94"/>
      <c r="Y16" s="94"/>
      <c r="Z16" s="94"/>
      <c r="AA16" s="94"/>
    </row>
    <row r="17" spans="1:27" ht="28.5" x14ac:dyDescent="0.2">
      <c r="A17" s="182" t="s">
        <v>159</v>
      </c>
      <c r="B17" s="185" t="s">
        <v>66</v>
      </c>
      <c r="C17" s="180" t="s">
        <v>165</v>
      </c>
      <c r="D17" s="119">
        <v>2</v>
      </c>
      <c r="E17" s="91">
        <f t="shared" si="0"/>
        <v>55</v>
      </c>
      <c r="F17" s="90"/>
      <c r="G17" s="92" t="str">
        <f t="shared" si="1"/>
        <v>A16 :  Porte : Ponçage - 2 couches d'acrylique satin</v>
      </c>
      <c r="H17" s="93" t="s">
        <v>44</v>
      </c>
      <c r="I17" s="93" t="str">
        <f t="shared" si="3"/>
        <v>A16</v>
      </c>
      <c r="J17" s="90"/>
      <c r="K17" s="90"/>
      <c r="L17" s="179" t="s">
        <v>151</v>
      </c>
      <c r="M17" s="181" t="s">
        <v>159</v>
      </c>
      <c r="N17" s="91">
        <v>55</v>
      </c>
      <c r="O17" s="117"/>
      <c r="Q17" s="10"/>
      <c r="R17" s="100"/>
      <c r="S17" s="9"/>
      <c r="X17" s="94"/>
      <c r="Y17" s="94"/>
      <c r="Z17" s="94"/>
      <c r="AA17" s="94"/>
    </row>
    <row r="18" spans="1:27" ht="85.5" x14ac:dyDescent="0.2">
      <c r="A18" s="181" t="s">
        <v>171</v>
      </c>
      <c r="B18" s="185" t="s">
        <v>67</v>
      </c>
      <c r="C18" s="180" t="s">
        <v>314</v>
      </c>
      <c r="D18" s="119">
        <v>2</v>
      </c>
      <c r="E18" s="91">
        <f t="shared" si="0"/>
        <v>1980</v>
      </c>
      <c r="F18" s="90"/>
      <c r="G18" s="92" t="str">
        <f t="shared" si="1"/>
        <v>A17 :  Fourniture &amp; Pose Ameublement : Evier et plaque électrique, frigo top + 1 meuble sous évier + 3 meubles haut de 0,60 + Hotte décorative + Plan de travail et crédence 2000/630 + Pose de deux détecteurs de fumée + Branchement et évacuation machine à laver</v>
      </c>
      <c r="H18" s="93" t="str">
        <f t="shared" ref="H18:H58" si="4">IF(B18&lt;&gt;"",CONCATENATE(B18," : ",C18),"")</f>
        <v>A17 : Fourniture &amp; Pose Ameublement : Evier et plaque électrique, frigo top + 1 meuble sous évier + 3 meubles haut de 0,60 + Hotte décorative + Plan de travail et crédence 2000/630 + Pose de deux détecteurs de fumée + Branchement et évacuation machine à laver</v>
      </c>
      <c r="I18" s="93" t="str">
        <f t="shared" si="3"/>
        <v>A17</v>
      </c>
      <c r="J18" s="90"/>
      <c r="K18" s="90"/>
      <c r="L18" s="179" t="s">
        <v>158</v>
      </c>
      <c r="M18" s="181" t="s">
        <v>171</v>
      </c>
      <c r="N18" s="91">
        <v>1980</v>
      </c>
      <c r="O18" s="117"/>
      <c r="Q18" s="10"/>
      <c r="R18" s="100"/>
      <c r="S18" s="9"/>
      <c r="X18" s="94"/>
      <c r="Y18" s="94"/>
      <c r="Z18" s="94"/>
      <c r="AA18" s="94"/>
    </row>
    <row r="19" spans="1:27" ht="28.5" x14ac:dyDescent="0.2">
      <c r="A19" s="182" t="s">
        <v>171</v>
      </c>
      <c r="B19" s="185" t="s">
        <v>68</v>
      </c>
      <c r="C19" s="197" t="s">
        <v>168</v>
      </c>
      <c r="D19" s="119">
        <v>2</v>
      </c>
      <c r="E19" s="91">
        <f t="shared" si="0"/>
        <v>16</v>
      </c>
      <c r="F19" s="90"/>
      <c r="G19" s="92" t="str">
        <f t="shared" si="1"/>
        <v>A18 :  Murs : Epoussetage, 2 couches d'acrylique satin</v>
      </c>
      <c r="H19" s="93" t="str">
        <f t="shared" si="4"/>
        <v>A18 : Murs : Epoussetage, 2 couches d'acrylique satin</v>
      </c>
      <c r="I19" s="93" t="str">
        <f t="shared" si="3"/>
        <v>A18</v>
      </c>
      <c r="J19" s="90"/>
      <c r="K19" s="90"/>
      <c r="L19" s="179" t="s">
        <v>157</v>
      </c>
      <c r="M19" s="181" t="s">
        <v>171</v>
      </c>
      <c r="N19" s="91">
        <v>16</v>
      </c>
      <c r="O19" s="117"/>
      <c r="Q19" s="10"/>
      <c r="R19" s="100"/>
      <c r="S19" s="9"/>
      <c r="X19" s="94"/>
      <c r="Y19" s="94"/>
      <c r="Z19" s="94"/>
      <c r="AA19" s="94"/>
    </row>
    <row r="20" spans="1:27" ht="28.5" x14ac:dyDescent="0.2">
      <c r="A20" s="181" t="s">
        <v>171</v>
      </c>
      <c r="B20" s="185" t="s">
        <v>69</v>
      </c>
      <c r="C20" s="180" t="s">
        <v>172</v>
      </c>
      <c r="D20" s="119">
        <v>2</v>
      </c>
      <c r="E20" s="91">
        <f t="shared" si="0"/>
        <v>17</v>
      </c>
      <c r="F20" s="90"/>
      <c r="G20" s="92" t="str">
        <f t="shared" si="1"/>
        <v>A19 :  Plafond : Epoussetage, 2 couches d'acrylique satin</v>
      </c>
      <c r="H20" s="93" t="str">
        <f t="shared" si="4"/>
        <v>A19 : Plafond : Epoussetage, 2 couches d'acrylique satin</v>
      </c>
      <c r="I20" s="93" t="str">
        <f t="shared" si="3"/>
        <v>A19</v>
      </c>
      <c r="J20" s="90"/>
      <c r="K20" s="90"/>
      <c r="L20" s="179" t="s">
        <v>157</v>
      </c>
      <c r="M20" s="182" t="s">
        <v>171</v>
      </c>
      <c r="N20" s="91">
        <v>17</v>
      </c>
      <c r="O20" s="117"/>
      <c r="Q20" s="10"/>
      <c r="R20" s="100"/>
      <c r="S20" s="9"/>
      <c r="X20" s="94"/>
      <c r="Y20" s="94"/>
      <c r="Z20" s="94"/>
      <c r="AA20" s="94"/>
    </row>
    <row r="21" spans="1:27" x14ac:dyDescent="0.2">
      <c r="A21" s="182" t="s">
        <v>169</v>
      </c>
      <c r="B21" s="185" t="s">
        <v>70</v>
      </c>
      <c r="C21" s="180" t="s">
        <v>300</v>
      </c>
      <c r="D21" s="119">
        <v>2</v>
      </c>
      <c r="E21" s="91">
        <f t="shared" si="0"/>
        <v>180</v>
      </c>
      <c r="F21" s="90"/>
      <c r="G21" s="92" t="str">
        <f t="shared" si="1"/>
        <v>A20 :  Deplacement, manutention mobilier, protection</v>
      </c>
      <c r="H21" s="93" t="str">
        <f t="shared" si="4"/>
        <v>A20 : Deplacement, manutention mobilier, protection</v>
      </c>
      <c r="I21" s="93" t="str">
        <f t="shared" si="3"/>
        <v>A20</v>
      </c>
      <c r="J21" s="90"/>
      <c r="K21" s="90"/>
      <c r="L21" s="179" t="s">
        <v>158</v>
      </c>
      <c r="M21" s="182" t="s">
        <v>169</v>
      </c>
      <c r="N21" s="91">
        <v>180</v>
      </c>
      <c r="O21" s="117"/>
      <c r="Q21" s="10"/>
      <c r="R21" s="100"/>
      <c r="S21" s="9"/>
      <c r="X21" s="94"/>
      <c r="Y21" s="94"/>
      <c r="Z21" s="94"/>
      <c r="AA21" s="94"/>
    </row>
    <row r="22" spans="1:27" x14ac:dyDescent="0.2">
      <c r="A22" s="181" t="s">
        <v>169</v>
      </c>
      <c r="B22" s="185" t="s">
        <v>71</v>
      </c>
      <c r="C22" s="180" t="s">
        <v>170</v>
      </c>
      <c r="D22" s="119">
        <v>2</v>
      </c>
      <c r="E22" s="91">
        <f t="shared" si="0"/>
        <v>195</v>
      </c>
      <c r="F22" s="90"/>
      <c r="G22" s="92" t="str">
        <f t="shared" si="1"/>
        <v>A21 :  Déplacement, manutention mobilier, protection</v>
      </c>
      <c r="H22" s="93" t="str">
        <f t="shared" si="4"/>
        <v>A21 : Déplacement, manutention mobilier, protection</v>
      </c>
      <c r="I22" s="93" t="str">
        <f t="shared" si="3"/>
        <v>A21</v>
      </c>
      <c r="J22" s="90"/>
      <c r="K22" s="90"/>
      <c r="L22" s="179" t="s">
        <v>158</v>
      </c>
      <c r="M22" s="181" t="s">
        <v>169</v>
      </c>
      <c r="N22" s="91">
        <v>195</v>
      </c>
      <c r="O22" s="117"/>
      <c r="Q22" s="10"/>
      <c r="R22" s="100"/>
      <c r="S22" s="9"/>
      <c r="X22" s="94"/>
      <c r="Y22" s="94"/>
      <c r="Z22" s="94"/>
      <c r="AA22" s="94"/>
    </row>
    <row r="23" spans="1:27" x14ac:dyDescent="0.2">
      <c r="A23" s="182" t="s">
        <v>169</v>
      </c>
      <c r="B23" s="185" t="s">
        <v>72</v>
      </c>
      <c r="C23" s="180" t="s">
        <v>325</v>
      </c>
      <c r="D23" s="187">
        <v>2</v>
      </c>
      <c r="E23" s="179">
        <f t="shared" si="0"/>
        <v>875</v>
      </c>
      <c r="F23" s="188"/>
      <c r="G23" s="188" t="str">
        <f t="shared" si="1"/>
        <v>A22 :  Location échaffaudage</v>
      </c>
      <c r="H23" s="93" t="str">
        <f t="shared" si="4"/>
        <v>A22 : Location échaffaudage</v>
      </c>
      <c r="I23" s="93" t="str">
        <f t="shared" si="3"/>
        <v>A22</v>
      </c>
      <c r="J23" s="188"/>
      <c r="K23" s="188"/>
      <c r="L23" s="179" t="s">
        <v>158</v>
      </c>
      <c r="M23" s="181" t="s">
        <v>169</v>
      </c>
      <c r="N23" s="179">
        <v>875</v>
      </c>
      <c r="O23" s="189"/>
      <c r="Q23" s="10"/>
      <c r="R23" s="100"/>
      <c r="S23" s="9"/>
      <c r="X23" s="94"/>
      <c r="Y23" s="94"/>
      <c r="Z23" s="94"/>
      <c r="AA23" s="94"/>
    </row>
    <row r="24" spans="1:27" ht="42.75" x14ac:dyDescent="0.2">
      <c r="A24" s="181" t="s">
        <v>299</v>
      </c>
      <c r="B24" s="185" t="s">
        <v>73</v>
      </c>
      <c r="C24" s="180" t="s">
        <v>296</v>
      </c>
      <c r="D24" s="119">
        <v>2</v>
      </c>
      <c r="E24" s="91">
        <f t="shared" si="0"/>
        <v>22</v>
      </c>
      <c r="F24" s="90"/>
      <c r="G24" s="92" t="str">
        <f t="shared" si="1"/>
        <v>A23 :  Murs : Lessivage partie souillée, Ponçage, rebouchage, 1 couche d'impression partie souillée, 2 couches d'acrylique satin</v>
      </c>
      <c r="H24" s="93" t="str">
        <f t="shared" si="4"/>
        <v>A23 : Murs : Lessivage partie souillée, Ponçage, rebouchage, 1 couche d'impression partie souillée, 2 couches d'acrylique satin</v>
      </c>
      <c r="I24" s="93" t="str">
        <f t="shared" si="3"/>
        <v>A23</v>
      </c>
      <c r="J24" s="90"/>
      <c r="K24" s="90"/>
      <c r="L24" s="179" t="s">
        <v>157</v>
      </c>
      <c r="M24" s="181" t="s">
        <v>299</v>
      </c>
      <c r="N24" s="91">
        <v>22</v>
      </c>
      <c r="O24" s="117"/>
      <c r="Q24" s="10"/>
      <c r="R24" s="100">
        <v>0.01</v>
      </c>
      <c r="X24" s="94"/>
      <c r="Y24" s="94"/>
      <c r="Z24" s="94"/>
      <c r="AA24" s="94"/>
    </row>
    <row r="25" spans="1:27" ht="57" x14ac:dyDescent="0.2">
      <c r="A25" s="182" t="s">
        <v>299</v>
      </c>
      <c r="B25" s="185" t="s">
        <v>74</v>
      </c>
      <c r="C25" s="180" t="s">
        <v>322</v>
      </c>
      <c r="D25" s="187">
        <v>2</v>
      </c>
      <c r="E25" s="179">
        <f t="shared" si="0"/>
        <v>74</v>
      </c>
      <c r="F25" s="188"/>
      <c r="G25" s="188" t="str">
        <f t="shared" si="1"/>
        <v>A24 :  Murs : Ponçage impression, rebouchage, application d'enduit projeter en 2 paces ponçage, 1 couche d'impression, pose de fibre de verre, 2 couches d'acrylique satin</v>
      </c>
      <c r="H25" s="93" t="str">
        <f t="shared" si="4"/>
        <v>A24 : Murs : Ponçage impression, rebouchage, application d'enduit projeter en 2 paces ponçage, 1 couche d'impression, pose de fibre de verre, 2 couches d'acrylique satin</v>
      </c>
      <c r="I25" s="93" t="str">
        <f t="shared" si="3"/>
        <v>A24</v>
      </c>
      <c r="J25" s="188"/>
      <c r="K25" s="188"/>
      <c r="L25" s="179" t="s">
        <v>157</v>
      </c>
      <c r="M25" s="181" t="s">
        <v>299</v>
      </c>
      <c r="N25" s="179">
        <v>74</v>
      </c>
      <c r="O25" s="189"/>
      <c r="Q25" s="10"/>
      <c r="R25" s="100">
        <v>0.02</v>
      </c>
      <c r="S25" s="9"/>
      <c r="X25" s="94"/>
      <c r="Y25" s="94"/>
      <c r="Z25" s="94"/>
      <c r="AA25" s="94"/>
    </row>
    <row r="26" spans="1:27" ht="28.5" x14ac:dyDescent="0.2">
      <c r="A26" s="181" t="s">
        <v>181</v>
      </c>
      <c r="B26" s="185" t="s">
        <v>75</v>
      </c>
      <c r="C26" s="180" t="s">
        <v>333</v>
      </c>
      <c r="D26" s="187">
        <v>1</v>
      </c>
      <c r="E26" s="179">
        <f t="shared" si="0"/>
        <v>30</v>
      </c>
      <c r="F26" s="188"/>
      <c r="G26" s="188" t="str">
        <f t="shared" si="1"/>
        <v>A25 :  Acrotère et sous face : Nettoyage haute pression, 2 couches de piolite aqua</v>
      </c>
      <c r="H26" s="93" t="str">
        <f t="shared" si="4"/>
        <v>A25 : Acrotère et sous face : Nettoyage haute pression, 2 couches de piolite aqua</v>
      </c>
      <c r="I26" s="93" t="str">
        <f t="shared" si="3"/>
        <v>A25</v>
      </c>
      <c r="J26" s="188"/>
      <c r="K26" s="188"/>
      <c r="L26" s="179" t="s">
        <v>157</v>
      </c>
      <c r="M26" s="182" t="s">
        <v>181</v>
      </c>
      <c r="N26" s="179">
        <v>30</v>
      </c>
      <c r="O26" s="189"/>
      <c r="R26" s="100">
        <v>0.03</v>
      </c>
      <c r="X26" s="94"/>
      <c r="Y26" s="94"/>
      <c r="Z26" s="94"/>
      <c r="AA26" s="94"/>
    </row>
    <row r="27" spans="1:27" ht="28.5" x14ac:dyDescent="0.2">
      <c r="A27" s="182" t="s">
        <v>181</v>
      </c>
      <c r="B27" s="185" t="s">
        <v>76</v>
      </c>
      <c r="C27" s="180" t="s">
        <v>183</v>
      </c>
      <c r="D27" s="119">
        <v>2</v>
      </c>
      <c r="E27" s="91">
        <f t="shared" si="0"/>
        <v>50</v>
      </c>
      <c r="F27" s="90"/>
      <c r="G27" s="92" t="str">
        <f t="shared" si="1"/>
        <v>A26 :  Avant toît : Ponçage, 1 couche de primaire, 2 couches glycéro satin</v>
      </c>
      <c r="H27" s="93" t="str">
        <f t="shared" si="4"/>
        <v>A26 : Avant toît : Ponçage, 1 couche de primaire, 2 couches glycéro satin</v>
      </c>
      <c r="I27" s="93" t="str">
        <f t="shared" si="3"/>
        <v>A26</v>
      </c>
      <c r="J27" s="90"/>
      <c r="K27" s="90"/>
      <c r="L27" s="179" t="s">
        <v>157</v>
      </c>
      <c r="M27" s="182" t="s">
        <v>181</v>
      </c>
      <c r="N27" s="91">
        <v>50</v>
      </c>
      <c r="O27" s="117"/>
      <c r="Q27" s="10"/>
      <c r="R27" s="100">
        <v>0.04</v>
      </c>
      <c r="X27" s="94"/>
      <c r="Y27" s="94"/>
      <c r="Z27" s="94"/>
      <c r="AA27" s="94"/>
    </row>
    <row r="28" spans="1:27" ht="28.5" x14ac:dyDescent="0.2">
      <c r="A28" s="181" t="s">
        <v>181</v>
      </c>
      <c r="B28" s="185" t="s">
        <v>77</v>
      </c>
      <c r="C28" s="180" t="s">
        <v>332</v>
      </c>
      <c r="D28" s="187">
        <v>1</v>
      </c>
      <c r="E28" s="179">
        <f t="shared" si="0"/>
        <v>975</v>
      </c>
      <c r="F28" s="188"/>
      <c r="G28" s="188" t="str">
        <f t="shared" si="1"/>
        <v>A27 :  Escalier : Sablage, ponçage + 1 couche de primaire, 2 couches de laque antirouille</v>
      </c>
      <c r="H28" s="93" t="str">
        <f t="shared" si="4"/>
        <v>A27 : Escalier : Sablage, ponçage + 1 couche de primaire, 2 couches de laque antirouille</v>
      </c>
      <c r="I28" s="93" t="str">
        <f t="shared" si="3"/>
        <v>A27</v>
      </c>
      <c r="J28" s="188"/>
      <c r="K28" s="188"/>
      <c r="L28" s="179" t="s">
        <v>158</v>
      </c>
      <c r="M28" s="181" t="s">
        <v>181</v>
      </c>
      <c r="N28" s="179">
        <v>975</v>
      </c>
      <c r="O28" s="189"/>
      <c r="R28" s="100">
        <v>0.05</v>
      </c>
      <c r="X28" s="94"/>
      <c r="Y28" s="94"/>
      <c r="Z28" s="94"/>
      <c r="AA28" s="94"/>
    </row>
    <row r="29" spans="1:27" ht="28.5" x14ac:dyDescent="0.2">
      <c r="A29" s="182" t="s">
        <v>181</v>
      </c>
      <c r="B29" s="185" t="s">
        <v>78</v>
      </c>
      <c r="C29" s="180" t="s">
        <v>182</v>
      </c>
      <c r="D29" s="119">
        <v>2</v>
      </c>
      <c r="E29" s="91">
        <f t="shared" si="0"/>
        <v>45</v>
      </c>
      <c r="F29" s="90"/>
      <c r="G29" s="92" t="str">
        <f t="shared" si="1"/>
        <v>A28 :  Porte de garage : Ponçage, 1 couche de primaire, 2 couches glycéro satin</v>
      </c>
      <c r="H29" s="93" t="str">
        <f t="shared" si="4"/>
        <v>A28 : Porte de garage : Ponçage, 1 couche de primaire, 2 couches glycéro satin</v>
      </c>
      <c r="I29" s="93" t="str">
        <f t="shared" si="3"/>
        <v>A28</v>
      </c>
      <c r="J29" s="90"/>
      <c r="K29" s="90"/>
      <c r="L29" s="179" t="s">
        <v>157</v>
      </c>
      <c r="M29" s="181" t="s">
        <v>181</v>
      </c>
      <c r="N29" s="91">
        <v>45</v>
      </c>
      <c r="O29" s="117"/>
      <c r="R29" s="100">
        <v>0.06</v>
      </c>
    </row>
    <row r="30" spans="1:27" ht="42.75" x14ac:dyDescent="0.2">
      <c r="A30" s="181" t="s">
        <v>181</v>
      </c>
      <c r="B30" s="185" t="s">
        <v>79</v>
      </c>
      <c r="C30" s="180" t="s">
        <v>334</v>
      </c>
      <c r="D30" s="187">
        <v>1</v>
      </c>
      <c r="E30" s="179">
        <f t="shared" si="0"/>
        <v>550</v>
      </c>
      <c r="F30" s="188"/>
      <c r="G30" s="188" t="str">
        <f t="shared" si="1"/>
        <v>A29 :  Porte double (x3) : Ponçage, 1 couche de primaire partie rouillée + 2 couches de laque antirouille</v>
      </c>
      <c r="H30" s="93" t="str">
        <f t="shared" si="4"/>
        <v>A29 : Porte double (x3) : Ponçage, 1 couche de primaire partie rouillée + 2 couches de laque antirouille</v>
      </c>
      <c r="I30" s="93" t="str">
        <f t="shared" si="3"/>
        <v>A29</v>
      </c>
      <c r="J30" s="188"/>
      <c r="K30" s="188"/>
      <c r="L30" s="179" t="s">
        <v>158</v>
      </c>
      <c r="M30" s="181" t="s">
        <v>181</v>
      </c>
      <c r="N30" s="179">
        <v>550</v>
      </c>
      <c r="O30" s="189"/>
      <c r="R30" s="100">
        <v>7.0000000000000007E-2</v>
      </c>
    </row>
    <row r="31" spans="1:27" ht="28.5" x14ac:dyDescent="0.2">
      <c r="A31" s="182" t="s">
        <v>181</v>
      </c>
      <c r="B31" s="185" t="s">
        <v>80</v>
      </c>
      <c r="C31" s="180" t="s">
        <v>335</v>
      </c>
      <c r="D31" s="187">
        <v>1</v>
      </c>
      <c r="E31" s="179">
        <f t="shared" si="0"/>
        <v>145</v>
      </c>
      <c r="F31" s="188"/>
      <c r="G31" s="188" t="str">
        <f t="shared" si="1"/>
        <v>A30 :  Porte simple : Ponçage, 1 couche de primaire partie rouillée + 2 couches de laque antirouille</v>
      </c>
      <c r="H31" s="93" t="str">
        <f t="shared" si="4"/>
        <v>A30 : Porte simple : Ponçage, 1 couche de primaire partie rouillée + 2 couches de laque antirouille</v>
      </c>
      <c r="I31" s="93" t="str">
        <f t="shared" si="3"/>
        <v>A30</v>
      </c>
      <c r="J31" s="188"/>
      <c r="K31" s="188"/>
      <c r="L31" s="179" t="s">
        <v>158</v>
      </c>
      <c r="M31" s="182" t="s">
        <v>181</v>
      </c>
      <c r="N31" s="179">
        <v>145</v>
      </c>
      <c r="O31" s="189"/>
      <c r="Q31" s="12"/>
      <c r="R31" s="100">
        <v>0.08</v>
      </c>
    </row>
    <row r="32" spans="1:27" ht="28.5" x14ac:dyDescent="0.2">
      <c r="A32" s="181" t="s">
        <v>181</v>
      </c>
      <c r="B32" s="185" t="s">
        <v>81</v>
      </c>
      <c r="C32" s="180" t="s">
        <v>321</v>
      </c>
      <c r="D32" s="187">
        <v>2</v>
      </c>
      <c r="E32" s="179">
        <f t="shared" si="0"/>
        <v>245</v>
      </c>
      <c r="F32" s="188"/>
      <c r="G32" s="188" t="str">
        <f t="shared" si="1"/>
        <v>A31 :  Volets : Ponçage, 1 couche d'impression, 2 couches de glycéro satin</v>
      </c>
      <c r="H32" s="93" t="str">
        <f t="shared" si="4"/>
        <v>A31 : Volets : Ponçage, 1 couche d'impression, 2 couches de glycéro satin</v>
      </c>
      <c r="I32" s="93" t="str">
        <f t="shared" si="3"/>
        <v>A31</v>
      </c>
      <c r="J32" s="188"/>
      <c r="K32" s="188"/>
      <c r="L32" s="179" t="s">
        <v>151</v>
      </c>
      <c r="M32" s="182" t="s">
        <v>181</v>
      </c>
      <c r="N32" s="179">
        <v>245</v>
      </c>
      <c r="O32" s="189"/>
      <c r="Q32" s="12"/>
      <c r="R32" s="100">
        <v>0.09</v>
      </c>
    </row>
    <row r="33" spans="1:18" ht="42.75" x14ac:dyDescent="0.2">
      <c r="A33" s="182" t="s">
        <v>210</v>
      </c>
      <c r="B33" s="185" t="s">
        <v>82</v>
      </c>
      <c r="C33" s="180" t="s">
        <v>315</v>
      </c>
      <c r="D33" s="187">
        <v>2</v>
      </c>
      <c r="E33" s="179">
        <f t="shared" si="0"/>
        <v>1750</v>
      </c>
      <c r="F33" s="188"/>
      <c r="G33" s="188" t="str">
        <f t="shared" si="1"/>
        <v>A32 :  Ballon d'eau chaude + Receveur de douche + Paroi de douche + Robinetterie + WC + Meuble sous vasque + Faïence + Frise + Carrelage sol</v>
      </c>
      <c r="H33" s="93" t="str">
        <f t="shared" si="4"/>
        <v>A32 : Ballon d'eau chaude + Receveur de douche + Paroi de douche + Robinetterie + WC + Meuble sous vasque + Faïence + Frise + Carrelage sol</v>
      </c>
      <c r="I33" s="93" t="str">
        <f t="shared" si="3"/>
        <v>A32</v>
      </c>
      <c r="J33" s="188"/>
      <c r="K33" s="188"/>
      <c r="L33" s="179" t="s">
        <v>158</v>
      </c>
      <c r="M33" s="181" t="s">
        <v>210</v>
      </c>
      <c r="N33" s="179">
        <v>1750</v>
      </c>
      <c r="O33" s="189"/>
      <c r="Q33" s="12"/>
      <c r="R33" s="100">
        <v>0.1</v>
      </c>
    </row>
    <row r="34" spans="1:18" ht="28.5" x14ac:dyDescent="0.2">
      <c r="A34" s="181" t="s">
        <v>210</v>
      </c>
      <c r="B34" s="185" t="s">
        <v>83</v>
      </c>
      <c r="C34" s="180" t="s">
        <v>313</v>
      </c>
      <c r="D34" s="119">
        <v>2</v>
      </c>
      <c r="E34" s="91">
        <f t="shared" si="0"/>
        <v>17</v>
      </c>
      <c r="F34" s="90"/>
      <c r="G34" s="92" t="str">
        <f t="shared" si="1"/>
        <v>A33 :  Dalles autocollantes gerflor</v>
      </c>
      <c r="H34" s="93" t="str">
        <f t="shared" si="4"/>
        <v>A33 : Dalles autocollantes gerflor</v>
      </c>
      <c r="I34" s="93" t="str">
        <f t="shared" si="3"/>
        <v>A33</v>
      </c>
      <c r="J34" s="90"/>
      <c r="K34" s="90"/>
      <c r="L34" s="179" t="s">
        <v>157</v>
      </c>
      <c r="M34" s="182" t="s">
        <v>210</v>
      </c>
      <c r="N34" s="91">
        <v>17</v>
      </c>
      <c r="O34" s="117"/>
      <c r="Q34" s="12"/>
      <c r="R34" s="100">
        <v>0.11</v>
      </c>
    </row>
    <row r="35" spans="1:18" ht="28.5" x14ac:dyDescent="0.2">
      <c r="A35" s="182" t="s">
        <v>210</v>
      </c>
      <c r="B35" s="185" t="s">
        <v>84</v>
      </c>
      <c r="C35" s="180" t="s">
        <v>323</v>
      </c>
      <c r="D35" s="187">
        <v>2</v>
      </c>
      <c r="E35" s="179">
        <f t="shared" si="0"/>
        <v>9.5</v>
      </c>
      <c r="F35" s="188"/>
      <c r="G35" s="188" t="str">
        <f t="shared" si="1"/>
        <v>A34 :  Fibre de verre</v>
      </c>
      <c r="H35" s="93" t="str">
        <f t="shared" si="4"/>
        <v>A34 : Fibre de verre</v>
      </c>
      <c r="I35" s="93" t="str">
        <f t="shared" si="3"/>
        <v>A34</v>
      </c>
      <c r="J35" s="188"/>
      <c r="K35" s="188"/>
      <c r="L35" s="179" t="s">
        <v>157</v>
      </c>
      <c r="M35" s="182" t="s">
        <v>210</v>
      </c>
      <c r="N35" s="179">
        <v>9.5</v>
      </c>
      <c r="O35" s="189"/>
      <c r="R35" s="100">
        <v>0.12</v>
      </c>
    </row>
    <row r="36" spans="1:18" ht="28.5" x14ac:dyDescent="0.2">
      <c r="A36" s="181" t="s">
        <v>210</v>
      </c>
      <c r="B36" s="185" t="s">
        <v>85</v>
      </c>
      <c r="C36" s="180" t="s">
        <v>275</v>
      </c>
      <c r="D36" s="119">
        <v>1</v>
      </c>
      <c r="E36" s="91">
        <f t="shared" si="0"/>
        <v>29</v>
      </c>
      <c r="F36" s="90"/>
      <c r="G36" s="92" t="str">
        <f t="shared" si="1"/>
        <v>A35 :  Moquette</v>
      </c>
      <c r="H36" s="93" t="str">
        <f t="shared" si="4"/>
        <v>A35 : Moquette</v>
      </c>
      <c r="I36" s="93" t="str">
        <f t="shared" si="3"/>
        <v>A35</v>
      </c>
      <c r="J36" s="90"/>
      <c r="K36" s="90"/>
      <c r="L36" s="179" t="s">
        <v>157</v>
      </c>
      <c r="M36" s="181" t="s">
        <v>210</v>
      </c>
      <c r="N36" s="91">
        <v>29</v>
      </c>
      <c r="O36" s="117"/>
      <c r="R36" s="100">
        <v>0.13</v>
      </c>
    </row>
    <row r="37" spans="1:18" ht="28.5" x14ac:dyDescent="0.2">
      <c r="A37" s="182" t="s">
        <v>210</v>
      </c>
      <c r="B37" s="185" t="s">
        <v>86</v>
      </c>
      <c r="C37" s="180" t="s">
        <v>298</v>
      </c>
      <c r="D37" s="119">
        <v>2</v>
      </c>
      <c r="E37" s="91">
        <f t="shared" si="0"/>
        <v>20</v>
      </c>
      <c r="F37" s="90"/>
      <c r="G37" s="92" t="str">
        <f t="shared" si="1"/>
        <v>A36 :  Parquet flottant</v>
      </c>
      <c r="H37" s="93" t="str">
        <f t="shared" si="4"/>
        <v>A36 : Parquet flottant</v>
      </c>
      <c r="I37" s="93" t="str">
        <f t="shared" si="3"/>
        <v>A36</v>
      </c>
      <c r="J37" s="90"/>
      <c r="K37" s="90"/>
      <c r="L37" s="179" t="s">
        <v>157</v>
      </c>
      <c r="M37" s="182" t="s">
        <v>210</v>
      </c>
      <c r="N37" s="91">
        <v>20</v>
      </c>
      <c r="O37" s="117"/>
      <c r="R37" s="100">
        <v>0.14000000000000001</v>
      </c>
    </row>
    <row r="38" spans="1:18" ht="28.5" x14ac:dyDescent="0.2">
      <c r="A38" s="181" t="s">
        <v>210</v>
      </c>
      <c r="B38" s="185" t="s">
        <v>87</v>
      </c>
      <c r="C38" s="180" t="s">
        <v>211</v>
      </c>
      <c r="D38" s="119">
        <v>2</v>
      </c>
      <c r="E38" s="91">
        <f t="shared" si="0"/>
        <v>36.4</v>
      </c>
      <c r="F38" s="90"/>
      <c r="G38" s="92" t="str">
        <f t="shared" si="1"/>
        <v>A37 :  Vitreries</v>
      </c>
      <c r="H38" s="93" t="str">
        <f t="shared" si="4"/>
        <v>A37 : Vitreries</v>
      </c>
      <c r="I38" s="93" t="str">
        <f t="shared" si="3"/>
        <v>A37</v>
      </c>
      <c r="J38" s="90"/>
      <c r="K38" s="90"/>
      <c r="L38" s="179" t="s">
        <v>151</v>
      </c>
      <c r="M38" s="181" t="s">
        <v>210</v>
      </c>
      <c r="N38" s="91">
        <v>36.4</v>
      </c>
      <c r="O38" s="117"/>
      <c r="R38" s="100">
        <v>0.15</v>
      </c>
    </row>
    <row r="39" spans="1:18" ht="42.75" x14ac:dyDescent="0.2">
      <c r="A39" s="182" t="s">
        <v>208</v>
      </c>
      <c r="B39" s="185" t="s">
        <v>88</v>
      </c>
      <c r="C39" s="180" t="s">
        <v>307</v>
      </c>
      <c r="D39" s="119">
        <v>2</v>
      </c>
      <c r="E39" s="91">
        <f t="shared" si="0"/>
        <v>895</v>
      </c>
      <c r="F39" s="90"/>
      <c r="G39" s="92" t="str">
        <f t="shared" si="1"/>
        <v>A38 :  Dépose ameublement : Dépose, cuisine, parquet +lineau/cumulus, wc, lavabo, faience mural + Evacuation en déchetterie</v>
      </c>
      <c r="H39" s="93" t="str">
        <f t="shared" si="4"/>
        <v>A38 : Dépose ameublement : Dépose, cuisine, parquet +lineau/cumulus, wc, lavabo, faience mural + Evacuation en déchetterie</v>
      </c>
      <c r="I39" s="93" t="str">
        <f t="shared" si="3"/>
        <v>A38</v>
      </c>
      <c r="J39" s="90"/>
      <c r="K39" s="90"/>
      <c r="L39" s="179" t="s">
        <v>158</v>
      </c>
      <c r="M39" s="182" t="s">
        <v>208</v>
      </c>
      <c r="N39" s="91">
        <v>895</v>
      </c>
      <c r="O39" s="117"/>
      <c r="R39" s="100">
        <v>0.16</v>
      </c>
    </row>
    <row r="40" spans="1:18" ht="28.5" x14ac:dyDescent="0.2">
      <c r="A40" s="181" t="s">
        <v>208</v>
      </c>
      <c r="B40" s="185" t="s">
        <v>89</v>
      </c>
      <c r="C40" s="180" t="s">
        <v>310</v>
      </c>
      <c r="D40" s="119">
        <v>2</v>
      </c>
      <c r="E40" s="91">
        <f t="shared" si="0"/>
        <v>18.5</v>
      </c>
      <c r="F40" s="90"/>
      <c r="G40" s="92" t="str">
        <f t="shared" si="1"/>
        <v>A39 :  Murs &amp; Portes : Epoussetage, 2 couches d'acrylque satin</v>
      </c>
      <c r="H40" s="93" t="str">
        <f t="shared" si="4"/>
        <v>A39 : Murs &amp; Portes : Epoussetage, 2 couches d'acrylque satin</v>
      </c>
      <c r="I40" s="93" t="str">
        <f t="shared" si="3"/>
        <v>A39</v>
      </c>
      <c r="J40" s="90"/>
      <c r="K40" s="90"/>
      <c r="L40" s="179" t="s">
        <v>157</v>
      </c>
      <c r="M40" s="181" t="s">
        <v>208</v>
      </c>
      <c r="N40" s="91">
        <v>18.5</v>
      </c>
      <c r="O40" s="117"/>
      <c r="R40" s="100">
        <v>0.17</v>
      </c>
    </row>
    <row r="41" spans="1:18" ht="27" customHeight="1" x14ac:dyDescent="0.2">
      <c r="A41" s="182" t="s">
        <v>208</v>
      </c>
      <c r="B41" s="185" t="s">
        <v>90</v>
      </c>
      <c r="C41" s="180" t="s">
        <v>306</v>
      </c>
      <c r="D41" s="119">
        <v>2</v>
      </c>
      <c r="E41" s="91">
        <f t="shared" si="0"/>
        <v>455</v>
      </c>
      <c r="F41" s="90"/>
      <c r="G41" s="92" t="str">
        <f t="shared" si="1"/>
        <v>A40 :  Plafond (Pièce à vivre &amp; SDB) : Dépose du plafond (dalles)</v>
      </c>
      <c r="H41" s="93" t="str">
        <f t="shared" si="4"/>
        <v>A40 : Plafond (Pièce à vivre &amp; SDB) : Dépose du plafond (dalles)</v>
      </c>
      <c r="I41" s="93" t="str">
        <f t="shared" si="3"/>
        <v>A40</v>
      </c>
      <c r="J41" s="90"/>
      <c r="K41" s="90"/>
      <c r="L41" s="179" t="s">
        <v>158</v>
      </c>
      <c r="M41" s="181" t="s">
        <v>208</v>
      </c>
      <c r="N41" s="91">
        <v>455</v>
      </c>
      <c r="O41" s="117"/>
      <c r="R41" s="100">
        <v>0.18</v>
      </c>
    </row>
    <row r="42" spans="1:18" ht="25.9" customHeight="1" x14ac:dyDescent="0.2">
      <c r="A42" s="181" t="s">
        <v>208</v>
      </c>
      <c r="B42" s="185" t="s">
        <v>91</v>
      </c>
      <c r="C42" s="180" t="s">
        <v>309</v>
      </c>
      <c r="D42" s="119">
        <v>2</v>
      </c>
      <c r="E42" s="91">
        <f t="shared" si="0"/>
        <v>475</v>
      </c>
      <c r="F42" s="90"/>
      <c r="G42" s="92" t="str">
        <f t="shared" si="1"/>
        <v>A41 :  Plafond (Pièce à vivre &amp; SDB) : Epoussetage, 2 couches d'acrylque mat</v>
      </c>
      <c r="H42" s="93" t="str">
        <f t="shared" si="4"/>
        <v>A41 : Plafond (Pièce à vivre &amp; SDB) : Epoussetage, 2 couches d'acrylque mat</v>
      </c>
      <c r="I42" s="93" t="str">
        <f t="shared" si="3"/>
        <v>A41</v>
      </c>
      <c r="J42" s="90"/>
      <c r="K42" s="90"/>
      <c r="L42" s="179" t="s">
        <v>158</v>
      </c>
      <c r="M42" s="182" t="s">
        <v>208</v>
      </c>
      <c r="N42" s="91">
        <v>475</v>
      </c>
      <c r="O42" s="117"/>
      <c r="R42" s="100">
        <v>0.19</v>
      </c>
    </row>
    <row r="43" spans="1:18" ht="71.25" x14ac:dyDescent="0.2">
      <c r="A43" s="182" t="s">
        <v>208</v>
      </c>
      <c r="B43" s="185" t="s">
        <v>92</v>
      </c>
      <c r="C43" s="180" t="s">
        <v>308</v>
      </c>
      <c r="D43" s="119">
        <v>2</v>
      </c>
      <c r="E43" s="91">
        <f t="shared" si="0"/>
        <v>1585</v>
      </c>
      <c r="F43" s="90"/>
      <c r="G43" s="92" t="str">
        <f t="shared" si="1"/>
        <v>A42 :  Plafond (Pièce à vivre &amp; SDB) : Pose d'un plafond suspendu sur rail de 48/plaque de placo y compris bandes et joints
Pose de laine de roche  de 100mm
pose BA 13 sous la mezzanine</v>
      </c>
      <c r="H43" s="93" t="str">
        <f t="shared" si="4"/>
        <v>A42 : Plafond (Pièce à vivre &amp; SDB) : Pose d'un plafond suspendu sur rail de 48/plaque de placo y compris bandes et joints
Pose de laine de roche  de 100mm
pose BA 13 sous la mezzanine</v>
      </c>
      <c r="I43" s="93" t="str">
        <f t="shared" si="3"/>
        <v>A42</v>
      </c>
      <c r="J43" s="90"/>
      <c r="K43" s="90"/>
      <c r="L43" s="179" t="s">
        <v>158</v>
      </c>
      <c r="M43" s="181" t="s">
        <v>208</v>
      </c>
      <c r="N43" s="91">
        <v>1585</v>
      </c>
      <c r="O43" s="117"/>
      <c r="R43" s="100">
        <v>0.2</v>
      </c>
    </row>
    <row r="44" spans="1:18" ht="42.75" x14ac:dyDescent="0.2">
      <c r="A44" s="181" t="s">
        <v>208</v>
      </c>
      <c r="B44" s="185" t="s">
        <v>93</v>
      </c>
      <c r="C44" s="180" t="s">
        <v>268</v>
      </c>
      <c r="D44" s="119">
        <v>2</v>
      </c>
      <c r="E44" s="91">
        <f t="shared" si="0"/>
        <v>791</v>
      </c>
      <c r="F44" s="90"/>
      <c r="G44" s="92" t="str">
        <f t="shared" si="1"/>
        <v>A43 :  Plafonds (Palier &amp; Cage escalier) : Grattage, ponçage, rebouchage, 1 couche d'impression, 2 couches de glycéro Mat</v>
      </c>
      <c r="H44" s="93" t="str">
        <f t="shared" si="4"/>
        <v>A43 : Plafonds (Palier &amp; Cage escalier) : Grattage, ponçage, rebouchage, 1 couche d'impression, 2 couches de glycéro Mat</v>
      </c>
      <c r="I44" s="93" t="str">
        <f t="shared" si="3"/>
        <v>A43</v>
      </c>
      <c r="J44" s="90"/>
      <c r="K44" s="90"/>
      <c r="L44" s="179" t="s">
        <v>158</v>
      </c>
      <c r="M44" s="182" t="s">
        <v>208</v>
      </c>
      <c r="N44" s="91">
        <v>791</v>
      </c>
      <c r="O44" s="117"/>
      <c r="R44" s="100">
        <v>0.21</v>
      </c>
    </row>
    <row r="45" spans="1:18" ht="57" x14ac:dyDescent="0.2">
      <c r="A45" s="182" t="s">
        <v>208</v>
      </c>
      <c r="B45" s="185" t="s">
        <v>94</v>
      </c>
      <c r="C45" s="180" t="s">
        <v>209</v>
      </c>
      <c r="D45" s="119">
        <v>2</v>
      </c>
      <c r="E45" s="91">
        <f t="shared" si="0"/>
        <v>1055</v>
      </c>
      <c r="F45" s="90"/>
      <c r="G45" s="92" t="str">
        <f t="shared" si="1"/>
        <v>A44 :  Plafonds (Palier / Cage escalier / WC / SDB) : Grattage, ponçage, rebouchage, 1 couche d'impression, pose fibre de verre, 2 couches de glycéro Mat</v>
      </c>
      <c r="H45" s="93" t="str">
        <f t="shared" si="4"/>
        <v>A44 : Plafonds (Palier / Cage escalier / WC / SDB) : Grattage, ponçage, rebouchage, 1 couche d'impression, pose fibre de verre, 2 couches de glycéro Mat</v>
      </c>
      <c r="I45" s="93" t="str">
        <f t="shared" si="3"/>
        <v>A44</v>
      </c>
      <c r="J45" s="90"/>
      <c r="K45" s="90"/>
      <c r="L45" s="179" t="s">
        <v>158</v>
      </c>
      <c r="M45" s="182" t="s">
        <v>208</v>
      </c>
      <c r="N45" s="91">
        <v>1055</v>
      </c>
      <c r="O45" s="117"/>
      <c r="R45" s="100">
        <v>0.22</v>
      </c>
    </row>
    <row r="46" spans="1:18" ht="28.5" x14ac:dyDescent="0.2">
      <c r="A46" s="181" t="s">
        <v>208</v>
      </c>
      <c r="B46" s="185" t="s">
        <v>95</v>
      </c>
      <c r="C46" s="180" t="s">
        <v>312</v>
      </c>
      <c r="D46" s="119">
        <v>2</v>
      </c>
      <c r="E46" s="91">
        <f t="shared" si="0"/>
        <v>25.5</v>
      </c>
      <c r="F46" s="90"/>
      <c r="G46" s="92" t="str">
        <f t="shared" si="1"/>
        <v>A45 :  Pose des sols : Pose dalles autocollantes (gerflor)</v>
      </c>
      <c r="H46" s="93" t="str">
        <f t="shared" si="4"/>
        <v>A45 : Pose des sols : Pose dalles autocollantes (gerflor)</v>
      </c>
      <c r="I46" s="93" t="str">
        <f t="shared" si="3"/>
        <v>A45</v>
      </c>
      <c r="J46" s="90"/>
      <c r="K46" s="90"/>
      <c r="L46" s="179" t="s">
        <v>157</v>
      </c>
      <c r="M46" s="181" t="s">
        <v>208</v>
      </c>
      <c r="N46" s="91">
        <v>25.5</v>
      </c>
      <c r="O46" s="117"/>
      <c r="R46" s="100">
        <v>0.23</v>
      </c>
    </row>
    <row r="47" spans="1:18" x14ac:dyDescent="0.2">
      <c r="A47" s="182" t="s">
        <v>208</v>
      </c>
      <c r="B47" s="185" t="s">
        <v>96</v>
      </c>
      <c r="C47" s="180" t="s">
        <v>311</v>
      </c>
      <c r="D47" s="119">
        <v>2</v>
      </c>
      <c r="E47" s="91">
        <f t="shared" si="0"/>
        <v>35</v>
      </c>
      <c r="F47" s="90"/>
      <c r="G47" s="92" t="str">
        <f t="shared" si="1"/>
        <v>A46 :  Sols : Application primaire et réagréage fibré</v>
      </c>
      <c r="H47" s="93" t="str">
        <f t="shared" si="4"/>
        <v>A46 : Sols : Application primaire et réagréage fibré</v>
      </c>
      <c r="I47" s="93" t="str">
        <f t="shared" si="3"/>
        <v>A46</v>
      </c>
      <c r="J47" s="90"/>
      <c r="K47" s="90"/>
      <c r="L47" s="179" t="s">
        <v>157</v>
      </c>
      <c r="M47" s="182" t="s">
        <v>208</v>
      </c>
      <c r="N47" s="91">
        <v>35</v>
      </c>
      <c r="O47" s="117"/>
      <c r="R47" s="100">
        <v>0.24</v>
      </c>
    </row>
    <row r="48" spans="1:18" ht="57" x14ac:dyDescent="0.2">
      <c r="A48" s="181" t="s">
        <v>326</v>
      </c>
      <c r="B48" s="185" t="s">
        <v>97</v>
      </c>
      <c r="C48" s="180" t="s">
        <v>322</v>
      </c>
      <c r="D48" s="187">
        <v>2</v>
      </c>
      <c r="E48" s="179">
        <f t="shared" si="0"/>
        <v>74</v>
      </c>
      <c r="F48" s="188"/>
      <c r="G48" s="188" t="str">
        <f t="shared" si="1"/>
        <v>A47 :  Murs : Ponçage impression, rebouchage, application d'enduit projeter en 2 paces ponçage, 1 couche d'impression, pose de fibre de verre, 2 couches d'acrylique satin</v>
      </c>
      <c r="H48" s="93" t="str">
        <f t="shared" si="4"/>
        <v>A47 : Murs : Ponçage impression, rebouchage, application d'enduit projeter en 2 paces ponçage, 1 couche d'impression, pose de fibre de verre, 2 couches d'acrylique satin</v>
      </c>
      <c r="I48" s="93" t="str">
        <f t="shared" si="3"/>
        <v>A47</v>
      </c>
      <c r="J48" s="188"/>
      <c r="K48" s="188"/>
      <c r="L48" s="179" t="s">
        <v>157</v>
      </c>
      <c r="M48" s="182" t="s">
        <v>326</v>
      </c>
      <c r="N48" s="179">
        <v>74</v>
      </c>
      <c r="O48" s="189"/>
      <c r="R48" s="100">
        <v>0.25</v>
      </c>
    </row>
    <row r="49" spans="1:18" ht="42.75" x14ac:dyDescent="0.2">
      <c r="A49" s="182" t="s">
        <v>326</v>
      </c>
      <c r="B49" s="185" t="s">
        <v>98</v>
      </c>
      <c r="C49" s="180" t="s">
        <v>324</v>
      </c>
      <c r="D49" s="187">
        <v>2</v>
      </c>
      <c r="E49" s="179">
        <f t="shared" si="0"/>
        <v>25</v>
      </c>
      <c r="F49" s="188"/>
      <c r="G49" s="188" t="str">
        <f t="shared" si="1"/>
        <v>A48 :  Plafond : Ponçage, rebouchage, ratissage,1 couche d'impression, 2 couches d'acrylique mat</v>
      </c>
      <c r="H49" s="93" t="str">
        <f t="shared" si="4"/>
        <v>A48 : Plafond : Ponçage, rebouchage, ratissage,1 couche d'impression, 2 couches d'acrylique mat</v>
      </c>
      <c r="I49" s="93" t="str">
        <f t="shared" si="3"/>
        <v>A48</v>
      </c>
      <c r="J49" s="188"/>
      <c r="K49" s="188"/>
      <c r="L49" s="179" t="s">
        <v>157</v>
      </c>
      <c r="M49" s="181" t="s">
        <v>326</v>
      </c>
      <c r="N49" s="179">
        <v>25</v>
      </c>
      <c r="O49" s="189"/>
      <c r="R49" s="100">
        <v>0.26</v>
      </c>
    </row>
    <row r="50" spans="1:18" ht="42.75" x14ac:dyDescent="0.2">
      <c r="A50" s="181" t="s">
        <v>283</v>
      </c>
      <c r="B50" s="185" t="s">
        <v>99</v>
      </c>
      <c r="C50" s="180" t="s">
        <v>284</v>
      </c>
      <c r="D50" s="119">
        <v>2</v>
      </c>
      <c r="E50" s="91">
        <f t="shared" si="0"/>
        <v>34</v>
      </c>
      <c r="F50" s="90"/>
      <c r="G50" s="92" t="str">
        <f t="shared" si="1"/>
        <v>A49 :  Murs : Epoussetage, reprise au ciment fin des gros trous, 2 couches de revêtement semi-épais satin</v>
      </c>
      <c r="H50" s="93" t="str">
        <f t="shared" si="4"/>
        <v>A49 : Murs : Epoussetage, reprise au ciment fin des gros trous, 2 couches de revêtement semi-épais satin</v>
      </c>
      <c r="I50" s="93" t="str">
        <f t="shared" si="3"/>
        <v>A49</v>
      </c>
      <c r="J50" s="90"/>
      <c r="K50" s="90"/>
      <c r="L50" s="179" t="s">
        <v>157</v>
      </c>
      <c r="M50" s="181" t="s">
        <v>283</v>
      </c>
      <c r="N50" s="91">
        <v>34</v>
      </c>
      <c r="O50" s="117"/>
      <c r="R50" s="100">
        <v>0.27</v>
      </c>
    </row>
    <row r="51" spans="1:18" ht="28.5" x14ac:dyDescent="0.2">
      <c r="A51" s="182" t="s">
        <v>283</v>
      </c>
      <c r="B51" s="185" t="s">
        <v>100</v>
      </c>
      <c r="C51" s="180" t="s">
        <v>285</v>
      </c>
      <c r="D51" s="119">
        <v>2</v>
      </c>
      <c r="E51" s="91">
        <f t="shared" si="0"/>
        <v>225</v>
      </c>
      <c r="F51" s="90"/>
      <c r="G51" s="92" t="str">
        <f t="shared" si="1"/>
        <v>A50 :  Poutre blanche : Ponçage, 1 couche de primaire, 2 couches de glycéro</v>
      </c>
      <c r="H51" s="93" t="str">
        <f t="shared" si="4"/>
        <v>A50 : Poutre blanche : Ponçage, 1 couche de primaire, 2 couches de glycéro</v>
      </c>
      <c r="I51" s="93" t="str">
        <f t="shared" si="3"/>
        <v>A50</v>
      </c>
      <c r="J51" s="90"/>
      <c r="K51" s="90"/>
      <c r="L51" s="179" t="s">
        <v>158</v>
      </c>
      <c r="M51" s="182" t="s">
        <v>283</v>
      </c>
      <c r="N51" s="91">
        <v>225</v>
      </c>
      <c r="O51" s="117"/>
      <c r="R51" s="100">
        <v>0.28000000000000003</v>
      </c>
    </row>
    <row r="52" spans="1:18" ht="28.5" x14ac:dyDescent="0.2">
      <c r="A52" s="181" t="s">
        <v>283</v>
      </c>
      <c r="B52" s="185" t="s">
        <v>101</v>
      </c>
      <c r="C52" s="180" t="s">
        <v>286</v>
      </c>
      <c r="D52" s="119">
        <v>2</v>
      </c>
      <c r="E52" s="91">
        <f t="shared" si="0"/>
        <v>985</v>
      </c>
      <c r="F52" s="90"/>
      <c r="G52" s="92" t="str">
        <f t="shared" si="1"/>
        <v>A51 :  Poutre bois : Nettoyage, ponçage, 2 couches de vernis incolore(satin)</v>
      </c>
      <c r="H52" s="93" t="str">
        <f t="shared" si="4"/>
        <v>A51 : Poutre bois : Nettoyage, ponçage, 2 couches de vernis incolore(satin)</v>
      </c>
      <c r="I52" s="93" t="str">
        <f t="shared" si="3"/>
        <v>A51</v>
      </c>
      <c r="J52" s="90"/>
      <c r="K52" s="90"/>
      <c r="L52" s="179" t="s">
        <v>158</v>
      </c>
      <c r="M52" s="181" t="s">
        <v>283</v>
      </c>
      <c r="N52" s="91">
        <v>985</v>
      </c>
      <c r="O52" s="117"/>
      <c r="R52" s="100">
        <v>0.28999999999999998</v>
      </c>
    </row>
    <row r="53" spans="1:18" ht="99.75" x14ac:dyDescent="0.2">
      <c r="A53" s="182" t="s">
        <v>162</v>
      </c>
      <c r="B53" s="185" t="s">
        <v>102</v>
      </c>
      <c r="C53" s="180" t="s">
        <v>320</v>
      </c>
      <c r="D53" s="119">
        <v>2</v>
      </c>
      <c r="E53" s="91">
        <f t="shared" si="0"/>
        <v>4725</v>
      </c>
      <c r="F53" s="90"/>
      <c r="G53" s="92" t="e">
        <f t="shared" si="1"/>
        <v>#VALUE!</v>
      </c>
      <c r="H53" s="93" t="str">
        <f t="shared" si="4"/>
        <v>A52 : Dépose &amp; Pose Ameublement : Dépose bac a douche, wc, lavabo, cumulus, carrelage mural + Evacuation en déchetterie + Création d'une douche italienne + Pose carrelage mural sur  toute la hauteur avec frise + carrelage sol, pose d'un wc, pose d'un meuble vasque, pose cumulus, pose paroi de douche et robinetterie</v>
      </c>
      <c r="I53" s="93" t="str">
        <f t="shared" si="3"/>
        <v>A52</v>
      </c>
      <c r="J53" s="90"/>
      <c r="K53" s="90"/>
      <c r="L53" s="179" t="s">
        <v>158</v>
      </c>
      <c r="M53" s="182" t="s">
        <v>162</v>
      </c>
      <c r="N53" s="91">
        <v>4725</v>
      </c>
      <c r="O53" s="117"/>
      <c r="R53" s="100">
        <v>0.3</v>
      </c>
    </row>
    <row r="54" spans="1:18" ht="42.75" x14ac:dyDescent="0.2">
      <c r="A54" s="181" t="s">
        <v>162</v>
      </c>
      <c r="B54" s="185" t="s">
        <v>103</v>
      </c>
      <c r="C54" s="180" t="s">
        <v>292</v>
      </c>
      <c r="D54" s="119">
        <v>2</v>
      </c>
      <c r="E54" s="91">
        <f t="shared" si="0"/>
        <v>250</v>
      </c>
      <c r="F54" s="90"/>
      <c r="G54" s="92" t="str">
        <f t="shared" si="1"/>
        <v>A53 :  Dépose Ameublement : Dépose meuble/plan de travail/vasque/frise (faïence) + mise en déchetterie</v>
      </c>
      <c r="H54" s="93" t="str">
        <f t="shared" si="4"/>
        <v>A53 : Dépose Ameublement : Dépose meuble/plan de travail/vasque/frise (faïence) + mise en déchetterie</v>
      </c>
      <c r="I54" s="93" t="str">
        <f t="shared" si="3"/>
        <v>A53</v>
      </c>
      <c r="J54" s="90"/>
      <c r="K54" s="90"/>
      <c r="L54" s="179" t="s">
        <v>158</v>
      </c>
      <c r="M54" s="182" t="s">
        <v>162</v>
      </c>
      <c r="N54" s="91">
        <v>250</v>
      </c>
      <c r="O54" s="117"/>
      <c r="R54" s="100">
        <v>0.31</v>
      </c>
    </row>
    <row r="55" spans="1:18" ht="42.75" x14ac:dyDescent="0.2">
      <c r="A55" s="182" t="s">
        <v>162</v>
      </c>
      <c r="B55" s="185" t="s">
        <v>215</v>
      </c>
      <c r="C55" s="180" t="s">
        <v>198</v>
      </c>
      <c r="D55" s="119">
        <v>2</v>
      </c>
      <c r="E55" s="91">
        <f t="shared" si="0"/>
        <v>390</v>
      </c>
      <c r="F55" s="90"/>
      <c r="G55" s="92" t="str">
        <f t="shared" si="1"/>
        <v xml:space="preserve">A54 :  Mise en place Ameublement : Pose de plan de travail/vasque/frise (faïence) + meuble sous vasque </v>
      </c>
      <c r="H55" s="93" t="str">
        <f t="shared" si="4"/>
        <v xml:space="preserve">A54 : Mise en place Ameublement : Pose de plan de travail/vasque/frise (faïence) + meuble sous vasque </v>
      </c>
      <c r="I55" s="93" t="str">
        <f t="shared" si="3"/>
        <v>A54</v>
      </c>
      <c r="J55" s="90"/>
      <c r="K55" s="90"/>
      <c r="L55" s="179" t="s">
        <v>158</v>
      </c>
      <c r="M55" s="181" t="s">
        <v>162</v>
      </c>
      <c r="N55" s="91">
        <v>390</v>
      </c>
      <c r="O55" s="117"/>
      <c r="R55" s="100">
        <v>0.32</v>
      </c>
    </row>
    <row r="56" spans="1:18" ht="57" x14ac:dyDescent="0.2">
      <c r="A56" s="181" t="s">
        <v>162</v>
      </c>
      <c r="B56" s="185" t="s">
        <v>216</v>
      </c>
      <c r="C56" s="180" t="s">
        <v>167</v>
      </c>
      <c r="D56" s="119">
        <v>2</v>
      </c>
      <c r="E56" s="91">
        <f t="shared" si="0"/>
        <v>45</v>
      </c>
      <c r="F56" s="90"/>
      <c r="G56" s="92" t="str">
        <f t="shared" si="1"/>
        <v>A55 :  Murs : Arrachage fibre de verre, ponçage,rebouchage,
pose de fibre de verre, 2 couches d'acrylique mat</v>
      </c>
      <c r="H56" s="93" t="str">
        <f t="shared" si="4"/>
        <v>A55 : Murs : Arrachage fibre de verre, ponçage,rebouchage,
pose de fibre de verre, 2 couches d'acrylique mat</v>
      </c>
      <c r="I56" s="93" t="str">
        <f t="shared" si="3"/>
        <v>A55</v>
      </c>
      <c r="J56" s="90"/>
      <c r="K56" s="90"/>
      <c r="L56" s="179" t="s">
        <v>157</v>
      </c>
      <c r="M56" s="181" t="s">
        <v>162</v>
      </c>
      <c r="N56" s="91">
        <v>45</v>
      </c>
      <c r="O56" s="117"/>
      <c r="R56" s="100">
        <v>0.33</v>
      </c>
    </row>
    <row r="57" spans="1:18" ht="42.75" x14ac:dyDescent="0.2">
      <c r="A57" s="182" t="s">
        <v>162</v>
      </c>
      <c r="B57" s="185" t="s">
        <v>217</v>
      </c>
      <c r="C57" s="180" t="s">
        <v>203</v>
      </c>
      <c r="D57" s="119">
        <v>2</v>
      </c>
      <c r="E57" s="91">
        <f t="shared" si="0"/>
        <v>43</v>
      </c>
      <c r="F57" s="90"/>
      <c r="G57" s="92" t="str">
        <f t="shared" si="1"/>
        <v>A56 :  Murs : Détapissage, ponçage, rebouchage, ratissage.(ou fibre de verre) + 1 couche d'impression, 2 couches d'acrylique satin</v>
      </c>
      <c r="H57" s="93" t="str">
        <f t="shared" si="4"/>
        <v>A56 : Murs : Détapissage, ponçage, rebouchage, ratissage.(ou fibre de verre) + 1 couche d'impression, 2 couches d'acrylique satin</v>
      </c>
      <c r="I57" s="93" t="str">
        <f t="shared" si="3"/>
        <v>A56</v>
      </c>
      <c r="J57" s="90"/>
      <c r="K57" s="90"/>
      <c r="L57" s="179" t="s">
        <v>157</v>
      </c>
      <c r="M57" s="181" t="s">
        <v>162</v>
      </c>
      <c r="N57" s="91">
        <v>43</v>
      </c>
      <c r="O57" s="117"/>
      <c r="R57" s="100">
        <v>0.34</v>
      </c>
    </row>
    <row r="58" spans="1:18" ht="28.5" x14ac:dyDescent="0.2">
      <c r="A58" s="181" t="s">
        <v>162</v>
      </c>
      <c r="B58" s="185" t="s">
        <v>218</v>
      </c>
      <c r="C58" s="180" t="s">
        <v>168</v>
      </c>
      <c r="D58" s="119">
        <v>2</v>
      </c>
      <c r="E58" s="91">
        <f t="shared" si="0"/>
        <v>17</v>
      </c>
      <c r="F58" s="90"/>
      <c r="G58" s="92" t="str">
        <f t="shared" si="1"/>
        <v>A57 :  Murs : Epoussetage, 2 couches d'acrylique satin</v>
      </c>
      <c r="H58" s="93" t="str">
        <f t="shared" si="4"/>
        <v>A57 : Murs : Epoussetage, 2 couches d'acrylique satin</v>
      </c>
      <c r="I58" s="93" t="str">
        <f t="shared" si="3"/>
        <v>A57</v>
      </c>
      <c r="J58" s="90"/>
      <c r="K58" s="90"/>
      <c r="L58" s="179" t="s">
        <v>157</v>
      </c>
      <c r="M58" s="182" t="s">
        <v>162</v>
      </c>
      <c r="N58" s="91">
        <v>17</v>
      </c>
      <c r="O58" s="117"/>
      <c r="R58" s="100">
        <v>0.35</v>
      </c>
    </row>
    <row r="59" spans="1:18" ht="57" x14ac:dyDescent="0.2">
      <c r="A59" s="182" t="s">
        <v>162</v>
      </c>
      <c r="B59" s="185" t="s">
        <v>219</v>
      </c>
      <c r="C59" s="180" t="s">
        <v>166</v>
      </c>
      <c r="D59" s="119">
        <v>2</v>
      </c>
      <c r="E59" s="91">
        <f t="shared" si="0"/>
        <v>49</v>
      </c>
      <c r="F59" s="90"/>
      <c r="G59" s="92" t="str">
        <f t="shared" si="1"/>
        <v>A58 :  Plafond : Arrachage fibre de verre, ponçage,rebouchage,
pose de fibre de verre, 2 couches d'acrylique mat</v>
      </c>
      <c r="H59" s="93" t="s">
        <v>45</v>
      </c>
      <c r="I59" s="93" t="str">
        <f t="shared" si="3"/>
        <v>A58</v>
      </c>
      <c r="J59" s="90"/>
      <c r="K59" s="90"/>
      <c r="L59" s="179" t="s">
        <v>157</v>
      </c>
      <c r="M59" s="182" t="s">
        <v>162</v>
      </c>
      <c r="N59" s="91">
        <v>49</v>
      </c>
      <c r="O59" s="117"/>
      <c r="R59" s="100">
        <v>0.36</v>
      </c>
    </row>
    <row r="60" spans="1:18" ht="28.5" x14ac:dyDescent="0.2">
      <c r="A60" s="181" t="s">
        <v>162</v>
      </c>
      <c r="B60" s="185" t="s">
        <v>220</v>
      </c>
      <c r="C60" s="180" t="s">
        <v>214</v>
      </c>
      <c r="D60" s="119">
        <v>2</v>
      </c>
      <c r="E60" s="91">
        <f t="shared" si="0"/>
        <v>39</v>
      </c>
      <c r="F60" s="90"/>
      <c r="G60" s="92" t="str">
        <f t="shared" si="1"/>
        <v>A59 :  Plafond : Grattage, ponçage, rebouchage, 1 couche d'impression, 2 couches de glycéro Mat</v>
      </c>
      <c r="H60" s="93" t="str">
        <f t="shared" ref="H60:H123" si="5">IF(B60&lt;&gt;"",CONCATENATE(B60," : ",C60),"")</f>
        <v>A59 : Plafond : Grattage, ponçage, rebouchage, 1 couche d'impression, 2 couches de glycéro Mat</v>
      </c>
      <c r="I60" s="93" t="str">
        <f t="shared" si="3"/>
        <v>A59</v>
      </c>
      <c r="J60" s="90"/>
      <c r="K60" s="90"/>
      <c r="L60" s="179" t="s">
        <v>157</v>
      </c>
      <c r="M60" s="181" t="s">
        <v>162</v>
      </c>
      <c r="N60" s="91">
        <v>39</v>
      </c>
      <c r="O60" s="117"/>
      <c r="R60" s="100">
        <v>0.37</v>
      </c>
    </row>
    <row r="61" spans="1:18" ht="28.5" x14ac:dyDescent="0.2">
      <c r="A61" s="182" t="s">
        <v>177</v>
      </c>
      <c r="B61" s="185" t="s">
        <v>221</v>
      </c>
      <c r="C61" s="180" t="s">
        <v>328</v>
      </c>
      <c r="D61" s="187">
        <v>2</v>
      </c>
      <c r="E61" s="179">
        <f t="shared" si="0"/>
        <v>245</v>
      </c>
      <c r="F61" s="188"/>
      <c r="G61" s="188" t="str">
        <f t="shared" si="1"/>
        <v>A60 :  Fenêtres : Ponçage, 1 couche d'impression, 2 couches de glycéro satin</v>
      </c>
      <c r="H61" s="93" t="str">
        <f t="shared" si="5"/>
        <v>A60 : Fenêtres : Ponçage, 1 couche d'impression, 2 couches de glycéro satin</v>
      </c>
      <c r="I61" s="93" t="str">
        <f t="shared" si="3"/>
        <v>A60</v>
      </c>
      <c r="J61" s="188"/>
      <c r="K61" s="188"/>
      <c r="L61" s="179" t="s">
        <v>151</v>
      </c>
      <c r="M61" s="182" t="s">
        <v>177</v>
      </c>
      <c r="N61" s="179">
        <v>245</v>
      </c>
      <c r="O61" s="189"/>
      <c r="R61" s="100">
        <v>0.38</v>
      </c>
    </row>
    <row r="62" spans="1:18" ht="57" x14ac:dyDescent="0.2">
      <c r="A62" s="181" t="s">
        <v>177</v>
      </c>
      <c r="B62" s="185" t="s">
        <v>222</v>
      </c>
      <c r="C62" s="180" t="s">
        <v>322</v>
      </c>
      <c r="D62" s="187">
        <v>2</v>
      </c>
      <c r="E62" s="179">
        <f t="shared" si="0"/>
        <v>74</v>
      </c>
      <c r="F62" s="188"/>
      <c r="G62" s="188" t="str">
        <f t="shared" si="1"/>
        <v>A61 :  Murs : Ponçage impression, rebouchage, application d'enduit projeter en 2 paces ponçage, 1 couche d'impression, pose de fibre de verre, 2 couches d'acrylique satin</v>
      </c>
      <c r="H62" s="93" t="str">
        <f t="shared" si="5"/>
        <v>A61 : Murs : Ponçage impression, rebouchage, application d'enduit projeter en 2 paces ponçage, 1 couche d'impression, pose de fibre de verre, 2 couches d'acrylique satin</v>
      </c>
      <c r="I62" s="93" t="str">
        <f t="shared" si="3"/>
        <v>A61</v>
      </c>
      <c r="J62" s="188"/>
      <c r="K62" s="188"/>
      <c r="L62" s="179" t="s">
        <v>157</v>
      </c>
      <c r="M62" s="182" t="s">
        <v>177</v>
      </c>
      <c r="N62" s="179">
        <v>74</v>
      </c>
      <c r="O62" s="189"/>
      <c r="R62" s="100">
        <v>0.39</v>
      </c>
    </row>
    <row r="63" spans="1:18" ht="28.5" x14ac:dyDescent="0.2">
      <c r="A63" s="182" t="s">
        <v>177</v>
      </c>
      <c r="B63" s="185" t="s">
        <v>223</v>
      </c>
      <c r="C63" s="180" t="s">
        <v>180</v>
      </c>
      <c r="D63" s="119">
        <v>2</v>
      </c>
      <c r="E63" s="91">
        <f t="shared" si="0"/>
        <v>85</v>
      </c>
      <c r="F63" s="90"/>
      <c r="G63" s="92" t="str">
        <f t="shared" si="1"/>
        <v>A62 :  Murs : Pose de bande rebouchage, 2 couches d'acrylique satin</v>
      </c>
      <c r="H63" s="93" t="str">
        <f t="shared" si="5"/>
        <v>A62 : Murs : Pose de bande rebouchage, 2 couches d'acrylique satin</v>
      </c>
      <c r="I63" s="93" t="str">
        <f t="shared" si="3"/>
        <v>A62</v>
      </c>
      <c r="J63" s="90"/>
      <c r="K63" s="90"/>
      <c r="L63" s="179" t="s">
        <v>158</v>
      </c>
      <c r="M63" s="182" t="s">
        <v>177</v>
      </c>
      <c r="N63" s="91">
        <v>85</v>
      </c>
      <c r="O63" s="117"/>
      <c r="R63" s="100">
        <v>0.4</v>
      </c>
    </row>
    <row r="64" spans="1:18" ht="28.5" x14ac:dyDescent="0.2">
      <c r="A64" s="181" t="s">
        <v>177</v>
      </c>
      <c r="B64" s="185" t="s">
        <v>224</v>
      </c>
      <c r="C64" s="180" t="s">
        <v>178</v>
      </c>
      <c r="D64" s="119">
        <v>2</v>
      </c>
      <c r="E64" s="91">
        <f t="shared" si="0"/>
        <v>400</v>
      </c>
      <c r="F64" s="90"/>
      <c r="G64" s="92" t="str">
        <f t="shared" si="1"/>
        <v>A63 :  Plafond (raccord) : Arrachage fibre de verre, ponçage, rebouchage pose fibre de verre (lisse)</v>
      </c>
      <c r="H64" s="93" t="str">
        <f t="shared" si="5"/>
        <v>A63 : Plafond (raccord) : Arrachage fibre de verre, ponçage, rebouchage pose fibre de verre (lisse)</v>
      </c>
      <c r="I64" s="93" t="str">
        <f t="shared" si="3"/>
        <v>A63</v>
      </c>
      <c r="J64" s="90"/>
      <c r="K64" s="90"/>
      <c r="L64" s="179" t="s">
        <v>158</v>
      </c>
      <c r="M64" s="182" t="s">
        <v>177</v>
      </c>
      <c r="N64" s="91">
        <v>400</v>
      </c>
      <c r="O64" s="117"/>
      <c r="R64" s="100">
        <v>0.41</v>
      </c>
    </row>
    <row r="65" spans="1:18" ht="28.5" x14ac:dyDescent="0.2">
      <c r="A65" s="182" t="s">
        <v>177</v>
      </c>
      <c r="B65" s="185" t="s">
        <v>225</v>
      </c>
      <c r="C65" s="194" t="s">
        <v>179</v>
      </c>
      <c r="D65" s="199">
        <v>2</v>
      </c>
      <c r="E65" s="195">
        <f t="shared" si="0"/>
        <v>22</v>
      </c>
      <c r="F65" s="90"/>
      <c r="G65" s="92" t="str">
        <f t="shared" si="1"/>
        <v>A64 :  Plafond : Epoussetage, 2 couches d'acrylique mat</v>
      </c>
      <c r="H65" s="93" t="str">
        <f t="shared" si="5"/>
        <v>A64 : Plafond : Epoussetage, 2 couches d'acrylique mat</v>
      </c>
      <c r="I65" s="93" t="str">
        <f t="shared" si="3"/>
        <v>A64</v>
      </c>
      <c r="J65" s="90"/>
      <c r="K65" s="90"/>
      <c r="L65" s="179" t="s">
        <v>157</v>
      </c>
      <c r="M65" s="181" t="s">
        <v>177</v>
      </c>
      <c r="N65" s="195">
        <v>22</v>
      </c>
      <c r="O65" s="200"/>
      <c r="R65" s="100">
        <v>0.42</v>
      </c>
    </row>
    <row r="66" spans="1:18" ht="28.5" x14ac:dyDescent="0.2">
      <c r="A66" s="181" t="s">
        <v>177</v>
      </c>
      <c r="B66" s="185" t="s">
        <v>226</v>
      </c>
      <c r="C66" s="180" t="s">
        <v>336</v>
      </c>
      <c r="D66" s="187">
        <v>2</v>
      </c>
      <c r="E66" s="179">
        <f t="shared" ref="E66:E129" si="6">N66+(N66*O66)</f>
        <v>181</v>
      </c>
      <c r="F66" s="188"/>
      <c r="G66" s="188" t="str">
        <f t="shared" ref="G66:G129" si="7">IF(B66&lt;&gt;"",REPT(B66,1)&amp;" :  " &amp;REPT(C66,1),"")</f>
        <v>A65 :  Porte-Fenêtre : Ponçage, 1 couche d'impression, 2 couches de glycéro satin</v>
      </c>
      <c r="H66" s="93" t="str">
        <f t="shared" si="5"/>
        <v>A65 : Porte-Fenêtre : Ponçage, 1 couche d'impression, 2 couches de glycéro satin</v>
      </c>
      <c r="I66" s="93" t="str">
        <f t="shared" ref="I66:I129" si="8">IF(B66&lt;&gt;"",REPT(B66,1),"")</f>
        <v>A65</v>
      </c>
      <c r="J66" s="188"/>
      <c r="K66" s="188"/>
      <c r="L66" s="179" t="s">
        <v>151</v>
      </c>
      <c r="M66" s="181" t="s">
        <v>177</v>
      </c>
      <c r="N66" s="179">
        <v>181</v>
      </c>
      <c r="O66" s="189"/>
      <c r="R66" s="100">
        <v>0.43</v>
      </c>
    </row>
    <row r="67" spans="1:18" ht="57" x14ac:dyDescent="0.2">
      <c r="A67" s="182" t="s">
        <v>177</v>
      </c>
      <c r="B67" s="185" t="s">
        <v>227</v>
      </c>
      <c r="C67" s="180" t="s">
        <v>327</v>
      </c>
      <c r="D67" s="187">
        <v>2</v>
      </c>
      <c r="E67" s="179">
        <f t="shared" si="6"/>
        <v>52</v>
      </c>
      <c r="F67" s="188"/>
      <c r="G67" s="188" t="str">
        <f t="shared" si="7"/>
        <v>A66 :  Soubassement : Grattage, ponçage, 1 couche d'impression, rebouchage, cache pose fibre de verre(lisse) intérieur des moulures + 2 couches d'acrylique satin</v>
      </c>
      <c r="H67" s="93" t="str">
        <f t="shared" si="5"/>
        <v>A66 : Soubassement : Grattage, ponçage, 1 couche d'impression, rebouchage, cache pose fibre de verre(lisse) intérieur des moulures + 2 couches d'acrylique satin</v>
      </c>
      <c r="I67" s="93" t="str">
        <f t="shared" si="8"/>
        <v>A66</v>
      </c>
      <c r="J67" s="188"/>
      <c r="K67" s="188"/>
      <c r="L67" s="179" t="s">
        <v>157</v>
      </c>
      <c r="M67" s="181" t="s">
        <v>177</v>
      </c>
      <c r="N67" s="179">
        <v>52</v>
      </c>
      <c r="O67" s="189"/>
      <c r="R67" s="100">
        <v>0.44</v>
      </c>
    </row>
    <row r="68" spans="1:18" x14ac:dyDescent="0.2">
      <c r="A68" s="181" t="s">
        <v>190</v>
      </c>
      <c r="B68" s="185" t="s">
        <v>228</v>
      </c>
      <c r="C68" s="180" t="s">
        <v>276</v>
      </c>
      <c r="D68" s="119">
        <v>1</v>
      </c>
      <c r="E68" s="91">
        <f t="shared" si="6"/>
        <v>35</v>
      </c>
      <c r="F68" s="90"/>
      <c r="G68" s="92" t="str">
        <f t="shared" si="7"/>
        <v>A67 :  Bureaux : Application primaire, réagréage fibré</v>
      </c>
      <c r="H68" s="93" t="str">
        <f t="shared" si="5"/>
        <v>A67 : Bureaux : Application primaire, réagréage fibré</v>
      </c>
      <c r="I68" s="93" t="str">
        <f t="shared" si="8"/>
        <v>A67</v>
      </c>
      <c r="J68" s="90"/>
      <c r="K68" s="90"/>
      <c r="L68" s="179" t="s">
        <v>157</v>
      </c>
      <c r="M68" s="182" t="s">
        <v>190</v>
      </c>
      <c r="N68" s="91">
        <v>35</v>
      </c>
      <c r="O68" s="117"/>
      <c r="R68" s="100">
        <v>0.45</v>
      </c>
    </row>
    <row r="69" spans="1:18" x14ac:dyDescent="0.2">
      <c r="A69" s="182" t="s">
        <v>190</v>
      </c>
      <c r="B69" s="185" t="s">
        <v>229</v>
      </c>
      <c r="C69" s="180" t="s">
        <v>274</v>
      </c>
      <c r="D69" s="119">
        <v>1</v>
      </c>
      <c r="E69" s="91">
        <f t="shared" si="6"/>
        <v>125</v>
      </c>
      <c r="F69" s="90"/>
      <c r="G69" s="92" t="str">
        <f t="shared" si="7"/>
        <v>A68 :  Bureaux : Demontage / remontage bureaux</v>
      </c>
      <c r="H69" s="93" t="str">
        <f t="shared" si="5"/>
        <v>A68 : Bureaux : Demontage / remontage bureaux</v>
      </c>
      <c r="I69" s="93" t="str">
        <f t="shared" si="8"/>
        <v>A68</v>
      </c>
      <c r="J69" s="90"/>
      <c r="K69" s="90"/>
      <c r="L69" s="179" t="s">
        <v>158</v>
      </c>
      <c r="M69" s="182" t="s">
        <v>190</v>
      </c>
      <c r="N69" s="91">
        <v>125</v>
      </c>
      <c r="O69" s="117"/>
      <c r="R69" s="100">
        <v>0.46</v>
      </c>
    </row>
    <row r="70" spans="1:18" x14ac:dyDescent="0.2">
      <c r="A70" s="181" t="s">
        <v>190</v>
      </c>
      <c r="B70" s="185" t="s">
        <v>230</v>
      </c>
      <c r="C70" s="180" t="s">
        <v>273</v>
      </c>
      <c r="D70" s="119">
        <v>1</v>
      </c>
      <c r="E70" s="91">
        <f t="shared" si="6"/>
        <v>19</v>
      </c>
      <c r="F70" s="90"/>
      <c r="G70" s="92" t="str">
        <f t="shared" si="7"/>
        <v>A69 :  Bureaux : Pose moquette collée</v>
      </c>
      <c r="H70" s="93" t="str">
        <f t="shared" si="5"/>
        <v>A69 : Bureaux : Pose moquette collée</v>
      </c>
      <c r="I70" s="93" t="str">
        <f t="shared" si="8"/>
        <v>A69</v>
      </c>
      <c r="J70" s="90"/>
      <c r="K70" s="90"/>
      <c r="L70" s="179" t="s">
        <v>157</v>
      </c>
      <c r="M70" s="181" t="s">
        <v>190</v>
      </c>
      <c r="N70" s="91">
        <v>19</v>
      </c>
      <c r="O70" s="117"/>
      <c r="R70" s="100">
        <v>0.47</v>
      </c>
    </row>
    <row r="71" spans="1:18" ht="42.75" x14ac:dyDescent="0.2">
      <c r="A71" s="182" t="s">
        <v>190</v>
      </c>
      <c r="B71" s="185" t="s">
        <v>231</v>
      </c>
      <c r="C71" s="180" t="s">
        <v>293</v>
      </c>
      <c r="D71" s="119">
        <v>2</v>
      </c>
      <c r="E71" s="91">
        <f t="shared" si="6"/>
        <v>485</v>
      </c>
      <c r="F71" s="90"/>
      <c r="G71" s="92" t="str">
        <f t="shared" si="7"/>
        <v>A70 :  Dépose des sols : Parquet / sous couche / Plinthes + Evacuation en déchetterie + Rebouchage</v>
      </c>
      <c r="H71" s="93" t="str">
        <f t="shared" si="5"/>
        <v>A70 : Dépose des sols : Parquet / sous couche / Plinthes + Evacuation en déchetterie + Rebouchage</v>
      </c>
      <c r="I71" s="93" t="str">
        <f t="shared" si="8"/>
        <v>A70</v>
      </c>
      <c r="J71" s="90"/>
      <c r="K71" s="90"/>
      <c r="L71" s="179" t="s">
        <v>158</v>
      </c>
      <c r="M71" s="182" t="s">
        <v>190</v>
      </c>
      <c r="N71" s="91">
        <v>485</v>
      </c>
      <c r="O71" s="117"/>
      <c r="R71" s="100">
        <v>0.48</v>
      </c>
    </row>
    <row r="72" spans="1:18" x14ac:dyDescent="0.2">
      <c r="A72" s="181" t="s">
        <v>190</v>
      </c>
      <c r="B72" s="185" t="s">
        <v>232</v>
      </c>
      <c r="C72" s="180" t="s">
        <v>297</v>
      </c>
      <c r="D72" s="119">
        <v>2</v>
      </c>
      <c r="E72" s="91">
        <f t="shared" si="6"/>
        <v>25</v>
      </c>
      <c r="F72" s="90"/>
      <c r="G72" s="92" t="str">
        <f t="shared" si="7"/>
        <v>A71 :  Pose des sols : Pose parquet flottant + plinthes</v>
      </c>
      <c r="H72" s="93" t="str">
        <f t="shared" si="5"/>
        <v>A71 : Pose des sols : Pose parquet flottant + plinthes</v>
      </c>
      <c r="I72" s="93" t="str">
        <f t="shared" si="8"/>
        <v>A71</v>
      </c>
      <c r="J72" s="90"/>
      <c r="K72" s="90"/>
      <c r="L72" s="179" t="s">
        <v>157</v>
      </c>
      <c r="M72" s="181" t="s">
        <v>190</v>
      </c>
      <c r="N72" s="91">
        <v>25</v>
      </c>
      <c r="O72" s="117"/>
      <c r="R72" s="100">
        <v>0.49</v>
      </c>
    </row>
    <row r="73" spans="1:18" ht="57" x14ac:dyDescent="0.2">
      <c r="A73" s="182" t="s">
        <v>190</v>
      </c>
      <c r="B73" s="185" t="s">
        <v>233</v>
      </c>
      <c r="C73" s="180" t="s">
        <v>191</v>
      </c>
      <c r="D73" s="119">
        <v>2</v>
      </c>
      <c r="E73" s="91">
        <f t="shared" si="6"/>
        <v>500</v>
      </c>
      <c r="F73" s="90"/>
      <c r="G73" s="92" t="str">
        <f t="shared" si="7"/>
        <v>A72 :  Salle de bain / Palier / Chambre : Dépose parquet et 1/4 de rond, évacuation en décheterie,depose et pose porte de placards des chambres</v>
      </c>
      <c r="H73" s="93" t="str">
        <f t="shared" si="5"/>
        <v>A72 : Salle de bain / Palier / Chambre : Dépose parquet et 1/4 de rond, évacuation en décheterie,depose et pose porte de placards des chambres</v>
      </c>
      <c r="I73" s="93" t="str">
        <f t="shared" si="8"/>
        <v>A72</v>
      </c>
      <c r="J73" s="90"/>
      <c r="K73" s="90"/>
      <c r="L73" s="179" t="s">
        <v>158</v>
      </c>
      <c r="M73" s="181" t="s">
        <v>190</v>
      </c>
      <c r="N73" s="91">
        <v>500</v>
      </c>
      <c r="O73" s="117"/>
      <c r="R73" s="100">
        <v>0.5</v>
      </c>
    </row>
    <row r="74" spans="1:18" ht="28.5" x14ac:dyDescent="0.2">
      <c r="A74" s="181" t="s">
        <v>190</v>
      </c>
      <c r="B74" s="185" t="s">
        <v>234</v>
      </c>
      <c r="C74" s="180" t="s">
        <v>196</v>
      </c>
      <c r="D74" s="119">
        <v>2</v>
      </c>
      <c r="E74" s="91">
        <f t="shared" si="6"/>
        <v>18</v>
      </c>
      <c r="F74" s="90"/>
      <c r="G74" s="92" t="str">
        <f t="shared" si="7"/>
        <v>A73 :  Salle de bain / Palier / Chambre : Fourniture et pose 1/4 de rond</v>
      </c>
      <c r="H74" s="93" t="str">
        <f t="shared" si="5"/>
        <v>A73 : Salle de bain / Palier / Chambre : Fourniture et pose 1/4 de rond</v>
      </c>
      <c r="I74" s="93" t="str">
        <f t="shared" si="8"/>
        <v>A73</v>
      </c>
      <c r="J74" s="90"/>
      <c r="K74" s="90"/>
      <c r="L74" s="179" t="s">
        <v>197</v>
      </c>
      <c r="M74" s="181" t="s">
        <v>190</v>
      </c>
      <c r="N74" s="91">
        <v>18</v>
      </c>
      <c r="O74" s="117"/>
      <c r="R74" s="100">
        <v>0.51</v>
      </c>
    </row>
    <row r="75" spans="1:18" ht="28.5" x14ac:dyDescent="0.2">
      <c r="A75" s="182" t="s">
        <v>190</v>
      </c>
      <c r="B75" s="185" t="s">
        <v>235</v>
      </c>
      <c r="C75" s="180" t="s">
        <v>193</v>
      </c>
      <c r="D75" s="119">
        <v>2</v>
      </c>
      <c r="E75" s="91">
        <f t="shared" si="6"/>
        <v>30</v>
      </c>
      <c r="F75" s="90"/>
      <c r="G75" s="92" t="str">
        <f t="shared" si="7"/>
        <v>A74 :  Salle de bain / Palier / Chambre : Fourniture et pose de barre de seuil</v>
      </c>
      <c r="H75" s="93" t="str">
        <f t="shared" si="5"/>
        <v>A74 : Salle de bain / Palier / Chambre : Fourniture et pose de barre de seuil</v>
      </c>
      <c r="I75" s="93" t="str">
        <f t="shared" si="8"/>
        <v>A74</v>
      </c>
      <c r="J75" s="90"/>
      <c r="K75" s="90"/>
      <c r="L75" s="179" t="s">
        <v>151</v>
      </c>
      <c r="M75" s="181" t="s">
        <v>190</v>
      </c>
      <c r="N75" s="91">
        <v>30</v>
      </c>
      <c r="O75" s="117"/>
      <c r="R75" s="100">
        <v>0.52</v>
      </c>
    </row>
    <row r="76" spans="1:18" ht="28.5" x14ac:dyDescent="0.2">
      <c r="A76" s="181" t="s">
        <v>190</v>
      </c>
      <c r="B76" s="185" t="s">
        <v>236</v>
      </c>
      <c r="C76" s="180" t="s">
        <v>194</v>
      </c>
      <c r="D76" s="119">
        <v>2</v>
      </c>
      <c r="E76" s="91">
        <f t="shared" si="6"/>
        <v>19.920000000000002</v>
      </c>
      <c r="F76" s="90"/>
      <c r="G76" s="92" t="str">
        <f t="shared" si="7"/>
        <v>A75 :  Salle de bain / Palier / Chambre : Fourniture parquet  (botte de 1,65m²)</v>
      </c>
      <c r="H76" s="93" t="str">
        <f t="shared" si="5"/>
        <v>A75 : Salle de bain / Palier / Chambre : Fourniture parquet  (botte de 1,65m²)</v>
      </c>
      <c r="I76" s="93" t="str">
        <f t="shared" si="8"/>
        <v>A75</v>
      </c>
      <c r="J76" s="90"/>
      <c r="K76" s="90"/>
      <c r="L76" s="179" t="s">
        <v>195</v>
      </c>
      <c r="M76" s="182" t="s">
        <v>190</v>
      </c>
      <c r="N76" s="91">
        <v>19.920000000000002</v>
      </c>
      <c r="O76" s="117"/>
      <c r="R76" s="100">
        <v>0.53</v>
      </c>
    </row>
    <row r="77" spans="1:18" ht="28.5" x14ac:dyDescent="0.2">
      <c r="A77" s="182" t="s">
        <v>190</v>
      </c>
      <c r="B77" s="185" t="s">
        <v>237</v>
      </c>
      <c r="C77" s="180" t="s">
        <v>192</v>
      </c>
      <c r="D77" s="119">
        <v>2</v>
      </c>
      <c r="E77" s="91">
        <f t="shared" si="6"/>
        <v>28</v>
      </c>
      <c r="F77" s="90"/>
      <c r="G77" s="92" t="str">
        <f t="shared" si="7"/>
        <v>A76 :  Salle de bain / Palier / Chambre : Pose du parquet</v>
      </c>
      <c r="H77" s="93" t="str">
        <f t="shared" si="5"/>
        <v>A76 : Salle de bain / Palier / Chambre : Pose du parquet</v>
      </c>
      <c r="I77" s="93" t="str">
        <f t="shared" si="8"/>
        <v>A76</v>
      </c>
      <c r="J77" s="90"/>
      <c r="K77" s="90"/>
      <c r="L77" s="179" t="s">
        <v>157</v>
      </c>
      <c r="M77" s="182" t="s">
        <v>190</v>
      </c>
      <c r="N77" s="91">
        <v>28</v>
      </c>
      <c r="O77" s="117"/>
      <c r="R77" s="100">
        <v>0.54</v>
      </c>
    </row>
    <row r="78" spans="1:18" ht="28.5" x14ac:dyDescent="0.2">
      <c r="A78" s="181" t="s">
        <v>213</v>
      </c>
      <c r="B78" s="185" t="s">
        <v>238</v>
      </c>
      <c r="C78" s="180" t="s">
        <v>214</v>
      </c>
      <c r="D78" s="119">
        <v>2</v>
      </c>
      <c r="E78" s="91">
        <f t="shared" si="6"/>
        <v>39</v>
      </c>
      <c r="F78" s="90"/>
      <c r="G78" s="92" t="str">
        <f t="shared" si="7"/>
        <v>A77 :  Plafond : Grattage, ponçage, rebouchage, 1 couche d'impression, 2 couches de glycéro Mat</v>
      </c>
      <c r="H78" s="93" t="str">
        <f t="shared" si="5"/>
        <v>A77 : Plafond : Grattage, ponçage, rebouchage, 1 couche d'impression, 2 couches de glycéro Mat</v>
      </c>
      <c r="I78" s="93" t="str">
        <f t="shared" si="8"/>
        <v>A77</v>
      </c>
      <c r="J78" s="90"/>
      <c r="K78" s="90"/>
      <c r="L78" s="179" t="s">
        <v>157</v>
      </c>
      <c r="M78" s="182" t="s">
        <v>213</v>
      </c>
      <c r="N78" s="91">
        <v>39</v>
      </c>
      <c r="O78" s="117"/>
      <c r="R78" s="100">
        <v>0.55000000000000004</v>
      </c>
    </row>
    <row r="79" spans="1:18" x14ac:dyDescent="0.2">
      <c r="A79" s="182"/>
      <c r="B79" s="118" t="s">
        <v>239</v>
      </c>
      <c r="C79" s="180"/>
      <c r="D79" s="187"/>
      <c r="E79" s="179">
        <f t="shared" si="6"/>
        <v>0</v>
      </c>
      <c r="F79" s="188"/>
      <c r="G79" s="188" t="str">
        <f t="shared" si="7"/>
        <v xml:space="preserve">A78 :  </v>
      </c>
      <c r="H79" s="93" t="str">
        <f t="shared" si="5"/>
        <v xml:space="preserve">A78 : </v>
      </c>
      <c r="I79" s="93" t="str">
        <f t="shared" si="8"/>
        <v>A78</v>
      </c>
      <c r="J79" s="188"/>
      <c r="K79" s="188"/>
      <c r="L79" s="91"/>
      <c r="M79" s="91">
        <f t="shared" ref="M79:M142" si="9">A79</f>
        <v>0</v>
      </c>
      <c r="N79" s="179"/>
      <c r="O79" s="189"/>
      <c r="R79" s="100">
        <v>0.56000000000000005</v>
      </c>
    </row>
    <row r="80" spans="1:18" x14ac:dyDescent="0.2">
      <c r="A80" s="181"/>
      <c r="B80" s="118" t="s">
        <v>240</v>
      </c>
      <c r="C80" s="180"/>
      <c r="D80" s="187"/>
      <c r="E80" s="179">
        <f t="shared" si="6"/>
        <v>0</v>
      </c>
      <c r="F80" s="188"/>
      <c r="G80" s="188" t="str">
        <f t="shared" si="7"/>
        <v xml:space="preserve">A79 :  </v>
      </c>
      <c r="H80" s="93" t="str">
        <f t="shared" si="5"/>
        <v xml:space="preserve">A79 : </v>
      </c>
      <c r="I80" s="93" t="str">
        <f t="shared" si="8"/>
        <v>A79</v>
      </c>
      <c r="J80" s="188"/>
      <c r="K80" s="188"/>
      <c r="L80" s="91"/>
      <c r="M80" s="91">
        <f t="shared" si="9"/>
        <v>0</v>
      </c>
      <c r="N80" s="179"/>
      <c r="O80" s="189"/>
      <c r="R80" s="100">
        <v>0.56999999999999995</v>
      </c>
    </row>
    <row r="81" spans="1:18" x14ac:dyDescent="0.2">
      <c r="A81" s="182"/>
      <c r="B81" s="118" t="s">
        <v>241</v>
      </c>
      <c r="C81" s="180"/>
      <c r="D81" s="187"/>
      <c r="E81" s="179">
        <f t="shared" si="6"/>
        <v>0</v>
      </c>
      <c r="F81" s="188"/>
      <c r="G81" s="188" t="str">
        <f t="shared" si="7"/>
        <v xml:space="preserve">A80 :  </v>
      </c>
      <c r="H81" s="93" t="str">
        <f t="shared" si="5"/>
        <v xml:space="preserve">A80 : </v>
      </c>
      <c r="I81" s="93" t="str">
        <f t="shared" si="8"/>
        <v>A80</v>
      </c>
      <c r="J81" s="188"/>
      <c r="K81" s="188"/>
      <c r="L81" s="91"/>
      <c r="M81" s="91">
        <f t="shared" si="9"/>
        <v>0</v>
      </c>
      <c r="N81" s="179"/>
      <c r="O81" s="189"/>
      <c r="R81" s="100">
        <v>0.57999999999999996</v>
      </c>
    </row>
    <row r="82" spans="1:18" x14ac:dyDescent="0.2">
      <c r="A82" s="181"/>
      <c r="B82" s="118" t="s">
        <v>242</v>
      </c>
      <c r="C82" s="180"/>
      <c r="D82" s="187"/>
      <c r="E82" s="179">
        <f t="shared" si="6"/>
        <v>0</v>
      </c>
      <c r="F82" s="188"/>
      <c r="G82" s="188" t="str">
        <f t="shared" si="7"/>
        <v xml:space="preserve">A81 :  </v>
      </c>
      <c r="H82" s="93" t="str">
        <f t="shared" si="5"/>
        <v xml:space="preserve">A81 : </v>
      </c>
      <c r="I82" s="93" t="str">
        <f t="shared" si="8"/>
        <v>A81</v>
      </c>
      <c r="J82" s="188"/>
      <c r="K82" s="188"/>
      <c r="L82" s="91"/>
      <c r="M82" s="91">
        <f t="shared" si="9"/>
        <v>0</v>
      </c>
      <c r="N82" s="179"/>
      <c r="O82" s="189"/>
      <c r="R82" s="100">
        <v>0.59</v>
      </c>
    </row>
    <row r="83" spans="1:18" x14ac:dyDescent="0.2">
      <c r="A83" s="182"/>
      <c r="B83" s="118" t="s">
        <v>243</v>
      </c>
      <c r="C83" s="180"/>
      <c r="D83" s="187"/>
      <c r="E83" s="179">
        <f t="shared" si="6"/>
        <v>0</v>
      </c>
      <c r="F83" s="188"/>
      <c r="G83" s="188" t="str">
        <f t="shared" si="7"/>
        <v xml:space="preserve">A82 :  </v>
      </c>
      <c r="H83" s="93" t="str">
        <f t="shared" si="5"/>
        <v xml:space="preserve">A82 : </v>
      </c>
      <c r="I83" s="93" t="str">
        <f t="shared" si="8"/>
        <v>A82</v>
      </c>
      <c r="J83" s="188"/>
      <c r="K83" s="188"/>
      <c r="L83" s="91"/>
      <c r="M83" s="91">
        <f t="shared" si="9"/>
        <v>0</v>
      </c>
      <c r="N83" s="179"/>
      <c r="O83" s="189"/>
      <c r="R83" s="100">
        <v>0.6</v>
      </c>
    </row>
    <row r="84" spans="1:18" x14ac:dyDescent="0.2">
      <c r="A84" s="181"/>
      <c r="B84" s="118" t="s">
        <v>244</v>
      </c>
      <c r="C84" s="180"/>
      <c r="D84" s="187"/>
      <c r="E84" s="179">
        <f t="shared" si="6"/>
        <v>0</v>
      </c>
      <c r="F84" s="188"/>
      <c r="G84" s="188" t="str">
        <f t="shared" si="7"/>
        <v xml:space="preserve">A83 :  </v>
      </c>
      <c r="H84" s="93" t="str">
        <f t="shared" si="5"/>
        <v xml:space="preserve">A83 : </v>
      </c>
      <c r="I84" s="93" t="str">
        <f t="shared" si="8"/>
        <v>A83</v>
      </c>
      <c r="J84" s="188"/>
      <c r="K84" s="188"/>
      <c r="L84" s="91"/>
      <c r="M84" s="91">
        <f t="shared" si="9"/>
        <v>0</v>
      </c>
      <c r="N84" s="179"/>
      <c r="O84" s="189"/>
      <c r="R84" s="100">
        <v>0.61</v>
      </c>
    </row>
    <row r="85" spans="1:18" x14ac:dyDescent="0.2">
      <c r="A85" s="182"/>
      <c r="B85" s="118" t="s">
        <v>245</v>
      </c>
      <c r="C85" s="180"/>
      <c r="D85" s="187"/>
      <c r="E85" s="179">
        <f t="shared" si="6"/>
        <v>0</v>
      </c>
      <c r="F85" s="188"/>
      <c r="G85" s="188" t="str">
        <f t="shared" si="7"/>
        <v xml:space="preserve">A84 :  </v>
      </c>
      <c r="H85" s="93" t="str">
        <f t="shared" si="5"/>
        <v xml:space="preserve">A84 : </v>
      </c>
      <c r="I85" s="93" t="str">
        <f t="shared" si="8"/>
        <v>A84</v>
      </c>
      <c r="J85" s="188"/>
      <c r="K85" s="188"/>
      <c r="L85" s="91"/>
      <c r="M85" s="91">
        <f t="shared" si="9"/>
        <v>0</v>
      </c>
      <c r="N85" s="179"/>
      <c r="O85" s="189"/>
      <c r="R85" s="100">
        <v>0.62</v>
      </c>
    </row>
    <row r="86" spans="1:18" x14ac:dyDescent="0.2">
      <c r="A86" s="181"/>
      <c r="B86" s="118" t="s">
        <v>246</v>
      </c>
      <c r="C86" s="180"/>
      <c r="D86" s="187"/>
      <c r="E86" s="179">
        <f t="shared" si="6"/>
        <v>0</v>
      </c>
      <c r="F86" s="188"/>
      <c r="G86" s="188" t="str">
        <f t="shared" si="7"/>
        <v xml:space="preserve">A85 :  </v>
      </c>
      <c r="H86" s="93" t="str">
        <f t="shared" si="5"/>
        <v xml:space="preserve">A85 : </v>
      </c>
      <c r="I86" s="93" t="str">
        <f t="shared" si="8"/>
        <v>A85</v>
      </c>
      <c r="J86" s="188"/>
      <c r="K86" s="188"/>
      <c r="L86" s="91"/>
      <c r="M86" s="91">
        <f t="shared" si="9"/>
        <v>0</v>
      </c>
      <c r="N86" s="179"/>
      <c r="O86" s="189"/>
      <c r="R86" s="100">
        <v>0.63</v>
      </c>
    </row>
    <row r="87" spans="1:18" x14ac:dyDescent="0.2">
      <c r="A87" s="182"/>
      <c r="B87" s="118" t="s">
        <v>247</v>
      </c>
      <c r="C87" s="180"/>
      <c r="D87" s="187"/>
      <c r="E87" s="179">
        <f t="shared" si="6"/>
        <v>0</v>
      </c>
      <c r="F87" s="188"/>
      <c r="G87" s="188" t="str">
        <f t="shared" si="7"/>
        <v xml:space="preserve">A86 :  </v>
      </c>
      <c r="H87" s="93" t="str">
        <f t="shared" si="5"/>
        <v xml:space="preserve">A86 : </v>
      </c>
      <c r="I87" s="93" t="str">
        <f t="shared" si="8"/>
        <v>A86</v>
      </c>
      <c r="J87" s="188"/>
      <c r="K87" s="188"/>
      <c r="L87" s="91"/>
      <c r="M87" s="91">
        <f t="shared" si="9"/>
        <v>0</v>
      </c>
      <c r="N87" s="179"/>
      <c r="O87" s="189"/>
      <c r="R87" s="100">
        <v>0.64</v>
      </c>
    </row>
    <row r="88" spans="1:18" x14ac:dyDescent="0.2">
      <c r="A88" s="181"/>
      <c r="B88" s="118" t="s">
        <v>248</v>
      </c>
      <c r="C88" s="180"/>
      <c r="D88" s="187"/>
      <c r="E88" s="179">
        <f t="shared" si="6"/>
        <v>0</v>
      </c>
      <c r="F88" s="188"/>
      <c r="G88" s="188" t="str">
        <f t="shared" si="7"/>
        <v xml:space="preserve">A87 :  </v>
      </c>
      <c r="H88" s="93" t="str">
        <f t="shared" si="5"/>
        <v xml:space="preserve">A87 : </v>
      </c>
      <c r="I88" s="93" t="str">
        <f t="shared" si="8"/>
        <v>A87</v>
      </c>
      <c r="J88" s="188"/>
      <c r="K88" s="188"/>
      <c r="L88" s="91"/>
      <c r="M88" s="91">
        <f t="shared" si="9"/>
        <v>0</v>
      </c>
      <c r="N88" s="179"/>
      <c r="O88" s="189"/>
      <c r="R88" s="100">
        <v>0.65</v>
      </c>
    </row>
    <row r="89" spans="1:18" x14ac:dyDescent="0.2">
      <c r="A89" s="182"/>
      <c r="B89" s="118" t="s">
        <v>249</v>
      </c>
      <c r="C89" s="180"/>
      <c r="D89" s="187"/>
      <c r="E89" s="179">
        <f t="shared" si="6"/>
        <v>0</v>
      </c>
      <c r="F89" s="188"/>
      <c r="G89" s="188" t="str">
        <f t="shared" si="7"/>
        <v xml:space="preserve">A88 :  </v>
      </c>
      <c r="H89" s="93" t="str">
        <f t="shared" si="5"/>
        <v xml:space="preserve">A88 : </v>
      </c>
      <c r="I89" s="93" t="str">
        <f t="shared" si="8"/>
        <v>A88</v>
      </c>
      <c r="J89" s="188"/>
      <c r="K89" s="188"/>
      <c r="L89" s="91"/>
      <c r="M89" s="91">
        <f t="shared" si="9"/>
        <v>0</v>
      </c>
      <c r="N89" s="179"/>
      <c r="O89" s="189"/>
      <c r="R89" s="100">
        <v>0.66</v>
      </c>
    </row>
    <row r="90" spans="1:18" x14ac:dyDescent="0.2">
      <c r="A90" s="181"/>
      <c r="B90" s="118" t="s">
        <v>250</v>
      </c>
      <c r="C90" s="180"/>
      <c r="D90" s="187"/>
      <c r="E90" s="179">
        <f t="shared" si="6"/>
        <v>0</v>
      </c>
      <c r="F90" s="188"/>
      <c r="G90" s="188" t="str">
        <f t="shared" si="7"/>
        <v xml:space="preserve">A89 :  </v>
      </c>
      <c r="H90" s="93" t="str">
        <f t="shared" si="5"/>
        <v xml:space="preserve">A89 : </v>
      </c>
      <c r="I90" s="93" t="str">
        <f t="shared" si="8"/>
        <v>A89</v>
      </c>
      <c r="J90" s="188"/>
      <c r="K90" s="188"/>
      <c r="L90" s="91"/>
      <c r="M90" s="91">
        <f t="shared" si="9"/>
        <v>0</v>
      </c>
      <c r="N90" s="179"/>
      <c r="O90" s="189"/>
      <c r="R90" s="100">
        <v>0.67</v>
      </c>
    </row>
    <row r="91" spans="1:18" x14ac:dyDescent="0.2">
      <c r="A91" s="182"/>
      <c r="B91" s="118" t="s">
        <v>251</v>
      </c>
      <c r="C91" s="180"/>
      <c r="D91" s="187"/>
      <c r="E91" s="179">
        <f t="shared" si="6"/>
        <v>0</v>
      </c>
      <c r="F91" s="188"/>
      <c r="G91" s="188" t="str">
        <f t="shared" si="7"/>
        <v xml:space="preserve">A90 :  </v>
      </c>
      <c r="H91" s="93" t="str">
        <f t="shared" si="5"/>
        <v xml:space="preserve">A90 : </v>
      </c>
      <c r="I91" s="93" t="str">
        <f t="shared" si="8"/>
        <v>A90</v>
      </c>
      <c r="J91" s="188"/>
      <c r="K91" s="188"/>
      <c r="L91" s="91"/>
      <c r="M91" s="91">
        <f t="shared" si="9"/>
        <v>0</v>
      </c>
      <c r="N91" s="179"/>
      <c r="O91" s="189"/>
      <c r="R91" s="100">
        <v>0.68</v>
      </c>
    </row>
    <row r="92" spans="1:18" x14ac:dyDescent="0.2">
      <c r="A92" s="181"/>
      <c r="B92" s="118" t="s">
        <v>252</v>
      </c>
      <c r="C92" s="180"/>
      <c r="D92" s="187"/>
      <c r="E92" s="179">
        <f t="shared" si="6"/>
        <v>0</v>
      </c>
      <c r="F92" s="188"/>
      <c r="G92" s="188" t="str">
        <f t="shared" si="7"/>
        <v xml:space="preserve">A91 :  </v>
      </c>
      <c r="H92" s="93" t="str">
        <f t="shared" si="5"/>
        <v xml:space="preserve">A91 : </v>
      </c>
      <c r="I92" s="93" t="str">
        <f t="shared" si="8"/>
        <v>A91</v>
      </c>
      <c r="J92" s="188"/>
      <c r="K92" s="188"/>
      <c r="L92" s="91"/>
      <c r="M92" s="91">
        <f t="shared" si="9"/>
        <v>0</v>
      </c>
      <c r="N92" s="179"/>
      <c r="O92" s="189"/>
      <c r="R92" s="100">
        <v>0.69</v>
      </c>
    </row>
    <row r="93" spans="1:18" x14ac:dyDescent="0.2">
      <c r="A93" s="182"/>
      <c r="B93" s="118" t="s">
        <v>253</v>
      </c>
      <c r="C93" s="180"/>
      <c r="D93" s="187"/>
      <c r="E93" s="179">
        <f t="shared" si="6"/>
        <v>0</v>
      </c>
      <c r="F93" s="188"/>
      <c r="G93" s="188" t="str">
        <f t="shared" si="7"/>
        <v xml:space="preserve">A92 :  </v>
      </c>
      <c r="H93" s="93" t="str">
        <f t="shared" si="5"/>
        <v xml:space="preserve">A92 : </v>
      </c>
      <c r="I93" s="93" t="str">
        <f t="shared" si="8"/>
        <v>A92</v>
      </c>
      <c r="J93" s="188"/>
      <c r="K93" s="188"/>
      <c r="L93" s="91"/>
      <c r="M93" s="91">
        <f t="shared" si="9"/>
        <v>0</v>
      </c>
      <c r="N93" s="179"/>
      <c r="O93" s="189"/>
      <c r="R93" s="100">
        <v>0.7</v>
      </c>
    </row>
    <row r="94" spans="1:18" x14ac:dyDescent="0.2">
      <c r="A94" s="181"/>
      <c r="B94" s="118" t="s">
        <v>254</v>
      </c>
      <c r="C94" s="180"/>
      <c r="D94" s="187"/>
      <c r="E94" s="179">
        <f t="shared" si="6"/>
        <v>0</v>
      </c>
      <c r="F94" s="188"/>
      <c r="G94" s="188" t="str">
        <f t="shared" si="7"/>
        <v xml:space="preserve">A93 :  </v>
      </c>
      <c r="H94" s="93" t="str">
        <f t="shared" si="5"/>
        <v xml:space="preserve">A93 : </v>
      </c>
      <c r="I94" s="93" t="str">
        <f t="shared" si="8"/>
        <v>A93</v>
      </c>
      <c r="J94" s="188"/>
      <c r="K94" s="188"/>
      <c r="L94" s="91"/>
      <c r="M94" s="91">
        <f t="shared" si="9"/>
        <v>0</v>
      </c>
      <c r="N94" s="179"/>
      <c r="O94" s="189"/>
      <c r="R94" s="100">
        <v>0.71</v>
      </c>
    </row>
    <row r="95" spans="1:18" x14ac:dyDescent="0.2">
      <c r="A95" s="182"/>
      <c r="B95" s="118" t="s">
        <v>255</v>
      </c>
      <c r="C95" s="180"/>
      <c r="D95" s="187"/>
      <c r="E95" s="179">
        <f t="shared" si="6"/>
        <v>0</v>
      </c>
      <c r="F95" s="188"/>
      <c r="G95" s="188" t="str">
        <f t="shared" si="7"/>
        <v xml:space="preserve">A94 :  </v>
      </c>
      <c r="H95" s="93" t="str">
        <f t="shared" si="5"/>
        <v xml:space="preserve">A94 : </v>
      </c>
      <c r="I95" s="93" t="str">
        <f t="shared" si="8"/>
        <v>A94</v>
      </c>
      <c r="J95" s="188"/>
      <c r="K95" s="188"/>
      <c r="L95" s="91"/>
      <c r="M95" s="91">
        <f t="shared" si="9"/>
        <v>0</v>
      </c>
      <c r="N95" s="179"/>
      <c r="O95" s="189"/>
      <c r="R95" s="100">
        <v>0.72</v>
      </c>
    </row>
    <row r="96" spans="1:18" x14ac:dyDescent="0.2">
      <c r="A96" s="181"/>
      <c r="B96" s="118" t="s">
        <v>256</v>
      </c>
      <c r="C96" s="186"/>
      <c r="D96" s="187"/>
      <c r="E96" s="179">
        <f t="shared" si="6"/>
        <v>0</v>
      </c>
      <c r="F96" s="188"/>
      <c r="G96" s="188" t="str">
        <f t="shared" si="7"/>
        <v xml:space="preserve">A95 :  </v>
      </c>
      <c r="H96" s="93" t="str">
        <f t="shared" si="5"/>
        <v xml:space="preserve">A95 : </v>
      </c>
      <c r="I96" s="93" t="str">
        <f t="shared" si="8"/>
        <v>A95</v>
      </c>
      <c r="J96" s="188"/>
      <c r="K96" s="188"/>
      <c r="L96" s="91"/>
      <c r="M96" s="91">
        <f t="shared" si="9"/>
        <v>0</v>
      </c>
      <c r="N96" s="179"/>
      <c r="O96" s="189"/>
      <c r="R96" s="100">
        <v>0.73</v>
      </c>
    </row>
    <row r="97" spans="1:18" x14ac:dyDescent="0.2">
      <c r="A97" s="182"/>
      <c r="B97" s="118" t="s">
        <v>257</v>
      </c>
      <c r="C97" s="186"/>
      <c r="D97" s="187"/>
      <c r="E97" s="179">
        <f t="shared" si="6"/>
        <v>0</v>
      </c>
      <c r="F97" s="188"/>
      <c r="G97" s="188" t="str">
        <f t="shared" si="7"/>
        <v xml:space="preserve">A96 :  </v>
      </c>
      <c r="H97" s="93" t="str">
        <f t="shared" si="5"/>
        <v xml:space="preserve">A96 : </v>
      </c>
      <c r="I97" s="93" t="str">
        <f t="shared" si="8"/>
        <v>A96</v>
      </c>
      <c r="J97" s="188"/>
      <c r="K97" s="188"/>
      <c r="L97" s="91"/>
      <c r="M97" s="91">
        <f t="shared" si="9"/>
        <v>0</v>
      </c>
      <c r="N97" s="179"/>
      <c r="O97" s="189"/>
      <c r="R97" s="100">
        <v>0.74</v>
      </c>
    </row>
    <row r="98" spans="1:18" x14ac:dyDescent="0.2">
      <c r="A98" s="181"/>
      <c r="B98" s="118" t="s">
        <v>258</v>
      </c>
      <c r="C98" s="186"/>
      <c r="D98" s="187"/>
      <c r="E98" s="179">
        <f t="shared" si="6"/>
        <v>0</v>
      </c>
      <c r="F98" s="188"/>
      <c r="G98" s="188" t="str">
        <f t="shared" si="7"/>
        <v xml:space="preserve">A97 :  </v>
      </c>
      <c r="H98" s="93" t="str">
        <f t="shared" si="5"/>
        <v xml:space="preserve">A97 : </v>
      </c>
      <c r="I98" s="93" t="str">
        <f t="shared" si="8"/>
        <v>A97</v>
      </c>
      <c r="J98" s="188"/>
      <c r="K98" s="188"/>
      <c r="L98" s="91"/>
      <c r="M98" s="91">
        <f t="shared" si="9"/>
        <v>0</v>
      </c>
      <c r="N98" s="179"/>
      <c r="O98" s="189"/>
      <c r="R98" s="100">
        <v>0.75</v>
      </c>
    </row>
    <row r="99" spans="1:18" x14ac:dyDescent="0.2">
      <c r="A99" s="182"/>
      <c r="B99" s="118" t="s">
        <v>259</v>
      </c>
      <c r="C99" s="186"/>
      <c r="D99" s="187"/>
      <c r="E99" s="179">
        <f t="shared" si="6"/>
        <v>0</v>
      </c>
      <c r="F99" s="188"/>
      <c r="G99" s="188" t="str">
        <f t="shared" si="7"/>
        <v xml:space="preserve">A98 :  </v>
      </c>
      <c r="H99" s="93" t="str">
        <f t="shared" si="5"/>
        <v xml:space="preserve">A98 : </v>
      </c>
      <c r="I99" s="93" t="str">
        <f t="shared" si="8"/>
        <v>A98</v>
      </c>
      <c r="J99" s="188"/>
      <c r="K99" s="188"/>
      <c r="L99" s="91"/>
      <c r="M99" s="91">
        <f t="shared" si="9"/>
        <v>0</v>
      </c>
      <c r="N99" s="179"/>
      <c r="O99" s="189"/>
      <c r="R99" s="100">
        <v>0.76</v>
      </c>
    </row>
    <row r="100" spans="1:18" x14ac:dyDescent="0.2">
      <c r="A100" s="181"/>
      <c r="B100" s="118" t="s">
        <v>260</v>
      </c>
      <c r="C100" s="186"/>
      <c r="D100" s="187"/>
      <c r="E100" s="179">
        <f t="shared" si="6"/>
        <v>0</v>
      </c>
      <c r="F100" s="188"/>
      <c r="G100" s="188" t="str">
        <f t="shared" si="7"/>
        <v xml:space="preserve">A99 :  </v>
      </c>
      <c r="H100" s="93" t="str">
        <f t="shared" si="5"/>
        <v xml:space="preserve">A99 : </v>
      </c>
      <c r="I100" s="93" t="str">
        <f t="shared" si="8"/>
        <v>A99</v>
      </c>
      <c r="J100" s="188"/>
      <c r="K100" s="188"/>
      <c r="L100" s="91"/>
      <c r="M100" s="91">
        <f t="shared" si="9"/>
        <v>0</v>
      </c>
      <c r="N100" s="179"/>
      <c r="O100" s="189"/>
      <c r="R100" s="100">
        <v>0.77</v>
      </c>
    </row>
    <row r="101" spans="1:18" x14ac:dyDescent="0.2">
      <c r="A101" s="182"/>
      <c r="B101" s="118" t="s">
        <v>261</v>
      </c>
      <c r="C101" s="186"/>
      <c r="D101" s="187"/>
      <c r="E101" s="179">
        <f t="shared" si="6"/>
        <v>0</v>
      </c>
      <c r="F101" s="188"/>
      <c r="G101" s="188" t="str">
        <f t="shared" si="7"/>
        <v xml:space="preserve">A100 :  </v>
      </c>
      <c r="H101" s="93" t="str">
        <f t="shared" si="5"/>
        <v xml:space="preserve">A100 : </v>
      </c>
      <c r="I101" s="93" t="str">
        <f t="shared" si="8"/>
        <v>A100</v>
      </c>
      <c r="J101" s="188"/>
      <c r="K101" s="188"/>
      <c r="L101" s="91"/>
      <c r="M101" s="91">
        <f t="shared" si="9"/>
        <v>0</v>
      </c>
      <c r="N101" s="179"/>
      <c r="O101" s="189"/>
      <c r="R101" s="100">
        <v>0.78</v>
      </c>
    </row>
    <row r="102" spans="1:18" x14ac:dyDescent="0.2">
      <c r="A102" s="181"/>
      <c r="B102" s="118" t="s">
        <v>262</v>
      </c>
      <c r="C102" s="186"/>
      <c r="D102" s="187"/>
      <c r="E102" s="179">
        <f t="shared" si="6"/>
        <v>0</v>
      </c>
      <c r="F102" s="188"/>
      <c r="G102" s="188" t="str">
        <f t="shared" si="7"/>
        <v xml:space="preserve">A101 :  </v>
      </c>
      <c r="H102" s="93" t="str">
        <f t="shared" si="5"/>
        <v xml:space="preserve">A101 : </v>
      </c>
      <c r="I102" s="93" t="str">
        <f t="shared" si="8"/>
        <v>A101</v>
      </c>
      <c r="J102" s="188"/>
      <c r="K102" s="188"/>
      <c r="L102" s="91"/>
      <c r="M102" s="91">
        <f t="shared" si="9"/>
        <v>0</v>
      </c>
      <c r="N102" s="179"/>
      <c r="O102" s="189"/>
      <c r="R102" s="100">
        <v>0.79</v>
      </c>
    </row>
    <row r="103" spans="1:18" x14ac:dyDescent="0.2">
      <c r="A103" s="182"/>
      <c r="B103" s="118" t="s">
        <v>263</v>
      </c>
      <c r="C103" s="186"/>
      <c r="D103" s="187"/>
      <c r="E103" s="179">
        <f t="shared" si="6"/>
        <v>0</v>
      </c>
      <c r="F103" s="188"/>
      <c r="G103" s="188" t="str">
        <f t="shared" si="7"/>
        <v xml:space="preserve">A102 :  </v>
      </c>
      <c r="H103" s="93" t="str">
        <f t="shared" si="5"/>
        <v xml:space="preserve">A102 : </v>
      </c>
      <c r="I103" s="93" t="str">
        <f t="shared" si="8"/>
        <v>A102</v>
      </c>
      <c r="J103" s="188"/>
      <c r="K103" s="188"/>
      <c r="L103" s="91"/>
      <c r="M103" s="91">
        <f t="shared" si="9"/>
        <v>0</v>
      </c>
      <c r="N103" s="179"/>
      <c r="O103" s="189"/>
      <c r="R103" s="100">
        <v>0.8</v>
      </c>
    </row>
    <row r="104" spans="1:18" x14ac:dyDescent="0.2">
      <c r="A104" s="181"/>
      <c r="B104" s="118" t="s">
        <v>264</v>
      </c>
      <c r="C104" s="186"/>
      <c r="D104" s="187"/>
      <c r="E104" s="179">
        <f t="shared" si="6"/>
        <v>0</v>
      </c>
      <c r="F104" s="188"/>
      <c r="G104" s="188" t="str">
        <f t="shared" si="7"/>
        <v xml:space="preserve">A103 :  </v>
      </c>
      <c r="H104" s="93" t="str">
        <f t="shared" si="5"/>
        <v xml:space="preserve">A103 : </v>
      </c>
      <c r="I104" s="93" t="str">
        <f t="shared" si="8"/>
        <v>A103</v>
      </c>
      <c r="J104" s="188"/>
      <c r="K104" s="188"/>
      <c r="L104" s="91"/>
      <c r="M104" s="91">
        <f t="shared" si="9"/>
        <v>0</v>
      </c>
      <c r="N104" s="179"/>
      <c r="O104" s="189"/>
      <c r="R104" s="100">
        <v>0.81</v>
      </c>
    </row>
    <row r="105" spans="1:18" x14ac:dyDescent="0.2">
      <c r="A105" s="182"/>
      <c r="B105" s="118" t="s">
        <v>265</v>
      </c>
      <c r="C105" s="186"/>
      <c r="D105" s="187"/>
      <c r="E105" s="179">
        <f t="shared" si="6"/>
        <v>0</v>
      </c>
      <c r="F105" s="188"/>
      <c r="G105" s="188" t="str">
        <f t="shared" si="7"/>
        <v xml:space="preserve">A104 :  </v>
      </c>
      <c r="H105" s="93" t="str">
        <f t="shared" si="5"/>
        <v xml:space="preserve">A104 : </v>
      </c>
      <c r="I105" s="93" t="str">
        <f t="shared" si="8"/>
        <v>A104</v>
      </c>
      <c r="J105" s="188"/>
      <c r="K105" s="188"/>
      <c r="L105" s="91"/>
      <c r="M105" s="91">
        <f t="shared" si="9"/>
        <v>0</v>
      </c>
      <c r="N105" s="179"/>
      <c r="O105" s="189"/>
      <c r="R105" s="100">
        <v>0.82</v>
      </c>
    </row>
    <row r="106" spans="1:18" x14ac:dyDescent="0.2">
      <c r="A106" s="181"/>
      <c r="B106" s="118" t="s">
        <v>266</v>
      </c>
      <c r="C106" s="186"/>
      <c r="D106" s="187"/>
      <c r="E106" s="179">
        <f t="shared" si="6"/>
        <v>0</v>
      </c>
      <c r="F106" s="188"/>
      <c r="G106" s="188" t="str">
        <f t="shared" si="7"/>
        <v xml:space="preserve">A105 :  </v>
      </c>
      <c r="H106" s="93" t="str">
        <f t="shared" si="5"/>
        <v xml:space="preserve">A105 : </v>
      </c>
      <c r="I106" s="93" t="str">
        <f t="shared" si="8"/>
        <v>A105</v>
      </c>
      <c r="J106" s="188"/>
      <c r="K106" s="188"/>
      <c r="L106" s="91"/>
      <c r="M106" s="91">
        <f t="shared" si="9"/>
        <v>0</v>
      </c>
      <c r="N106" s="179"/>
      <c r="O106" s="189"/>
      <c r="R106" s="100">
        <v>0.78</v>
      </c>
    </row>
    <row r="107" spans="1:18" x14ac:dyDescent="0.2">
      <c r="A107" s="182"/>
      <c r="B107" s="118" t="s">
        <v>267</v>
      </c>
      <c r="C107" s="186"/>
      <c r="D107" s="187"/>
      <c r="E107" s="179">
        <f t="shared" si="6"/>
        <v>0</v>
      </c>
      <c r="F107" s="188"/>
      <c r="G107" s="188" t="str">
        <f t="shared" si="7"/>
        <v xml:space="preserve">A106 :  </v>
      </c>
      <c r="H107" s="93" t="str">
        <f t="shared" si="5"/>
        <v xml:space="preserve">A106 : </v>
      </c>
      <c r="I107" s="93" t="str">
        <f t="shared" si="8"/>
        <v>A106</v>
      </c>
      <c r="J107" s="188"/>
      <c r="K107" s="188"/>
      <c r="L107" s="91"/>
      <c r="M107" s="91">
        <f t="shared" si="9"/>
        <v>0</v>
      </c>
      <c r="N107" s="179"/>
      <c r="O107" s="189"/>
      <c r="R107" s="100">
        <v>0.79</v>
      </c>
    </row>
    <row r="108" spans="1:18" x14ac:dyDescent="0.2">
      <c r="A108" s="181"/>
      <c r="B108" s="118" t="s">
        <v>337</v>
      </c>
      <c r="C108" s="186"/>
      <c r="D108" s="187"/>
      <c r="E108" s="179">
        <f t="shared" si="6"/>
        <v>0</v>
      </c>
      <c r="F108" s="188"/>
      <c r="G108" s="188" t="str">
        <f t="shared" si="7"/>
        <v xml:space="preserve">A107 :  </v>
      </c>
      <c r="H108" s="93" t="str">
        <f t="shared" si="5"/>
        <v xml:space="preserve">A107 : </v>
      </c>
      <c r="I108" s="93" t="str">
        <f t="shared" si="8"/>
        <v>A107</v>
      </c>
      <c r="J108" s="188"/>
      <c r="K108" s="188"/>
      <c r="L108" s="91"/>
      <c r="M108" s="91">
        <f t="shared" si="9"/>
        <v>0</v>
      </c>
      <c r="N108" s="179"/>
      <c r="O108" s="189"/>
      <c r="R108" s="100">
        <v>0.8</v>
      </c>
    </row>
    <row r="109" spans="1:18" x14ac:dyDescent="0.2">
      <c r="A109" s="182"/>
      <c r="B109" s="118" t="s">
        <v>338</v>
      </c>
      <c r="C109" s="186"/>
      <c r="D109" s="187"/>
      <c r="E109" s="179">
        <f t="shared" si="6"/>
        <v>0</v>
      </c>
      <c r="F109" s="188"/>
      <c r="G109" s="188" t="str">
        <f t="shared" si="7"/>
        <v xml:space="preserve">A108 :  </v>
      </c>
      <c r="H109" s="93" t="str">
        <f t="shared" si="5"/>
        <v xml:space="preserve">A108 : </v>
      </c>
      <c r="I109" s="93" t="str">
        <f t="shared" si="8"/>
        <v>A108</v>
      </c>
      <c r="J109" s="188"/>
      <c r="K109" s="188"/>
      <c r="L109" s="91"/>
      <c r="M109" s="91">
        <f t="shared" si="9"/>
        <v>0</v>
      </c>
      <c r="N109" s="179"/>
      <c r="O109" s="189"/>
      <c r="R109" s="100">
        <v>0.81</v>
      </c>
    </row>
    <row r="110" spans="1:18" x14ac:dyDescent="0.2">
      <c r="A110" s="181"/>
      <c r="B110" s="118" t="s">
        <v>339</v>
      </c>
      <c r="C110" s="186"/>
      <c r="D110" s="187"/>
      <c r="E110" s="179">
        <f t="shared" si="6"/>
        <v>0</v>
      </c>
      <c r="F110" s="188"/>
      <c r="G110" s="188" t="str">
        <f t="shared" si="7"/>
        <v xml:space="preserve">A109 :  </v>
      </c>
      <c r="H110" s="93" t="str">
        <f t="shared" si="5"/>
        <v xml:space="preserve">A109 : </v>
      </c>
      <c r="I110" s="93" t="str">
        <f t="shared" si="8"/>
        <v>A109</v>
      </c>
      <c r="J110" s="188"/>
      <c r="K110" s="188"/>
      <c r="L110" s="91"/>
      <c r="M110" s="91">
        <f t="shared" si="9"/>
        <v>0</v>
      </c>
      <c r="N110" s="179"/>
      <c r="O110" s="189"/>
      <c r="R110" s="100">
        <v>0.82</v>
      </c>
    </row>
    <row r="111" spans="1:18" x14ac:dyDescent="0.2">
      <c r="A111" s="182"/>
      <c r="B111" s="185" t="s">
        <v>248</v>
      </c>
      <c r="C111" s="186"/>
      <c r="D111" s="187"/>
      <c r="E111" s="179">
        <f t="shared" si="6"/>
        <v>0</v>
      </c>
      <c r="F111" s="188"/>
      <c r="G111" s="188" t="str">
        <f t="shared" si="7"/>
        <v xml:space="preserve">A87 :  </v>
      </c>
      <c r="H111" s="93" t="str">
        <f t="shared" si="5"/>
        <v xml:space="preserve">A87 : </v>
      </c>
      <c r="I111" s="93" t="str">
        <f t="shared" si="8"/>
        <v>A87</v>
      </c>
      <c r="J111" s="188"/>
      <c r="K111" s="188"/>
      <c r="L111" s="91"/>
      <c r="M111" s="91">
        <f t="shared" si="9"/>
        <v>0</v>
      </c>
      <c r="N111" s="179"/>
      <c r="O111" s="189"/>
      <c r="R111" s="100">
        <v>0.88</v>
      </c>
    </row>
    <row r="112" spans="1:18" x14ac:dyDescent="0.2">
      <c r="A112" s="181"/>
      <c r="B112" s="185" t="s">
        <v>249</v>
      </c>
      <c r="C112" s="186"/>
      <c r="D112" s="187"/>
      <c r="E112" s="179">
        <f t="shared" si="6"/>
        <v>0</v>
      </c>
      <c r="F112" s="188"/>
      <c r="G112" s="188" t="str">
        <f t="shared" si="7"/>
        <v xml:space="preserve">A88 :  </v>
      </c>
      <c r="H112" s="93" t="str">
        <f t="shared" si="5"/>
        <v xml:space="preserve">A88 : </v>
      </c>
      <c r="I112" s="93" t="str">
        <f t="shared" si="8"/>
        <v>A88</v>
      </c>
      <c r="J112" s="188"/>
      <c r="K112" s="188"/>
      <c r="L112" s="91"/>
      <c r="M112" s="91">
        <f t="shared" si="9"/>
        <v>0</v>
      </c>
      <c r="N112" s="179"/>
      <c r="O112" s="189"/>
      <c r="R112" s="100">
        <v>0.89</v>
      </c>
    </row>
    <row r="113" spans="1:18" x14ac:dyDescent="0.2">
      <c r="A113" s="182"/>
      <c r="B113" s="185" t="s">
        <v>250</v>
      </c>
      <c r="C113" s="186"/>
      <c r="D113" s="187"/>
      <c r="E113" s="179">
        <f t="shared" si="6"/>
        <v>0</v>
      </c>
      <c r="F113" s="188"/>
      <c r="G113" s="188" t="str">
        <f t="shared" si="7"/>
        <v xml:space="preserve">A89 :  </v>
      </c>
      <c r="H113" s="93" t="str">
        <f t="shared" si="5"/>
        <v xml:space="preserve">A89 : </v>
      </c>
      <c r="I113" s="93" t="str">
        <f t="shared" si="8"/>
        <v>A89</v>
      </c>
      <c r="J113" s="188"/>
      <c r="K113" s="188"/>
      <c r="L113" s="91"/>
      <c r="M113" s="91">
        <f t="shared" si="9"/>
        <v>0</v>
      </c>
      <c r="N113" s="179"/>
      <c r="O113" s="189"/>
      <c r="R113" s="100">
        <v>0.9</v>
      </c>
    </row>
    <row r="114" spans="1:18" x14ac:dyDescent="0.2">
      <c r="A114" s="181"/>
      <c r="B114" s="185" t="s">
        <v>251</v>
      </c>
      <c r="C114" s="186"/>
      <c r="D114" s="187"/>
      <c r="E114" s="179">
        <f t="shared" si="6"/>
        <v>0</v>
      </c>
      <c r="F114" s="188"/>
      <c r="G114" s="188" t="str">
        <f t="shared" si="7"/>
        <v xml:space="preserve">A90 :  </v>
      </c>
      <c r="H114" s="93" t="str">
        <f t="shared" si="5"/>
        <v xml:space="preserve">A90 : </v>
      </c>
      <c r="I114" s="93" t="str">
        <f t="shared" si="8"/>
        <v>A90</v>
      </c>
      <c r="J114" s="188"/>
      <c r="K114" s="188"/>
      <c r="L114" s="91"/>
      <c r="M114" s="91">
        <f t="shared" si="9"/>
        <v>0</v>
      </c>
      <c r="N114" s="179"/>
      <c r="O114" s="189"/>
      <c r="R114" s="100">
        <v>0.91</v>
      </c>
    </row>
    <row r="115" spans="1:18" x14ac:dyDescent="0.2">
      <c r="A115" s="182"/>
      <c r="B115" s="185" t="s">
        <v>252</v>
      </c>
      <c r="C115" s="186"/>
      <c r="D115" s="187"/>
      <c r="E115" s="179">
        <f t="shared" si="6"/>
        <v>0</v>
      </c>
      <c r="F115" s="188"/>
      <c r="G115" s="188" t="str">
        <f t="shared" si="7"/>
        <v xml:space="preserve">A91 :  </v>
      </c>
      <c r="H115" s="93" t="str">
        <f t="shared" si="5"/>
        <v xml:space="preserve">A91 : </v>
      </c>
      <c r="I115" s="93" t="str">
        <f t="shared" si="8"/>
        <v>A91</v>
      </c>
      <c r="J115" s="188"/>
      <c r="K115" s="188"/>
      <c r="L115" s="91"/>
      <c r="M115" s="91">
        <f t="shared" si="9"/>
        <v>0</v>
      </c>
      <c r="N115" s="179"/>
      <c r="O115" s="189"/>
      <c r="R115" s="100">
        <v>0.92</v>
      </c>
    </row>
    <row r="116" spans="1:18" x14ac:dyDescent="0.2">
      <c r="A116" s="181"/>
      <c r="B116" s="185" t="s">
        <v>253</v>
      </c>
      <c r="C116" s="186"/>
      <c r="D116" s="187"/>
      <c r="E116" s="179">
        <f t="shared" si="6"/>
        <v>0</v>
      </c>
      <c r="F116" s="188"/>
      <c r="G116" s="188" t="str">
        <f t="shared" si="7"/>
        <v xml:space="preserve">A92 :  </v>
      </c>
      <c r="H116" s="93" t="str">
        <f t="shared" si="5"/>
        <v xml:space="preserve">A92 : </v>
      </c>
      <c r="I116" s="93" t="str">
        <f t="shared" si="8"/>
        <v>A92</v>
      </c>
      <c r="J116" s="188"/>
      <c r="K116" s="188"/>
      <c r="L116" s="91"/>
      <c r="M116" s="91">
        <f t="shared" si="9"/>
        <v>0</v>
      </c>
      <c r="N116" s="179"/>
      <c r="O116" s="189"/>
      <c r="R116" s="100">
        <v>0.93</v>
      </c>
    </row>
    <row r="117" spans="1:18" x14ac:dyDescent="0.2">
      <c r="A117" s="182"/>
      <c r="B117" s="185" t="s">
        <v>254</v>
      </c>
      <c r="C117" s="186"/>
      <c r="D117" s="187"/>
      <c r="E117" s="179">
        <f t="shared" si="6"/>
        <v>0</v>
      </c>
      <c r="F117" s="188"/>
      <c r="G117" s="188" t="str">
        <f t="shared" si="7"/>
        <v xml:space="preserve">A93 :  </v>
      </c>
      <c r="H117" s="93" t="str">
        <f t="shared" si="5"/>
        <v xml:space="preserve">A93 : </v>
      </c>
      <c r="I117" s="93" t="str">
        <f t="shared" si="8"/>
        <v>A93</v>
      </c>
      <c r="J117" s="188"/>
      <c r="K117" s="188"/>
      <c r="L117" s="91"/>
      <c r="M117" s="91">
        <f t="shared" si="9"/>
        <v>0</v>
      </c>
      <c r="N117" s="179"/>
      <c r="O117" s="189"/>
      <c r="R117" s="100">
        <v>0.94</v>
      </c>
    </row>
    <row r="118" spans="1:18" x14ac:dyDescent="0.2">
      <c r="A118" s="181"/>
      <c r="B118" s="185" t="s">
        <v>255</v>
      </c>
      <c r="C118" s="186"/>
      <c r="D118" s="187"/>
      <c r="E118" s="179">
        <f t="shared" si="6"/>
        <v>0</v>
      </c>
      <c r="F118" s="188"/>
      <c r="G118" s="188" t="str">
        <f t="shared" si="7"/>
        <v xml:space="preserve">A94 :  </v>
      </c>
      <c r="H118" s="93" t="str">
        <f t="shared" si="5"/>
        <v xml:space="preserve">A94 : </v>
      </c>
      <c r="I118" s="93" t="str">
        <f t="shared" si="8"/>
        <v>A94</v>
      </c>
      <c r="J118" s="188"/>
      <c r="K118" s="188"/>
      <c r="L118" s="91"/>
      <c r="M118" s="91">
        <f t="shared" si="9"/>
        <v>0</v>
      </c>
      <c r="N118" s="179"/>
      <c r="O118" s="189"/>
      <c r="R118" s="100">
        <v>0.95</v>
      </c>
    </row>
    <row r="119" spans="1:18" x14ac:dyDescent="0.2">
      <c r="A119" s="182"/>
      <c r="B119" s="185" t="s">
        <v>256</v>
      </c>
      <c r="C119" s="186"/>
      <c r="D119" s="187"/>
      <c r="E119" s="179">
        <f t="shared" si="6"/>
        <v>0</v>
      </c>
      <c r="F119" s="188"/>
      <c r="G119" s="188" t="str">
        <f t="shared" si="7"/>
        <v xml:space="preserve">A95 :  </v>
      </c>
      <c r="H119" s="93" t="str">
        <f t="shared" si="5"/>
        <v xml:space="preserve">A95 : </v>
      </c>
      <c r="I119" s="93" t="str">
        <f t="shared" si="8"/>
        <v>A95</v>
      </c>
      <c r="J119" s="188"/>
      <c r="K119" s="188"/>
      <c r="L119" s="91"/>
      <c r="M119" s="91">
        <f t="shared" si="9"/>
        <v>0</v>
      </c>
      <c r="N119" s="179"/>
      <c r="O119" s="189"/>
      <c r="R119" s="100">
        <v>0.96</v>
      </c>
    </row>
    <row r="120" spans="1:18" x14ac:dyDescent="0.2">
      <c r="A120" s="181"/>
      <c r="B120" s="185" t="s">
        <v>257</v>
      </c>
      <c r="C120" s="186"/>
      <c r="D120" s="187"/>
      <c r="E120" s="179">
        <f t="shared" si="6"/>
        <v>0</v>
      </c>
      <c r="F120" s="188"/>
      <c r="G120" s="188" t="str">
        <f t="shared" si="7"/>
        <v xml:space="preserve">A96 :  </v>
      </c>
      <c r="H120" s="93" t="str">
        <f t="shared" si="5"/>
        <v xml:space="preserve">A96 : </v>
      </c>
      <c r="I120" s="93" t="str">
        <f t="shared" si="8"/>
        <v>A96</v>
      </c>
      <c r="J120" s="188"/>
      <c r="K120" s="188"/>
      <c r="L120" s="91"/>
      <c r="M120" s="91">
        <f t="shared" si="9"/>
        <v>0</v>
      </c>
      <c r="N120" s="179"/>
      <c r="O120" s="189"/>
      <c r="R120" s="100">
        <v>0.97</v>
      </c>
    </row>
    <row r="121" spans="1:18" x14ac:dyDescent="0.2">
      <c r="A121" s="182"/>
      <c r="B121" s="185" t="s">
        <v>258</v>
      </c>
      <c r="C121" s="186"/>
      <c r="D121" s="187"/>
      <c r="E121" s="179">
        <f t="shared" si="6"/>
        <v>0</v>
      </c>
      <c r="F121" s="188"/>
      <c r="G121" s="188" t="str">
        <f t="shared" si="7"/>
        <v xml:space="preserve">A97 :  </v>
      </c>
      <c r="H121" s="93" t="str">
        <f t="shared" si="5"/>
        <v xml:space="preserve">A97 : </v>
      </c>
      <c r="I121" s="93" t="str">
        <f t="shared" si="8"/>
        <v>A97</v>
      </c>
      <c r="J121" s="188"/>
      <c r="K121" s="188"/>
      <c r="L121" s="91"/>
      <c r="M121" s="91">
        <f t="shared" si="9"/>
        <v>0</v>
      </c>
      <c r="N121" s="179"/>
      <c r="O121" s="189"/>
      <c r="R121" s="100">
        <v>0.98</v>
      </c>
    </row>
    <row r="122" spans="1:18" x14ac:dyDescent="0.2">
      <c r="A122" s="181"/>
      <c r="B122" s="185" t="s">
        <v>259</v>
      </c>
      <c r="C122" s="186"/>
      <c r="D122" s="187"/>
      <c r="E122" s="179">
        <f t="shared" si="6"/>
        <v>0</v>
      </c>
      <c r="F122" s="188"/>
      <c r="G122" s="188" t="str">
        <f t="shared" si="7"/>
        <v xml:space="preserve">A98 :  </v>
      </c>
      <c r="H122" s="93" t="str">
        <f t="shared" si="5"/>
        <v xml:space="preserve">A98 : </v>
      </c>
      <c r="I122" s="93" t="str">
        <f t="shared" si="8"/>
        <v>A98</v>
      </c>
      <c r="J122" s="188"/>
      <c r="K122" s="188"/>
      <c r="L122" s="91"/>
      <c r="M122" s="91">
        <f t="shared" si="9"/>
        <v>0</v>
      </c>
      <c r="N122" s="179"/>
      <c r="O122" s="189"/>
      <c r="R122" s="100">
        <v>0.99</v>
      </c>
    </row>
    <row r="123" spans="1:18" x14ac:dyDescent="0.2">
      <c r="A123" s="182"/>
      <c r="B123" s="185" t="s">
        <v>260</v>
      </c>
      <c r="C123" s="186"/>
      <c r="D123" s="187"/>
      <c r="E123" s="179">
        <f t="shared" si="6"/>
        <v>0</v>
      </c>
      <c r="F123" s="188"/>
      <c r="G123" s="188" t="str">
        <f t="shared" si="7"/>
        <v xml:space="preserve">A99 :  </v>
      </c>
      <c r="H123" s="93" t="str">
        <f t="shared" si="5"/>
        <v xml:space="preserve">A99 : </v>
      </c>
      <c r="I123" s="93" t="str">
        <f t="shared" si="8"/>
        <v>A99</v>
      </c>
      <c r="J123" s="188"/>
      <c r="K123" s="188"/>
      <c r="L123" s="91"/>
      <c r="M123" s="91">
        <f t="shared" si="9"/>
        <v>0</v>
      </c>
      <c r="N123" s="179"/>
      <c r="O123" s="189"/>
      <c r="R123" s="100">
        <v>1</v>
      </c>
    </row>
    <row r="124" spans="1:18" x14ac:dyDescent="0.2">
      <c r="A124" s="181"/>
      <c r="B124" s="185" t="s">
        <v>261</v>
      </c>
      <c r="C124" s="186"/>
      <c r="D124" s="187"/>
      <c r="E124" s="179">
        <f t="shared" si="6"/>
        <v>0</v>
      </c>
      <c r="F124" s="188"/>
      <c r="G124" s="188" t="str">
        <f t="shared" si="7"/>
        <v xml:space="preserve">A100 :  </v>
      </c>
      <c r="H124" s="93" t="str">
        <f t="shared" ref="H124:H187" si="10">IF(B124&lt;&gt;"",CONCATENATE(B124," : ",C124),"")</f>
        <v xml:space="preserve">A100 : </v>
      </c>
      <c r="I124" s="93" t="str">
        <f t="shared" si="8"/>
        <v>A100</v>
      </c>
      <c r="J124" s="188"/>
      <c r="K124" s="188"/>
      <c r="L124" s="91"/>
      <c r="M124" s="91">
        <f t="shared" si="9"/>
        <v>0</v>
      </c>
      <c r="N124" s="179"/>
      <c r="O124" s="189"/>
    </row>
    <row r="125" spans="1:18" x14ac:dyDescent="0.2">
      <c r="A125" s="182"/>
      <c r="B125" s="185" t="s">
        <v>262</v>
      </c>
      <c r="C125" s="186"/>
      <c r="D125" s="187"/>
      <c r="E125" s="179">
        <f t="shared" si="6"/>
        <v>0</v>
      </c>
      <c r="F125" s="188"/>
      <c r="G125" s="188" t="str">
        <f t="shared" si="7"/>
        <v xml:space="preserve">A101 :  </v>
      </c>
      <c r="H125" s="93" t="str">
        <f t="shared" si="10"/>
        <v xml:space="preserve">A101 : </v>
      </c>
      <c r="I125" s="93" t="str">
        <f t="shared" si="8"/>
        <v>A101</v>
      </c>
      <c r="J125" s="188"/>
      <c r="K125" s="188"/>
      <c r="L125" s="91"/>
      <c r="M125" s="91">
        <f t="shared" si="9"/>
        <v>0</v>
      </c>
      <c r="N125" s="179"/>
      <c r="O125" s="189"/>
    </row>
    <row r="126" spans="1:18" x14ac:dyDescent="0.2">
      <c r="A126" s="181"/>
      <c r="B126" s="185" t="s">
        <v>263</v>
      </c>
      <c r="C126" s="186"/>
      <c r="D126" s="187"/>
      <c r="E126" s="179">
        <f t="shared" si="6"/>
        <v>0</v>
      </c>
      <c r="F126" s="188"/>
      <c r="G126" s="188" t="str">
        <f t="shared" si="7"/>
        <v xml:space="preserve">A102 :  </v>
      </c>
      <c r="H126" s="93" t="str">
        <f t="shared" si="10"/>
        <v xml:space="preserve">A102 : </v>
      </c>
      <c r="I126" s="93" t="str">
        <f t="shared" si="8"/>
        <v>A102</v>
      </c>
      <c r="J126" s="188"/>
      <c r="K126" s="188"/>
      <c r="L126" s="91"/>
      <c r="M126" s="91">
        <f t="shared" si="9"/>
        <v>0</v>
      </c>
      <c r="N126" s="179"/>
      <c r="O126" s="189"/>
    </row>
    <row r="127" spans="1:18" x14ac:dyDescent="0.2">
      <c r="A127" s="182"/>
      <c r="B127" s="185" t="s">
        <v>264</v>
      </c>
      <c r="C127" s="186"/>
      <c r="D127" s="187"/>
      <c r="E127" s="179">
        <f t="shared" si="6"/>
        <v>0</v>
      </c>
      <c r="F127" s="188"/>
      <c r="G127" s="188" t="str">
        <f t="shared" si="7"/>
        <v xml:space="preserve">A103 :  </v>
      </c>
      <c r="H127" s="93" t="str">
        <f t="shared" si="10"/>
        <v xml:space="preserve">A103 : </v>
      </c>
      <c r="I127" s="93" t="str">
        <f t="shared" si="8"/>
        <v>A103</v>
      </c>
      <c r="J127" s="188"/>
      <c r="K127" s="188"/>
      <c r="L127" s="91"/>
      <c r="M127" s="91">
        <f t="shared" si="9"/>
        <v>0</v>
      </c>
      <c r="N127" s="179"/>
      <c r="O127" s="189"/>
    </row>
    <row r="128" spans="1:18" x14ac:dyDescent="0.2">
      <c r="A128" s="181"/>
      <c r="B128" s="185" t="s">
        <v>265</v>
      </c>
      <c r="C128" s="186"/>
      <c r="D128" s="187"/>
      <c r="E128" s="179">
        <f t="shared" si="6"/>
        <v>0</v>
      </c>
      <c r="F128" s="188"/>
      <c r="G128" s="188" t="str">
        <f t="shared" si="7"/>
        <v xml:space="preserve">A104 :  </v>
      </c>
      <c r="H128" s="93" t="str">
        <f t="shared" si="10"/>
        <v xml:space="preserve">A104 : </v>
      </c>
      <c r="I128" s="93" t="str">
        <f t="shared" si="8"/>
        <v>A104</v>
      </c>
      <c r="J128" s="188"/>
      <c r="K128" s="188"/>
      <c r="L128" s="91"/>
      <c r="M128" s="91">
        <f t="shared" si="9"/>
        <v>0</v>
      </c>
      <c r="N128" s="179"/>
      <c r="O128" s="189"/>
    </row>
    <row r="129" spans="1:15" x14ac:dyDescent="0.2">
      <c r="A129" s="182"/>
      <c r="B129" s="185" t="s">
        <v>266</v>
      </c>
      <c r="C129" s="186"/>
      <c r="D129" s="187"/>
      <c r="E129" s="179">
        <f t="shared" si="6"/>
        <v>0</v>
      </c>
      <c r="F129" s="188"/>
      <c r="G129" s="188" t="str">
        <f t="shared" si="7"/>
        <v xml:space="preserve">A105 :  </v>
      </c>
      <c r="H129" s="93" t="str">
        <f t="shared" si="10"/>
        <v xml:space="preserve">A105 : </v>
      </c>
      <c r="I129" s="93" t="str">
        <f t="shared" si="8"/>
        <v>A105</v>
      </c>
      <c r="J129" s="188"/>
      <c r="K129" s="188"/>
      <c r="L129" s="91"/>
      <c r="M129" s="91">
        <f t="shared" si="9"/>
        <v>0</v>
      </c>
      <c r="N129" s="179"/>
      <c r="O129" s="189"/>
    </row>
    <row r="130" spans="1:15" x14ac:dyDescent="0.2">
      <c r="A130" s="181"/>
      <c r="B130" s="185" t="s">
        <v>267</v>
      </c>
      <c r="C130" s="186"/>
      <c r="D130" s="187"/>
      <c r="E130" s="179">
        <f t="shared" ref="E130:E193" si="11">N130+(N130*O130)</f>
        <v>0</v>
      </c>
      <c r="F130" s="188"/>
      <c r="G130" s="188" t="str">
        <f t="shared" ref="G130:G193" si="12">IF(B130&lt;&gt;"",REPT(B130,1)&amp;" :  " &amp;REPT(C130,1),"")</f>
        <v xml:space="preserve">A106 :  </v>
      </c>
      <c r="H130" s="93" t="str">
        <f t="shared" si="10"/>
        <v xml:space="preserve">A106 : </v>
      </c>
      <c r="I130" s="93" t="str">
        <f t="shared" ref="I130:I193" si="13">IF(B130&lt;&gt;"",REPT(B130,1),"")</f>
        <v>A106</v>
      </c>
      <c r="J130" s="188"/>
      <c r="K130" s="188"/>
      <c r="L130" s="91"/>
      <c r="M130" s="91">
        <f t="shared" si="9"/>
        <v>0</v>
      </c>
      <c r="N130" s="179"/>
      <c r="O130" s="189"/>
    </row>
    <row r="131" spans="1:15" x14ac:dyDescent="0.2">
      <c r="A131" s="182"/>
      <c r="B131" s="185" t="s">
        <v>337</v>
      </c>
      <c r="C131" s="186"/>
      <c r="D131" s="187"/>
      <c r="E131" s="179">
        <f t="shared" si="11"/>
        <v>0</v>
      </c>
      <c r="F131" s="188"/>
      <c r="G131" s="188" t="str">
        <f t="shared" si="12"/>
        <v xml:space="preserve">A107 :  </v>
      </c>
      <c r="H131" s="93" t="str">
        <f t="shared" si="10"/>
        <v xml:space="preserve">A107 : </v>
      </c>
      <c r="I131" s="93" t="str">
        <f t="shared" si="13"/>
        <v>A107</v>
      </c>
      <c r="J131" s="188"/>
      <c r="K131" s="188"/>
      <c r="L131" s="91"/>
      <c r="M131" s="91">
        <f t="shared" si="9"/>
        <v>0</v>
      </c>
      <c r="N131" s="179"/>
      <c r="O131" s="189"/>
    </row>
    <row r="132" spans="1:15" x14ac:dyDescent="0.2">
      <c r="A132" s="181"/>
      <c r="B132" s="185" t="s">
        <v>338</v>
      </c>
      <c r="C132" s="186"/>
      <c r="D132" s="187"/>
      <c r="E132" s="179">
        <f t="shared" si="11"/>
        <v>0</v>
      </c>
      <c r="F132" s="188"/>
      <c r="G132" s="188" t="str">
        <f t="shared" si="12"/>
        <v xml:space="preserve">A108 :  </v>
      </c>
      <c r="H132" s="93" t="str">
        <f t="shared" si="10"/>
        <v xml:space="preserve">A108 : </v>
      </c>
      <c r="I132" s="93" t="str">
        <f t="shared" si="13"/>
        <v>A108</v>
      </c>
      <c r="J132" s="188"/>
      <c r="K132" s="188"/>
      <c r="L132" s="91"/>
      <c r="M132" s="91">
        <f t="shared" si="9"/>
        <v>0</v>
      </c>
      <c r="N132" s="179"/>
      <c r="O132" s="189"/>
    </row>
    <row r="133" spans="1:15" x14ac:dyDescent="0.2">
      <c r="A133" s="182"/>
      <c r="B133" s="185" t="s">
        <v>339</v>
      </c>
      <c r="C133" s="190"/>
      <c r="D133" s="191"/>
      <c r="E133" s="192">
        <f t="shared" si="11"/>
        <v>0</v>
      </c>
      <c r="F133" s="188"/>
      <c r="G133" s="188" t="str">
        <f t="shared" si="12"/>
        <v xml:space="preserve">A109 :  </v>
      </c>
      <c r="H133" s="93" t="str">
        <f t="shared" si="10"/>
        <v xml:space="preserve">A109 : </v>
      </c>
      <c r="I133" s="93" t="str">
        <f t="shared" si="13"/>
        <v>A109</v>
      </c>
      <c r="J133" s="188"/>
      <c r="K133" s="188"/>
      <c r="L133" s="91"/>
      <c r="M133" s="195">
        <f t="shared" si="9"/>
        <v>0</v>
      </c>
      <c r="N133" s="192"/>
      <c r="O133" s="193"/>
    </row>
    <row r="134" spans="1:15" x14ac:dyDescent="0.2">
      <c r="A134" s="181"/>
      <c r="B134" s="185" t="s">
        <v>340</v>
      </c>
      <c r="C134" s="186"/>
      <c r="D134" s="187"/>
      <c r="E134" s="179">
        <f t="shared" si="11"/>
        <v>0</v>
      </c>
      <c r="F134" s="188"/>
      <c r="G134" s="188" t="str">
        <f t="shared" si="12"/>
        <v xml:space="preserve">A110 :  </v>
      </c>
      <c r="H134" s="93" t="str">
        <f t="shared" si="10"/>
        <v xml:space="preserve">A110 : </v>
      </c>
      <c r="I134" s="93" t="str">
        <f t="shared" si="13"/>
        <v>A110</v>
      </c>
      <c r="J134" s="188"/>
      <c r="K134" s="188"/>
      <c r="L134" s="91"/>
      <c r="M134" s="91">
        <f t="shared" si="9"/>
        <v>0</v>
      </c>
      <c r="N134" s="179"/>
      <c r="O134" s="189"/>
    </row>
    <row r="135" spans="1:15" x14ac:dyDescent="0.2">
      <c r="A135" s="182"/>
      <c r="B135" s="185" t="s">
        <v>341</v>
      </c>
      <c r="C135" s="186"/>
      <c r="D135" s="187"/>
      <c r="E135" s="179">
        <f t="shared" si="11"/>
        <v>0</v>
      </c>
      <c r="F135" s="188"/>
      <c r="G135" s="188" t="str">
        <f t="shared" si="12"/>
        <v xml:space="preserve">A111 :  </v>
      </c>
      <c r="H135" s="93" t="str">
        <f t="shared" si="10"/>
        <v xml:space="preserve">A111 : </v>
      </c>
      <c r="I135" s="93" t="str">
        <f t="shared" si="13"/>
        <v>A111</v>
      </c>
      <c r="J135" s="188"/>
      <c r="K135" s="188"/>
      <c r="L135" s="91"/>
      <c r="M135" s="91">
        <f t="shared" si="9"/>
        <v>0</v>
      </c>
      <c r="N135" s="179"/>
      <c r="O135" s="189"/>
    </row>
    <row r="136" spans="1:15" x14ac:dyDescent="0.2">
      <c r="A136" s="181"/>
      <c r="B136" s="185" t="s">
        <v>342</v>
      </c>
      <c r="C136" s="186"/>
      <c r="D136" s="187"/>
      <c r="E136" s="179">
        <f t="shared" si="11"/>
        <v>0</v>
      </c>
      <c r="F136" s="188"/>
      <c r="G136" s="188" t="str">
        <f t="shared" si="12"/>
        <v xml:space="preserve">A112 :  </v>
      </c>
      <c r="H136" s="93" t="str">
        <f t="shared" si="10"/>
        <v xml:space="preserve">A112 : </v>
      </c>
      <c r="I136" s="93" t="str">
        <f t="shared" si="13"/>
        <v>A112</v>
      </c>
      <c r="J136" s="188"/>
      <c r="K136" s="188"/>
      <c r="L136" s="91"/>
      <c r="M136" s="91">
        <f t="shared" si="9"/>
        <v>0</v>
      </c>
      <c r="N136" s="179"/>
      <c r="O136" s="189"/>
    </row>
    <row r="137" spans="1:15" x14ac:dyDescent="0.2">
      <c r="A137" s="182"/>
      <c r="B137" s="185" t="s">
        <v>343</v>
      </c>
      <c r="C137" s="186"/>
      <c r="D137" s="187"/>
      <c r="E137" s="179">
        <f t="shared" si="11"/>
        <v>0</v>
      </c>
      <c r="F137" s="188"/>
      <c r="G137" s="188" t="str">
        <f t="shared" si="12"/>
        <v xml:space="preserve">A113 :  </v>
      </c>
      <c r="H137" s="93" t="str">
        <f t="shared" si="10"/>
        <v xml:space="preserve">A113 : </v>
      </c>
      <c r="I137" s="93" t="str">
        <f t="shared" si="13"/>
        <v>A113</v>
      </c>
      <c r="J137" s="188"/>
      <c r="K137" s="188"/>
      <c r="L137" s="91"/>
      <c r="M137" s="91">
        <f t="shared" si="9"/>
        <v>0</v>
      </c>
      <c r="N137" s="179"/>
      <c r="O137" s="189"/>
    </row>
    <row r="138" spans="1:15" x14ac:dyDescent="0.2">
      <c r="A138" s="181"/>
      <c r="B138" s="185" t="s">
        <v>344</v>
      </c>
      <c r="C138" s="186"/>
      <c r="D138" s="187"/>
      <c r="E138" s="179">
        <f t="shared" si="11"/>
        <v>0</v>
      </c>
      <c r="F138" s="188"/>
      <c r="G138" s="188" t="str">
        <f t="shared" si="12"/>
        <v xml:space="preserve">A114 :  </v>
      </c>
      <c r="H138" s="93" t="str">
        <f t="shared" si="10"/>
        <v xml:space="preserve">A114 : </v>
      </c>
      <c r="I138" s="93" t="str">
        <f t="shared" si="13"/>
        <v>A114</v>
      </c>
      <c r="J138" s="188"/>
      <c r="K138" s="188"/>
      <c r="L138" s="91"/>
      <c r="M138" s="91">
        <f t="shared" si="9"/>
        <v>0</v>
      </c>
      <c r="N138" s="179"/>
      <c r="O138" s="189"/>
    </row>
    <row r="139" spans="1:15" x14ac:dyDescent="0.2">
      <c r="A139" s="182"/>
      <c r="B139" s="185" t="s">
        <v>345</v>
      </c>
      <c r="C139" s="186"/>
      <c r="D139" s="187"/>
      <c r="E139" s="179">
        <f t="shared" si="11"/>
        <v>0</v>
      </c>
      <c r="F139" s="188"/>
      <c r="G139" s="188" t="str">
        <f t="shared" si="12"/>
        <v xml:space="preserve">A115 :  </v>
      </c>
      <c r="H139" s="93" t="str">
        <f t="shared" si="10"/>
        <v xml:space="preserve">A115 : </v>
      </c>
      <c r="I139" s="93" t="str">
        <f t="shared" si="13"/>
        <v>A115</v>
      </c>
      <c r="J139" s="188"/>
      <c r="K139" s="188"/>
      <c r="L139" s="91"/>
      <c r="M139" s="91">
        <f t="shared" si="9"/>
        <v>0</v>
      </c>
      <c r="N139" s="179"/>
      <c r="O139" s="189"/>
    </row>
    <row r="140" spans="1:15" x14ac:dyDescent="0.2">
      <c r="A140" s="181"/>
      <c r="B140" s="185" t="s">
        <v>346</v>
      </c>
      <c r="C140" s="186"/>
      <c r="D140" s="187"/>
      <c r="E140" s="179">
        <f t="shared" si="11"/>
        <v>0</v>
      </c>
      <c r="F140" s="188"/>
      <c r="G140" s="188" t="str">
        <f t="shared" si="12"/>
        <v xml:space="preserve">A116 :  </v>
      </c>
      <c r="H140" s="93" t="str">
        <f t="shared" si="10"/>
        <v xml:space="preserve">A116 : </v>
      </c>
      <c r="I140" s="93" t="str">
        <f t="shared" si="13"/>
        <v>A116</v>
      </c>
      <c r="J140" s="188"/>
      <c r="K140" s="188"/>
      <c r="L140" s="91"/>
      <c r="M140" s="91">
        <f t="shared" si="9"/>
        <v>0</v>
      </c>
      <c r="N140" s="179"/>
      <c r="O140" s="189"/>
    </row>
    <row r="141" spans="1:15" x14ac:dyDescent="0.2">
      <c r="A141" s="182"/>
      <c r="B141" s="185" t="s">
        <v>347</v>
      </c>
      <c r="C141" s="186"/>
      <c r="D141" s="187"/>
      <c r="E141" s="179">
        <f t="shared" si="11"/>
        <v>0</v>
      </c>
      <c r="F141" s="188"/>
      <c r="G141" s="188" t="str">
        <f t="shared" si="12"/>
        <v xml:space="preserve">A117 :  </v>
      </c>
      <c r="H141" s="93" t="str">
        <f t="shared" si="10"/>
        <v xml:space="preserve">A117 : </v>
      </c>
      <c r="I141" s="93" t="str">
        <f t="shared" si="13"/>
        <v>A117</v>
      </c>
      <c r="J141" s="188"/>
      <c r="K141" s="188"/>
      <c r="L141" s="91"/>
      <c r="M141" s="91">
        <f t="shared" si="9"/>
        <v>0</v>
      </c>
      <c r="N141" s="179"/>
      <c r="O141" s="189"/>
    </row>
    <row r="142" spans="1:15" x14ac:dyDescent="0.2">
      <c r="A142" s="181"/>
      <c r="B142" s="185" t="s">
        <v>348</v>
      </c>
      <c r="C142" s="186"/>
      <c r="D142" s="187"/>
      <c r="E142" s="179">
        <f t="shared" si="11"/>
        <v>0</v>
      </c>
      <c r="F142" s="188"/>
      <c r="G142" s="188" t="str">
        <f t="shared" si="12"/>
        <v xml:space="preserve">A118 :  </v>
      </c>
      <c r="H142" s="93" t="str">
        <f t="shared" si="10"/>
        <v xml:space="preserve">A118 : </v>
      </c>
      <c r="I142" s="93" t="str">
        <f t="shared" si="13"/>
        <v>A118</v>
      </c>
      <c r="J142" s="188"/>
      <c r="K142" s="188"/>
      <c r="L142" s="91"/>
      <c r="M142" s="91">
        <f t="shared" si="9"/>
        <v>0</v>
      </c>
      <c r="N142" s="179"/>
      <c r="O142" s="189"/>
    </row>
    <row r="143" spans="1:15" x14ac:dyDescent="0.2">
      <c r="A143" s="182"/>
      <c r="B143" s="185" t="s">
        <v>349</v>
      </c>
      <c r="C143" s="186"/>
      <c r="D143" s="187"/>
      <c r="E143" s="179">
        <f t="shared" si="11"/>
        <v>0</v>
      </c>
      <c r="F143" s="188"/>
      <c r="G143" s="188" t="str">
        <f t="shared" si="12"/>
        <v xml:space="preserve">A119 :  </v>
      </c>
      <c r="H143" s="93" t="str">
        <f t="shared" si="10"/>
        <v xml:space="preserve">A119 : </v>
      </c>
      <c r="I143" s="93" t="str">
        <f t="shared" si="13"/>
        <v>A119</v>
      </c>
      <c r="J143" s="188"/>
      <c r="K143" s="188"/>
      <c r="L143" s="91"/>
      <c r="M143" s="91">
        <f t="shared" ref="M143:M206" si="14">A143</f>
        <v>0</v>
      </c>
      <c r="N143" s="179"/>
      <c r="O143" s="189"/>
    </row>
    <row r="144" spans="1:15" x14ac:dyDescent="0.2">
      <c r="A144" s="181"/>
      <c r="B144" s="185" t="s">
        <v>350</v>
      </c>
      <c r="C144" s="186"/>
      <c r="D144" s="187"/>
      <c r="E144" s="179">
        <f t="shared" si="11"/>
        <v>0</v>
      </c>
      <c r="F144" s="188"/>
      <c r="G144" s="188" t="str">
        <f t="shared" si="12"/>
        <v xml:space="preserve">A120 :  </v>
      </c>
      <c r="H144" s="93" t="str">
        <f t="shared" si="10"/>
        <v xml:space="preserve">A120 : </v>
      </c>
      <c r="I144" s="93" t="str">
        <f t="shared" si="13"/>
        <v>A120</v>
      </c>
      <c r="J144" s="188"/>
      <c r="K144" s="188"/>
      <c r="L144" s="91"/>
      <c r="M144" s="91">
        <f t="shared" si="14"/>
        <v>0</v>
      </c>
      <c r="N144" s="179"/>
      <c r="O144" s="189"/>
    </row>
    <row r="145" spans="1:15" x14ac:dyDescent="0.2">
      <c r="A145" s="182"/>
      <c r="B145" s="185" t="s">
        <v>351</v>
      </c>
      <c r="C145" s="186"/>
      <c r="D145" s="187"/>
      <c r="E145" s="179">
        <f t="shared" si="11"/>
        <v>0</v>
      </c>
      <c r="F145" s="188"/>
      <c r="G145" s="188" t="str">
        <f t="shared" si="12"/>
        <v xml:space="preserve">A121 :  </v>
      </c>
      <c r="H145" s="93" t="str">
        <f t="shared" si="10"/>
        <v xml:space="preserve">A121 : </v>
      </c>
      <c r="I145" s="93" t="str">
        <f t="shared" si="13"/>
        <v>A121</v>
      </c>
      <c r="J145" s="188"/>
      <c r="K145" s="188"/>
      <c r="L145" s="91"/>
      <c r="M145" s="91">
        <f t="shared" si="14"/>
        <v>0</v>
      </c>
      <c r="N145" s="179"/>
      <c r="O145" s="189"/>
    </row>
    <row r="146" spans="1:15" x14ac:dyDescent="0.2">
      <c r="A146" s="181"/>
      <c r="B146" s="185" t="s">
        <v>352</v>
      </c>
      <c r="C146" s="186"/>
      <c r="D146" s="187"/>
      <c r="E146" s="179">
        <f t="shared" si="11"/>
        <v>0</v>
      </c>
      <c r="F146" s="188"/>
      <c r="G146" s="188" t="str">
        <f t="shared" si="12"/>
        <v xml:space="preserve">A122 :  </v>
      </c>
      <c r="H146" s="93" t="str">
        <f t="shared" si="10"/>
        <v xml:space="preserve">A122 : </v>
      </c>
      <c r="I146" s="93" t="str">
        <f t="shared" si="13"/>
        <v>A122</v>
      </c>
      <c r="J146" s="188"/>
      <c r="K146" s="188"/>
      <c r="L146" s="91"/>
      <c r="M146" s="91">
        <f t="shared" si="14"/>
        <v>0</v>
      </c>
      <c r="N146" s="179"/>
      <c r="O146" s="189"/>
    </row>
    <row r="147" spans="1:15" x14ac:dyDescent="0.2">
      <c r="A147" s="182"/>
      <c r="B147" s="185" t="s">
        <v>353</v>
      </c>
      <c r="C147" s="186"/>
      <c r="D147" s="187"/>
      <c r="E147" s="179">
        <f t="shared" si="11"/>
        <v>0</v>
      </c>
      <c r="F147" s="188"/>
      <c r="G147" s="188" t="str">
        <f t="shared" si="12"/>
        <v xml:space="preserve">A123 :  </v>
      </c>
      <c r="H147" s="93" t="str">
        <f t="shared" si="10"/>
        <v xml:space="preserve">A123 : </v>
      </c>
      <c r="I147" s="93" t="str">
        <f t="shared" si="13"/>
        <v>A123</v>
      </c>
      <c r="J147" s="188"/>
      <c r="K147" s="188"/>
      <c r="L147" s="91"/>
      <c r="M147" s="91">
        <f t="shared" si="14"/>
        <v>0</v>
      </c>
      <c r="N147" s="179"/>
      <c r="O147" s="189"/>
    </row>
    <row r="148" spans="1:15" x14ac:dyDescent="0.2">
      <c r="A148" s="181"/>
      <c r="B148" s="185" t="s">
        <v>354</v>
      </c>
      <c r="C148" s="186"/>
      <c r="D148" s="187"/>
      <c r="E148" s="179">
        <f t="shared" si="11"/>
        <v>0</v>
      </c>
      <c r="F148" s="188"/>
      <c r="G148" s="188" t="str">
        <f t="shared" si="12"/>
        <v xml:space="preserve">A124 :  </v>
      </c>
      <c r="H148" s="93" t="str">
        <f t="shared" si="10"/>
        <v xml:space="preserve">A124 : </v>
      </c>
      <c r="I148" s="93" t="str">
        <f t="shared" si="13"/>
        <v>A124</v>
      </c>
      <c r="J148" s="188"/>
      <c r="K148" s="188"/>
      <c r="L148" s="91"/>
      <c r="M148" s="91">
        <f t="shared" si="14"/>
        <v>0</v>
      </c>
      <c r="N148" s="179"/>
      <c r="O148" s="189"/>
    </row>
    <row r="149" spans="1:15" x14ac:dyDescent="0.2">
      <c r="A149" s="182"/>
      <c r="B149" s="185" t="s">
        <v>355</v>
      </c>
      <c r="C149" s="186"/>
      <c r="D149" s="187"/>
      <c r="E149" s="179">
        <f t="shared" si="11"/>
        <v>0</v>
      </c>
      <c r="F149" s="188"/>
      <c r="G149" s="188" t="str">
        <f t="shared" si="12"/>
        <v xml:space="preserve">A125 :  </v>
      </c>
      <c r="H149" s="93" t="str">
        <f t="shared" si="10"/>
        <v xml:space="preserve">A125 : </v>
      </c>
      <c r="I149" s="93" t="str">
        <f t="shared" si="13"/>
        <v>A125</v>
      </c>
      <c r="J149" s="188"/>
      <c r="K149" s="188"/>
      <c r="L149" s="91"/>
      <c r="M149" s="91">
        <f t="shared" si="14"/>
        <v>0</v>
      </c>
      <c r="N149" s="179"/>
      <c r="O149" s="189"/>
    </row>
    <row r="150" spans="1:15" x14ac:dyDescent="0.2">
      <c r="A150" s="181"/>
      <c r="B150" s="185" t="s">
        <v>356</v>
      </c>
      <c r="C150" s="186"/>
      <c r="D150" s="187"/>
      <c r="E150" s="179">
        <f t="shared" si="11"/>
        <v>0</v>
      </c>
      <c r="F150" s="188"/>
      <c r="G150" s="188" t="str">
        <f t="shared" si="12"/>
        <v xml:space="preserve">A126 :  </v>
      </c>
      <c r="H150" s="93" t="str">
        <f t="shared" si="10"/>
        <v xml:space="preserve">A126 : </v>
      </c>
      <c r="I150" s="93" t="str">
        <f t="shared" si="13"/>
        <v>A126</v>
      </c>
      <c r="J150" s="188"/>
      <c r="K150" s="188"/>
      <c r="L150" s="91"/>
      <c r="M150" s="91">
        <f t="shared" si="14"/>
        <v>0</v>
      </c>
      <c r="N150" s="179"/>
      <c r="O150" s="189"/>
    </row>
    <row r="151" spans="1:15" x14ac:dyDescent="0.2">
      <c r="A151" s="182"/>
      <c r="B151" s="185" t="s">
        <v>357</v>
      </c>
      <c r="C151" s="186"/>
      <c r="D151" s="187"/>
      <c r="E151" s="179">
        <f t="shared" si="11"/>
        <v>0</v>
      </c>
      <c r="F151" s="188"/>
      <c r="G151" s="188" t="str">
        <f t="shared" si="12"/>
        <v xml:space="preserve">A127 :  </v>
      </c>
      <c r="H151" s="93" t="str">
        <f t="shared" si="10"/>
        <v xml:space="preserve">A127 : </v>
      </c>
      <c r="I151" s="93" t="str">
        <f t="shared" si="13"/>
        <v>A127</v>
      </c>
      <c r="J151" s="188"/>
      <c r="K151" s="188"/>
      <c r="L151" s="91"/>
      <c r="M151" s="91">
        <f t="shared" si="14"/>
        <v>0</v>
      </c>
      <c r="N151" s="179"/>
      <c r="O151" s="189"/>
    </row>
    <row r="152" spans="1:15" x14ac:dyDescent="0.2">
      <c r="A152" s="181"/>
      <c r="B152" s="185" t="s">
        <v>358</v>
      </c>
      <c r="C152" s="186"/>
      <c r="D152" s="187"/>
      <c r="E152" s="179">
        <f t="shared" si="11"/>
        <v>0</v>
      </c>
      <c r="F152" s="188"/>
      <c r="G152" s="188" t="str">
        <f t="shared" si="12"/>
        <v xml:space="preserve">A128 :  </v>
      </c>
      <c r="H152" s="93" t="str">
        <f t="shared" si="10"/>
        <v xml:space="preserve">A128 : </v>
      </c>
      <c r="I152" s="93" t="str">
        <f t="shared" si="13"/>
        <v>A128</v>
      </c>
      <c r="J152" s="188"/>
      <c r="K152" s="188"/>
      <c r="L152" s="91"/>
      <c r="M152" s="91">
        <f t="shared" si="14"/>
        <v>0</v>
      </c>
      <c r="N152" s="179"/>
      <c r="O152" s="189"/>
    </row>
    <row r="153" spans="1:15" x14ac:dyDescent="0.2">
      <c r="A153" s="182"/>
      <c r="B153" s="185" t="s">
        <v>359</v>
      </c>
      <c r="C153" s="186"/>
      <c r="D153" s="187"/>
      <c r="E153" s="179">
        <f t="shared" si="11"/>
        <v>0</v>
      </c>
      <c r="F153" s="188"/>
      <c r="G153" s="188" t="str">
        <f t="shared" si="12"/>
        <v xml:space="preserve">A129 :  </v>
      </c>
      <c r="H153" s="93" t="str">
        <f t="shared" si="10"/>
        <v xml:space="preserve">A129 : </v>
      </c>
      <c r="I153" s="93" t="str">
        <f t="shared" si="13"/>
        <v>A129</v>
      </c>
      <c r="J153" s="188"/>
      <c r="K153" s="188"/>
      <c r="L153" s="91"/>
      <c r="M153" s="91">
        <f t="shared" si="14"/>
        <v>0</v>
      </c>
      <c r="N153" s="179"/>
      <c r="O153" s="189"/>
    </row>
    <row r="154" spans="1:15" x14ac:dyDescent="0.2">
      <c r="A154" s="181"/>
      <c r="B154" s="185" t="s">
        <v>360</v>
      </c>
      <c r="C154" s="186"/>
      <c r="D154" s="187"/>
      <c r="E154" s="179">
        <f t="shared" si="11"/>
        <v>0</v>
      </c>
      <c r="F154" s="188"/>
      <c r="G154" s="188" t="str">
        <f t="shared" si="12"/>
        <v xml:space="preserve">A130 :  </v>
      </c>
      <c r="H154" s="93" t="str">
        <f t="shared" si="10"/>
        <v xml:space="preserve">A130 : </v>
      </c>
      <c r="I154" s="93" t="str">
        <f t="shared" si="13"/>
        <v>A130</v>
      </c>
      <c r="J154" s="188"/>
      <c r="K154" s="188"/>
      <c r="L154" s="91"/>
      <c r="M154" s="91">
        <f t="shared" si="14"/>
        <v>0</v>
      </c>
      <c r="N154" s="179"/>
      <c r="O154" s="189"/>
    </row>
    <row r="155" spans="1:15" x14ac:dyDescent="0.2">
      <c r="A155" s="182"/>
      <c r="B155" s="185" t="s">
        <v>361</v>
      </c>
      <c r="C155" s="186"/>
      <c r="D155" s="187"/>
      <c r="E155" s="179">
        <f t="shared" si="11"/>
        <v>0</v>
      </c>
      <c r="F155" s="188"/>
      <c r="G155" s="188" t="str">
        <f t="shared" si="12"/>
        <v xml:space="preserve">A131 :  </v>
      </c>
      <c r="H155" s="93" t="str">
        <f t="shared" si="10"/>
        <v xml:space="preserve">A131 : </v>
      </c>
      <c r="I155" s="93" t="str">
        <f t="shared" si="13"/>
        <v>A131</v>
      </c>
      <c r="J155" s="188"/>
      <c r="K155" s="188"/>
      <c r="L155" s="91"/>
      <c r="M155" s="91">
        <f t="shared" si="14"/>
        <v>0</v>
      </c>
      <c r="N155" s="179"/>
      <c r="O155" s="189"/>
    </row>
    <row r="156" spans="1:15" x14ac:dyDescent="0.2">
      <c r="A156" s="181"/>
      <c r="B156" s="185" t="s">
        <v>362</v>
      </c>
      <c r="C156" s="186"/>
      <c r="D156" s="187"/>
      <c r="E156" s="179">
        <f t="shared" si="11"/>
        <v>0</v>
      </c>
      <c r="F156" s="188"/>
      <c r="G156" s="188" t="str">
        <f t="shared" si="12"/>
        <v xml:space="preserve">A132 :  </v>
      </c>
      <c r="H156" s="93" t="str">
        <f t="shared" si="10"/>
        <v xml:space="preserve">A132 : </v>
      </c>
      <c r="I156" s="93" t="str">
        <f t="shared" si="13"/>
        <v>A132</v>
      </c>
      <c r="J156" s="188"/>
      <c r="K156" s="188"/>
      <c r="L156" s="91"/>
      <c r="M156" s="91">
        <f t="shared" si="14"/>
        <v>0</v>
      </c>
      <c r="N156" s="179"/>
      <c r="O156" s="189"/>
    </row>
    <row r="157" spans="1:15" x14ac:dyDescent="0.2">
      <c r="A157" s="182"/>
      <c r="B157" s="185" t="s">
        <v>363</v>
      </c>
      <c r="C157" s="186"/>
      <c r="D157" s="187"/>
      <c r="E157" s="179">
        <f t="shared" si="11"/>
        <v>0</v>
      </c>
      <c r="F157" s="188"/>
      <c r="G157" s="188" t="str">
        <f t="shared" si="12"/>
        <v xml:space="preserve">A133 :  </v>
      </c>
      <c r="H157" s="93" t="str">
        <f t="shared" si="10"/>
        <v xml:space="preserve">A133 : </v>
      </c>
      <c r="I157" s="93" t="str">
        <f t="shared" si="13"/>
        <v>A133</v>
      </c>
      <c r="J157" s="188"/>
      <c r="K157" s="188"/>
      <c r="L157" s="91"/>
      <c r="M157" s="91">
        <f t="shared" si="14"/>
        <v>0</v>
      </c>
      <c r="N157" s="179"/>
      <c r="O157" s="189"/>
    </row>
    <row r="158" spans="1:15" x14ac:dyDescent="0.2">
      <c r="A158" s="181"/>
      <c r="B158" s="185" t="s">
        <v>364</v>
      </c>
      <c r="C158" s="186"/>
      <c r="D158" s="187"/>
      <c r="E158" s="179">
        <f t="shared" si="11"/>
        <v>0</v>
      </c>
      <c r="F158" s="188"/>
      <c r="G158" s="188" t="str">
        <f t="shared" si="12"/>
        <v xml:space="preserve">A134 :  </v>
      </c>
      <c r="H158" s="93" t="str">
        <f t="shared" si="10"/>
        <v xml:space="preserve">A134 : </v>
      </c>
      <c r="I158" s="93" t="str">
        <f t="shared" si="13"/>
        <v>A134</v>
      </c>
      <c r="J158" s="188"/>
      <c r="K158" s="188"/>
      <c r="L158" s="91"/>
      <c r="M158" s="91">
        <f t="shared" si="14"/>
        <v>0</v>
      </c>
      <c r="N158" s="179"/>
      <c r="O158" s="189"/>
    </row>
    <row r="159" spans="1:15" x14ac:dyDescent="0.2">
      <c r="A159" s="182"/>
      <c r="B159" s="185" t="s">
        <v>365</v>
      </c>
      <c r="C159" s="186"/>
      <c r="D159" s="187"/>
      <c r="E159" s="179">
        <f t="shared" si="11"/>
        <v>0</v>
      </c>
      <c r="F159" s="188"/>
      <c r="G159" s="188" t="str">
        <f t="shared" si="12"/>
        <v xml:space="preserve">A135 :  </v>
      </c>
      <c r="H159" s="93" t="str">
        <f t="shared" si="10"/>
        <v xml:space="preserve">A135 : </v>
      </c>
      <c r="I159" s="93" t="str">
        <f t="shared" si="13"/>
        <v>A135</v>
      </c>
      <c r="J159" s="188"/>
      <c r="K159" s="188"/>
      <c r="L159" s="91"/>
      <c r="M159" s="91">
        <f t="shared" si="14"/>
        <v>0</v>
      </c>
      <c r="N159" s="179"/>
      <c r="O159" s="189"/>
    </row>
    <row r="160" spans="1:15" x14ac:dyDescent="0.2">
      <c r="A160" s="181"/>
      <c r="B160" s="185" t="s">
        <v>366</v>
      </c>
      <c r="C160" s="186"/>
      <c r="D160" s="187"/>
      <c r="E160" s="179">
        <f t="shared" si="11"/>
        <v>0</v>
      </c>
      <c r="F160" s="188"/>
      <c r="G160" s="188" t="str">
        <f t="shared" si="12"/>
        <v xml:space="preserve">A136 :  </v>
      </c>
      <c r="H160" s="93" t="str">
        <f t="shared" si="10"/>
        <v xml:space="preserve">A136 : </v>
      </c>
      <c r="I160" s="93" t="str">
        <f t="shared" si="13"/>
        <v>A136</v>
      </c>
      <c r="J160" s="188"/>
      <c r="K160" s="188"/>
      <c r="L160" s="91"/>
      <c r="M160" s="91">
        <f t="shared" si="14"/>
        <v>0</v>
      </c>
      <c r="N160" s="179"/>
      <c r="O160" s="189"/>
    </row>
    <row r="161" spans="1:15" x14ac:dyDescent="0.2">
      <c r="A161" s="182"/>
      <c r="B161" s="185" t="s">
        <v>367</v>
      </c>
      <c r="C161" s="186"/>
      <c r="D161" s="187"/>
      <c r="E161" s="179">
        <f t="shared" si="11"/>
        <v>0</v>
      </c>
      <c r="F161" s="188"/>
      <c r="G161" s="188" t="str">
        <f t="shared" si="12"/>
        <v xml:space="preserve">A137 :  </v>
      </c>
      <c r="H161" s="93" t="str">
        <f t="shared" si="10"/>
        <v xml:space="preserve">A137 : </v>
      </c>
      <c r="I161" s="93" t="str">
        <f t="shared" si="13"/>
        <v>A137</v>
      </c>
      <c r="J161" s="188"/>
      <c r="K161" s="188"/>
      <c r="L161" s="91"/>
      <c r="M161" s="91">
        <f t="shared" si="14"/>
        <v>0</v>
      </c>
      <c r="N161" s="179"/>
      <c r="O161" s="189"/>
    </row>
    <row r="162" spans="1:15" x14ac:dyDescent="0.2">
      <c r="A162" s="181"/>
      <c r="B162" s="185" t="s">
        <v>368</v>
      </c>
      <c r="C162" s="186"/>
      <c r="D162" s="187"/>
      <c r="E162" s="179">
        <f t="shared" si="11"/>
        <v>0</v>
      </c>
      <c r="F162" s="188"/>
      <c r="G162" s="188" t="str">
        <f t="shared" si="12"/>
        <v xml:space="preserve">A138 :  </v>
      </c>
      <c r="H162" s="93" t="str">
        <f t="shared" si="10"/>
        <v xml:space="preserve">A138 : </v>
      </c>
      <c r="I162" s="93" t="str">
        <f t="shared" si="13"/>
        <v>A138</v>
      </c>
      <c r="J162" s="188"/>
      <c r="K162" s="188"/>
      <c r="L162" s="91"/>
      <c r="M162" s="91">
        <f t="shared" si="14"/>
        <v>0</v>
      </c>
      <c r="N162" s="179"/>
      <c r="O162" s="189"/>
    </row>
    <row r="163" spans="1:15" x14ac:dyDescent="0.2">
      <c r="A163" s="182"/>
      <c r="B163" s="185" t="s">
        <v>369</v>
      </c>
      <c r="C163" s="186"/>
      <c r="D163" s="187"/>
      <c r="E163" s="179">
        <f t="shared" si="11"/>
        <v>0</v>
      </c>
      <c r="F163" s="188"/>
      <c r="G163" s="188" t="str">
        <f t="shared" si="12"/>
        <v xml:space="preserve">A139 :  </v>
      </c>
      <c r="H163" s="93" t="str">
        <f t="shared" si="10"/>
        <v xml:space="preserve">A139 : </v>
      </c>
      <c r="I163" s="93" t="str">
        <f t="shared" si="13"/>
        <v>A139</v>
      </c>
      <c r="J163" s="188"/>
      <c r="K163" s="188"/>
      <c r="L163" s="91"/>
      <c r="M163" s="91">
        <f t="shared" si="14"/>
        <v>0</v>
      </c>
      <c r="N163" s="179"/>
      <c r="O163" s="189"/>
    </row>
    <row r="164" spans="1:15" x14ac:dyDescent="0.2">
      <c r="A164" s="181"/>
      <c r="B164" s="185" t="s">
        <v>370</v>
      </c>
      <c r="C164" s="186"/>
      <c r="D164" s="187"/>
      <c r="E164" s="179">
        <f t="shared" si="11"/>
        <v>0</v>
      </c>
      <c r="F164" s="188"/>
      <c r="G164" s="188" t="str">
        <f t="shared" si="12"/>
        <v xml:space="preserve">A140 :  </v>
      </c>
      <c r="H164" s="93" t="str">
        <f t="shared" si="10"/>
        <v xml:space="preserve">A140 : </v>
      </c>
      <c r="I164" s="93" t="str">
        <f t="shared" si="13"/>
        <v>A140</v>
      </c>
      <c r="J164" s="188"/>
      <c r="K164" s="188"/>
      <c r="L164" s="91"/>
      <c r="M164" s="91">
        <f t="shared" si="14"/>
        <v>0</v>
      </c>
      <c r="N164" s="179"/>
      <c r="O164" s="189"/>
    </row>
    <row r="165" spans="1:15" x14ac:dyDescent="0.2">
      <c r="A165" s="182"/>
      <c r="B165" s="185" t="s">
        <v>371</v>
      </c>
      <c r="C165" s="186"/>
      <c r="D165" s="187"/>
      <c r="E165" s="179">
        <f t="shared" si="11"/>
        <v>0</v>
      </c>
      <c r="F165" s="188"/>
      <c r="G165" s="188" t="str">
        <f t="shared" si="12"/>
        <v xml:space="preserve">A141 :  </v>
      </c>
      <c r="H165" s="93" t="str">
        <f t="shared" si="10"/>
        <v xml:space="preserve">A141 : </v>
      </c>
      <c r="I165" s="93" t="str">
        <f t="shared" si="13"/>
        <v>A141</v>
      </c>
      <c r="J165" s="188"/>
      <c r="K165" s="188"/>
      <c r="L165" s="91"/>
      <c r="M165" s="91">
        <f t="shared" si="14"/>
        <v>0</v>
      </c>
      <c r="N165" s="179"/>
      <c r="O165" s="189"/>
    </row>
    <row r="166" spans="1:15" x14ac:dyDescent="0.2">
      <c r="A166" s="181"/>
      <c r="B166" s="185" t="s">
        <v>372</v>
      </c>
      <c r="C166" s="186"/>
      <c r="D166" s="187"/>
      <c r="E166" s="179">
        <f t="shared" si="11"/>
        <v>0</v>
      </c>
      <c r="F166" s="188"/>
      <c r="G166" s="188" t="str">
        <f t="shared" si="12"/>
        <v xml:space="preserve">A142 :  </v>
      </c>
      <c r="H166" s="93" t="str">
        <f t="shared" si="10"/>
        <v xml:space="preserve">A142 : </v>
      </c>
      <c r="I166" s="93" t="str">
        <f t="shared" si="13"/>
        <v>A142</v>
      </c>
      <c r="J166" s="188"/>
      <c r="K166" s="188"/>
      <c r="L166" s="91"/>
      <c r="M166" s="91">
        <f t="shared" si="14"/>
        <v>0</v>
      </c>
      <c r="N166" s="179"/>
      <c r="O166" s="189"/>
    </row>
    <row r="167" spans="1:15" x14ac:dyDescent="0.2">
      <c r="A167" s="182"/>
      <c r="B167" s="185" t="s">
        <v>373</v>
      </c>
      <c r="C167" s="186"/>
      <c r="D167" s="187"/>
      <c r="E167" s="179">
        <f t="shared" si="11"/>
        <v>0</v>
      </c>
      <c r="F167" s="188"/>
      <c r="G167" s="188" t="str">
        <f t="shared" si="12"/>
        <v xml:space="preserve">A143 :  </v>
      </c>
      <c r="H167" s="93" t="str">
        <f t="shared" si="10"/>
        <v xml:space="preserve">A143 : </v>
      </c>
      <c r="I167" s="93" t="str">
        <f t="shared" si="13"/>
        <v>A143</v>
      </c>
      <c r="J167" s="188"/>
      <c r="K167" s="188"/>
      <c r="L167" s="91"/>
      <c r="M167" s="91">
        <f t="shared" si="14"/>
        <v>0</v>
      </c>
      <c r="N167" s="179"/>
      <c r="O167" s="189"/>
    </row>
    <row r="168" spans="1:15" x14ac:dyDescent="0.2">
      <c r="A168" s="181"/>
      <c r="B168" s="185" t="s">
        <v>374</v>
      </c>
      <c r="C168" s="186"/>
      <c r="D168" s="187"/>
      <c r="E168" s="179">
        <f t="shared" si="11"/>
        <v>0</v>
      </c>
      <c r="F168" s="188"/>
      <c r="G168" s="188" t="str">
        <f t="shared" si="12"/>
        <v xml:space="preserve">A144 :  </v>
      </c>
      <c r="H168" s="93" t="str">
        <f t="shared" si="10"/>
        <v xml:space="preserve">A144 : </v>
      </c>
      <c r="I168" s="93" t="str">
        <f t="shared" si="13"/>
        <v>A144</v>
      </c>
      <c r="J168" s="188"/>
      <c r="K168" s="188"/>
      <c r="L168" s="91"/>
      <c r="M168" s="91">
        <f t="shared" si="14"/>
        <v>0</v>
      </c>
      <c r="N168" s="179"/>
      <c r="O168" s="189"/>
    </row>
    <row r="169" spans="1:15" x14ac:dyDescent="0.2">
      <c r="A169" s="182"/>
      <c r="B169" s="185" t="s">
        <v>375</v>
      </c>
      <c r="C169" s="186"/>
      <c r="D169" s="187"/>
      <c r="E169" s="179">
        <f t="shared" si="11"/>
        <v>0</v>
      </c>
      <c r="F169" s="188"/>
      <c r="G169" s="188" t="str">
        <f t="shared" si="12"/>
        <v xml:space="preserve">A145 :  </v>
      </c>
      <c r="H169" s="93" t="str">
        <f t="shared" si="10"/>
        <v xml:space="preserve">A145 : </v>
      </c>
      <c r="I169" s="93" t="str">
        <f t="shared" si="13"/>
        <v>A145</v>
      </c>
      <c r="J169" s="188"/>
      <c r="K169" s="188"/>
      <c r="L169" s="91"/>
      <c r="M169" s="91">
        <f t="shared" si="14"/>
        <v>0</v>
      </c>
      <c r="N169" s="179"/>
      <c r="O169" s="189"/>
    </row>
    <row r="170" spans="1:15" x14ac:dyDescent="0.2">
      <c r="A170" s="181"/>
      <c r="B170" s="185" t="s">
        <v>376</v>
      </c>
      <c r="C170" s="186"/>
      <c r="D170" s="187"/>
      <c r="E170" s="179">
        <f t="shared" si="11"/>
        <v>0</v>
      </c>
      <c r="F170" s="188"/>
      <c r="G170" s="188" t="str">
        <f t="shared" si="12"/>
        <v xml:space="preserve">A146 :  </v>
      </c>
      <c r="H170" s="93" t="str">
        <f t="shared" si="10"/>
        <v xml:space="preserve">A146 : </v>
      </c>
      <c r="I170" s="93" t="str">
        <f t="shared" si="13"/>
        <v>A146</v>
      </c>
      <c r="J170" s="188"/>
      <c r="K170" s="188"/>
      <c r="L170" s="91"/>
      <c r="M170" s="91">
        <f t="shared" si="14"/>
        <v>0</v>
      </c>
      <c r="N170" s="179"/>
      <c r="O170" s="189"/>
    </row>
    <row r="171" spans="1:15" x14ac:dyDescent="0.2">
      <c r="A171" s="182"/>
      <c r="B171" s="185" t="s">
        <v>377</v>
      </c>
      <c r="C171" s="186"/>
      <c r="D171" s="187"/>
      <c r="E171" s="179">
        <f t="shared" si="11"/>
        <v>0</v>
      </c>
      <c r="F171" s="188"/>
      <c r="G171" s="188" t="str">
        <f t="shared" si="12"/>
        <v xml:space="preserve">A147 :  </v>
      </c>
      <c r="H171" s="93" t="str">
        <f t="shared" si="10"/>
        <v xml:space="preserve">A147 : </v>
      </c>
      <c r="I171" s="93" t="str">
        <f t="shared" si="13"/>
        <v>A147</v>
      </c>
      <c r="J171" s="188"/>
      <c r="K171" s="188"/>
      <c r="L171" s="91"/>
      <c r="M171" s="91">
        <f t="shared" si="14"/>
        <v>0</v>
      </c>
      <c r="N171" s="179"/>
      <c r="O171" s="189"/>
    </row>
    <row r="172" spans="1:15" x14ac:dyDescent="0.2">
      <c r="A172" s="181"/>
      <c r="B172" s="185" t="s">
        <v>378</v>
      </c>
      <c r="C172" s="186"/>
      <c r="D172" s="187"/>
      <c r="E172" s="179">
        <f t="shared" si="11"/>
        <v>0</v>
      </c>
      <c r="F172" s="188"/>
      <c r="G172" s="188" t="str">
        <f t="shared" si="12"/>
        <v xml:space="preserve">A148 :  </v>
      </c>
      <c r="H172" s="93" t="str">
        <f t="shared" si="10"/>
        <v xml:space="preserve">A148 : </v>
      </c>
      <c r="I172" s="93" t="str">
        <f t="shared" si="13"/>
        <v>A148</v>
      </c>
      <c r="J172" s="188"/>
      <c r="K172" s="188"/>
      <c r="L172" s="91"/>
      <c r="M172" s="91">
        <f t="shared" si="14"/>
        <v>0</v>
      </c>
      <c r="N172" s="179"/>
      <c r="O172" s="189"/>
    </row>
    <row r="173" spans="1:15" x14ac:dyDescent="0.2">
      <c r="A173" s="182"/>
      <c r="B173" s="185" t="s">
        <v>379</v>
      </c>
      <c r="C173" s="186"/>
      <c r="D173" s="187"/>
      <c r="E173" s="179">
        <f t="shared" si="11"/>
        <v>0</v>
      </c>
      <c r="F173" s="188"/>
      <c r="G173" s="188" t="str">
        <f t="shared" si="12"/>
        <v xml:space="preserve">A149 :  </v>
      </c>
      <c r="H173" s="93" t="str">
        <f t="shared" si="10"/>
        <v xml:space="preserve">A149 : </v>
      </c>
      <c r="I173" s="93" t="str">
        <f t="shared" si="13"/>
        <v>A149</v>
      </c>
      <c r="J173" s="188"/>
      <c r="K173" s="188"/>
      <c r="L173" s="91"/>
      <c r="M173" s="91">
        <f t="shared" si="14"/>
        <v>0</v>
      </c>
      <c r="N173" s="179"/>
      <c r="O173" s="189"/>
    </row>
    <row r="174" spans="1:15" x14ac:dyDescent="0.2">
      <c r="A174" s="181"/>
      <c r="B174" s="185" t="s">
        <v>380</v>
      </c>
      <c r="C174" s="186"/>
      <c r="D174" s="187"/>
      <c r="E174" s="179">
        <f t="shared" si="11"/>
        <v>0</v>
      </c>
      <c r="F174" s="188"/>
      <c r="G174" s="188" t="str">
        <f t="shared" si="12"/>
        <v xml:space="preserve">A150 :  </v>
      </c>
      <c r="H174" s="93" t="str">
        <f t="shared" si="10"/>
        <v xml:space="preserve">A150 : </v>
      </c>
      <c r="I174" s="93" t="str">
        <f t="shared" si="13"/>
        <v>A150</v>
      </c>
      <c r="J174" s="188"/>
      <c r="K174" s="188"/>
      <c r="L174" s="91"/>
      <c r="M174" s="91">
        <f t="shared" si="14"/>
        <v>0</v>
      </c>
      <c r="N174" s="179"/>
      <c r="O174" s="189"/>
    </row>
    <row r="175" spans="1:15" x14ac:dyDescent="0.2">
      <c r="A175" s="182"/>
      <c r="B175" s="185" t="s">
        <v>381</v>
      </c>
      <c r="C175" s="186"/>
      <c r="D175" s="187"/>
      <c r="E175" s="179">
        <f t="shared" si="11"/>
        <v>0</v>
      </c>
      <c r="F175" s="188"/>
      <c r="G175" s="188" t="str">
        <f t="shared" si="12"/>
        <v xml:space="preserve">A151 :  </v>
      </c>
      <c r="H175" s="93" t="str">
        <f t="shared" si="10"/>
        <v xml:space="preserve">A151 : </v>
      </c>
      <c r="I175" s="93" t="str">
        <f t="shared" si="13"/>
        <v>A151</v>
      </c>
      <c r="J175" s="188"/>
      <c r="K175" s="188"/>
      <c r="L175" s="91"/>
      <c r="M175" s="91">
        <f t="shared" si="14"/>
        <v>0</v>
      </c>
      <c r="N175" s="179"/>
      <c r="O175" s="189"/>
    </row>
    <row r="176" spans="1:15" x14ac:dyDescent="0.2">
      <c r="A176" s="181"/>
      <c r="B176" s="185" t="s">
        <v>382</v>
      </c>
      <c r="C176" s="186"/>
      <c r="D176" s="187"/>
      <c r="E176" s="179">
        <f t="shared" si="11"/>
        <v>0</v>
      </c>
      <c r="F176" s="188"/>
      <c r="G176" s="188" t="str">
        <f t="shared" si="12"/>
        <v xml:space="preserve">A152 :  </v>
      </c>
      <c r="H176" s="93" t="str">
        <f t="shared" si="10"/>
        <v xml:space="preserve">A152 : </v>
      </c>
      <c r="I176" s="93" t="str">
        <f t="shared" si="13"/>
        <v>A152</v>
      </c>
      <c r="J176" s="188"/>
      <c r="K176" s="188"/>
      <c r="L176" s="91"/>
      <c r="M176" s="91">
        <f t="shared" si="14"/>
        <v>0</v>
      </c>
      <c r="N176" s="179"/>
      <c r="O176" s="189"/>
    </row>
    <row r="177" spans="1:15" x14ac:dyDescent="0.2">
      <c r="A177" s="182"/>
      <c r="B177" s="185" t="s">
        <v>383</v>
      </c>
      <c r="C177" s="186"/>
      <c r="D177" s="187"/>
      <c r="E177" s="179">
        <f t="shared" si="11"/>
        <v>0</v>
      </c>
      <c r="F177" s="188"/>
      <c r="G177" s="188" t="str">
        <f t="shared" si="12"/>
        <v xml:space="preserve">A153 :  </v>
      </c>
      <c r="H177" s="93" t="str">
        <f t="shared" si="10"/>
        <v xml:space="preserve">A153 : </v>
      </c>
      <c r="I177" s="93" t="str">
        <f t="shared" si="13"/>
        <v>A153</v>
      </c>
      <c r="J177" s="188"/>
      <c r="K177" s="188"/>
      <c r="L177" s="91"/>
      <c r="M177" s="91">
        <f t="shared" si="14"/>
        <v>0</v>
      </c>
      <c r="N177" s="179"/>
      <c r="O177" s="189"/>
    </row>
    <row r="178" spans="1:15" x14ac:dyDescent="0.2">
      <c r="A178" s="181"/>
      <c r="B178" s="185" t="s">
        <v>384</v>
      </c>
      <c r="C178" s="186"/>
      <c r="D178" s="187"/>
      <c r="E178" s="179">
        <f t="shared" si="11"/>
        <v>0</v>
      </c>
      <c r="F178" s="188"/>
      <c r="G178" s="188" t="str">
        <f t="shared" si="12"/>
        <v xml:space="preserve">A154 :  </v>
      </c>
      <c r="H178" s="93" t="str">
        <f t="shared" si="10"/>
        <v xml:space="preserve">A154 : </v>
      </c>
      <c r="I178" s="93" t="str">
        <f t="shared" si="13"/>
        <v>A154</v>
      </c>
      <c r="J178" s="188"/>
      <c r="K178" s="188"/>
      <c r="L178" s="91"/>
      <c r="M178" s="91">
        <f t="shared" si="14"/>
        <v>0</v>
      </c>
      <c r="N178" s="179"/>
      <c r="O178" s="189"/>
    </row>
    <row r="179" spans="1:15" x14ac:dyDescent="0.2">
      <c r="A179" s="182"/>
      <c r="B179" s="185" t="s">
        <v>385</v>
      </c>
      <c r="C179" s="186"/>
      <c r="D179" s="187"/>
      <c r="E179" s="179">
        <f t="shared" si="11"/>
        <v>0</v>
      </c>
      <c r="F179" s="188"/>
      <c r="G179" s="188" t="str">
        <f t="shared" si="12"/>
        <v xml:space="preserve">A155 :  </v>
      </c>
      <c r="H179" s="93" t="str">
        <f t="shared" si="10"/>
        <v xml:space="preserve">A155 : </v>
      </c>
      <c r="I179" s="93" t="str">
        <f t="shared" si="13"/>
        <v>A155</v>
      </c>
      <c r="J179" s="188"/>
      <c r="K179" s="188"/>
      <c r="L179" s="91"/>
      <c r="M179" s="91">
        <f t="shared" si="14"/>
        <v>0</v>
      </c>
      <c r="N179" s="179"/>
      <c r="O179" s="189"/>
    </row>
    <row r="180" spans="1:15" x14ac:dyDescent="0.2">
      <c r="A180" s="181"/>
      <c r="B180" s="185" t="s">
        <v>386</v>
      </c>
      <c r="C180" s="186"/>
      <c r="D180" s="187"/>
      <c r="E180" s="179">
        <f t="shared" si="11"/>
        <v>0</v>
      </c>
      <c r="F180" s="188"/>
      <c r="G180" s="188" t="str">
        <f t="shared" si="12"/>
        <v xml:space="preserve">A156 :  </v>
      </c>
      <c r="H180" s="93" t="str">
        <f t="shared" si="10"/>
        <v xml:space="preserve">A156 : </v>
      </c>
      <c r="I180" s="93" t="str">
        <f t="shared" si="13"/>
        <v>A156</v>
      </c>
      <c r="J180" s="188"/>
      <c r="K180" s="188"/>
      <c r="L180" s="91"/>
      <c r="M180" s="91">
        <f t="shared" si="14"/>
        <v>0</v>
      </c>
      <c r="N180" s="179"/>
      <c r="O180" s="189"/>
    </row>
    <row r="181" spans="1:15" x14ac:dyDescent="0.2">
      <c r="A181" s="182"/>
      <c r="B181" s="185" t="s">
        <v>387</v>
      </c>
      <c r="C181" s="186"/>
      <c r="D181" s="187"/>
      <c r="E181" s="179">
        <f t="shared" si="11"/>
        <v>0</v>
      </c>
      <c r="F181" s="188"/>
      <c r="G181" s="188" t="str">
        <f t="shared" si="12"/>
        <v xml:space="preserve">A157 :  </v>
      </c>
      <c r="H181" s="93" t="str">
        <f t="shared" si="10"/>
        <v xml:space="preserve">A157 : </v>
      </c>
      <c r="I181" s="93" t="str">
        <f t="shared" si="13"/>
        <v>A157</v>
      </c>
      <c r="J181" s="188"/>
      <c r="K181" s="188"/>
      <c r="L181" s="91"/>
      <c r="M181" s="91">
        <f t="shared" si="14"/>
        <v>0</v>
      </c>
      <c r="N181" s="179"/>
      <c r="O181" s="189"/>
    </row>
    <row r="182" spans="1:15" x14ac:dyDescent="0.2">
      <c r="A182" s="181"/>
      <c r="B182" s="185" t="s">
        <v>388</v>
      </c>
      <c r="C182" s="186"/>
      <c r="D182" s="187"/>
      <c r="E182" s="179">
        <f t="shared" si="11"/>
        <v>0</v>
      </c>
      <c r="F182" s="188"/>
      <c r="G182" s="188" t="str">
        <f t="shared" si="12"/>
        <v xml:space="preserve">A158 :  </v>
      </c>
      <c r="H182" s="93" t="str">
        <f t="shared" si="10"/>
        <v xml:space="preserve">A158 : </v>
      </c>
      <c r="I182" s="93" t="str">
        <f t="shared" si="13"/>
        <v>A158</v>
      </c>
      <c r="J182" s="188"/>
      <c r="K182" s="188"/>
      <c r="L182" s="91"/>
      <c r="M182" s="91">
        <f t="shared" si="14"/>
        <v>0</v>
      </c>
      <c r="N182" s="179"/>
      <c r="O182" s="189"/>
    </row>
    <row r="183" spans="1:15" x14ac:dyDescent="0.2">
      <c r="A183" s="182"/>
      <c r="B183" s="185" t="s">
        <v>389</v>
      </c>
      <c r="C183" s="186"/>
      <c r="D183" s="187"/>
      <c r="E183" s="179">
        <f t="shared" si="11"/>
        <v>0</v>
      </c>
      <c r="F183" s="188"/>
      <c r="G183" s="188" t="str">
        <f t="shared" si="12"/>
        <v xml:space="preserve">A159 :  </v>
      </c>
      <c r="H183" s="93" t="str">
        <f t="shared" si="10"/>
        <v xml:space="preserve">A159 : </v>
      </c>
      <c r="I183" s="93" t="str">
        <f t="shared" si="13"/>
        <v>A159</v>
      </c>
      <c r="J183" s="188"/>
      <c r="K183" s="188"/>
      <c r="L183" s="91"/>
      <c r="M183" s="91">
        <f t="shared" si="14"/>
        <v>0</v>
      </c>
      <c r="N183" s="179"/>
      <c r="O183" s="189"/>
    </row>
    <row r="184" spans="1:15" x14ac:dyDescent="0.2">
      <c r="A184" s="181"/>
      <c r="B184" s="185" t="s">
        <v>390</v>
      </c>
      <c r="C184" s="186"/>
      <c r="D184" s="187"/>
      <c r="E184" s="179">
        <f t="shared" si="11"/>
        <v>0</v>
      </c>
      <c r="F184" s="188"/>
      <c r="G184" s="188" t="str">
        <f t="shared" si="12"/>
        <v xml:space="preserve">A160 :  </v>
      </c>
      <c r="H184" s="93" t="str">
        <f t="shared" si="10"/>
        <v xml:space="preserve">A160 : </v>
      </c>
      <c r="I184" s="93" t="str">
        <f t="shared" si="13"/>
        <v>A160</v>
      </c>
      <c r="J184" s="188"/>
      <c r="K184" s="188"/>
      <c r="L184" s="91"/>
      <c r="M184" s="91">
        <f t="shared" si="14"/>
        <v>0</v>
      </c>
      <c r="N184" s="179"/>
      <c r="O184" s="189"/>
    </row>
    <row r="185" spans="1:15" x14ac:dyDescent="0.2">
      <c r="A185" s="182"/>
      <c r="B185" s="185" t="s">
        <v>391</v>
      </c>
      <c r="C185" s="186"/>
      <c r="D185" s="187"/>
      <c r="E185" s="179">
        <f t="shared" si="11"/>
        <v>0</v>
      </c>
      <c r="F185" s="188"/>
      <c r="G185" s="188" t="str">
        <f t="shared" si="12"/>
        <v xml:space="preserve">A161 :  </v>
      </c>
      <c r="H185" s="93" t="str">
        <f t="shared" si="10"/>
        <v xml:space="preserve">A161 : </v>
      </c>
      <c r="I185" s="93" t="str">
        <f t="shared" si="13"/>
        <v>A161</v>
      </c>
      <c r="J185" s="188"/>
      <c r="K185" s="188"/>
      <c r="L185" s="91"/>
      <c r="M185" s="91">
        <f t="shared" si="14"/>
        <v>0</v>
      </c>
      <c r="N185" s="179"/>
      <c r="O185" s="189"/>
    </row>
    <row r="186" spans="1:15" x14ac:dyDescent="0.2">
      <c r="A186" s="181"/>
      <c r="B186" s="185" t="s">
        <v>392</v>
      </c>
      <c r="C186" s="186"/>
      <c r="D186" s="187"/>
      <c r="E186" s="179">
        <f t="shared" si="11"/>
        <v>0</v>
      </c>
      <c r="F186" s="188"/>
      <c r="G186" s="188" t="str">
        <f t="shared" si="12"/>
        <v xml:space="preserve">A162 :  </v>
      </c>
      <c r="H186" s="93" t="str">
        <f t="shared" si="10"/>
        <v xml:space="preserve">A162 : </v>
      </c>
      <c r="I186" s="93" t="str">
        <f t="shared" si="13"/>
        <v>A162</v>
      </c>
      <c r="J186" s="188"/>
      <c r="K186" s="188"/>
      <c r="L186" s="91"/>
      <c r="M186" s="91">
        <f t="shared" si="14"/>
        <v>0</v>
      </c>
      <c r="N186" s="179"/>
      <c r="O186" s="189"/>
    </row>
    <row r="187" spans="1:15" x14ac:dyDescent="0.2">
      <c r="A187" s="182"/>
      <c r="B187" s="185" t="s">
        <v>393</v>
      </c>
      <c r="C187" s="186"/>
      <c r="D187" s="187"/>
      <c r="E187" s="179">
        <f t="shared" si="11"/>
        <v>0</v>
      </c>
      <c r="F187" s="188"/>
      <c r="G187" s="188" t="str">
        <f t="shared" si="12"/>
        <v xml:space="preserve">A163 :  </v>
      </c>
      <c r="H187" s="93" t="str">
        <f t="shared" si="10"/>
        <v xml:space="preserve">A163 : </v>
      </c>
      <c r="I187" s="93" t="str">
        <f t="shared" si="13"/>
        <v>A163</v>
      </c>
      <c r="J187" s="188"/>
      <c r="K187" s="188"/>
      <c r="L187" s="91"/>
      <c r="M187" s="91">
        <f t="shared" si="14"/>
        <v>0</v>
      </c>
      <c r="N187" s="179"/>
      <c r="O187" s="189"/>
    </row>
    <row r="188" spans="1:15" x14ac:dyDescent="0.2">
      <c r="A188" s="181"/>
      <c r="B188" s="185" t="s">
        <v>394</v>
      </c>
      <c r="C188" s="186"/>
      <c r="D188" s="187"/>
      <c r="E188" s="179">
        <f t="shared" si="11"/>
        <v>0</v>
      </c>
      <c r="F188" s="188"/>
      <c r="G188" s="188" t="str">
        <f t="shared" si="12"/>
        <v xml:space="preserve">A164 :  </v>
      </c>
      <c r="H188" s="93" t="str">
        <f t="shared" ref="H188:H251" si="15">IF(B188&lt;&gt;"",CONCATENATE(B188," : ",C188),"")</f>
        <v xml:space="preserve">A164 : </v>
      </c>
      <c r="I188" s="93" t="str">
        <f t="shared" si="13"/>
        <v>A164</v>
      </c>
      <c r="J188" s="188"/>
      <c r="K188" s="188"/>
      <c r="L188" s="91"/>
      <c r="M188" s="91">
        <f t="shared" si="14"/>
        <v>0</v>
      </c>
      <c r="N188" s="179"/>
      <c r="O188" s="189"/>
    </row>
    <row r="189" spans="1:15" x14ac:dyDescent="0.2">
      <c r="A189" s="182"/>
      <c r="B189" s="185" t="s">
        <v>395</v>
      </c>
      <c r="C189" s="186"/>
      <c r="D189" s="187"/>
      <c r="E189" s="179">
        <f t="shared" si="11"/>
        <v>0</v>
      </c>
      <c r="F189" s="188"/>
      <c r="G189" s="188" t="str">
        <f t="shared" si="12"/>
        <v xml:space="preserve">A165 :  </v>
      </c>
      <c r="H189" s="93" t="str">
        <f t="shared" si="15"/>
        <v xml:space="preserve">A165 : </v>
      </c>
      <c r="I189" s="93" t="str">
        <f t="shared" si="13"/>
        <v>A165</v>
      </c>
      <c r="J189" s="188"/>
      <c r="K189" s="188"/>
      <c r="L189" s="91"/>
      <c r="M189" s="91">
        <f t="shared" si="14"/>
        <v>0</v>
      </c>
      <c r="N189" s="179"/>
      <c r="O189" s="189"/>
    </row>
    <row r="190" spans="1:15" x14ac:dyDescent="0.2">
      <c r="A190" s="181"/>
      <c r="B190" s="185" t="s">
        <v>396</v>
      </c>
      <c r="C190" s="186"/>
      <c r="D190" s="187"/>
      <c r="E190" s="179">
        <f t="shared" si="11"/>
        <v>0</v>
      </c>
      <c r="F190" s="188"/>
      <c r="G190" s="188" t="str">
        <f t="shared" si="12"/>
        <v xml:space="preserve">A166 :  </v>
      </c>
      <c r="H190" s="93" t="str">
        <f t="shared" si="15"/>
        <v xml:space="preserve">A166 : </v>
      </c>
      <c r="I190" s="93" t="str">
        <f t="shared" si="13"/>
        <v>A166</v>
      </c>
      <c r="J190" s="188"/>
      <c r="K190" s="188"/>
      <c r="L190" s="91"/>
      <c r="M190" s="91">
        <f t="shared" si="14"/>
        <v>0</v>
      </c>
      <c r="N190" s="179"/>
      <c r="O190" s="189"/>
    </row>
    <row r="191" spans="1:15" x14ac:dyDescent="0.2">
      <c r="A191" s="182"/>
      <c r="B191" s="185" t="s">
        <v>397</v>
      </c>
      <c r="C191" s="186"/>
      <c r="D191" s="187"/>
      <c r="E191" s="179">
        <f t="shared" si="11"/>
        <v>0</v>
      </c>
      <c r="F191" s="188"/>
      <c r="G191" s="188" t="str">
        <f t="shared" si="12"/>
        <v xml:space="preserve">A167 :  </v>
      </c>
      <c r="H191" s="93" t="str">
        <f t="shared" si="15"/>
        <v xml:space="preserve">A167 : </v>
      </c>
      <c r="I191" s="93" t="str">
        <f t="shared" si="13"/>
        <v>A167</v>
      </c>
      <c r="J191" s="188"/>
      <c r="K191" s="188"/>
      <c r="L191" s="91"/>
      <c r="M191" s="91">
        <f t="shared" si="14"/>
        <v>0</v>
      </c>
      <c r="N191" s="179"/>
      <c r="O191" s="189"/>
    </row>
    <row r="192" spans="1:15" x14ac:dyDescent="0.2">
      <c r="A192" s="181"/>
      <c r="B192" s="185" t="s">
        <v>398</v>
      </c>
      <c r="C192" s="186"/>
      <c r="D192" s="187"/>
      <c r="E192" s="179">
        <f t="shared" si="11"/>
        <v>0</v>
      </c>
      <c r="F192" s="188"/>
      <c r="G192" s="188" t="str">
        <f t="shared" si="12"/>
        <v xml:space="preserve">A168 :  </v>
      </c>
      <c r="H192" s="93" t="str">
        <f t="shared" si="15"/>
        <v xml:space="preserve">A168 : </v>
      </c>
      <c r="I192" s="93" t="str">
        <f t="shared" si="13"/>
        <v>A168</v>
      </c>
      <c r="J192" s="188"/>
      <c r="K192" s="188"/>
      <c r="L192" s="91"/>
      <c r="M192" s="91">
        <f t="shared" si="14"/>
        <v>0</v>
      </c>
      <c r="N192" s="179"/>
      <c r="O192" s="189"/>
    </row>
    <row r="193" spans="1:15" x14ac:dyDescent="0.2">
      <c r="A193" s="182"/>
      <c r="B193" s="185" t="s">
        <v>399</v>
      </c>
      <c r="C193" s="186"/>
      <c r="D193" s="187"/>
      <c r="E193" s="179">
        <f t="shared" si="11"/>
        <v>0</v>
      </c>
      <c r="F193" s="188"/>
      <c r="G193" s="188" t="str">
        <f t="shared" si="12"/>
        <v xml:space="preserve">A169 :  </v>
      </c>
      <c r="H193" s="93" t="str">
        <f t="shared" si="15"/>
        <v xml:space="preserve">A169 : </v>
      </c>
      <c r="I193" s="93" t="str">
        <f t="shared" si="13"/>
        <v>A169</v>
      </c>
      <c r="J193" s="188"/>
      <c r="K193" s="188"/>
      <c r="L193" s="91"/>
      <c r="M193" s="91">
        <f t="shared" si="14"/>
        <v>0</v>
      </c>
      <c r="N193" s="179"/>
      <c r="O193" s="189"/>
    </row>
    <row r="194" spans="1:15" x14ac:dyDescent="0.2">
      <c r="A194" s="181"/>
      <c r="B194" s="185" t="s">
        <v>400</v>
      </c>
      <c r="C194" s="186"/>
      <c r="D194" s="187"/>
      <c r="E194" s="179">
        <f t="shared" ref="E194:E257" si="16">N194+(N194*O194)</f>
        <v>0</v>
      </c>
      <c r="F194" s="188"/>
      <c r="G194" s="188" t="str">
        <f t="shared" ref="G194:G257" si="17">IF(B194&lt;&gt;"",REPT(B194,1)&amp;" :  " &amp;REPT(C194,1),"")</f>
        <v xml:space="preserve">A170 :  </v>
      </c>
      <c r="H194" s="93" t="str">
        <f t="shared" si="15"/>
        <v xml:space="preserve">A170 : </v>
      </c>
      <c r="I194" s="93" t="str">
        <f t="shared" ref="I194:I257" si="18">IF(B194&lt;&gt;"",REPT(B194,1),"")</f>
        <v>A170</v>
      </c>
      <c r="J194" s="188"/>
      <c r="K194" s="188"/>
      <c r="L194" s="91"/>
      <c r="M194" s="91">
        <f t="shared" si="14"/>
        <v>0</v>
      </c>
      <c r="N194" s="179"/>
      <c r="O194" s="189"/>
    </row>
    <row r="195" spans="1:15" x14ac:dyDescent="0.2">
      <c r="A195" s="182"/>
      <c r="B195" s="185" t="s">
        <v>401</v>
      </c>
      <c r="C195" s="186"/>
      <c r="D195" s="187"/>
      <c r="E195" s="179">
        <f t="shared" si="16"/>
        <v>0</v>
      </c>
      <c r="F195" s="188"/>
      <c r="G195" s="188" t="str">
        <f t="shared" si="17"/>
        <v xml:space="preserve">A171 :  </v>
      </c>
      <c r="H195" s="93" t="str">
        <f t="shared" si="15"/>
        <v xml:space="preserve">A171 : </v>
      </c>
      <c r="I195" s="93" t="str">
        <f t="shared" si="18"/>
        <v>A171</v>
      </c>
      <c r="J195" s="188"/>
      <c r="K195" s="188"/>
      <c r="L195" s="91"/>
      <c r="M195" s="91">
        <f t="shared" si="14"/>
        <v>0</v>
      </c>
      <c r="N195" s="179"/>
      <c r="O195" s="189"/>
    </row>
    <row r="196" spans="1:15" x14ac:dyDescent="0.2">
      <c r="A196" s="181"/>
      <c r="B196" s="185" t="s">
        <v>402</v>
      </c>
      <c r="C196" s="186"/>
      <c r="D196" s="187"/>
      <c r="E196" s="179">
        <f t="shared" si="16"/>
        <v>0</v>
      </c>
      <c r="F196" s="188"/>
      <c r="G196" s="188" t="str">
        <f t="shared" si="17"/>
        <v xml:space="preserve">A172 :  </v>
      </c>
      <c r="H196" s="93" t="str">
        <f t="shared" si="15"/>
        <v xml:space="preserve">A172 : </v>
      </c>
      <c r="I196" s="93" t="str">
        <f t="shared" si="18"/>
        <v>A172</v>
      </c>
      <c r="J196" s="188"/>
      <c r="K196" s="188"/>
      <c r="L196" s="91"/>
      <c r="M196" s="91">
        <f t="shared" si="14"/>
        <v>0</v>
      </c>
      <c r="N196" s="179"/>
      <c r="O196" s="189"/>
    </row>
    <row r="197" spans="1:15" x14ac:dyDescent="0.2">
      <c r="A197" s="182"/>
      <c r="B197" s="185" t="s">
        <v>403</v>
      </c>
      <c r="C197" s="186"/>
      <c r="D197" s="187"/>
      <c r="E197" s="179">
        <f t="shared" si="16"/>
        <v>0</v>
      </c>
      <c r="F197" s="188"/>
      <c r="G197" s="188" t="str">
        <f t="shared" si="17"/>
        <v xml:space="preserve">A173 :  </v>
      </c>
      <c r="H197" s="93" t="str">
        <f t="shared" si="15"/>
        <v xml:space="preserve">A173 : </v>
      </c>
      <c r="I197" s="93" t="str">
        <f t="shared" si="18"/>
        <v>A173</v>
      </c>
      <c r="J197" s="188"/>
      <c r="K197" s="188"/>
      <c r="L197" s="91"/>
      <c r="M197" s="91">
        <f t="shared" si="14"/>
        <v>0</v>
      </c>
      <c r="N197" s="179"/>
      <c r="O197" s="189"/>
    </row>
    <row r="198" spans="1:15" x14ac:dyDescent="0.2">
      <c r="A198" s="181"/>
      <c r="B198" s="185" t="s">
        <v>404</v>
      </c>
      <c r="C198" s="186"/>
      <c r="D198" s="187"/>
      <c r="E198" s="179">
        <f t="shared" si="16"/>
        <v>0</v>
      </c>
      <c r="F198" s="188"/>
      <c r="G198" s="188" t="str">
        <f t="shared" si="17"/>
        <v xml:space="preserve">A174 :  </v>
      </c>
      <c r="H198" s="93" t="str">
        <f t="shared" si="15"/>
        <v xml:space="preserve">A174 : </v>
      </c>
      <c r="I198" s="93" t="str">
        <f t="shared" si="18"/>
        <v>A174</v>
      </c>
      <c r="J198" s="188"/>
      <c r="K198" s="188"/>
      <c r="L198" s="91"/>
      <c r="M198" s="91">
        <f t="shared" si="14"/>
        <v>0</v>
      </c>
      <c r="N198" s="179"/>
      <c r="O198" s="189"/>
    </row>
    <row r="199" spans="1:15" x14ac:dyDescent="0.2">
      <c r="A199" s="182"/>
      <c r="B199" s="185" t="s">
        <v>405</v>
      </c>
      <c r="C199" s="186"/>
      <c r="D199" s="187"/>
      <c r="E199" s="179">
        <f t="shared" si="16"/>
        <v>0</v>
      </c>
      <c r="F199" s="188"/>
      <c r="G199" s="188" t="str">
        <f t="shared" si="17"/>
        <v xml:space="preserve">A175 :  </v>
      </c>
      <c r="H199" s="93" t="str">
        <f t="shared" si="15"/>
        <v xml:space="preserve">A175 : </v>
      </c>
      <c r="I199" s="93" t="str">
        <f t="shared" si="18"/>
        <v>A175</v>
      </c>
      <c r="J199" s="188"/>
      <c r="K199" s="188"/>
      <c r="L199" s="91"/>
      <c r="M199" s="91">
        <f t="shared" si="14"/>
        <v>0</v>
      </c>
      <c r="N199" s="179"/>
      <c r="O199" s="189"/>
    </row>
    <row r="200" spans="1:15" x14ac:dyDescent="0.2">
      <c r="A200" s="181"/>
      <c r="B200" s="185" t="s">
        <v>406</v>
      </c>
      <c r="C200" s="186"/>
      <c r="D200" s="187"/>
      <c r="E200" s="179">
        <f t="shared" si="16"/>
        <v>0</v>
      </c>
      <c r="F200" s="188"/>
      <c r="G200" s="188" t="str">
        <f t="shared" si="17"/>
        <v xml:space="preserve">A176 :  </v>
      </c>
      <c r="H200" s="93" t="str">
        <f t="shared" si="15"/>
        <v xml:space="preserve">A176 : </v>
      </c>
      <c r="I200" s="93" t="str">
        <f t="shared" si="18"/>
        <v>A176</v>
      </c>
      <c r="J200" s="188"/>
      <c r="K200" s="188"/>
      <c r="L200" s="91"/>
      <c r="M200" s="91">
        <f t="shared" si="14"/>
        <v>0</v>
      </c>
      <c r="N200" s="179"/>
      <c r="O200" s="189"/>
    </row>
    <row r="201" spans="1:15" x14ac:dyDescent="0.2">
      <c r="A201" s="182"/>
      <c r="B201" s="185" t="s">
        <v>407</v>
      </c>
      <c r="C201" s="186"/>
      <c r="D201" s="187"/>
      <c r="E201" s="179">
        <f t="shared" si="16"/>
        <v>0</v>
      </c>
      <c r="F201" s="188"/>
      <c r="G201" s="188" t="str">
        <f t="shared" si="17"/>
        <v xml:space="preserve">A177 :  </v>
      </c>
      <c r="H201" s="93" t="str">
        <f t="shared" si="15"/>
        <v xml:space="preserve">A177 : </v>
      </c>
      <c r="I201" s="93" t="str">
        <f t="shared" si="18"/>
        <v>A177</v>
      </c>
      <c r="J201" s="188"/>
      <c r="K201" s="188"/>
      <c r="L201" s="91"/>
      <c r="M201" s="91">
        <f t="shared" si="14"/>
        <v>0</v>
      </c>
      <c r="N201" s="179"/>
      <c r="O201" s="189"/>
    </row>
    <row r="202" spans="1:15" x14ac:dyDescent="0.2">
      <c r="A202" s="181"/>
      <c r="B202" s="185" t="s">
        <v>408</v>
      </c>
      <c r="C202" s="186"/>
      <c r="D202" s="187"/>
      <c r="E202" s="179">
        <f t="shared" si="16"/>
        <v>0</v>
      </c>
      <c r="F202" s="188"/>
      <c r="G202" s="188" t="str">
        <f t="shared" si="17"/>
        <v xml:space="preserve">A178 :  </v>
      </c>
      <c r="H202" s="93" t="str">
        <f t="shared" si="15"/>
        <v xml:space="preserve">A178 : </v>
      </c>
      <c r="I202" s="93" t="str">
        <f t="shared" si="18"/>
        <v>A178</v>
      </c>
      <c r="J202" s="188"/>
      <c r="K202" s="188"/>
      <c r="L202" s="91"/>
      <c r="M202" s="91">
        <f t="shared" si="14"/>
        <v>0</v>
      </c>
      <c r="N202" s="179"/>
      <c r="O202" s="189"/>
    </row>
    <row r="203" spans="1:15" x14ac:dyDescent="0.2">
      <c r="A203" s="182"/>
      <c r="B203" s="185" t="s">
        <v>409</v>
      </c>
      <c r="C203" s="186"/>
      <c r="D203" s="187"/>
      <c r="E203" s="179">
        <f t="shared" si="16"/>
        <v>0</v>
      </c>
      <c r="F203" s="188"/>
      <c r="G203" s="188" t="str">
        <f t="shared" si="17"/>
        <v xml:space="preserve">A179 :  </v>
      </c>
      <c r="H203" s="93" t="str">
        <f t="shared" si="15"/>
        <v xml:space="preserve">A179 : </v>
      </c>
      <c r="I203" s="93" t="str">
        <f t="shared" si="18"/>
        <v>A179</v>
      </c>
      <c r="J203" s="188"/>
      <c r="K203" s="188"/>
      <c r="L203" s="91"/>
      <c r="M203" s="91">
        <f t="shared" si="14"/>
        <v>0</v>
      </c>
      <c r="N203" s="179"/>
      <c r="O203" s="189"/>
    </row>
    <row r="204" spans="1:15" x14ac:dyDescent="0.2">
      <c r="A204" s="181"/>
      <c r="B204" s="185" t="s">
        <v>410</v>
      </c>
      <c r="C204" s="186"/>
      <c r="D204" s="187"/>
      <c r="E204" s="179">
        <f t="shared" si="16"/>
        <v>0</v>
      </c>
      <c r="F204" s="188"/>
      <c r="G204" s="188" t="str">
        <f t="shared" si="17"/>
        <v xml:space="preserve">A180 :  </v>
      </c>
      <c r="H204" s="93" t="str">
        <f t="shared" si="15"/>
        <v xml:space="preserve">A180 : </v>
      </c>
      <c r="I204" s="93" t="str">
        <f t="shared" si="18"/>
        <v>A180</v>
      </c>
      <c r="J204" s="188"/>
      <c r="K204" s="188"/>
      <c r="L204" s="91"/>
      <c r="M204" s="91">
        <f t="shared" si="14"/>
        <v>0</v>
      </c>
      <c r="N204" s="179"/>
      <c r="O204" s="189"/>
    </row>
    <row r="205" spans="1:15" x14ac:dyDescent="0.2">
      <c r="A205" s="182"/>
      <c r="B205" s="185" t="s">
        <v>411</v>
      </c>
      <c r="C205" s="186"/>
      <c r="D205" s="187"/>
      <c r="E205" s="179">
        <f t="shared" si="16"/>
        <v>0</v>
      </c>
      <c r="F205" s="188"/>
      <c r="G205" s="188" t="str">
        <f t="shared" si="17"/>
        <v xml:space="preserve">A181 :  </v>
      </c>
      <c r="H205" s="93" t="str">
        <f t="shared" si="15"/>
        <v xml:space="preserve">A181 : </v>
      </c>
      <c r="I205" s="93" t="str">
        <f t="shared" si="18"/>
        <v>A181</v>
      </c>
      <c r="J205" s="188"/>
      <c r="K205" s="188"/>
      <c r="L205" s="91"/>
      <c r="M205" s="91">
        <f t="shared" si="14"/>
        <v>0</v>
      </c>
      <c r="N205" s="179"/>
      <c r="O205" s="189"/>
    </row>
    <row r="206" spans="1:15" x14ac:dyDescent="0.2">
      <c r="A206" s="181"/>
      <c r="B206" s="185" t="s">
        <v>412</v>
      </c>
      <c r="C206" s="186"/>
      <c r="D206" s="187"/>
      <c r="E206" s="179">
        <f t="shared" si="16"/>
        <v>0</v>
      </c>
      <c r="F206" s="188"/>
      <c r="G206" s="188" t="str">
        <f t="shared" si="17"/>
        <v xml:space="preserve">A182 :  </v>
      </c>
      <c r="H206" s="93" t="str">
        <f t="shared" si="15"/>
        <v xml:space="preserve">A182 : </v>
      </c>
      <c r="I206" s="93" t="str">
        <f t="shared" si="18"/>
        <v>A182</v>
      </c>
      <c r="J206" s="188"/>
      <c r="K206" s="188"/>
      <c r="L206" s="91"/>
      <c r="M206" s="91">
        <f t="shared" si="14"/>
        <v>0</v>
      </c>
      <c r="N206" s="179"/>
      <c r="O206" s="189"/>
    </row>
    <row r="207" spans="1:15" x14ac:dyDescent="0.2">
      <c r="A207" s="182"/>
      <c r="B207" s="185" t="s">
        <v>413</v>
      </c>
      <c r="C207" s="186"/>
      <c r="D207" s="187"/>
      <c r="E207" s="179">
        <f t="shared" si="16"/>
        <v>0</v>
      </c>
      <c r="F207" s="188"/>
      <c r="G207" s="188" t="str">
        <f t="shared" si="17"/>
        <v xml:space="preserve">A183 :  </v>
      </c>
      <c r="H207" s="93" t="str">
        <f t="shared" si="15"/>
        <v xml:space="preserve">A183 : </v>
      </c>
      <c r="I207" s="93" t="str">
        <f t="shared" si="18"/>
        <v>A183</v>
      </c>
      <c r="J207" s="188"/>
      <c r="K207" s="188"/>
      <c r="L207" s="91"/>
      <c r="M207" s="91">
        <f t="shared" ref="M207:M270" si="19">A207</f>
        <v>0</v>
      </c>
      <c r="N207" s="179"/>
      <c r="O207" s="189"/>
    </row>
    <row r="208" spans="1:15" x14ac:dyDescent="0.2">
      <c r="A208" s="181"/>
      <c r="B208" s="185" t="s">
        <v>414</v>
      </c>
      <c r="C208" s="186"/>
      <c r="D208" s="187"/>
      <c r="E208" s="179">
        <f t="shared" si="16"/>
        <v>0</v>
      </c>
      <c r="F208" s="188"/>
      <c r="G208" s="188" t="str">
        <f t="shared" si="17"/>
        <v xml:space="preserve">A184 :  </v>
      </c>
      <c r="H208" s="93" t="str">
        <f t="shared" si="15"/>
        <v xml:space="preserve">A184 : </v>
      </c>
      <c r="I208" s="93" t="str">
        <f t="shared" si="18"/>
        <v>A184</v>
      </c>
      <c r="J208" s="188"/>
      <c r="K208" s="188"/>
      <c r="L208" s="91"/>
      <c r="M208" s="91">
        <f t="shared" si="19"/>
        <v>0</v>
      </c>
      <c r="N208" s="179"/>
      <c r="O208" s="189"/>
    </row>
    <row r="209" spans="1:15" x14ac:dyDescent="0.2">
      <c r="A209" s="182"/>
      <c r="B209" s="185" t="s">
        <v>415</v>
      </c>
      <c r="C209" s="186"/>
      <c r="D209" s="187"/>
      <c r="E209" s="179">
        <f t="shared" si="16"/>
        <v>0</v>
      </c>
      <c r="F209" s="188"/>
      <c r="G209" s="188" t="str">
        <f t="shared" si="17"/>
        <v xml:space="preserve">A185 :  </v>
      </c>
      <c r="H209" s="93" t="str">
        <f t="shared" si="15"/>
        <v xml:space="preserve">A185 : </v>
      </c>
      <c r="I209" s="93" t="str">
        <f t="shared" si="18"/>
        <v>A185</v>
      </c>
      <c r="J209" s="188"/>
      <c r="K209" s="188"/>
      <c r="L209" s="91"/>
      <c r="M209" s="91">
        <f t="shared" si="19"/>
        <v>0</v>
      </c>
      <c r="N209" s="179"/>
      <c r="O209" s="189"/>
    </row>
    <row r="210" spans="1:15" x14ac:dyDescent="0.2">
      <c r="A210" s="181"/>
      <c r="B210" s="185" t="s">
        <v>416</v>
      </c>
      <c r="C210" s="186"/>
      <c r="D210" s="187"/>
      <c r="E210" s="179">
        <f t="shared" si="16"/>
        <v>0</v>
      </c>
      <c r="F210" s="188"/>
      <c r="G210" s="188" t="str">
        <f t="shared" si="17"/>
        <v xml:space="preserve">A186 :  </v>
      </c>
      <c r="H210" s="93" t="str">
        <f t="shared" si="15"/>
        <v xml:space="preserve">A186 : </v>
      </c>
      <c r="I210" s="93" t="str">
        <f t="shared" si="18"/>
        <v>A186</v>
      </c>
      <c r="J210" s="188"/>
      <c r="K210" s="188"/>
      <c r="L210" s="91"/>
      <c r="M210" s="91">
        <f t="shared" si="19"/>
        <v>0</v>
      </c>
      <c r="N210" s="179"/>
      <c r="O210" s="189"/>
    </row>
    <row r="211" spans="1:15" x14ac:dyDescent="0.2">
      <c r="A211" s="182"/>
      <c r="B211" s="185" t="s">
        <v>417</v>
      </c>
      <c r="C211" s="186"/>
      <c r="D211" s="187"/>
      <c r="E211" s="179">
        <f t="shared" si="16"/>
        <v>0</v>
      </c>
      <c r="F211" s="188"/>
      <c r="G211" s="188" t="str">
        <f t="shared" si="17"/>
        <v xml:space="preserve">A187 :  </v>
      </c>
      <c r="H211" s="93" t="str">
        <f t="shared" si="15"/>
        <v xml:space="preserve">A187 : </v>
      </c>
      <c r="I211" s="93" t="str">
        <f t="shared" si="18"/>
        <v>A187</v>
      </c>
      <c r="J211" s="188"/>
      <c r="K211" s="188"/>
      <c r="L211" s="91"/>
      <c r="M211" s="91">
        <f t="shared" si="19"/>
        <v>0</v>
      </c>
      <c r="N211" s="179"/>
      <c r="O211" s="189"/>
    </row>
    <row r="212" spans="1:15" x14ac:dyDescent="0.2">
      <c r="A212" s="181"/>
      <c r="B212" s="185" t="s">
        <v>418</v>
      </c>
      <c r="C212" s="186"/>
      <c r="D212" s="187"/>
      <c r="E212" s="179">
        <f t="shared" si="16"/>
        <v>0</v>
      </c>
      <c r="F212" s="188"/>
      <c r="G212" s="188" t="str">
        <f t="shared" si="17"/>
        <v xml:space="preserve">A188 :  </v>
      </c>
      <c r="H212" s="93" t="str">
        <f t="shared" si="15"/>
        <v xml:space="preserve">A188 : </v>
      </c>
      <c r="I212" s="93" t="str">
        <f t="shared" si="18"/>
        <v>A188</v>
      </c>
      <c r="J212" s="188"/>
      <c r="K212" s="188"/>
      <c r="L212" s="91"/>
      <c r="M212" s="91">
        <f t="shared" si="19"/>
        <v>0</v>
      </c>
      <c r="N212" s="179"/>
      <c r="O212" s="189"/>
    </row>
    <row r="213" spans="1:15" x14ac:dyDescent="0.2">
      <c r="A213" s="182"/>
      <c r="B213" s="185" t="s">
        <v>419</v>
      </c>
      <c r="C213" s="186"/>
      <c r="D213" s="187"/>
      <c r="E213" s="179">
        <f t="shared" si="16"/>
        <v>0</v>
      </c>
      <c r="F213" s="188"/>
      <c r="G213" s="188" t="str">
        <f t="shared" si="17"/>
        <v xml:space="preserve">A189 :  </v>
      </c>
      <c r="H213" s="93" t="str">
        <f t="shared" si="15"/>
        <v xml:space="preserve">A189 : </v>
      </c>
      <c r="I213" s="93" t="str">
        <f t="shared" si="18"/>
        <v>A189</v>
      </c>
      <c r="J213" s="188"/>
      <c r="K213" s="188"/>
      <c r="L213" s="91"/>
      <c r="M213" s="91">
        <f t="shared" si="19"/>
        <v>0</v>
      </c>
      <c r="N213" s="179"/>
      <c r="O213" s="189"/>
    </row>
    <row r="214" spans="1:15" x14ac:dyDescent="0.2">
      <c r="A214" s="181"/>
      <c r="B214" s="185" t="s">
        <v>420</v>
      </c>
      <c r="C214" s="186"/>
      <c r="D214" s="187"/>
      <c r="E214" s="179">
        <f t="shared" si="16"/>
        <v>0</v>
      </c>
      <c r="F214" s="188"/>
      <c r="G214" s="188" t="str">
        <f t="shared" si="17"/>
        <v xml:space="preserve">A190 :  </v>
      </c>
      <c r="H214" s="93" t="str">
        <f t="shared" si="15"/>
        <v xml:space="preserve">A190 : </v>
      </c>
      <c r="I214" s="93" t="str">
        <f t="shared" si="18"/>
        <v>A190</v>
      </c>
      <c r="J214" s="188"/>
      <c r="K214" s="188"/>
      <c r="L214" s="91"/>
      <c r="M214" s="91">
        <f t="shared" si="19"/>
        <v>0</v>
      </c>
      <c r="N214" s="179"/>
      <c r="O214" s="189"/>
    </row>
    <row r="215" spans="1:15" x14ac:dyDescent="0.2">
      <c r="A215" s="182"/>
      <c r="B215" s="185" t="s">
        <v>421</v>
      </c>
      <c r="C215" s="186"/>
      <c r="D215" s="187"/>
      <c r="E215" s="179">
        <f t="shared" si="16"/>
        <v>0</v>
      </c>
      <c r="F215" s="188"/>
      <c r="G215" s="188" t="str">
        <f t="shared" si="17"/>
        <v xml:space="preserve">A191 :  </v>
      </c>
      <c r="H215" s="93" t="str">
        <f t="shared" si="15"/>
        <v xml:space="preserve">A191 : </v>
      </c>
      <c r="I215" s="93" t="str">
        <f t="shared" si="18"/>
        <v>A191</v>
      </c>
      <c r="J215" s="188"/>
      <c r="K215" s="188"/>
      <c r="L215" s="91"/>
      <c r="M215" s="91">
        <f t="shared" si="19"/>
        <v>0</v>
      </c>
      <c r="N215" s="179"/>
      <c r="O215" s="189"/>
    </row>
    <row r="216" spans="1:15" x14ac:dyDescent="0.2">
      <c r="A216" s="181"/>
      <c r="B216" s="185" t="s">
        <v>422</v>
      </c>
      <c r="C216" s="186"/>
      <c r="D216" s="187"/>
      <c r="E216" s="179">
        <f t="shared" si="16"/>
        <v>0</v>
      </c>
      <c r="F216" s="188"/>
      <c r="G216" s="188" t="str">
        <f t="shared" si="17"/>
        <v xml:space="preserve">A192 :  </v>
      </c>
      <c r="H216" s="93" t="str">
        <f t="shared" si="15"/>
        <v xml:space="preserve">A192 : </v>
      </c>
      <c r="I216" s="93" t="str">
        <f t="shared" si="18"/>
        <v>A192</v>
      </c>
      <c r="J216" s="188"/>
      <c r="K216" s="188"/>
      <c r="L216" s="91"/>
      <c r="M216" s="91">
        <f t="shared" si="19"/>
        <v>0</v>
      </c>
      <c r="N216" s="179"/>
      <c r="O216" s="189"/>
    </row>
    <row r="217" spans="1:15" x14ac:dyDescent="0.2">
      <c r="A217" s="182"/>
      <c r="B217" s="185" t="s">
        <v>423</v>
      </c>
      <c r="C217" s="186"/>
      <c r="D217" s="187"/>
      <c r="E217" s="179">
        <f t="shared" si="16"/>
        <v>0</v>
      </c>
      <c r="F217" s="188"/>
      <c r="G217" s="188" t="str">
        <f t="shared" si="17"/>
        <v xml:space="preserve">A193 :  </v>
      </c>
      <c r="H217" s="93" t="str">
        <f t="shared" si="15"/>
        <v xml:space="preserve">A193 : </v>
      </c>
      <c r="I217" s="93" t="str">
        <f t="shared" si="18"/>
        <v>A193</v>
      </c>
      <c r="J217" s="188"/>
      <c r="K217" s="188"/>
      <c r="L217" s="91"/>
      <c r="M217" s="91">
        <f t="shared" si="19"/>
        <v>0</v>
      </c>
      <c r="N217" s="179"/>
      <c r="O217" s="189"/>
    </row>
    <row r="218" spans="1:15" x14ac:dyDescent="0.2">
      <c r="A218" s="181"/>
      <c r="B218" s="185" t="s">
        <v>424</v>
      </c>
      <c r="C218" s="186"/>
      <c r="D218" s="187"/>
      <c r="E218" s="179">
        <f t="shared" si="16"/>
        <v>0</v>
      </c>
      <c r="F218" s="188"/>
      <c r="G218" s="188" t="str">
        <f t="shared" si="17"/>
        <v xml:space="preserve">A194 :  </v>
      </c>
      <c r="H218" s="93" t="str">
        <f t="shared" si="15"/>
        <v xml:space="preserve">A194 : </v>
      </c>
      <c r="I218" s="93" t="str">
        <f t="shared" si="18"/>
        <v>A194</v>
      </c>
      <c r="J218" s="188"/>
      <c r="K218" s="188"/>
      <c r="L218" s="91"/>
      <c r="M218" s="91">
        <f t="shared" si="19"/>
        <v>0</v>
      </c>
      <c r="N218" s="179"/>
      <c r="O218" s="189"/>
    </row>
    <row r="219" spans="1:15" x14ac:dyDescent="0.2">
      <c r="A219" s="182"/>
      <c r="B219" s="185" t="s">
        <v>425</v>
      </c>
      <c r="C219" s="186"/>
      <c r="D219" s="187"/>
      <c r="E219" s="179">
        <f t="shared" si="16"/>
        <v>0</v>
      </c>
      <c r="F219" s="188"/>
      <c r="G219" s="188" t="str">
        <f t="shared" si="17"/>
        <v xml:space="preserve">A195 :  </v>
      </c>
      <c r="H219" s="93" t="str">
        <f t="shared" si="15"/>
        <v xml:space="preserve">A195 : </v>
      </c>
      <c r="I219" s="93" t="str">
        <f t="shared" si="18"/>
        <v>A195</v>
      </c>
      <c r="J219" s="188"/>
      <c r="K219" s="188"/>
      <c r="L219" s="91"/>
      <c r="M219" s="91">
        <f t="shared" si="19"/>
        <v>0</v>
      </c>
      <c r="N219" s="179"/>
      <c r="O219" s="189"/>
    </row>
    <row r="220" spans="1:15" x14ac:dyDescent="0.2">
      <c r="A220" s="181"/>
      <c r="B220" s="185" t="s">
        <v>426</v>
      </c>
      <c r="C220" s="186"/>
      <c r="D220" s="187"/>
      <c r="E220" s="179">
        <f t="shared" si="16"/>
        <v>0</v>
      </c>
      <c r="F220" s="188"/>
      <c r="G220" s="188" t="str">
        <f t="shared" si="17"/>
        <v xml:space="preserve">A196 :  </v>
      </c>
      <c r="H220" s="93" t="str">
        <f t="shared" si="15"/>
        <v xml:space="preserve">A196 : </v>
      </c>
      <c r="I220" s="93" t="str">
        <f t="shared" si="18"/>
        <v>A196</v>
      </c>
      <c r="J220" s="188"/>
      <c r="K220" s="188"/>
      <c r="L220" s="91"/>
      <c r="M220" s="91">
        <f t="shared" si="19"/>
        <v>0</v>
      </c>
      <c r="N220" s="179"/>
      <c r="O220" s="189"/>
    </row>
    <row r="221" spans="1:15" x14ac:dyDescent="0.2">
      <c r="A221" s="182"/>
      <c r="B221" s="185" t="s">
        <v>427</v>
      </c>
      <c r="C221" s="186"/>
      <c r="D221" s="187"/>
      <c r="E221" s="179">
        <f t="shared" si="16"/>
        <v>0</v>
      </c>
      <c r="F221" s="188"/>
      <c r="G221" s="188" t="str">
        <f t="shared" si="17"/>
        <v xml:space="preserve">A197 :  </v>
      </c>
      <c r="H221" s="93" t="str">
        <f t="shared" si="15"/>
        <v xml:space="preserve">A197 : </v>
      </c>
      <c r="I221" s="93" t="str">
        <f t="shared" si="18"/>
        <v>A197</v>
      </c>
      <c r="J221" s="188"/>
      <c r="K221" s="188"/>
      <c r="L221" s="91"/>
      <c r="M221" s="91">
        <f t="shared" si="19"/>
        <v>0</v>
      </c>
      <c r="N221" s="179"/>
      <c r="O221" s="189"/>
    </row>
    <row r="222" spans="1:15" x14ac:dyDescent="0.2">
      <c r="A222" s="181"/>
      <c r="B222" s="185" t="s">
        <v>428</v>
      </c>
      <c r="C222" s="186"/>
      <c r="D222" s="187"/>
      <c r="E222" s="179">
        <f t="shared" si="16"/>
        <v>0</v>
      </c>
      <c r="F222" s="188"/>
      <c r="G222" s="188" t="str">
        <f t="shared" si="17"/>
        <v xml:space="preserve">A198 :  </v>
      </c>
      <c r="H222" s="93" t="str">
        <f t="shared" si="15"/>
        <v xml:space="preserve">A198 : </v>
      </c>
      <c r="I222" s="93" t="str">
        <f t="shared" si="18"/>
        <v>A198</v>
      </c>
      <c r="J222" s="188"/>
      <c r="K222" s="188"/>
      <c r="L222" s="91"/>
      <c r="M222" s="91">
        <f t="shared" si="19"/>
        <v>0</v>
      </c>
      <c r="N222" s="179"/>
      <c r="O222" s="189"/>
    </row>
    <row r="223" spans="1:15" x14ac:dyDescent="0.2">
      <c r="A223" s="182"/>
      <c r="B223" s="185" t="s">
        <v>429</v>
      </c>
      <c r="C223" s="186"/>
      <c r="D223" s="187"/>
      <c r="E223" s="179">
        <f t="shared" si="16"/>
        <v>0</v>
      </c>
      <c r="F223" s="188"/>
      <c r="G223" s="188" t="str">
        <f t="shared" si="17"/>
        <v xml:space="preserve">A199 :  </v>
      </c>
      <c r="H223" s="93" t="str">
        <f t="shared" si="15"/>
        <v xml:space="preserve">A199 : </v>
      </c>
      <c r="I223" s="93" t="str">
        <f t="shared" si="18"/>
        <v>A199</v>
      </c>
      <c r="J223" s="188"/>
      <c r="K223" s="188"/>
      <c r="L223" s="91"/>
      <c r="M223" s="91">
        <f t="shared" si="19"/>
        <v>0</v>
      </c>
      <c r="N223" s="179"/>
      <c r="O223" s="189"/>
    </row>
    <row r="224" spans="1:15" x14ac:dyDescent="0.2">
      <c r="A224" s="181"/>
      <c r="B224" s="185" t="s">
        <v>430</v>
      </c>
      <c r="C224" s="186"/>
      <c r="D224" s="187"/>
      <c r="E224" s="179">
        <f t="shared" si="16"/>
        <v>0</v>
      </c>
      <c r="F224" s="188"/>
      <c r="G224" s="188" t="str">
        <f t="shared" si="17"/>
        <v xml:space="preserve">A200 :  </v>
      </c>
      <c r="H224" s="93" t="str">
        <f t="shared" si="15"/>
        <v xml:space="preserve">A200 : </v>
      </c>
      <c r="I224" s="93" t="str">
        <f t="shared" si="18"/>
        <v>A200</v>
      </c>
      <c r="J224" s="188"/>
      <c r="K224" s="188"/>
      <c r="L224" s="91"/>
      <c r="M224" s="91">
        <f t="shared" si="19"/>
        <v>0</v>
      </c>
      <c r="N224" s="179"/>
      <c r="O224" s="189"/>
    </row>
    <row r="225" spans="1:15" x14ac:dyDescent="0.2">
      <c r="A225" s="182"/>
      <c r="B225" s="185" t="s">
        <v>431</v>
      </c>
      <c r="C225" s="186"/>
      <c r="D225" s="187"/>
      <c r="E225" s="179">
        <f t="shared" si="16"/>
        <v>0</v>
      </c>
      <c r="F225" s="188"/>
      <c r="G225" s="188" t="str">
        <f t="shared" si="17"/>
        <v xml:space="preserve">A201 :  </v>
      </c>
      <c r="H225" s="93" t="str">
        <f t="shared" si="15"/>
        <v xml:space="preserve">A201 : </v>
      </c>
      <c r="I225" s="93" t="str">
        <f t="shared" si="18"/>
        <v>A201</v>
      </c>
      <c r="J225" s="188"/>
      <c r="K225" s="188"/>
      <c r="L225" s="91"/>
      <c r="M225" s="91">
        <f t="shared" si="19"/>
        <v>0</v>
      </c>
      <c r="N225" s="179"/>
      <c r="O225" s="189"/>
    </row>
    <row r="226" spans="1:15" x14ac:dyDescent="0.2">
      <c r="A226" s="181"/>
      <c r="B226" s="185" t="s">
        <v>432</v>
      </c>
      <c r="C226" s="186"/>
      <c r="D226" s="187"/>
      <c r="E226" s="179">
        <f t="shared" si="16"/>
        <v>0</v>
      </c>
      <c r="F226" s="188"/>
      <c r="G226" s="188" t="str">
        <f t="shared" si="17"/>
        <v xml:space="preserve">A202 :  </v>
      </c>
      <c r="H226" s="93" t="str">
        <f t="shared" si="15"/>
        <v xml:space="preserve">A202 : </v>
      </c>
      <c r="I226" s="93" t="str">
        <f t="shared" si="18"/>
        <v>A202</v>
      </c>
      <c r="J226" s="188"/>
      <c r="K226" s="188"/>
      <c r="L226" s="91"/>
      <c r="M226" s="91">
        <f t="shared" si="19"/>
        <v>0</v>
      </c>
      <c r="N226" s="179"/>
      <c r="O226" s="189"/>
    </row>
    <row r="227" spans="1:15" x14ac:dyDescent="0.2">
      <c r="A227" s="182"/>
      <c r="B227" s="185" t="s">
        <v>433</v>
      </c>
      <c r="C227" s="186"/>
      <c r="D227" s="187"/>
      <c r="E227" s="179">
        <f t="shared" si="16"/>
        <v>0</v>
      </c>
      <c r="F227" s="188"/>
      <c r="G227" s="188" t="str">
        <f t="shared" si="17"/>
        <v xml:space="preserve">A203 :  </v>
      </c>
      <c r="H227" s="93" t="str">
        <f t="shared" si="15"/>
        <v xml:space="preserve">A203 : </v>
      </c>
      <c r="I227" s="93" t="str">
        <f t="shared" si="18"/>
        <v>A203</v>
      </c>
      <c r="J227" s="188"/>
      <c r="K227" s="188"/>
      <c r="L227" s="91"/>
      <c r="M227" s="91">
        <f t="shared" si="19"/>
        <v>0</v>
      </c>
      <c r="N227" s="179"/>
      <c r="O227" s="189"/>
    </row>
    <row r="228" spans="1:15" x14ac:dyDescent="0.2">
      <c r="A228" s="181"/>
      <c r="B228" s="185" t="s">
        <v>434</v>
      </c>
      <c r="C228" s="186"/>
      <c r="D228" s="187"/>
      <c r="E228" s="179">
        <f t="shared" si="16"/>
        <v>0</v>
      </c>
      <c r="F228" s="188"/>
      <c r="G228" s="188" t="str">
        <f t="shared" si="17"/>
        <v xml:space="preserve">A204 :  </v>
      </c>
      <c r="H228" s="93" t="str">
        <f t="shared" si="15"/>
        <v xml:space="preserve">A204 : </v>
      </c>
      <c r="I228" s="93" t="str">
        <f t="shared" si="18"/>
        <v>A204</v>
      </c>
      <c r="J228" s="188"/>
      <c r="K228" s="188"/>
      <c r="L228" s="91"/>
      <c r="M228" s="91">
        <f t="shared" si="19"/>
        <v>0</v>
      </c>
      <c r="N228" s="179"/>
      <c r="O228" s="189"/>
    </row>
    <row r="229" spans="1:15" x14ac:dyDescent="0.2">
      <c r="A229" s="182"/>
      <c r="B229" s="185" t="s">
        <v>435</v>
      </c>
      <c r="C229" s="186"/>
      <c r="D229" s="187"/>
      <c r="E229" s="179">
        <f t="shared" si="16"/>
        <v>0</v>
      </c>
      <c r="F229" s="188"/>
      <c r="G229" s="188" t="str">
        <f t="shared" si="17"/>
        <v xml:space="preserve">A205 :  </v>
      </c>
      <c r="H229" s="93" t="str">
        <f t="shared" si="15"/>
        <v xml:space="preserve">A205 : </v>
      </c>
      <c r="I229" s="93" t="str">
        <f t="shared" si="18"/>
        <v>A205</v>
      </c>
      <c r="J229" s="188"/>
      <c r="K229" s="188"/>
      <c r="L229" s="91"/>
      <c r="M229" s="91">
        <f t="shared" si="19"/>
        <v>0</v>
      </c>
      <c r="N229" s="179"/>
      <c r="O229" s="189"/>
    </row>
    <row r="230" spans="1:15" x14ac:dyDescent="0.2">
      <c r="A230" s="181"/>
      <c r="B230" s="185" t="s">
        <v>436</v>
      </c>
      <c r="C230" s="186"/>
      <c r="D230" s="187"/>
      <c r="E230" s="179">
        <f t="shared" si="16"/>
        <v>0</v>
      </c>
      <c r="F230" s="188"/>
      <c r="G230" s="188" t="str">
        <f t="shared" si="17"/>
        <v xml:space="preserve">A206 :  </v>
      </c>
      <c r="H230" s="93" t="str">
        <f t="shared" si="15"/>
        <v xml:space="preserve">A206 : </v>
      </c>
      <c r="I230" s="93" t="str">
        <f t="shared" si="18"/>
        <v>A206</v>
      </c>
      <c r="J230" s="188"/>
      <c r="K230" s="188"/>
      <c r="L230" s="91"/>
      <c r="M230" s="91">
        <f t="shared" si="19"/>
        <v>0</v>
      </c>
      <c r="N230" s="179"/>
      <c r="O230" s="189"/>
    </row>
    <row r="231" spans="1:15" x14ac:dyDescent="0.2">
      <c r="A231" s="182"/>
      <c r="B231" s="185" t="s">
        <v>437</v>
      </c>
      <c r="C231" s="186"/>
      <c r="D231" s="187"/>
      <c r="E231" s="179">
        <f t="shared" si="16"/>
        <v>0</v>
      </c>
      <c r="F231" s="188"/>
      <c r="G231" s="188" t="str">
        <f t="shared" si="17"/>
        <v xml:space="preserve">A207 :  </v>
      </c>
      <c r="H231" s="93" t="str">
        <f t="shared" si="15"/>
        <v xml:space="preserve">A207 : </v>
      </c>
      <c r="I231" s="93" t="str">
        <f t="shared" si="18"/>
        <v>A207</v>
      </c>
      <c r="J231" s="188"/>
      <c r="K231" s="188"/>
      <c r="L231" s="91"/>
      <c r="M231" s="91">
        <f t="shared" si="19"/>
        <v>0</v>
      </c>
      <c r="N231" s="179"/>
      <c r="O231" s="189"/>
    </row>
    <row r="232" spans="1:15" x14ac:dyDescent="0.2">
      <c r="A232" s="181"/>
      <c r="B232" s="185" t="s">
        <v>438</v>
      </c>
      <c r="C232" s="186"/>
      <c r="D232" s="187"/>
      <c r="E232" s="179">
        <f t="shared" si="16"/>
        <v>0</v>
      </c>
      <c r="F232" s="188"/>
      <c r="G232" s="188" t="str">
        <f t="shared" si="17"/>
        <v xml:space="preserve">A208 :  </v>
      </c>
      <c r="H232" s="93" t="str">
        <f t="shared" si="15"/>
        <v xml:space="preserve">A208 : </v>
      </c>
      <c r="I232" s="93" t="str">
        <f t="shared" si="18"/>
        <v>A208</v>
      </c>
      <c r="J232" s="188"/>
      <c r="K232" s="188"/>
      <c r="L232" s="91"/>
      <c r="M232" s="91">
        <f t="shared" si="19"/>
        <v>0</v>
      </c>
      <c r="N232" s="179"/>
      <c r="O232" s="189"/>
    </row>
    <row r="233" spans="1:15" x14ac:dyDescent="0.2">
      <c r="A233" s="182"/>
      <c r="B233" s="185" t="s">
        <v>439</v>
      </c>
      <c r="C233" s="186"/>
      <c r="D233" s="187"/>
      <c r="E233" s="179">
        <f t="shared" si="16"/>
        <v>0</v>
      </c>
      <c r="F233" s="188"/>
      <c r="G233" s="188" t="str">
        <f t="shared" si="17"/>
        <v xml:space="preserve">A209 :  </v>
      </c>
      <c r="H233" s="93" t="str">
        <f t="shared" si="15"/>
        <v xml:space="preserve">A209 : </v>
      </c>
      <c r="I233" s="93" t="str">
        <f t="shared" si="18"/>
        <v>A209</v>
      </c>
      <c r="J233" s="188"/>
      <c r="K233" s="188"/>
      <c r="L233" s="91"/>
      <c r="M233" s="91">
        <f t="shared" si="19"/>
        <v>0</v>
      </c>
      <c r="N233" s="179"/>
      <c r="O233" s="189"/>
    </row>
    <row r="234" spans="1:15" x14ac:dyDescent="0.2">
      <c r="A234" s="181"/>
      <c r="B234" s="185" t="s">
        <v>440</v>
      </c>
      <c r="C234" s="186"/>
      <c r="D234" s="187"/>
      <c r="E234" s="179">
        <f t="shared" si="16"/>
        <v>0</v>
      </c>
      <c r="F234" s="188"/>
      <c r="G234" s="188" t="str">
        <f t="shared" si="17"/>
        <v xml:space="preserve">A210 :  </v>
      </c>
      <c r="H234" s="93" t="str">
        <f t="shared" si="15"/>
        <v xml:space="preserve">A210 : </v>
      </c>
      <c r="I234" s="93" t="str">
        <f t="shared" si="18"/>
        <v>A210</v>
      </c>
      <c r="J234" s="188"/>
      <c r="K234" s="188"/>
      <c r="L234" s="91"/>
      <c r="M234" s="91">
        <f t="shared" si="19"/>
        <v>0</v>
      </c>
      <c r="N234" s="179"/>
      <c r="O234" s="189"/>
    </row>
    <row r="235" spans="1:15" x14ac:dyDescent="0.2">
      <c r="A235" s="182"/>
      <c r="B235" s="185" t="s">
        <v>441</v>
      </c>
      <c r="C235" s="186"/>
      <c r="D235" s="187"/>
      <c r="E235" s="179">
        <f t="shared" si="16"/>
        <v>0</v>
      </c>
      <c r="F235" s="188"/>
      <c r="G235" s="188" t="str">
        <f t="shared" si="17"/>
        <v xml:space="preserve">A211 :  </v>
      </c>
      <c r="H235" s="93" t="str">
        <f t="shared" si="15"/>
        <v xml:space="preserve">A211 : </v>
      </c>
      <c r="I235" s="93" t="str">
        <f t="shared" si="18"/>
        <v>A211</v>
      </c>
      <c r="J235" s="188"/>
      <c r="K235" s="188"/>
      <c r="L235" s="91"/>
      <c r="M235" s="91">
        <f t="shared" si="19"/>
        <v>0</v>
      </c>
      <c r="N235" s="179"/>
      <c r="O235" s="189"/>
    </row>
    <row r="236" spans="1:15" x14ac:dyDescent="0.2">
      <c r="A236" s="181"/>
      <c r="B236" s="185" t="s">
        <v>442</v>
      </c>
      <c r="C236" s="186"/>
      <c r="D236" s="187"/>
      <c r="E236" s="179">
        <f t="shared" si="16"/>
        <v>0</v>
      </c>
      <c r="F236" s="188"/>
      <c r="G236" s="188" t="str">
        <f t="shared" si="17"/>
        <v xml:space="preserve">A212 :  </v>
      </c>
      <c r="H236" s="93" t="str">
        <f t="shared" si="15"/>
        <v xml:space="preserve">A212 : </v>
      </c>
      <c r="I236" s="93" t="str">
        <f t="shared" si="18"/>
        <v>A212</v>
      </c>
      <c r="J236" s="188"/>
      <c r="K236" s="188"/>
      <c r="L236" s="91"/>
      <c r="M236" s="91">
        <f t="shared" si="19"/>
        <v>0</v>
      </c>
      <c r="N236" s="179"/>
      <c r="O236" s="189"/>
    </row>
    <row r="237" spans="1:15" x14ac:dyDescent="0.2">
      <c r="A237" s="182"/>
      <c r="B237" s="185" t="s">
        <v>443</v>
      </c>
      <c r="C237" s="186"/>
      <c r="D237" s="187"/>
      <c r="E237" s="179">
        <f t="shared" si="16"/>
        <v>0</v>
      </c>
      <c r="F237" s="188"/>
      <c r="G237" s="188" t="str">
        <f t="shared" si="17"/>
        <v xml:space="preserve">A213 :  </v>
      </c>
      <c r="H237" s="93" t="str">
        <f t="shared" si="15"/>
        <v xml:space="preserve">A213 : </v>
      </c>
      <c r="I237" s="93" t="str">
        <f t="shared" si="18"/>
        <v>A213</v>
      </c>
      <c r="J237" s="188"/>
      <c r="K237" s="188"/>
      <c r="L237" s="91"/>
      <c r="M237" s="91">
        <f t="shared" si="19"/>
        <v>0</v>
      </c>
      <c r="N237" s="179"/>
      <c r="O237" s="189"/>
    </row>
    <row r="238" spans="1:15" x14ac:dyDescent="0.2">
      <c r="A238" s="181"/>
      <c r="B238" s="185" t="s">
        <v>444</v>
      </c>
      <c r="C238" s="186"/>
      <c r="D238" s="187"/>
      <c r="E238" s="179">
        <f t="shared" si="16"/>
        <v>0</v>
      </c>
      <c r="F238" s="188"/>
      <c r="G238" s="188" t="str">
        <f t="shared" si="17"/>
        <v xml:space="preserve">A214 :  </v>
      </c>
      <c r="H238" s="93" t="str">
        <f t="shared" si="15"/>
        <v xml:space="preserve">A214 : </v>
      </c>
      <c r="I238" s="93" t="str">
        <f t="shared" si="18"/>
        <v>A214</v>
      </c>
      <c r="J238" s="188"/>
      <c r="K238" s="188"/>
      <c r="L238" s="91"/>
      <c r="M238" s="91">
        <f t="shared" si="19"/>
        <v>0</v>
      </c>
      <c r="N238" s="179"/>
      <c r="O238" s="189"/>
    </row>
    <row r="239" spans="1:15" x14ac:dyDescent="0.2">
      <c r="A239" s="182"/>
      <c r="B239" s="185" t="s">
        <v>445</v>
      </c>
      <c r="C239" s="186"/>
      <c r="D239" s="187"/>
      <c r="E239" s="179">
        <f t="shared" si="16"/>
        <v>0</v>
      </c>
      <c r="F239" s="188"/>
      <c r="G239" s="188" t="str">
        <f t="shared" si="17"/>
        <v xml:space="preserve">A215 :  </v>
      </c>
      <c r="H239" s="93" t="str">
        <f t="shared" si="15"/>
        <v xml:space="preserve">A215 : </v>
      </c>
      <c r="I239" s="93" t="str">
        <f t="shared" si="18"/>
        <v>A215</v>
      </c>
      <c r="J239" s="188"/>
      <c r="K239" s="188"/>
      <c r="L239" s="91"/>
      <c r="M239" s="91">
        <f t="shared" si="19"/>
        <v>0</v>
      </c>
      <c r="N239" s="179"/>
      <c r="O239" s="189"/>
    </row>
    <row r="240" spans="1:15" x14ac:dyDescent="0.2">
      <c r="A240" s="181"/>
      <c r="B240" s="185" t="s">
        <v>446</v>
      </c>
      <c r="C240" s="186"/>
      <c r="D240" s="187"/>
      <c r="E240" s="179">
        <f t="shared" si="16"/>
        <v>0</v>
      </c>
      <c r="F240" s="188"/>
      <c r="G240" s="188" t="str">
        <f t="shared" si="17"/>
        <v xml:space="preserve">A216 :  </v>
      </c>
      <c r="H240" s="93" t="str">
        <f t="shared" si="15"/>
        <v xml:space="preserve">A216 : </v>
      </c>
      <c r="I240" s="93" t="str">
        <f t="shared" si="18"/>
        <v>A216</v>
      </c>
      <c r="J240" s="188"/>
      <c r="K240" s="188"/>
      <c r="L240" s="91"/>
      <c r="M240" s="91">
        <f t="shared" si="19"/>
        <v>0</v>
      </c>
      <c r="N240" s="179"/>
      <c r="O240" s="189"/>
    </row>
    <row r="241" spans="1:15" x14ac:dyDescent="0.2">
      <c r="A241" s="182"/>
      <c r="B241" s="185" t="s">
        <v>447</v>
      </c>
      <c r="C241" s="186"/>
      <c r="D241" s="187"/>
      <c r="E241" s="179">
        <f t="shared" si="16"/>
        <v>0</v>
      </c>
      <c r="F241" s="188"/>
      <c r="G241" s="188" t="str">
        <f t="shared" si="17"/>
        <v xml:space="preserve">A217 :  </v>
      </c>
      <c r="H241" s="93" t="str">
        <f t="shared" si="15"/>
        <v xml:space="preserve">A217 : </v>
      </c>
      <c r="I241" s="93" t="str">
        <f t="shared" si="18"/>
        <v>A217</v>
      </c>
      <c r="J241" s="188"/>
      <c r="K241" s="188"/>
      <c r="L241" s="91"/>
      <c r="M241" s="91">
        <f t="shared" si="19"/>
        <v>0</v>
      </c>
      <c r="N241" s="179"/>
      <c r="O241" s="189"/>
    </row>
    <row r="242" spans="1:15" x14ac:dyDescent="0.2">
      <c r="A242" s="181"/>
      <c r="B242" s="185" t="s">
        <v>448</v>
      </c>
      <c r="C242" s="186"/>
      <c r="D242" s="187"/>
      <c r="E242" s="179">
        <f t="shared" si="16"/>
        <v>0</v>
      </c>
      <c r="F242" s="188"/>
      <c r="G242" s="188" t="str">
        <f t="shared" si="17"/>
        <v xml:space="preserve">A218 :  </v>
      </c>
      <c r="H242" s="93" t="str">
        <f t="shared" si="15"/>
        <v xml:space="preserve">A218 : </v>
      </c>
      <c r="I242" s="93" t="str">
        <f t="shared" si="18"/>
        <v>A218</v>
      </c>
      <c r="J242" s="188"/>
      <c r="K242" s="188"/>
      <c r="L242" s="91"/>
      <c r="M242" s="91">
        <f t="shared" si="19"/>
        <v>0</v>
      </c>
      <c r="N242" s="179"/>
      <c r="O242" s="189"/>
    </row>
    <row r="243" spans="1:15" x14ac:dyDescent="0.2">
      <c r="A243" s="182"/>
      <c r="B243" s="185" t="s">
        <v>449</v>
      </c>
      <c r="C243" s="186"/>
      <c r="D243" s="187"/>
      <c r="E243" s="179">
        <f t="shared" si="16"/>
        <v>0</v>
      </c>
      <c r="F243" s="188"/>
      <c r="G243" s="188" t="str">
        <f t="shared" si="17"/>
        <v xml:space="preserve">A219 :  </v>
      </c>
      <c r="H243" s="93" t="str">
        <f t="shared" si="15"/>
        <v xml:space="preserve">A219 : </v>
      </c>
      <c r="I243" s="93" t="str">
        <f t="shared" si="18"/>
        <v>A219</v>
      </c>
      <c r="J243" s="188"/>
      <c r="K243" s="188"/>
      <c r="L243" s="91"/>
      <c r="M243" s="91">
        <f t="shared" si="19"/>
        <v>0</v>
      </c>
      <c r="N243" s="179"/>
      <c r="O243" s="189"/>
    </row>
    <row r="244" spans="1:15" x14ac:dyDescent="0.2">
      <c r="A244" s="181"/>
      <c r="B244" s="185" t="s">
        <v>450</v>
      </c>
      <c r="C244" s="186"/>
      <c r="D244" s="187"/>
      <c r="E244" s="179">
        <f t="shared" si="16"/>
        <v>0</v>
      </c>
      <c r="F244" s="188"/>
      <c r="G244" s="188" t="str">
        <f t="shared" si="17"/>
        <v xml:space="preserve">A220 :  </v>
      </c>
      <c r="H244" s="93" t="str">
        <f t="shared" si="15"/>
        <v xml:space="preserve">A220 : </v>
      </c>
      <c r="I244" s="93" t="str">
        <f t="shared" si="18"/>
        <v>A220</v>
      </c>
      <c r="J244" s="188"/>
      <c r="K244" s="188"/>
      <c r="L244" s="91"/>
      <c r="M244" s="91">
        <f t="shared" si="19"/>
        <v>0</v>
      </c>
      <c r="N244" s="179"/>
      <c r="O244" s="189"/>
    </row>
    <row r="245" spans="1:15" x14ac:dyDescent="0.2">
      <c r="A245" s="182"/>
      <c r="B245" s="185" t="s">
        <v>451</v>
      </c>
      <c r="C245" s="186"/>
      <c r="D245" s="187"/>
      <c r="E245" s="179">
        <f t="shared" si="16"/>
        <v>0</v>
      </c>
      <c r="F245" s="188"/>
      <c r="G245" s="188" t="str">
        <f t="shared" si="17"/>
        <v xml:space="preserve">A221 :  </v>
      </c>
      <c r="H245" s="93" t="str">
        <f t="shared" si="15"/>
        <v xml:space="preserve">A221 : </v>
      </c>
      <c r="I245" s="93" t="str">
        <f t="shared" si="18"/>
        <v>A221</v>
      </c>
      <c r="J245" s="188"/>
      <c r="K245" s="188"/>
      <c r="L245" s="91"/>
      <c r="M245" s="91">
        <f t="shared" si="19"/>
        <v>0</v>
      </c>
      <c r="N245" s="179"/>
      <c r="O245" s="189"/>
    </row>
    <row r="246" spans="1:15" x14ac:dyDescent="0.2">
      <c r="A246" s="181"/>
      <c r="B246" s="185" t="s">
        <v>452</v>
      </c>
      <c r="C246" s="186"/>
      <c r="D246" s="187"/>
      <c r="E246" s="179">
        <f t="shared" si="16"/>
        <v>0</v>
      </c>
      <c r="F246" s="188"/>
      <c r="G246" s="188" t="str">
        <f t="shared" si="17"/>
        <v xml:space="preserve">A222 :  </v>
      </c>
      <c r="H246" s="93" t="str">
        <f t="shared" si="15"/>
        <v xml:space="preserve">A222 : </v>
      </c>
      <c r="I246" s="93" t="str">
        <f t="shared" si="18"/>
        <v>A222</v>
      </c>
      <c r="J246" s="188"/>
      <c r="K246" s="188"/>
      <c r="L246" s="91"/>
      <c r="M246" s="91">
        <f t="shared" si="19"/>
        <v>0</v>
      </c>
      <c r="N246" s="179"/>
      <c r="O246" s="189"/>
    </row>
    <row r="247" spans="1:15" x14ac:dyDescent="0.2">
      <c r="A247" s="182"/>
      <c r="B247" s="185" t="s">
        <v>453</v>
      </c>
      <c r="C247" s="186"/>
      <c r="D247" s="187"/>
      <c r="E247" s="179">
        <f t="shared" si="16"/>
        <v>0</v>
      </c>
      <c r="F247" s="188"/>
      <c r="G247" s="188" t="str">
        <f t="shared" si="17"/>
        <v xml:space="preserve">A223 :  </v>
      </c>
      <c r="H247" s="93" t="str">
        <f t="shared" si="15"/>
        <v xml:space="preserve">A223 : </v>
      </c>
      <c r="I247" s="93" t="str">
        <f t="shared" si="18"/>
        <v>A223</v>
      </c>
      <c r="J247" s="188"/>
      <c r="K247" s="188"/>
      <c r="L247" s="91"/>
      <c r="M247" s="91">
        <f t="shared" si="19"/>
        <v>0</v>
      </c>
      <c r="N247" s="179"/>
      <c r="O247" s="189"/>
    </row>
    <row r="248" spans="1:15" x14ac:dyDescent="0.2">
      <c r="A248" s="181"/>
      <c r="B248" s="185" t="s">
        <v>454</v>
      </c>
      <c r="C248" s="186"/>
      <c r="D248" s="187"/>
      <c r="E248" s="179">
        <f t="shared" si="16"/>
        <v>0</v>
      </c>
      <c r="F248" s="188"/>
      <c r="G248" s="188" t="str">
        <f t="shared" si="17"/>
        <v xml:space="preserve">A224 :  </v>
      </c>
      <c r="H248" s="93" t="str">
        <f t="shared" si="15"/>
        <v xml:space="preserve">A224 : </v>
      </c>
      <c r="I248" s="93" t="str">
        <f t="shared" si="18"/>
        <v>A224</v>
      </c>
      <c r="J248" s="188"/>
      <c r="K248" s="188"/>
      <c r="L248" s="91"/>
      <c r="M248" s="91">
        <f t="shared" si="19"/>
        <v>0</v>
      </c>
      <c r="N248" s="179"/>
      <c r="O248" s="189"/>
    </row>
    <row r="249" spans="1:15" x14ac:dyDescent="0.2">
      <c r="A249" s="182"/>
      <c r="B249" s="185" t="s">
        <v>455</v>
      </c>
      <c r="C249" s="186"/>
      <c r="D249" s="187"/>
      <c r="E249" s="179">
        <f t="shared" si="16"/>
        <v>0</v>
      </c>
      <c r="F249" s="188"/>
      <c r="G249" s="188" t="str">
        <f t="shared" si="17"/>
        <v xml:space="preserve">A225 :  </v>
      </c>
      <c r="H249" s="93" t="str">
        <f t="shared" si="15"/>
        <v xml:space="preserve">A225 : </v>
      </c>
      <c r="I249" s="93" t="str">
        <f t="shared" si="18"/>
        <v>A225</v>
      </c>
      <c r="J249" s="188"/>
      <c r="K249" s="188"/>
      <c r="L249" s="91"/>
      <c r="M249" s="91">
        <f t="shared" si="19"/>
        <v>0</v>
      </c>
      <c r="N249" s="179"/>
      <c r="O249" s="189"/>
    </row>
    <row r="250" spans="1:15" x14ac:dyDescent="0.2">
      <c r="A250" s="181"/>
      <c r="B250" s="185" t="s">
        <v>456</v>
      </c>
      <c r="C250" s="186"/>
      <c r="D250" s="187"/>
      <c r="E250" s="179">
        <f t="shared" si="16"/>
        <v>0</v>
      </c>
      <c r="F250" s="188"/>
      <c r="G250" s="188" t="str">
        <f t="shared" si="17"/>
        <v xml:space="preserve">A226 :  </v>
      </c>
      <c r="H250" s="93" t="str">
        <f t="shared" si="15"/>
        <v xml:space="preserve">A226 : </v>
      </c>
      <c r="I250" s="93" t="str">
        <f t="shared" si="18"/>
        <v>A226</v>
      </c>
      <c r="J250" s="188"/>
      <c r="K250" s="188"/>
      <c r="L250" s="91"/>
      <c r="M250" s="91">
        <f t="shared" si="19"/>
        <v>0</v>
      </c>
      <c r="N250" s="179"/>
      <c r="O250" s="189"/>
    </row>
    <row r="251" spans="1:15" x14ac:dyDescent="0.2">
      <c r="A251" s="182"/>
      <c r="B251" s="185" t="s">
        <v>457</v>
      </c>
      <c r="C251" s="186"/>
      <c r="D251" s="187"/>
      <c r="E251" s="179">
        <f t="shared" si="16"/>
        <v>0</v>
      </c>
      <c r="F251" s="188"/>
      <c r="G251" s="188" t="str">
        <f t="shared" si="17"/>
        <v xml:space="preserve">A227 :  </v>
      </c>
      <c r="H251" s="93" t="str">
        <f t="shared" si="15"/>
        <v xml:space="preserve">A227 : </v>
      </c>
      <c r="I251" s="93" t="str">
        <f t="shared" si="18"/>
        <v>A227</v>
      </c>
      <c r="J251" s="188"/>
      <c r="K251" s="188"/>
      <c r="L251" s="91"/>
      <c r="M251" s="91">
        <f t="shared" si="19"/>
        <v>0</v>
      </c>
      <c r="N251" s="179"/>
      <c r="O251" s="189"/>
    </row>
    <row r="252" spans="1:15" x14ac:dyDescent="0.2">
      <c r="A252" s="181"/>
      <c r="B252" s="185" t="s">
        <v>458</v>
      </c>
      <c r="C252" s="186"/>
      <c r="D252" s="187"/>
      <c r="E252" s="179">
        <f t="shared" si="16"/>
        <v>0</v>
      </c>
      <c r="F252" s="188"/>
      <c r="G252" s="188" t="str">
        <f t="shared" si="17"/>
        <v xml:space="preserve">A228 :  </v>
      </c>
      <c r="H252" s="93" t="str">
        <f t="shared" ref="H252:H315" si="20">IF(B252&lt;&gt;"",CONCATENATE(B252," : ",C252),"")</f>
        <v xml:space="preserve">A228 : </v>
      </c>
      <c r="I252" s="93" t="str">
        <f t="shared" si="18"/>
        <v>A228</v>
      </c>
      <c r="J252" s="188"/>
      <c r="K252" s="188"/>
      <c r="L252" s="91"/>
      <c r="M252" s="91">
        <f t="shared" si="19"/>
        <v>0</v>
      </c>
      <c r="N252" s="179"/>
      <c r="O252" s="189"/>
    </row>
    <row r="253" spans="1:15" x14ac:dyDescent="0.2">
      <c r="A253" s="182"/>
      <c r="B253" s="185" t="s">
        <v>459</v>
      </c>
      <c r="C253" s="186"/>
      <c r="D253" s="187"/>
      <c r="E253" s="179">
        <f t="shared" si="16"/>
        <v>0</v>
      </c>
      <c r="F253" s="188"/>
      <c r="G253" s="188" t="str">
        <f t="shared" si="17"/>
        <v xml:space="preserve">A229 :  </v>
      </c>
      <c r="H253" s="93" t="str">
        <f t="shared" si="20"/>
        <v xml:space="preserve">A229 : </v>
      </c>
      <c r="I253" s="93" t="str">
        <f t="shared" si="18"/>
        <v>A229</v>
      </c>
      <c r="J253" s="188"/>
      <c r="K253" s="188"/>
      <c r="L253" s="91"/>
      <c r="M253" s="91">
        <f t="shared" si="19"/>
        <v>0</v>
      </c>
      <c r="N253" s="179"/>
      <c r="O253" s="189"/>
    </row>
    <row r="254" spans="1:15" x14ac:dyDescent="0.2">
      <c r="A254" s="181"/>
      <c r="B254" s="185" t="s">
        <v>460</v>
      </c>
      <c r="C254" s="186"/>
      <c r="D254" s="187"/>
      <c r="E254" s="179">
        <f t="shared" si="16"/>
        <v>0</v>
      </c>
      <c r="F254" s="188"/>
      <c r="G254" s="188" t="str">
        <f t="shared" si="17"/>
        <v xml:space="preserve">A230 :  </v>
      </c>
      <c r="H254" s="93" t="str">
        <f t="shared" si="20"/>
        <v xml:space="preserve">A230 : </v>
      </c>
      <c r="I254" s="93" t="str">
        <f t="shared" si="18"/>
        <v>A230</v>
      </c>
      <c r="J254" s="188"/>
      <c r="K254" s="188"/>
      <c r="L254" s="91"/>
      <c r="M254" s="91">
        <f t="shared" si="19"/>
        <v>0</v>
      </c>
      <c r="N254" s="179"/>
      <c r="O254" s="189"/>
    </row>
    <row r="255" spans="1:15" x14ac:dyDescent="0.2">
      <c r="A255" s="182"/>
      <c r="B255" s="185" t="s">
        <v>461</v>
      </c>
      <c r="C255" s="186"/>
      <c r="D255" s="187"/>
      <c r="E255" s="179">
        <f t="shared" si="16"/>
        <v>0</v>
      </c>
      <c r="F255" s="188"/>
      <c r="G255" s="188" t="str">
        <f t="shared" si="17"/>
        <v xml:space="preserve">A231 :  </v>
      </c>
      <c r="H255" s="93" t="str">
        <f t="shared" si="20"/>
        <v xml:space="preserve">A231 : </v>
      </c>
      <c r="I255" s="93" t="str">
        <f t="shared" si="18"/>
        <v>A231</v>
      </c>
      <c r="J255" s="188"/>
      <c r="K255" s="188"/>
      <c r="L255" s="91"/>
      <c r="M255" s="91">
        <f t="shared" si="19"/>
        <v>0</v>
      </c>
      <c r="N255" s="179"/>
      <c r="O255" s="189"/>
    </row>
    <row r="256" spans="1:15" x14ac:dyDescent="0.2">
      <c r="A256" s="181"/>
      <c r="B256" s="185" t="s">
        <v>462</v>
      </c>
      <c r="C256" s="186"/>
      <c r="D256" s="187"/>
      <c r="E256" s="179">
        <f t="shared" si="16"/>
        <v>0</v>
      </c>
      <c r="F256" s="188"/>
      <c r="G256" s="188" t="str">
        <f t="shared" si="17"/>
        <v xml:space="preserve">A232 :  </v>
      </c>
      <c r="H256" s="93" t="str">
        <f t="shared" si="20"/>
        <v xml:space="preserve">A232 : </v>
      </c>
      <c r="I256" s="93" t="str">
        <f t="shared" si="18"/>
        <v>A232</v>
      </c>
      <c r="J256" s="188"/>
      <c r="K256" s="188"/>
      <c r="L256" s="91"/>
      <c r="M256" s="91">
        <f t="shared" si="19"/>
        <v>0</v>
      </c>
      <c r="N256" s="179"/>
      <c r="O256" s="189"/>
    </row>
    <row r="257" spans="1:15" x14ac:dyDescent="0.2">
      <c r="A257" s="182"/>
      <c r="B257" s="185" t="s">
        <v>463</v>
      </c>
      <c r="C257" s="186"/>
      <c r="D257" s="187"/>
      <c r="E257" s="179">
        <f t="shared" si="16"/>
        <v>0</v>
      </c>
      <c r="F257" s="188"/>
      <c r="G257" s="188" t="str">
        <f t="shared" si="17"/>
        <v xml:space="preserve">A233 :  </v>
      </c>
      <c r="H257" s="93" t="str">
        <f t="shared" si="20"/>
        <v xml:space="preserve">A233 : </v>
      </c>
      <c r="I257" s="93" t="str">
        <f t="shared" si="18"/>
        <v>A233</v>
      </c>
      <c r="J257" s="188"/>
      <c r="K257" s="188"/>
      <c r="L257" s="91"/>
      <c r="M257" s="91">
        <f t="shared" si="19"/>
        <v>0</v>
      </c>
      <c r="N257" s="179"/>
      <c r="O257" s="189"/>
    </row>
    <row r="258" spans="1:15" x14ac:dyDescent="0.2">
      <c r="A258" s="181"/>
      <c r="B258" s="185" t="s">
        <v>464</v>
      </c>
      <c r="C258" s="186"/>
      <c r="D258" s="187"/>
      <c r="E258" s="179">
        <f t="shared" ref="E258:E321" si="21">N258+(N258*O258)</f>
        <v>0</v>
      </c>
      <c r="F258" s="188"/>
      <c r="G258" s="188" t="str">
        <f t="shared" ref="G258:G321" si="22">IF(B258&lt;&gt;"",REPT(B258,1)&amp;" :  " &amp;REPT(C258,1),"")</f>
        <v xml:space="preserve">A234 :  </v>
      </c>
      <c r="H258" s="93" t="str">
        <f t="shared" si="20"/>
        <v xml:space="preserve">A234 : </v>
      </c>
      <c r="I258" s="93" t="str">
        <f t="shared" ref="I258:I321" si="23">IF(B258&lt;&gt;"",REPT(B258,1),"")</f>
        <v>A234</v>
      </c>
      <c r="J258" s="188"/>
      <c r="K258" s="188"/>
      <c r="L258" s="91"/>
      <c r="M258" s="91">
        <f t="shared" si="19"/>
        <v>0</v>
      </c>
      <c r="N258" s="179"/>
      <c r="O258" s="189"/>
    </row>
    <row r="259" spans="1:15" x14ac:dyDescent="0.2">
      <c r="A259" s="182"/>
      <c r="B259" s="185" t="s">
        <v>465</v>
      </c>
      <c r="C259" s="186"/>
      <c r="D259" s="187"/>
      <c r="E259" s="179">
        <f t="shared" si="21"/>
        <v>0</v>
      </c>
      <c r="F259" s="188"/>
      <c r="G259" s="188" t="str">
        <f t="shared" si="22"/>
        <v xml:space="preserve">A235 :  </v>
      </c>
      <c r="H259" s="93" t="str">
        <f t="shared" si="20"/>
        <v xml:space="preserve">A235 : </v>
      </c>
      <c r="I259" s="93" t="str">
        <f t="shared" si="23"/>
        <v>A235</v>
      </c>
      <c r="J259" s="188"/>
      <c r="K259" s="188"/>
      <c r="L259" s="91"/>
      <c r="M259" s="91">
        <f t="shared" si="19"/>
        <v>0</v>
      </c>
      <c r="N259" s="179"/>
      <c r="O259" s="189"/>
    </row>
    <row r="260" spans="1:15" x14ac:dyDescent="0.2">
      <c r="A260" s="181"/>
      <c r="B260" s="185" t="s">
        <v>466</v>
      </c>
      <c r="C260" s="186"/>
      <c r="D260" s="187"/>
      <c r="E260" s="179">
        <f t="shared" si="21"/>
        <v>0</v>
      </c>
      <c r="F260" s="188"/>
      <c r="G260" s="188" t="str">
        <f t="shared" si="22"/>
        <v xml:space="preserve">A236 :  </v>
      </c>
      <c r="H260" s="93" t="str">
        <f t="shared" si="20"/>
        <v xml:space="preserve">A236 : </v>
      </c>
      <c r="I260" s="93" t="str">
        <f t="shared" si="23"/>
        <v>A236</v>
      </c>
      <c r="J260" s="188"/>
      <c r="K260" s="188"/>
      <c r="L260" s="91"/>
      <c r="M260" s="91">
        <f t="shared" si="19"/>
        <v>0</v>
      </c>
      <c r="N260" s="179"/>
      <c r="O260" s="189"/>
    </row>
    <row r="261" spans="1:15" x14ac:dyDescent="0.2">
      <c r="A261" s="182"/>
      <c r="B261" s="185" t="s">
        <v>467</v>
      </c>
      <c r="C261" s="186"/>
      <c r="D261" s="187"/>
      <c r="E261" s="179">
        <f t="shared" si="21"/>
        <v>0</v>
      </c>
      <c r="F261" s="188"/>
      <c r="G261" s="188" t="str">
        <f t="shared" si="22"/>
        <v xml:space="preserve">A237 :  </v>
      </c>
      <c r="H261" s="93" t="str">
        <f t="shared" si="20"/>
        <v xml:space="preserve">A237 : </v>
      </c>
      <c r="I261" s="93" t="str">
        <f t="shared" si="23"/>
        <v>A237</v>
      </c>
      <c r="J261" s="188"/>
      <c r="K261" s="188"/>
      <c r="L261" s="91"/>
      <c r="M261" s="91">
        <f t="shared" si="19"/>
        <v>0</v>
      </c>
      <c r="N261" s="179"/>
      <c r="O261" s="189"/>
    </row>
    <row r="262" spans="1:15" x14ac:dyDescent="0.2">
      <c r="A262" s="181"/>
      <c r="B262" s="185" t="s">
        <v>468</v>
      </c>
      <c r="C262" s="186"/>
      <c r="D262" s="187"/>
      <c r="E262" s="179">
        <f t="shared" si="21"/>
        <v>0</v>
      </c>
      <c r="F262" s="188"/>
      <c r="G262" s="188" t="str">
        <f t="shared" si="22"/>
        <v xml:space="preserve">A238 :  </v>
      </c>
      <c r="H262" s="93" t="str">
        <f t="shared" si="20"/>
        <v xml:space="preserve">A238 : </v>
      </c>
      <c r="I262" s="93" t="str">
        <f t="shared" si="23"/>
        <v>A238</v>
      </c>
      <c r="J262" s="188"/>
      <c r="K262" s="188"/>
      <c r="L262" s="91"/>
      <c r="M262" s="91">
        <f t="shared" si="19"/>
        <v>0</v>
      </c>
      <c r="N262" s="179"/>
      <c r="O262" s="189"/>
    </row>
    <row r="263" spans="1:15" x14ac:dyDescent="0.2">
      <c r="A263" s="182"/>
      <c r="B263" s="185" t="s">
        <v>469</v>
      </c>
      <c r="C263" s="186"/>
      <c r="D263" s="187"/>
      <c r="E263" s="179">
        <f t="shared" si="21"/>
        <v>0</v>
      </c>
      <c r="F263" s="188"/>
      <c r="G263" s="188" t="str">
        <f t="shared" si="22"/>
        <v xml:space="preserve">A239 :  </v>
      </c>
      <c r="H263" s="93" t="str">
        <f t="shared" si="20"/>
        <v xml:space="preserve">A239 : </v>
      </c>
      <c r="I263" s="93" t="str">
        <f t="shared" si="23"/>
        <v>A239</v>
      </c>
      <c r="J263" s="188"/>
      <c r="K263" s="188"/>
      <c r="L263" s="91"/>
      <c r="M263" s="91">
        <f t="shared" si="19"/>
        <v>0</v>
      </c>
      <c r="N263" s="179"/>
      <c r="O263" s="189"/>
    </row>
    <row r="264" spans="1:15" x14ac:dyDescent="0.2">
      <c r="A264" s="181"/>
      <c r="B264" s="185" t="s">
        <v>470</v>
      </c>
      <c r="C264" s="186"/>
      <c r="D264" s="187"/>
      <c r="E264" s="179">
        <f t="shared" si="21"/>
        <v>0</v>
      </c>
      <c r="F264" s="188"/>
      <c r="G264" s="188" t="str">
        <f t="shared" si="22"/>
        <v xml:space="preserve">A240 :  </v>
      </c>
      <c r="H264" s="93" t="str">
        <f t="shared" si="20"/>
        <v xml:space="preserve">A240 : </v>
      </c>
      <c r="I264" s="93" t="str">
        <f t="shared" si="23"/>
        <v>A240</v>
      </c>
      <c r="J264" s="188"/>
      <c r="K264" s="188"/>
      <c r="L264" s="91"/>
      <c r="M264" s="91">
        <f t="shared" si="19"/>
        <v>0</v>
      </c>
      <c r="N264" s="179"/>
      <c r="O264" s="189"/>
    </row>
    <row r="265" spans="1:15" x14ac:dyDescent="0.2">
      <c r="A265" s="182"/>
      <c r="B265" s="185" t="s">
        <v>471</v>
      </c>
      <c r="C265" s="186"/>
      <c r="D265" s="187"/>
      <c r="E265" s="179">
        <f t="shared" si="21"/>
        <v>0</v>
      </c>
      <c r="F265" s="188"/>
      <c r="G265" s="188" t="str">
        <f t="shared" si="22"/>
        <v xml:space="preserve">A241 :  </v>
      </c>
      <c r="H265" s="93" t="str">
        <f t="shared" si="20"/>
        <v xml:space="preserve">A241 : </v>
      </c>
      <c r="I265" s="93" t="str">
        <f t="shared" si="23"/>
        <v>A241</v>
      </c>
      <c r="J265" s="188"/>
      <c r="K265" s="188"/>
      <c r="L265" s="91"/>
      <c r="M265" s="91">
        <f t="shared" si="19"/>
        <v>0</v>
      </c>
      <c r="N265" s="179"/>
      <c r="O265" s="189"/>
    </row>
    <row r="266" spans="1:15" x14ac:dyDescent="0.2">
      <c r="A266" s="181"/>
      <c r="B266" s="185" t="s">
        <v>472</v>
      </c>
      <c r="C266" s="186"/>
      <c r="D266" s="187"/>
      <c r="E266" s="179">
        <f t="shared" si="21"/>
        <v>0</v>
      </c>
      <c r="F266" s="188"/>
      <c r="G266" s="188" t="str">
        <f t="shared" si="22"/>
        <v xml:space="preserve">A242 :  </v>
      </c>
      <c r="H266" s="93" t="str">
        <f t="shared" si="20"/>
        <v xml:space="preserve">A242 : </v>
      </c>
      <c r="I266" s="93" t="str">
        <f t="shared" si="23"/>
        <v>A242</v>
      </c>
      <c r="J266" s="188"/>
      <c r="K266" s="188"/>
      <c r="L266" s="91"/>
      <c r="M266" s="91">
        <f t="shared" si="19"/>
        <v>0</v>
      </c>
      <c r="N266" s="179"/>
      <c r="O266" s="189"/>
    </row>
    <row r="267" spans="1:15" x14ac:dyDescent="0.2">
      <c r="A267" s="182"/>
      <c r="B267" s="185" t="s">
        <v>473</v>
      </c>
      <c r="C267" s="186"/>
      <c r="D267" s="187"/>
      <c r="E267" s="179">
        <f t="shared" si="21"/>
        <v>0</v>
      </c>
      <c r="F267" s="188"/>
      <c r="G267" s="188" t="str">
        <f t="shared" si="22"/>
        <v xml:space="preserve">A243 :  </v>
      </c>
      <c r="H267" s="93" t="str">
        <f t="shared" si="20"/>
        <v xml:space="preserve">A243 : </v>
      </c>
      <c r="I267" s="93" t="str">
        <f t="shared" si="23"/>
        <v>A243</v>
      </c>
      <c r="J267" s="188"/>
      <c r="K267" s="188"/>
      <c r="L267" s="91"/>
      <c r="M267" s="91">
        <f t="shared" si="19"/>
        <v>0</v>
      </c>
      <c r="N267" s="179"/>
      <c r="O267" s="189"/>
    </row>
    <row r="268" spans="1:15" x14ac:dyDescent="0.2">
      <c r="A268" s="181"/>
      <c r="B268" s="185" t="s">
        <v>474</v>
      </c>
      <c r="C268" s="186"/>
      <c r="D268" s="187"/>
      <c r="E268" s="179">
        <f t="shared" si="21"/>
        <v>0</v>
      </c>
      <c r="F268" s="188"/>
      <c r="G268" s="188" t="str">
        <f t="shared" si="22"/>
        <v xml:space="preserve">A244 :  </v>
      </c>
      <c r="H268" s="93" t="str">
        <f t="shared" si="20"/>
        <v xml:space="preserve">A244 : </v>
      </c>
      <c r="I268" s="93" t="str">
        <f t="shared" si="23"/>
        <v>A244</v>
      </c>
      <c r="J268" s="188"/>
      <c r="K268" s="188"/>
      <c r="L268" s="91"/>
      <c r="M268" s="91">
        <f t="shared" si="19"/>
        <v>0</v>
      </c>
      <c r="N268" s="179"/>
      <c r="O268" s="189"/>
    </row>
    <row r="269" spans="1:15" x14ac:dyDescent="0.2">
      <c r="A269" s="182"/>
      <c r="B269" s="185" t="s">
        <v>475</v>
      </c>
      <c r="C269" s="186"/>
      <c r="D269" s="187"/>
      <c r="E269" s="179">
        <f t="shared" si="21"/>
        <v>0</v>
      </c>
      <c r="F269" s="188"/>
      <c r="G269" s="188" t="str">
        <f t="shared" si="22"/>
        <v xml:space="preserve">A245 :  </v>
      </c>
      <c r="H269" s="93" t="str">
        <f t="shared" si="20"/>
        <v xml:space="preserve">A245 : </v>
      </c>
      <c r="I269" s="93" t="str">
        <f t="shared" si="23"/>
        <v>A245</v>
      </c>
      <c r="J269" s="188"/>
      <c r="K269" s="188"/>
      <c r="L269" s="91"/>
      <c r="M269" s="91">
        <f t="shared" si="19"/>
        <v>0</v>
      </c>
      <c r="N269" s="179"/>
      <c r="O269" s="189"/>
    </row>
    <row r="270" spans="1:15" x14ac:dyDescent="0.2">
      <c r="A270" s="181"/>
      <c r="B270" s="185" t="s">
        <v>476</v>
      </c>
      <c r="C270" s="186"/>
      <c r="D270" s="187"/>
      <c r="E270" s="179">
        <f t="shared" si="21"/>
        <v>0</v>
      </c>
      <c r="F270" s="188"/>
      <c r="G270" s="188" t="str">
        <f t="shared" si="22"/>
        <v xml:space="preserve">A246 :  </v>
      </c>
      <c r="H270" s="93" t="str">
        <f t="shared" si="20"/>
        <v xml:space="preserve">A246 : </v>
      </c>
      <c r="I270" s="93" t="str">
        <f t="shared" si="23"/>
        <v>A246</v>
      </c>
      <c r="J270" s="188"/>
      <c r="K270" s="188"/>
      <c r="L270" s="91"/>
      <c r="M270" s="91">
        <f t="shared" si="19"/>
        <v>0</v>
      </c>
      <c r="N270" s="179"/>
      <c r="O270" s="189"/>
    </row>
    <row r="271" spans="1:15" x14ac:dyDescent="0.2">
      <c r="A271" s="182"/>
      <c r="B271" s="185" t="s">
        <v>477</v>
      </c>
      <c r="C271" s="186"/>
      <c r="D271" s="187"/>
      <c r="E271" s="179">
        <f t="shared" si="21"/>
        <v>0</v>
      </c>
      <c r="F271" s="188"/>
      <c r="G271" s="188" t="str">
        <f t="shared" si="22"/>
        <v xml:space="preserve">A247 :  </v>
      </c>
      <c r="H271" s="93" t="str">
        <f t="shared" si="20"/>
        <v xml:space="preserve">A247 : </v>
      </c>
      <c r="I271" s="93" t="str">
        <f t="shared" si="23"/>
        <v>A247</v>
      </c>
      <c r="J271" s="188"/>
      <c r="K271" s="188"/>
      <c r="L271" s="91"/>
      <c r="M271" s="91">
        <f t="shared" ref="M271:M336" si="24">A271</f>
        <v>0</v>
      </c>
      <c r="N271" s="179"/>
      <c r="O271" s="189"/>
    </row>
    <row r="272" spans="1:15" x14ac:dyDescent="0.2">
      <c r="A272" s="181"/>
      <c r="B272" s="185" t="s">
        <v>478</v>
      </c>
      <c r="C272" s="186"/>
      <c r="D272" s="187"/>
      <c r="E272" s="179">
        <f t="shared" si="21"/>
        <v>0</v>
      </c>
      <c r="F272" s="188"/>
      <c r="G272" s="188" t="str">
        <f t="shared" si="22"/>
        <v xml:space="preserve">A248 :  </v>
      </c>
      <c r="H272" s="93" t="str">
        <f t="shared" si="20"/>
        <v xml:space="preserve">A248 : </v>
      </c>
      <c r="I272" s="93" t="str">
        <f t="shared" si="23"/>
        <v>A248</v>
      </c>
      <c r="J272" s="188"/>
      <c r="K272" s="188"/>
      <c r="L272" s="91"/>
      <c r="M272" s="91">
        <f t="shared" si="24"/>
        <v>0</v>
      </c>
      <c r="N272" s="179"/>
      <c r="O272" s="189"/>
    </row>
    <row r="273" spans="1:15" x14ac:dyDescent="0.2">
      <c r="A273" s="182"/>
      <c r="B273" s="185" t="s">
        <v>479</v>
      </c>
      <c r="C273" s="186"/>
      <c r="D273" s="187"/>
      <c r="E273" s="179">
        <f t="shared" si="21"/>
        <v>0</v>
      </c>
      <c r="F273" s="188"/>
      <c r="G273" s="188" t="str">
        <f t="shared" si="22"/>
        <v xml:space="preserve">A249 :  </v>
      </c>
      <c r="H273" s="93" t="str">
        <f t="shared" si="20"/>
        <v xml:space="preserve">A249 : </v>
      </c>
      <c r="I273" s="93" t="str">
        <f t="shared" si="23"/>
        <v>A249</v>
      </c>
      <c r="J273" s="188"/>
      <c r="K273" s="188"/>
      <c r="L273" s="91"/>
      <c r="M273" s="91">
        <f t="shared" si="24"/>
        <v>0</v>
      </c>
      <c r="N273" s="179"/>
      <c r="O273" s="189"/>
    </row>
    <row r="274" spans="1:15" x14ac:dyDescent="0.2">
      <c r="A274" s="181"/>
      <c r="B274" s="185" t="s">
        <v>480</v>
      </c>
      <c r="C274" s="186"/>
      <c r="D274" s="187"/>
      <c r="E274" s="179">
        <f t="shared" si="21"/>
        <v>0</v>
      </c>
      <c r="F274" s="188"/>
      <c r="G274" s="188" t="str">
        <f t="shared" si="22"/>
        <v xml:space="preserve">A250 :  </v>
      </c>
      <c r="H274" s="93" t="str">
        <f t="shared" si="20"/>
        <v xml:space="preserve">A250 : </v>
      </c>
      <c r="I274" s="93" t="str">
        <f t="shared" si="23"/>
        <v>A250</v>
      </c>
      <c r="J274" s="188"/>
      <c r="K274" s="188"/>
      <c r="L274" s="91"/>
      <c r="M274" s="91">
        <f t="shared" si="24"/>
        <v>0</v>
      </c>
      <c r="N274" s="179"/>
      <c r="O274" s="189"/>
    </row>
    <row r="275" spans="1:15" x14ac:dyDescent="0.2">
      <c r="A275" s="182"/>
      <c r="B275" s="185" t="s">
        <v>481</v>
      </c>
      <c r="C275" s="186"/>
      <c r="D275" s="187"/>
      <c r="E275" s="179">
        <f t="shared" si="21"/>
        <v>0</v>
      </c>
      <c r="F275" s="188"/>
      <c r="G275" s="188" t="str">
        <f t="shared" si="22"/>
        <v xml:space="preserve">A251 :  </v>
      </c>
      <c r="H275" s="93" t="str">
        <f t="shared" si="20"/>
        <v xml:space="preserve">A251 : </v>
      </c>
      <c r="I275" s="93" t="str">
        <f t="shared" si="23"/>
        <v>A251</v>
      </c>
      <c r="J275" s="188"/>
      <c r="K275" s="188"/>
      <c r="L275" s="91"/>
      <c r="M275" s="91">
        <f t="shared" si="24"/>
        <v>0</v>
      </c>
      <c r="N275" s="179"/>
      <c r="O275" s="189"/>
    </row>
    <row r="276" spans="1:15" x14ac:dyDescent="0.2">
      <c r="A276" s="181"/>
      <c r="B276" s="185" t="s">
        <v>482</v>
      </c>
      <c r="C276" s="186"/>
      <c r="D276" s="187"/>
      <c r="E276" s="179">
        <f t="shared" si="21"/>
        <v>0</v>
      </c>
      <c r="F276" s="188"/>
      <c r="G276" s="188" t="str">
        <f t="shared" si="22"/>
        <v xml:space="preserve">A252 :  </v>
      </c>
      <c r="H276" s="93" t="str">
        <f t="shared" si="20"/>
        <v xml:space="preserve">A252 : </v>
      </c>
      <c r="I276" s="93" t="str">
        <f t="shared" si="23"/>
        <v>A252</v>
      </c>
      <c r="J276" s="188"/>
      <c r="K276" s="188"/>
      <c r="L276" s="91"/>
      <c r="M276" s="91">
        <f t="shared" si="24"/>
        <v>0</v>
      </c>
      <c r="N276" s="179"/>
      <c r="O276" s="189"/>
    </row>
    <row r="277" spans="1:15" x14ac:dyDescent="0.2">
      <c r="A277" s="182"/>
      <c r="B277" s="185" t="s">
        <v>483</v>
      </c>
      <c r="C277" s="186"/>
      <c r="D277" s="187"/>
      <c r="E277" s="179">
        <f t="shared" si="21"/>
        <v>0</v>
      </c>
      <c r="F277" s="188"/>
      <c r="G277" s="188" t="str">
        <f t="shared" si="22"/>
        <v xml:space="preserve">A253 :  </v>
      </c>
      <c r="H277" s="93" t="str">
        <f t="shared" si="20"/>
        <v xml:space="preserve">A253 : </v>
      </c>
      <c r="I277" s="93" t="str">
        <f t="shared" si="23"/>
        <v>A253</v>
      </c>
      <c r="J277" s="188"/>
      <c r="K277" s="188"/>
      <c r="L277" s="91"/>
      <c r="M277" s="91">
        <f t="shared" si="24"/>
        <v>0</v>
      </c>
      <c r="N277" s="179"/>
      <c r="O277" s="189"/>
    </row>
    <row r="278" spans="1:15" x14ac:dyDescent="0.2">
      <c r="A278" s="181"/>
      <c r="B278" s="185" t="s">
        <v>484</v>
      </c>
      <c r="C278" s="186"/>
      <c r="D278" s="187"/>
      <c r="E278" s="179">
        <f t="shared" si="21"/>
        <v>0</v>
      </c>
      <c r="F278" s="188"/>
      <c r="G278" s="188" t="str">
        <f t="shared" si="22"/>
        <v xml:space="preserve">A254 :  </v>
      </c>
      <c r="H278" s="93" t="str">
        <f t="shared" si="20"/>
        <v xml:space="preserve">A254 : </v>
      </c>
      <c r="I278" s="93" t="str">
        <f t="shared" si="23"/>
        <v>A254</v>
      </c>
      <c r="J278" s="188"/>
      <c r="K278" s="188"/>
      <c r="L278" s="91"/>
      <c r="M278" s="91">
        <f t="shared" si="24"/>
        <v>0</v>
      </c>
      <c r="N278" s="179"/>
      <c r="O278" s="189"/>
    </row>
    <row r="279" spans="1:15" x14ac:dyDescent="0.2">
      <c r="A279" s="182"/>
      <c r="B279" s="185" t="s">
        <v>485</v>
      </c>
      <c r="C279" s="186"/>
      <c r="D279" s="187"/>
      <c r="E279" s="179">
        <f t="shared" si="21"/>
        <v>0</v>
      </c>
      <c r="F279" s="188"/>
      <c r="G279" s="188" t="str">
        <f t="shared" si="22"/>
        <v xml:space="preserve">A255 :  </v>
      </c>
      <c r="H279" s="93" t="str">
        <f t="shared" si="20"/>
        <v xml:space="preserve">A255 : </v>
      </c>
      <c r="I279" s="93" t="str">
        <f t="shared" si="23"/>
        <v>A255</v>
      </c>
      <c r="J279" s="188"/>
      <c r="K279" s="188"/>
      <c r="L279" s="91"/>
      <c r="M279" s="91">
        <f t="shared" si="24"/>
        <v>0</v>
      </c>
      <c r="N279" s="179"/>
      <c r="O279" s="189"/>
    </row>
    <row r="280" spans="1:15" x14ac:dyDescent="0.2">
      <c r="A280" s="181"/>
      <c r="B280" s="185" t="s">
        <v>486</v>
      </c>
      <c r="C280" s="186"/>
      <c r="D280" s="187"/>
      <c r="E280" s="179">
        <f t="shared" si="21"/>
        <v>0</v>
      </c>
      <c r="F280" s="188"/>
      <c r="G280" s="188" t="str">
        <f t="shared" si="22"/>
        <v xml:space="preserve">A256 :  </v>
      </c>
      <c r="H280" s="93" t="str">
        <f t="shared" si="20"/>
        <v xml:space="preserve">A256 : </v>
      </c>
      <c r="I280" s="93" t="str">
        <f t="shared" si="23"/>
        <v>A256</v>
      </c>
      <c r="J280" s="188"/>
      <c r="K280" s="188"/>
      <c r="L280" s="91"/>
      <c r="M280" s="91">
        <f t="shared" si="24"/>
        <v>0</v>
      </c>
      <c r="N280" s="179"/>
      <c r="O280" s="189"/>
    </row>
    <row r="281" spans="1:15" x14ac:dyDescent="0.2">
      <c r="A281" s="182"/>
      <c r="B281" s="185" t="s">
        <v>487</v>
      </c>
      <c r="C281" s="186"/>
      <c r="D281" s="187"/>
      <c r="E281" s="179">
        <f t="shared" si="21"/>
        <v>0</v>
      </c>
      <c r="F281" s="188"/>
      <c r="G281" s="188" t="str">
        <f t="shared" si="22"/>
        <v xml:space="preserve">A257 :  </v>
      </c>
      <c r="H281" s="93" t="str">
        <f t="shared" si="20"/>
        <v xml:space="preserve">A257 : </v>
      </c>
      <c r="I281" s="93" t="str">
        <f t="shared" si="23"/>
        <v>A257</v>
      </c>
      <c r="J281" s="188"/>
      <c r="K281" s="188"/>
      <c r="L281" s="91"/>
      <c r="M281" s="91">
        <f t="shared" si="24"/>
        <v>0</v>
      </c>
      <c r="N281" s="179"/>
      <c r="O281" s="189"/>
    </row>
    <row r="282" spans="1:15" x14ac:dyDescent="0.2">
      <c r="A282" s="181"/>
      <c r="B282" s="185" t="s">
        <v>488</v>
      </c>
      <c r="C282" s="186"/>
      <c r="D282" s="187"/>
      <c r="E282" s="179">
        <f t="shared" si="21"/>
        <v>0</v>
      </c>
      <c r="F282" s="188"/>
      <c r="G282" s="188" t="str">
        <f t="shared" si="22"/>
        <v xml:space="preserve">A258 :  </v>
      </c>
      <c r="H282" s="93" t="str">
        <f t="shared" si="20"/>
        <v xml:space="preserve">A258 : </v>
      </c>
      <c r="I282" s="93" t="str">
        <f t="shared" si="23"/>
        <v>A258</v>
      </c>
      <c r="J282" s="188"/>
      <c r="K282" s="188"/>
      <c r="L282" s="91"/>
      <c r="M282" s="91">
        <f t="shared" si="24"/>
        <v>0</v>
      </c>
      <c r="N282" s="179"/>
      <c r="O282" s="189"/>
    </row>
    <row r="283" spans="1:15" x14ac:dyDescent="0.2">
      <c r="A283" s="182"/>
      <c r="B283" s="185" t="s">
        <v>489</v>
      </c>
      <c r="C283" s="186"/>
      <c r="D283" s="187"/>
      <c r="E283" s="179">
        <f t="shared" si="21"/>
        <v>0</v>
      </c>
      <c r="F283" s="188"/>
      <c r="G283" s="188" t="str">
        <f t="shared" si="22"/>
        <v xml:space="preserve">A259 :  </v>
      </c>
      <c r="H283" s="93" t="str">
        <f t="shared" si="20"/>
        <v xml:space="preserve">A259 : </v>
      </c>
      <c r="I283" s="93" t="str">
        <f t="shared" si="23"/>
        <v>A259</v>
      </c>
      <c r="J283" s="188"/>
      <c r="K283" s="188"/>
      <c r="L283" s="91"/>
      <c r="M283" s="91">
        <f t="shared" si="24"/>
        <v>0</v>
      </c>
      <c r="N283" s="179"/>
      <c r="O283" s="189"/>
    </row>
    <row r="284" spans="1:15" x14ac:dyDescent="0.2">
      <c r="A284" s="181"/>
      <c r="B284" s="185" t="s">
        <v>490</v>
      </c>
      <c r="C284" s="186"/>
      <c r="D284" s="187"/>
      <c r="E284" s="179">
        <f t="shared" si="21"/>
        <v>0</v>
      </c>
      <c r="F284" s="188"/>
      <c r="G284" s="188" t="str">
        <f t="shared" si="22"/>
        <v xml:space="preserve">A260 :  </v>
      </c>
      <c r="H284" s="93" t="str">
        <f t="shared" si="20"/>
        <v xml:space="preserve">A260 : </v>
      </c>
      <c r="I284" s="93" t="str">
        <f t="shared" si="23"/>
        <v>A260</v>
      </c>
      <c r="J284" s="188"/>
      <c r="K284" s="188"/>
      <c r="L284" s="91"/>
      <c r="M284" s="91">
        <f t="shared" si="24"/>
        <v>0</v>
      </c>
      <c r="N284" s="179"/>
      <c r="O284" s="189"/>
    </row>
    <row r="285" spans="1:15" x14ac:dyDescent="0.2">
      <c r="A285" s="182"/>
      <c r="B285" s="185" t="s">
        <v>491</v>
      </c>
      <c r="C285" s="186"/>
      <c r="D285" s="187"/>
      <c r="E285" s="179">
        <f t="shared" si="21"/>
        <v>0</v>
      </c>
      <c r="F285" s="188"/>
      <c r="G285" s="188" t="str">
        <f t="shared" si="22"/>
        <v xml:space="preserve">A261 :  </v>
      </c>
      <c r="H285" s="93" t="str">
        <f t="shared" si="20"/>
        <v xml:space="preserve">A261 : </v>
      </c>
      <c r="I285" s="93" t="str">
        <f t="shared" si="23"/>
        <v>A261</v>
      </c>
      <c r="J285" s="188"/>
      <c r="K285" s="188"/>
      <c r="L285" s="91"/>
      <c r="M285" s="91">
        <f t="shared" si="24"/>
        <v>0</v>
      </c>
      <c r="N285" s="179"/>
      <c r="O285" s="189"/>
    </row>
    <row r="286" spans="1:15" x14ac:dyDescent="0.2">
      <c r="A286" s="181"/>
      <c r="B286" s="185" t="s">
        <v>492</v>
      </c>
      <c r="C286" s="186"/>
      <c r="D286" s="187"/>
      <c r="E286" s="179">
        <f t="shared" si="21"/>
        <v>0</v>
      </c>
      <c r="F286" s="188"/>
      <c r="G286" s="188" t="str">
        <f t="shared" si="22"/>
        <v xml:space="preserve">A262 :  </v>
      </c>
      <c r="H286" s="93" t="str">
        <f t="shared" si="20"/>
        <v xml:space="preserve">A262 : </v>
      </c>
      <c r="I286" s="93" t="str">
        <f t="shared" si="23"/>
        <v>A262</v>
      </c>
      <c r="J286" s="188"/>
      <c r="K286" s="188"/>
      <c r="L286" s="91"/>
      <c r="M286" s="91">
        <f t="shared" si="24"/>
        <v>0</v>
      </c>
      <c r="N286" s="179"/>
      <c r="O286" s="189"/>
    </row>
    <row r="287" spans="1:15" x14ac:dyDescent="0.2">
      <c r="A287" s="182"/>
      <c r="B287" s="185" t="s">
        <v>493</v>
      </c>
      <c r="C287" s="186"/>
      <c r="D287" s="187"/>
      <c r="E287" s="179">
        <f t="shared" si="21"/>
        <v>0</v>
      </c>
      <c r="F287" s="188"/>
      <c r="G287" s="188" t="str">
        <f t="shared" si="22"/>
        <v xml:space="preserve">A263 :  </v>
      </c>
      <c r="H287" s="93" t="str">
        <f t="shared" si="20"/>
        <v xml:space="preserve">A263 : </v>
      </c>
      <c r="I287" s="93" t="str">
        <f t="shared" si="23"/>
        <v>A263</v>
      </c>
      <c r="J287" s="188"/>
      <c r="K287" s="188"/>
      <c r="L287" s="91"/>
      <c r="M287" s="91">
        <f t="shared" si="24"/>
        <v>0</v>
      </c>
      <c r="N287" s="179"/>
      <c r="O287" s="189"/>
    </row>
    <row r="288" spans="1:15" x14ac:dyDescent="0.2">
      <c r="A288" s="181"/>
      <c r="B288" s="185" t="s">
        <v>494</v>
      </c>
      <c r="C288" s="186"/>
      <c r="D288" s="187"/>
      <c r="E288" s="179">
        <f t="shared" si="21"/>
        <v>0</v>
      </c>
      <c r="F288" s="188"/>
      <c r="G288" s="188" t="str">
        <f t="shared" si="22"/>
        <v xml:space="preserve">A264 :  </v>
      </c>
      <c r="H288" s="93" t="str">
        <f t="shared" si="20"/>
        <v xml:space="preserve">A264 : </v>
      </c>
      <c r="I288" s="93" t="str">
        <f t="shared" si="23"/>
        <v>A264</v>
      </c>
      <c r="J288" s="188"/>
      <c r="K288" s="188"/>
      <c r="L288" s="91"/>
      <c r="M288" s="91">
        <f t="shared" si="24"/>
        <v>0</v>
      </c>
      <c r="N288" s="179"/>
      <c r="O288" s="189"/>
    </row>
    <row r="289" spans="1:15" x14ac:dyDescent="0.2">
      <c r="A289" s="182"/>
      <c r="B289" s="185" t="s">
        <v>495</v>
      </c>
      <c r="C289" s="186"/>
      <c r="D289" s="187"/>
      <c r="E289" s="179">
        <f t="shared" ref="E289:E304" si="25">N289+(N289*O289)</f>
        <v>0</v>
      </c>
      <c r="F289" s="188"/>
      <c r="G289" s="188" t="str">
        <f t="shared" ref="G289:G304" si="26">IF(B289&lt;&gt;"",REPT(B289,1)&amp;" :  " &amp;REPT(C289,1),"")</f>
        <v xml:space="preserve">A265 :  </v>
      </c>
      <c r="H289" s="93" t="str">
        <f t="shared" ref="H289:H304" si="27">IF(B289&lt;&gt;"",CONCATENATE(B289," : ",C289),"")</f>
        <v xml:space="preserve">A265 : </v>
      </c>
      <c r="I289" s="93" t="str">
        <f t="shared" ref="I289:I304" si="28">IF(B289&lt;&gt;"",REPT(B289,1),"")</f>
        <v>A265</v>
      </c>
      <c r="J289" s="188"/>
      <c r="K289" s="188"/>
      <c r="L289" s="91"/>
      <c r="M289" s="91">
        <f t="shared" ref="M289:M304" si="29">A289</f>
        <v>0</v>
      </c>
      <c r="N289" s="179"/>
      <c r="O289" s="189"/>
    </row>
    <row r="290" spans="1:15" x14ac:dyDescent="0.2">
      <c r="A290" s="181"/>
      <c r="B290" s="185" t="s">
        <v>496</v>
      </c>
      <c r="C290" s="186"/>
      <c r="D290" s="187"/>
      <c r="E290" s="179">
        <f t="shared" si="25"/>
        <v>0</v>
      </c>
      <c r="F290" s="188"/>
      <c r="G290" s="188" t="str">
        <f t="shared" si="26"/>
        <v xml:space="preserve">A266 :  </v>
      </c>
      <c r="H290" s="93" t="str">
        <f t="shared" si="27"/>
        <v xml:space="preserve">A266 : </v>
      </c>
      <c r="I290" s="93" t="str">
        <f t="shared" si="28"/>
        <v>A266</v>
      </c>
      <c r="J290" s="188"/>
      <c r="K290" s="188"/>
      <c r="L290" s="91"/>
      <c r="M290" s="91">
        <f t="shared" si="29"/>
        <v>0</v>
      </c>
      <c r="N290" s="179"/>
      <c r="O290" s="189"/>
    </row>
    <row r="291" spans="1:15" x14ac:dyDescent="0.2">
      <c r="A291" s="182"/>
      <c r="B291" s="185" t="s">
        <v>497</v>
      </c>
      <c r="C291" s="186"/>
      <c r="D291" s="187"/>
      <c r="E291" s="179">
        <f t="shared" si="25"/>
        <v>0</v>
      </c>
      <c r="F291" s="188"/>
      <c r="G291" s="188" t="str">
        <f t="shared" si="26"/>
        <v xml:space="preserve">A267 :  </v>
      </c>
      <c r="H291" s="93" t="str">
        <f t="shared" si="27"/>
        <v xml:space="preserve">A267 : </v>
      </c>
      <c r="I291" s="93" t="str">
        <f t="shared" si="28"/>
        <v>A267</v>
      </c>
      <c r="J291" s="188"/>
      <c r="K291" s="188"/>
      <c r="L291" s="91"/>
      <c r="M291" s="91">
        <f t="shared" si="29"/>
        <v>0</v>
      </c>
      <c r="N291" s="179"/>
      <c r="O291" s="189"/>
    </row>
    <row r="292" spans="1:15" x14ac:dyDescent="0.2">
      <c r="A292" s="181"/>
      <c r="B292" s="185" t="s">
        <v>498</v>
      </c>
      <c r="C292" s="186"/>
      <c r="D292" s="187"/>
      <c r="E292" s="179">
        <f t="shared" si="25"/>
        <v>0</v>
      </c>
      <c r="F292" s="188"/>
      <c r="G292" s="188" t="str">
        <f t="shared" si="26"/>
        <v xml:space="preserve">A268 :  </v>
      </c>
      <c r="H292" s="93" t="str">
        <f t="shared" si="27"/>
        <v xml:space="preserve">A268 : </v>
      </c>
      <c r="I292" s="93" t="str">
        <f t="shared" si="28"/>
        <v>A268</v>
      </c>
      <c r="J292" s="188"/>
      <c r="K292" s="188"/>
      <c r="L292" s="91"/>
      <c r="M292" s="91">
        <f t="shared" si="29"/>
        <v>0</v>
      </c>
      <c r="N292" s="179"/>
      <c r="O292" s="189"/>
    </row>
    <row r="293" spans="1:15" x14ac:dyDescent="0.2">
      <c r="A293" s="182"/>
      <c r="B293" s="185" t="s">
        <v>499</v>
      </c>
      <c r="C293" s="186"/>
      <c r="D293" s="187"/>
      <c r="E293" s="179">
        <f t="shared" si="25"/>
        <v>0</v>
      </c>
      <c r="F293" s="188"/>
      <c r="G293" s="188" t="str">
        <f t="shared" si="26"/>
        <v xml:space="preserve">A269 :  </v>
      </c>
      <c r="H293" s="93" t="str">
        <f t="shared" si="27"/>
        <v xml:space="preserve">A269 : </v>
      </c>
      <c r="I293" s="93" t="str">
        <f t="shared" si="28"/>
        <v>A269</v>
      </c>
      <c r="J293" s="188"/>
      <c r="K293" s="188"/>
      <c r="L293" s="91"/>
      <c r="M293" s="91">
        <f t="shared" si="29"/>
        <v>0</v>
      </c>
      <c r="N293" s="179"/>
      <c r="O293" s="189"/>
    </row>
    <row r="294" spans="1:15" x14ac:dyDescent="0.2">
      <c r="A294" s="181"/>
      <c r="B294" s="185" t="s">
        <v>500</v>
      </c>
      <c r="C294" s="186"/>
      <c r="D294" s="187"/>
      <c r="E294" s="179">
        <f t="shared" si="25"/>
        <v>0</v>
      </c>
      <c r="F294" s="188"/>
      <c r="G294" s="188" t="str">
        <f t="shared" si="26"/>
        <v xml:space="preserve">A270 :  </v>
      </c>
      <c r="H294" s="93" t="str">
        <f t="shared" si="27"/>
        <v xml:space="preserve">A270 : </v>
      </c>
      <c r="I294" s="93" t="str">
        <f t="shared" si="28"/>
        <v>A270</v>
      </c>
      <c r="J294" s="188"/>
      <c r="K294" s="188"/>
      <c r="L294" s="91"/>
      <c r="M294" s="91">
        <f t="shared" si="29"/>
        <v>0</v>
      </c>
      <c r="N294" s="179"/>
      <c r="O294" s="189"/>
    </row>
    <row r="295" spans="1:15" x14ac:dyDescent="0.2">
      <c r="A295" s="182"/>
      <c r="B295" s="185" t="s">
        <v>501</v>
      </c>
      <c r="C295" s="186"/>
      <c r="D295" s="187"/>
      <c r="E295" s="179">
        <f t="shared" si="25"/>
        <v>0</v>
      </c>
      <c r="F295" s="188"/>
      <c r="G295" s="188" t="str">
        <f t="shared" si="26"/>
        <v xml:space="preserve">A271 :  </v>
      </c>
      <c r="H295" s="93" t="str">
        <f t="shared" si="27"/>
        <v xml:space="preserve">A271 : </v>
      </c>
      <c r="I295" s="93" t="str">
        <f t="shared" si="28"/>
        <v>A271</v>
      </c>
      <c r="J295" s="188"/>
      <c r="K295" s="188"/>
      <c r="L295" s="91"/>
      <c r="M295" s="91">
        <f t="shared" si="29"/>
        <v>0</v>
      </c>
      <c r="N295" s="179"/>
      <c r="O295" s="189"/>
    </row>
    <row r="296" spans="1:15" x14ac:dyDescent="0.2">
      <c r="A296" s="181"/>
      <c r="B296" s="185" t="s">
        <v>502</v>
      </c>
      <c r="C296" s="186"/>
      <c r="D296" s="187"/>
      <c r="E296" s="179">
        <f t="shared" si="25"/>
        <v>0</v>
      </c>
      <c r="F296" s="188"/>
      <c r="G296" s="188" t="str">
        <f t="shared" si="26"/>
        <v xml:space="preserve">A272 :  </v>
      </c>
      <c r="H296" s="93" t="str">
        <f t="shared" si="27"/>
        <v xml:space="preserve">A272 : </v>
      </c>
      <c r="I296" s="93" t="str">
        <f t="shared" si="28"/>
        <v>A272</v>
      </c>
      <c r="J296" s="188"/>
      <c r="K296" s="188"/>
      <c r="L296" s="91"/>
      <c r="M296" s="91">
        <f t="shared" si="29"/>
        <v>0</v>
      </c>
      <c r="N296" s="179"/>
      <c r="O296" s="189"/>
    </row>
    <row r="297" spans="1:15" x14ac:dyDescent="0.2">
      <c r="A297" s="182"/>
      <c r="B297" s="185" t="s">
        <v>503</v>
      </c>
      <c r="C297" s="186"/>
      <c r="D297" s="187"/>
      <c r="E297" s="179">
        <f t="shared" si="25"/>
        <v>0</v>
      </c>
      <c r="F297" s="188"/>
      <c r="G297" s="188" t="str">
        <f t="shared" si="26"/>
        <v xml:space="preserve">A273 :  </v>
      </c>
      <c r="H297" s="93" t="str">
        <f t="shared" si="27"/>
        <v xml:space="preserve">A273 : </v>
      </c>
      <c r="I297" s="93" t="str">
        <f t="shared" si="28"/>
        <v>A273</v>
      </c>
      <c r="J297" s="188"/>
      <c r="K297" s="188"/>
      <c r="L297" s="91"/>
      <c r="M297" s="91">
        <f t="shared" si="29"/>
        <v>0</v>
      </c>
      <c r="N297" s="179"/>
      <c r="O297" s="189"/>
    </row>
    <row r="298" spans="1:15" x14ac:dyDescent="0.2">
      <c r="A298" s="181"/>
      <c r="B298" s="185" t="s">
        <v>504</v>
      </c>
      <c r="C298" s="186"/>
      <c r="D298" s="187"/>
      <c r="E298" s="179">
        <f t="shared" si="25"/>
        <v>0</v>
      </c>
      <c r="F298" s="188"/>
      <c r="G298" s="188" t="str">
        <f t="shared" si="26"/>
        <v xml:space="preserve">A274 :  </v>
      </c>
      <c r="H298" s="93" t="str">
        <f t="shared" si="27"/>
        <v xml:space="preserve">A274 : </v>
      </c>
      <c r="I298" s="93" t="str">
        <f t="shared" si="28"/>
        <v>A274</v>
      </c>
      <c r="J298" s="188"/>
      <c r="K298" s="188"/>
      <c r="L298" s="91"/>
      <c r="M298" s="91">
        <f t="shared" si="29"/>
        <v>0</v>
      </c>
      <c r="N298" s="179"/>
      <c r="O298" s="189"/>
    </row>
    <row r="299" spans="1:15" x14ac:dyDescent="0.2">
      <c r="A299" s="182"/>
      <c r="B299" s="185" t="s">
        <v>505</v>
      </c>
      <c r="C299" s="186"/>
      <c r="D299" s="187"/>
      <c r="E299" s="179">
        <f t="shared" si="25"/>
        <v>0</v>
      </c>
      <c r="F299" s="188"/>
      <c r="G299" s="188" t="str">
        <f t="shared" si="26"/>
        <v xml:space="preserve">A275 :  </v>
      </c>
      <c r="H299" s="93" t="str">
        <f t="shared" si="27"/>
        <v xml:space="preserve">A275 : </v>
      </c>
      <c r="I299" s="93" t="str">
        <f t="shared" si="28"/>
        <v>A275</v>
      </c>
      <c r="J299" s="188"/>
      <c r="K299" s="188"/>
      <c r="L299" s="91"/>
      <c r="M299" s="91">
        <f t="shared" si="29"/>
        <v>0</v>
      </c>
      <c r="N299" s="179"/>
      <c r="O299" s="189"/>
    </row>
    <row r="300" spans="1:15" x14ac:dyDescent="0.2">
      <c r="A300" s="181"/>
      <c r="B300" s="185" t="s">
        <v>506</v>
      </c>
      <c r="C300" s="186"/>
      <c r="D300" s="187"/>
      <c r="E300" s="179">
        <f t="shared" si="25"/>
        <v>0</v>
      </c>
      <c r="F300" s="188"/>
      <c r="G300" s="188" t="str">
        <f t="shared" si="26"/>
        <v xml:space="preserve">A276 :  </v>
      </c>
      <c r="H300" s="93" t="str">
        <f t="shared" si="27"/>
        <v xml:space="preserve">A276 : </v>
      </c>
      <c r="I300" s="93" t="str">
        <f t="shared" si="28"/>
        <v>A276</v>
      </c>
      <c r="J300" s="188"/>
      <c r="K300" s="188"/>
      <c r="L300" s="91"/>
      <c r="M300" s="91">
        <f t="shared" si="29"/>
        <v>0</v>
      </c>
      <c r="N300" s="179"/>
      <c r="O300" s="189"/>
    </row>
    <row r="301" spans="1:15" x14ac:dyDescent="0.2">
      <c r="A301" s="182"/>
      <c r="B301" s="185" t="s">
        <v>507</v>
      </c>
      <c r="C301" s="186"/>
      <c r="D301" s="187"/>
      <c r="E301" s="179">
        <f t="shared" si="25"/>
        <v>0</v>
      </c>
      <c r="F301" s="188"/>
      <c r="G301" s="188" t="str">
        <f t="shared" si="26"/>
        <v xml:space="preserve">A277 :  </v>
      </c>
      <c r="H301" s="93" t="str">
        <f t="shared" si="27"/>
        <v xml:space="preserve">A277 : </v>
      </c>
      <c r="I301" s="93" t="str">
        <f t="shared" si="28"/>
        <v>A277</v>
      </c>
      <c r="J301" s="188"/>
      <c r="K301" s="188"/>
      <c r="L301" s="91"/>
      <c r="M301" s="91">
        <f t="shared" si="29"/>
        <v>0</v>
      </c>
      <c r="N301" s="179"/>
      <c r="O301" s="189"/>
    </row>
    <row r="302" spans="1:15" x14ac:dyDescent="0.2">
      <c r="A302" s="181"/>
      <c r="B302" s="185" t="s">
        <v>508</v>
      </c>
      <c r="C302" s="186"/>
      <c r="D302" s="187"/>
      <c r="E302" s="179">
        <f t="shared" si="25"/>
        <v>0</v>
      </c>
      <c r="F302" s="188"/>
      <c r="G302" s="188" t="str">
        <f t="shared" si="26"/>
        <v xml:space="preserve">A278 :  </v>
      </c>
      <c r="H302" s="93" t="str">
        <f t="shared" si="27"/>
        <v xml:space="preserve">A278 : </v>
      </c>
      <c r="I302" s="93" t="str">
        <f t="shared" si="28"/>
        <v>A278</v>
      </c>
      <c r="J302" s="188"/>
      <c r="K302" s="188"/>
      <c r="L302" s="91"/>
      <c r="M302" s="91">
        <f t="shared" si="29"/>
        <v>0</v>
      </c>
      <c r="N302" s="179"/>
      <c r="O302" s="189"/>
    </row>
    <row r="303" spans="1:15" x14ac:dyDescent="0.2">
      <c r="A303" s="182"/>
      <c r="B303" s="185" t="s">
        <v>509</v>
      </c>
      <c r="C303" s="186"/>
      <c r="D303" s="187"/>
      <c r="E303" s="179">
        <f t="shared" si="25"/>
        <v>0</v>
      </c>
      <c r="F303" s="188"/>
      <c r="G303" s="188" t="str">
        <f t="shared" si="26"/>
        <v xml:space="preserve">A279 :  </v>
      </c>
      <c r="H303" s="93" t="str">
        <f t="shared" si="27"/>
        <v xml:space="preserve">A279 : </v>
      </c>
      <c r="I303" s="93" t="str">
        <f t="shared" si="28"/>
        <v>A279</v>
      </c>
      <c r="J303" s="188"/>
      <c r="K303" s="188"/>
      <c r="L303" s="91"/>
      <c r="M303" s="91">
        <f t="shared" si="29"/>
        <v>0</v>
      </c>
      <c r="N303" s="179"/>
      <c r="O303" s="189"/>
    </row>
    <row r="304" spans="1:15" x14ac:dyDescent="0.2">
      <c r="A304" s="181"/>
      <c r="B304" s="185" t="s">
        <v>510</v>
      </c>
      <c r="C304" s="186"/>
      <c r="D304" s="187"/>
      <c r="E304" s="179">
        <f t="shared" si="25"/>
        <v>0</v>
      </c>
      <c r="F304" s="188"/>
      <c r="G304" s="188" t="str">
        <f t="shared" si="26"/>
        <v xml:space="preserve">A280 :  </v>
      </c>
      <c r="H304" s="93" t="str">
        <f t="shared" si="27"/>
        <v xml:space="preserve">A280 : </v>
      </c>
      <c r="I304" s="93" t="str">
        <f t="shared" si="28"/>
        <v>A280</v>
      </c>
      <c r="J304" s="188"/>
      <c r="K304" s="188"/>
      <c r="L304" s="91"/>
      <c r="M304" s="91">
        <f t="shared" si="29"/>
        <v>0</v>
      </c>
      <c r="N304" s="179"/>
      <c r="O304" s="189"/>
    </row>
    <row r="305" spans="1:15" x14ac:dyDescent="0.2">
      <c r="A305" s="182"/>
      <c r="B305" s="185" t="s">
        <v>511</v>
      </c>
      <c r="C305" s="186"/>
      <c r="D305" s="187"/>
      <c r="E305" s="179">
        <f t="shared" si="21"/>
        <v>0</v>
      </c>
      <c r="F305" s="188"/>
      <c r="G305" s="188" t="str">
        <f t="shared" si="22"/>
        <v xml:space="preserve">A281 :  </v>
      </c>
      <c r="H305" s="93" t="str">
        <f t="shared" si="20"/>
        <v xml:space="preserve">A281 : </v>
      </c>
      <c r="I305" s="93" t="str">
        <f t="shared" si="23"/>
        <v>A281</v>
      </c>
      <c r="J305" s="188"/>
      <c r="K305" s="188"/>
      <c r="L305" s="91"/>
      <c r="M305" s="91">
        <f t="shared" si="24"/>
        <v>0</v>
      </c>
      <c r="N305" s="179"/>
      <c r="O305" s="189"/>
    </row>
    <row r="306" spans="1:15" x14ac:dyDescent="0.2">
      <c r="A306" s="181"/>
      <c r="B306" s="185" t="s">
        <v>512</v>
      </c>
      <c r="C306" s="186"/>
      <c r="D306" s="187"/>
      <c r="E306" s="179">
        <f t="shared" si="21"/>
        <v>0</v>
      </c>
      <c r="F306" s="188"/>
      <c r="G306" s="188" t="str">
        <f t="shared" si="22"/>
        <v xml:space="preserve">A282 :  </v>
      </c>
      <c r="H306" s="93" t="str">
        <f t="shared" si="20"/>
        <v xml:space="preserve">A282 : </v>
      </c>
      <c r="I306" s="93" t="str">
        <f t="shared" si="23"/>
        <v>A282</v>
      </c>
      <c r="J306" s="188"/>
      <c r="K306" s="188"/>
      <c r="L306" s="91"/>
      <c r="M306" s="91">
        <f t="shared" si="24"/>
        <v>0</v>
      </c>
      <c r="N306" s="179"/>
      <c r="O306" s="189"/>
    </row>
    <row r="307" spans="1:15" x14ac:dyDescent="0.2">
      <c r="A307" s="182"/>
      <c r="B307" s="185" t="s">
        <v>513</v>
      </c>
      <c r="C307" s="186"/>
      <c r="D307" s="187"/>
      <c r="E307" s="179">
        <f t="shared" si="21"/>
        <v>0</v>
      </c>
      <c r="F307" s="188"/>
      <c r="G307" s="188" t="str">
        <f t="shared" si="22"/>
        <v xml:space="preserve">A283 :  </v>
      </c>
      <c r="H307" s="93" t="str">
        <f t="shared" si="20"/>
        <v xml:space="preserve">A283 : </v>
      </c>
      <c r="I307" s="93" t="str">
        <f t="shared" si="23"/>
        <v>A283</v>
      </c>
      <c r="J307" s="188"/>
      <c r="K307" s="188"/>
      <c r="L307" s="91"/>
      <c r="M307" s="91">
        <f t="shared" si="24"/>
        <v>0</v>
      </c>
      <c r="N307" s="179"/>
      <c r="O307" s="189"/>
    </row>
    <row r="308" spans="1:15" x14ac:dyDescent="0.2">
      <c r="A308" s="181"/>
      <c r="B308" s="185" t="s">
        <v>514</v>
      </c>
      <c r="C308" s="186"/>
      <c r="D308" s="187"/>
      <c r="E308" s="179">
        <f t="shared" si="21"/>
        <v>0</v>
      </c>
      <c r="F308" s="188"/>
      <c r="G308" s="188" t="str">
        <f t="shared" si="22"/>
        <v xml:space="preserve">A284 :  </v>
      </c>
      <c r="H308" s="93" t="str">
        <f t="shared" si="20"/>
        <v xml:space="preserve">A284 : </v>
      </c>
      <c r="I308" s="93" t="str">
        <f t="shared" si="23"/>
        <v>A284</v>
      </c>
      <c r="J308" s="188"/>
      <c r="K308" s="188"/>
      <c r="L308" s="91"/>
      <c r="M308" s="91">
        <f t="shared" si="24"/>
        <v>0</v>
      </c>
      <c r="N308" s="179"/>
      <c r="O308" s="189"/>
    </row>
    <row r="309" spans="1:15" x14ac:dyDescent="0.2">
      <c r="A309" s="182"/>
      <c r="B309" s="185" t="s">
        <v>515</v>
      </c>
      <c r="C309" s="186"/>
      <c r="D309" s="187"/>
      <c r="E309" s="179">
        <f t="shared" si="21"/>
        <v>0</v>
      </c>
      <c r="F309" s="188"/>
      <c r="G309" s="188" t="str">
        <f t="shared" si="22"/>
        <v xml:space="preserve">A285 :  </v>
      </c>
      <c r="H309" s="93" t="str">
        <f t="shared" si="20"/>
        <v xml:space="preserve">A285 : </v>
      </c>
      <c r="I309" s="93" t="str">
        <f t="shared" si="23"/>
        <v>A285</v>
      </c>
      <c r="J309" s="188"/>
      <c r="K309" s="188"/>
      <c r="L309" s="91"/>
      <c r="M309" s="91">
        <f t="shared" si="24"/>
        <v>0</v>
      </c>
      <c r="N309" s="179"/>
      <c r="O309" s="189"/>
    </row>
    <row r="310" spans="1:15" x14ac:dyDescent="0.2">
      <c r="A310" s="181"/>
      <c r="B310" s="185" t="s">
        <v>516</v>
      </c>
      <c r="C310" s="186"/>
      <c r="D310" s="187"/>
      <c r="E310" s="179">
        <f t="shared" si="21"/>
        <v>0</v>
      </c>
      <c r="F310" s="188"/>
      <c r="G310" s="188" t="str">
        <f t="shared" si="22"/>
        <v xml:space="preserve">A286 :  </v>
      </c>
      <c r="H310" s="93" t="str">
        <f t="shared" si="20"/>
        <v xml:space="preserve">A286 : </v>
      </c>
      <c r="I310" s="93" t="str">
        <f t="shared" si="23"/>
        <v>A286</v>
      </c>
      <c r="J310" s="188"/>
      <c r="K310" s="188"/>
      <c r="L310" s="91"/>
      <c r="M310" s="91">
        <f t="shared" si="24"/>
        <v>0</v>
      </c>
      <c r="N310" s="179"/>
      <c r="O310" s="189"/>
    </row>
    <row r="311" spans="1:15" x14ac:dyDescent="0.2">
      <c r="A311" s="182"/>
      <c r="B311" s="185" t="s">
        <v>517</v>
      </c>
      <c r="C311" s="186"/>
      <c r="D311" s="187"/>
      <c r="E311" s="179">
        <f t="shared" si="21"/>
        <v>0</v>
      </c>
      <c r="F311" s="188"/>
      <c r="G311" s="188" t="str">
        <f t="shared" si="22"/>
        <v xml:space="preserve">A287 :  </v>
      </c>
      <c r="H311" s="93" t="str">
        <f t="shared" si="20"/>
        <v xml:space="preserve">A287 : </v>
      </c>
      <c r="I311" s="93" t="str">
        <f t="shared" si="23"/>
        <v>A287</v>
      </c>
      <c r="J311" s="188"/>
      <c r="K311" s="188"/>
      <c r="L311" s="91"/>
      <c r="M311" s="91">
        <f t="shared" si="24"/>
        <v>0</v>
      </c>
      <c r="N311" s="179"/>
      <c r="O311" s="189"/>
    </row>
    <row r="312" spans="1:15" x14ac:dyDescent="0.2">
      <c r="A312" s="181"/>
      <c r="B312" s="185" t="s">
        <v>518</v>
      </c>
      <c r="C312" s="186"/>
      <c r="D312" s="187"/>
      <c r="E312" s="179">
        <f t="shared" si="21"/>
        <v>0</v>
      </c>
      <c r="F312" s="188"/>
      <c r="G312" s="188" t="str">
        <f t="shared" si="22"/>
        <v xml:space="preserve">A288 :  </v>
      </c>
      <c r="H312" s="93" t="str">
        <f t="shared" si="20"/>
        <v xml:space="preserve">A288 : </v>
      </c>
      <c r="I312" s="93" t="str">
        <f t="shared" si="23"/>
        <v>A288</v>
      </c>
      <c r="J312" s="188"/>
      <c r="K312" s="188"/>
      <c r="L312" s="91"/>
      <c r="M312" s="91">
        <f t="shared" si="24"/>
        <v>0</v>
      </c>
      <c r="N312" s="179"/>
      <c r="O312" s="189"/>
    </row>
    <row r="313" spans="1:15" x14ac:dyDescent="0.2">
      <c r="A313" s="182"/>
      <c r="B313" s="185" t="s">
        <v>519</v>
      </c>
      <c r="C313" s="186"/>
      <c r="D313" s="187"/>
      <c r="E313" s="179">
        <f t="shared" si="21"/>
        <v>0</v>
      </c>
      <c r="F313" s="188"/>
      <c r="G313" s="188" t="str">
        <f t="shared" si="22"/>
        <v xml:space="preserve">A289 :  </v>
      </c>
      <c r="H313" s="93" t="str">
        <f t="shared" si="20"/>
        <v xml:space="preserve">A289 : </v>
      </c>
      <c r="I313" s="93" t="str">
        <f t="shared" si="23"/>
        <v>A289</v>
      </c>
      <c r="J313" s="188"/>
      <c r="K313" s="188"/>
      <c r="L313" s="91"/>
      <c r="M313" s="91">
        <f t="shared" si="24"/>
        <v>0</v>
      </c>
      <c r="N313" s="179"/>
      <c r="O313" s="189"/>
    </row>
    <row r="314" spans="1:15" x14ac:dyDescent="0.2">
      <c r="A314" s="181"/>
      <c r="B314" s="185" t="s">
        <v>520</v>
      </c>
      <c r="C314" s="186"/>
      <c r="D314" s="187"/>
      <c r="E314" s="179">
        <f t="shared" si="21"/>
        <v>0</v>
      </c>
      <c r="F314" s="188"/>
      <c r="G314" s="188" t="str">
        <f t="shared" si="22"/>
        <v xml:space="preserve">A290 :  </v>
      </c>
      <c r="H314" s="93" t="str">
        <f t="shared" si="20"/>
        <v xml:space="preserve">A290 : </v>
      </c>
      <c r="I314" s="93" t="str">
        <f t="shared" si="23"/>
        <v>A290</v>
      </c>
      <c r="J314" s="188"/>
      <c r="K314" s="188"/>
      <c r="L314" s="91"/>
      <c r="M314" s="91">
        <f t="shared" si="24"/>
        <v>0</v>
      </c>
      <c r="N314" s="179"/>
      <c r="O314" s="189"/>
    </row>
    <row r="315" spans="1:15" x14ac:dyDescent="0.2">
      <c r="A315" s="182"/>
      <c r="B315" s="185" t="s">
        <v>521</v>
      </c>
      <c r="C315" s="186"/>
      <c r="D315" s="187"/>
      <c r="E315" s="179">
        <f t="shared" si="21"/>
        <v>0</v>
      </c>
      <c r="F315" s="188"/>
      <c r="G315" s="188" t="str">
        <f t="shared" si="22"/>
        <v xml:space="preserve">A291 :  </v>
      </c>
      <c r="H315" s="93" t="str">
        <f t="shared" si="20"/>
        <v xml:space="preserve">A291 : </v>
      </c>
      <c r="I315" s="93" t="str">
        <f t="shared" si="23"/>
        <v>A291</v>
      </c>
      <c r="J315" s="188"/>
      <c r="K315" s="188"/>
      <c r="L315" s="91"/>
      <c r="M315" s="91">
        <f t="shared" si="24"/>
        <v>0</v>
      </c>
      <c r="N315" s="179"/>
      <c r="O315" s="189"/>
    </row>
    <row r="316" spans="1:15" x14ac:dyDescent="0.2">
      <c r="A316" s="181"/>
      <c r="B316" s="185" t="s">
        <v>522</v>
      </c>
      <c r="C316" s="186"/>
      <c r="D316" s="187"/>
      <c r="E316" s="179">
        <f t="shared" si="21"/>
        <v>0</v>
      </c>
      <c r="F316" s="188"/>
      <c r="G316" s="188" t="str">
        <f t="shared" si="22"/>
        <v xml:space="preserve">A292 :  </v>
      </c>
      <c r="H316" s="93" t="str">
        <f t="shared" ref="H316:H336" si="30">IF(B316&lt;&gt;"",CONCATENATE(B316," : ",C316),"")</f>
        <v xml:space="preserve">A292 : </v>
      </c>
      <c r="I316" s="93" t="str">
        <f t="shared" si="23"/>
        <v>A292</v>
      </c>
      <c r="J316" s="188"/>
      <c r="K316" s="188"/>
      <c r="L316" s="91"/>
      <c r="M316" s="91">
        <f t="shared" si="24"/>
        <v>0</v>
      </c>
      <c r="N316" s="179"/>
      <c r="O316" s="189"/>
    </row>
    <row r="317" spans="1:15" x14ac:dyDescent="0.2">
      <c r="A317" s="182"/>
      <c r="B317" s="185" t="s">
        <v>523</v>
      </c>
      <c r="C317" s="186"/>
      <c r="D317" s="187"/>
      <c r="E317" s="179">
        <f t="shared" si="21"/>
        <v>0</v>
      </c>
      <c r="F317" s="188"/>
      <c r="G317" s="188" t="str">
        <f t="shared" si="22"/>
        <v xml:space="preserve">A293 :  </v>
      </c>
      <c r="H317" s="93" t="str">
        <f t="shared" si="30"/>
        <v xml:space="preserve">A293 : </v>
      </c>
      <c r="I317" s="93" t="str">
        <f t="shared" si="23"/>
        <v>A293</v>
      </c>
      <c r="J317" s="188"/>
      <c r="K317" s="188"/>
      <c r="L317" s="91"/>
      <c r="M317" s="91">
        <f t="shared" si="24"/>
        <v>0</v>
      </c>
      <c r="N317" s="179"/>
      <c r="O317" s="189"/>
    </row>
    <row r="318" spans="1:15" x14ac:dyDescent="0.2">
      <c r="A318" s="181"/>
      <c r="B318" s="185" t="s">
        <v>524</v>
      </c>
      <c r="C318" s="186"/>
      <c r="D318" s="187"/>
      <c r="E318" s="179">
        <f t="shared" si="21"/>
        <v>0</v>
      </c>
      <c r="F318" s="188"/>
      <c r="G318" s="188" t="str">
        <f t="shared" si="22"/>
        <v xml:space="preserve">A294 :  </v>
      </c>
      <c r="H318" s="93" t="str">
        <f t="shared" si="30"/>
        <v xml:space="preserve">A294 : </v>
      </c>
      <c r="I318" s="93" t="str">
        <f t="shared" si="23"/>
        <v>A294</v>
      </c>
      <c r="J318" s="188"/>
      <c r="K318" s="188"/>
      <c r="L318" s="91"/>
      <c r="M318" s="91">
        <f t="shared" si="24"/>
        <v>0</v>
      </c>
      <c r="N318" s="179"/>
      <c r="O318" s="189"/>
    </row>
    <row r="319" spans="1:15" x14ac:dyDescent="0.2">
      <c r="A319" s="182"/>
      <c r="B319" s="185" t="s">
        <v>525</v>
      </c>
      <c r="C319" s="186"/>
      <c r="D319" s="187"/>
      <c r="E319" s="179">
        <f t="shared" si="21"/>
        <v>0</v>
      </c>
      <c r="F319" s="188"/>
      <c r="G319" s="188" t="str">
        <f t="shared" si="22"/>
        <v xml:space="preserve">A295 :  </v>
      </c>
      <c r="H319" s="93" t="str">
        <f t="shared" si="30"/>
        <v xml:space="preserve">A295 : </v>
      </c>
      <c r="I319" s="93" t="str">
        <f t="shared" si="23"/>
        <v>A295</v>
      </c>
      <c r="J319" s="188"/>
      <c r="K319" s="188"/>
      <c r="L319" s="91"/>
      <c r="M319" s="91">
        <f t="shared" si="24"/>
        <v>0</v>
      </c>
      <c r="N319" s="179"/>
      <c r="O319" s="189"/>
    </row>
    <row r="320" spans="1:15" x14ac:dyDescent="0.2">
      <c r="A320" s="181"/>
      <c r="B320" s="185" t="s">
        <v>526</v>
      </c>
      <c r="C320" s="186"/>
      <c r="D320" s="187"/>
      <c r="E320" s="179">
        <f t="shared" si="21"/>
        <v>0</v>
      </c>
      <c r="F320" s="188"/>
      <c r="G320" s="188" t="str">
        <f t="shared" si="22"/>
        <v xml:space="preserve">A296 :  </v>
      </c>
      <c r="H320" s="93" t="str">
        <f t="shared" si="30"/>
        <v xml:space="preserve">A296 : </v>
      </c>
      <c r="I320" s="93" t="str">
        <f t="shared" si="23"/>
        <v>A296</v>
      </c>
      <c r="J320" s="188"/>
      <c r="K320" s="188"/>
      <c r="L320" s="91"/>
      <c r="M320" s="91">
        <f t="shared" si="24"/>
        <v>0</v>
      </c>
      <c r="N320" s="179"/>
      <c r="O320" s="189"/>
    </row>
    <row r="321" spans="1:15" x14ac:dyDescent="0.2">
      <c r="A321" s="182"/>
      <c r="B321" s="185" t="s">
        <v>527</v>
      </c>
      <c r="C321" s="186"/>
      <c r="D321" s="187"/>
      <c r="E321" s="179">
        <f t="shared" si="21"/>
        <v>0</v>
      </c>
      <c r="F321" s="188"/>
      <c r="G321" s="188" t="str">
        <f t="shared" si="22"/>
        <v xml:space="preserve">A297 :  </v>
      </c>
      <c r="H321" s="93" t="str">
        <f t="shared" si="30"/>
        <v xml:space="preserve">A297 : </v>
      </c>
      <c r="I321" s="93" t="str">
        <f t="shared" si="23"/>
        <v>A297</v>
      </c>
      <c r="J321" s="188"/>
      <c r="K321" s="188"/>
      <c r="L321" s="91"/>
      <c r="M321" s="91">
        <f t="shared" si="24"/>
        <v>0</v>
      </c>
      <c r="N321" s="179"/>
      <c r="O321" s="189"/>
    </row>
    <row r="322" spans="1:15" x14ac:dyDescent="0.2">
      <c r="A322" s="181"/>
      <c r="B322" s="185" t="s">
        <v>528</v>
      </c>
      <c r="C322" s="186"/>
      <c r="D322" s="187"/>
      <c r="E322" s="179">
        <f t="shared" ref="E322:E336" si="31">N322+(N322*O322)</f>
        <v>0</v>
      </c>
      <c r="F322" s="188"/>
      <c r="G322" s="188" t="str">
        <f t="shared" ref="G322:G336" si="32">IF(B322&lt;&gt;"",REPT(B322,1)&amp;" :  " &amp;REPT(C322,1),"")</f>
        <v xml:space="preserve">A298 :  </v>
      </c>
      <c r="H322" s="93" t="str">
        <f t="shared" si="30"/>
        <v xml:space="preserve">A298 : </v>
      </c>
      <c r="I322" s="93" t="str">
        <f t="shared" ref="I322:I336" si="33">IF(B322&lt;&gt;"",REPT(B322,1),"")</f>
        <v>A298</v>
      </c>
      <c r="J322" s="188"/>
      <c r="K322" s="188"/>
      <c r="L322" s="91"/>
      <c r="M322" s="91">
        <f t="shared" si="24"/>
        <v>0</v>
      </c>
      <c r="N322" s="179"/>
      <c r="O322" s="189"/>
    </row>
    <row r="323" spans="1:15" x14ac:dyDescent="0.2">
      <c r="A323" s="182"/>
      <c r="B323" s="185" t="s">
        <v>529</v>
      </c>
      <c r="C323" s="186"/>
      <c r="D323" s="187"/>
      <c r="E323" s="179">
        <f t="shared" si="31"/>
        <v>0</v>
      </c>
      <c r="F323" s="188"/>
      <c r="G323" s="188" t="str">
        <f t="shared" si="32"/>
        <v xml:space="preserve">A299 :  </v>
      </c>
      <c r="H323" s="93" t="str">
        <f t="shared" si="30"/>
        <v xml:space="preserve">A299 : </v>
      </c>
      <c r="I323" s="93" t="str">
        <f t="shared" si="33"/>
        <v>A299</v>
      </c>
      <c r="J323" s="188"/>
      <c r="K323" s="188"/>
      <c r="L323" s="91"/>
      <c r="M323" s="91">
        <f t="shared" si="24"/>
        <v>0</v>
      </c>
      <c r="N323" s="179"/>
      <c r="O323" s="189"/>
    </row>
    <row r="324" spans="1:15" x14ac:dyDescent="0.2">
      <c r="A324" s="181"/>
      <c r="B324" s="185" t="s">
        <v>530</v>
      </c>
      <c r="C324" s="186"/>
      <c r="D324" s="187"/>
      <c r="E324" s="179">
        <f t="shared" si="31"/>
        <v>0</v>
      </c>
      <c r="F324" s="188"/>
      <c r="G324" s="188" t="str">
        <f t="shared" si="32"/>
        <v xml:space="preserve">A300 :  </v>
      </c>
      <c r="H324" s="93" t="str">
        <f t="shared" si="30"/>
        <v xml:space="preserve">A300 : </v>
      </c>
      <c r="I324" s="93" t="str">
        <f t="shared" si="33"/>
        <v>A300</v>
      </c>
      <c r="J324" s="188"/>
      <c r="K324" s="188"/>
      <c r="L324" s="91"/>
      <c r="M324" s="91">
        <f t="shared" si="24"/>
        <v>0</v>
      </c>
      <c r="N324" s="179"/>
      <c r="O324" s="189"/>
    </row>
    <row r="325" spans="1:15" x14ac:dyDescent="0.2">
      <c r="A325" s="182"/>
      <c r="B325" s="185" t="s">
        <v>531</v>
      </c>
      <c r="C325" s="186"/>
      <c r="D325" s="187"/>
      <c r="E325" s="179">
        <f t="shared" si="31"/>
        <v>0</v>
      </c>
      <c r="F325" s="188"/>
      <c r="G325" s="188" t="str">
        <f t="shared" si="32"/>
        <v xml:space="preserve">A301 :  </v>
      </c>
      <c r="H325" s="93" t="str">
        <f t="shared" si="30"/>
        <v xml:space="preserve">A301 : </v>
      </c>
      <c r="I325" s="93" t="str">
        <f t="shared" si="33"/>
        <v>A301</v>
      </c>
      <c r="J325" s="188"/>
      <c r="K325" s="188"/>
      <c r="L325" s="91"/>
      <c r="M325" s="91">
        <f t="shared" si="24"/>
        <v>0</v>
      </c>
      <c r="N325" s="179"/>
      <c r="O325" s="189"/>
    </row>
    <row r="326" spans="1:15" x14ac:dyDescent="0.2">
      <c r="A326" s="181"/>
      <c r="B326" s="185" t="s">
        <v>532</v>
      </c>
      <c r="C326" s="186"/>
      <c r="D326" s="187"/>
      <c r="E326" s="179">
        <f t="shared" si="31"/>
        <v>0</v>
      </c>
      <c r="F326" s="188"/>
      <c r="G326" s="188" t="str">
        <f t="shared" si="32"/>
        <v xml:space="preserve">A302 :  </v>
      </c>
      <c r="H326" s="93" t="str">
        <f t="shared" si="30"/>
        <v xml:space="preserve">A302 : </v>
      </c>
      <c r="I326" s="93" t="str">
        <f t="shared" si="33"/>
        <v>A302</v>
      </c>
      <c r="J326" s="188"/>
      <c r="K326" s="188"/>
      <c r="L326" s="91"/>
      <c r="M326" s="91">
        <f t="shared" si="24"/>
        <v>0</v>
      </c>
      <c r="N326" s="179"/>
      <c r="O326" s="189"/>
    </row>
    <row r="327" spans="1:15" x14ac:dyDescent="0.2">
      <c r="A327" s="182"/>
      <c r="B327" s="185" t="s">
        <v>533</v>
      </c>
      <c r="C327" s="186"/>
      <c r="D327" s="187"/>
      <c r="E327" s="179">
        <f t="shared" si="31"/>
        <v>0</v>
      </c>
      <c r="F327" s="188"/>
      <c r="G327" s="188" t="str">
        <f t="shared" si="32"/>
        <v xml:space="preserve">A303 :  </v>
      </c>
      <c r="H327" s="93" t="str">
        <f t="shared" si="30"/>
        <v xml:space="preserve">A303 : </v>
      </c>
      <c r="I327" s="93" t="str">
        <f t="shared" si="33"/>
        <v>A303</v>
      </c>
      <c r="J327" s="188"/>
      <c r="K327" s="188"/>
      <c r="L327" s="91"/>
      <c r="M327" s="91">
        <f t="shared" si="24"/>
        <v>0</v>
      </c>
      <c r="N327" s="179"/>
      <c r="O327" s="189"/>
    </row>
    <row r="328" spans="1:15" x14ac:dyDescent="0.2">
      <c r="A328" s="181"/>
      <c r="B328" s="185" t="s">
        <v>534</v>
      </c>
      <c r="C328" s="186"/>
      <c r="D328" s="187"/>
      <c r="E328" s="179">
        <f t="shared" si="31"/>
        <v>0</v>
      </c>
      <c r="F328" s="188"/>
      <c r="G328" s="188" t="str">
        <f t="shared" si="32"/>
        <v xml:space="preserve">A304 :  </v>
      </c>
      <c r="H328" s="93" t="str">
        <f t="shared" si="30"/>
        <v xml:space="preserve">A304 : </v>
      </c>
      <c r="I328" s="93" t="str">
        <f t="shared" si="33"/>
        <v>A304</v>
      </c>
      <c r="J328" s="188"/>
      <c r="K328" s="188"/>
      <c r="L328" s="91"/>
      <c r="M328" s="91">
        <f t="shared" si="24"/>
        <v>0</v>
      </c>
      <c r="N328" s="179"/>
      <c r="O328" s="189"/>
    </row>
    <row r="329" spans="1:15" x14ac:dyDescent="0.2">
      <c r="A329" s="182"/>
      <c r="B329" s="185" t="s">
        <v>535</v>
      </c>
      <c r="C329" s="186"/>
      <c r="D329" s="187"/>
      <c r="E329" s="179">
        <f t="shared" si="31"/>
        <v>0</v>
      </c>
      <c r="F329" s="188"/>
      <c r="G329" s="188" t="str">
        <f t="shared" si="32"/>
        <v xml:space="preserve">A305 :  </v>
      </c>
      <c r="H329" s="93" t="str">
        <f t="shared" si="30"/>
        <v xml:space="preserve">A305 : </v>
      </c>
      <c r="I329" s="93" t="str">
        <f t="shared" si="33"/>
        <v>A305</v>
      </c>
      <c r="J329" s="188"/>
      <c r="K329" s="188"/>
      <c r="L329" s="91"/>
      <c r="M329" s="91">
        <f t="shared" si="24"/>
        <v>0</v>
      </c>
      <c r="N329" s="179"/>
      <c r="O329" s="189"/>
    </row>
    <row r="330" spans="1:15" x14ac:dyDescent="0.2">
      <c r="A330" s="181"/>
      <c r="B330" s="185" t="s">
        <v>536</v>
      </c>
      <c r="C330" s="186"/>
      <c r="D330" s="187"/>
      <c r="E330" s="179">
        <f t="shared" si="31"/>
        <v>0</v>
      </c>
      <c r="F330" s="188"/>
      <c r="G330" s="188" t="str">
        <f t="shared" si="32"/>
        <v xml:space="preserve">A306 :  </v>
      </c>
      <c r="H330" s="93" t="str">
        <f t="shared" si="30"/>
        <v xml:space="preserve">A306 : </v>
      </c>
      <c r="I330" s="93" t="str">
        <f t="shared" si="33"/>
        <v>A306</v>
      </c>
      <c r="J330" s="188"/>
      <c r="K330" s="188"/>
      <c r="L330" s="91"/>
      <c r="M330" s="91">
        <f t="shared" si="24"/>
        <v>0</v>
      </c>
      <c r="N330" s="179"/>
      <c r="O330" s="189"/>
    </row>
    <row r="331" spans="1:15" x14ac:dyDescent="0.2">
      <c r="A331" s="182"/>
      <c r="B331" s="185" t="s">
        <v>537</v>
      </c>
      <c r="C331" s="186"/>
      <c r="D331" s="187"/>
      <c r="E331" s="179">
        <f t="shared" si="31"/>
        <v>0</v>
      </c>
      <c r="F331" s="188"/>
      <c r="G331" s="188" t="str">
        <f t="shared" si="32"/>
        <v xml:space="preserve">A307 :  </v>
      </c>
      <c r="H331" s="93" t="str">
        <f t="shared" si="30"/>
        <v xml:space="preserve">A307 : </v>
      </c>
      <c r="I331" s="93" t="str">
        <f t="shared" si="33"/>
        <v>A307</v>
      </c>
      <c r="J331" s="188"/>
      <c r="K331" s="188"/>
      <c r="L331" s="91"/>
      <c r="M331" s="91">
        <f t="shared" si="24"/>
        <v>0</v>
      </c>
      <c r="N331" s="179"/>
      <c r="O331" s="189"/>
    </row>
    <row r="332" spans="1:15" x14ac:dyDescent="0.2">
      <c r="A332" s="181"/>
      <c r="B332" s="185" t="s">
        <v>538</v>
      </c>
      <c r="C332" s="186"/>
      <c r="D332" s="187"/>
      <c r="E332" s="179">
        <f t="shared" si="31"/>
        <v>0</v>
      </c>
      <c r="F332" s="188"/>
      <c r="G332" s="188" t="str">
        <f t="shared" si="32"/>
        <v xml:space="preserve">A308 :  </v>
      </c>
      <c r="H332" s="93" t="str">
        <f t="shared" si="30"/>
        <v xml:space="preserve">A308 : </v>
      </c>
      <c r="I332" s="93" t="str">
        <f t="shared" si="33"/>
        <v>A308</v>
      </c>
      <c r="J332" s="188"/>
      <c r="K332" s="188"/>
      <c r="L332" s="91"/>
      <c r="M332" s="91">
        <f t="shared" si="24"/>
        <v>0</v>
      </c>
      <c r="N332" s="179"/>
      <c r="O332" s="189"/>
    </row>
    <row r="333" spans="1:15" x14ac:dyDescent="0.2">
      <c r="A333" s="182"/>
      <c r="B333" s="185" t="s">
        <v>539</v>
      </c>
      <c r="C333" s="186"/>
      <c r="D333" s="187"/>
      <c r="E333" s="179">
        <f t="shared" si="31"/>
        <v>0</v>
      </c>
      <c r="F333" s="188"/>
      <c r="G333" s="188" t="str">
        <f t="shared" si="32"/>
        <v xml:space="preserve">A309 :  </v>
      </c>
      <c r="H333" s="93" t="str">
        <f t="shared" si="30"/>
        <v xml:space="preserve">A309 : </v>
      </c>
      <c r="I333" s="93" t="str">
        <f t="shared" si="33"/>
        <v>A309</v>
      </c>
      <c r="J333" s="188"/>
      <c r="K333" s="188"/>
      <c r="L333" s="91"/>
      <c r="M333" s="91">
        <f t="shared" si="24"/>
        <v>0</v>
      </c>
      <c r="N333" s="179"/>
      <c r="O333" s="189"/>
    </row>
    <row r="334" spans="1:15" x14ac:dyDescent="0.2">
      <c r="A334" s="181"/>
      <c r="B334" s="185" t="s">
        <v>540</v>
      </c>
      <c r="C334" s="186"/>
      <c r="D334" s="187"/>
      <c r="E334" s="179">
        <f t="shared" si="31"/>
        <v>0</v>
      </c>
      <c r="F334" s="188"/>
      <c r="G334" s="188" t="str">
        <f t="shared" si="32"/>
        <v xml:space="preserve">A310 :  </v>
      </c>
      <c r="H334" s="93" t="str">
        <f t="shared" si="30"/>
        <v xml:space="preserve">A310 : </v>
      </c>
      <c r="I334" s="93" t="str">
        <f t="shared" si="33"/>
        <v>A310</v>
      </c>
      <c r="J334" s="188"/>
      <c r="K334" s="188"/>
      <c r="L334" s="91"/>
      <c r="M334" s="91">
        <f t="shared" si="24"/>
        <v>0</v>
      </c>
      <c r="N334" s="179"/>
      <c r="O334" s="189"/>
    </row>
    <row r="335" spans="1:15" x14ac:dyDescent="0.2">
      <c r="A335" s="182"/>
      <c r="B335" s="185" t="s">
        <v>541</v>
      </c>
      <c r="C335" s="186"/>
      <c r="D335" s="187"/>
      <c r="E335" s="179">
        <f t="shared" si="31"/>
        <v>0</v>
      </c>
      <c r="F335" s="188"/>
      <c r="G335" s="188" t="str">
        <f t="shared" si="32"/>
        <v xml:space="preserve">A311 :  </v>
      </c>
      <c r="H335" s="93" t="str">
        <f t="shared" si="30"/>
        <v xml:space="preserve">A311 : </v>
      </c>
      <c r="I335" s="93" t="str">
        <f t="shared" si="33"/>
        <v>A311</v>
      </c>
      <c r="J335" s="188"/>
      <c r="K335" s="188"/>
      <c r="L335" s="91"/>
      <c r="M335" s="91">
        <f t="shared" si="24"/>
        <v>0</v>
      </c>
      <c r="N335" s="179"/>
      <c r="O335" s="189"/>
    </row>
    <row r="336" spans="1:15" x14ac:dyDescent="0.2">
      <c r="A336" s="181"/>
      <c r="B336" s="185" t="s">
        <v>542</v>
      </c>
      <c r="C336" s="186"/>
      <c r="D336" s="187"/>
      <c r="E336" s="179">
        <f t="shared" si="31"/>
        <v>0</v>
      </c>
      <c r="F336" s="188"/>
      <c r="G336" s="188" t="str">
        <f t="shared" si="32"/>
        <v xml:space="preserve">A312 :  </v>
      </c>
      <c r="H336" s="93" t="str">
        <f t="shared" si="30"/>
        <v xml:space="preserve">A312 : </v>
      </c>
      <c r="I336" s="93" t="str">
        <f t="shared" si="33"/>
        <v>A312</v>
      </c>
      <c r="J336" s="188"/>
      <c r="K336" s="188"/>
      <c r="L336" s="91"/>
      <c r="M336" s="91">
        <f t="shared" si="24"/>
        <v>0</v>
      </c>
      <c r="N336" s="179"/>
      <c r="O336" s="189"/>
    </row>
    <row r="337" spans="1:15" x14ac:dyDescent="0.2">
      <c r="A337" s="231"/>
      <c r="B337" s="185" t="s">
        <v>543</v>
      </c>
      <c r="C337" s="186"/>
      <c r="D337" s="187"/>
      <c r="E337" s="179">
        <f t="shared" ref="E337:E400" si="34">N337+(N337*O337)</f>
        <v>0</v>
      </c>
      <c r="F337" s="188"/>
      <c r="G337" s="188" t="str">
        <f t="shared" ref="G337:G400" si="35">IF(B337&lt;&gt;"",REPT(B337,1)&amp;" :  " &amp;REPT(C337,1),"")</f>
        <v xml:space="preserve">A313 :  </v>
      </c>
      <c r="H337" s="93" t="str">
        <f t="shared" ref="H337:H400" si="36">IF(B337&lt;&gt;"",CONCATENATE(B337," : ",C337),"")</f>
        <v xml:space="preserve">A313 : </v>
      </c>
      <c r="I337" s="93" t="str">
        <f t="shared" ref="I337:I400" si="37">IF(B337&lt;&gt;"",REPT(B337,1),"")</f>
        <v>A313</v>
      </c>
      <c r="J337" s="188"/>
      <c r="K337" s="188"/>
      <c r="L337" s="232"/>
      <c r="M337" s="179">
        <f t="shared" ref="M337:M400" si="38">A337</f>
        <v>0</v>
      </c>
      <c r="N337" s="179"/>
      <c r="O337" s="189"/>
    </row>
    <row r="338" spans="1:15" x14ac:dyDescent="0.2">
      <c r="A338" s="231"/>
      <c r="B338" s="185" t="s">
        <v>544</v>
      </c>
      <c r="C338" s="186"/>
      <c r="D338" s="187"/>
      <c r="E338" s="179">
        <f t="shared" si="34"/>
        <v>0</v>
      </c>
      <c r="F338" s="188"/>
      <c r="G338" s="188" t="str">
        <f t="shared" si="35"/>
        <v xml:space="preserve">A314 :  </v>
      </c>
      <c r="H338" s="93" t="str">
        <f t="shared" si="36"/>
        <v xml:space="preserve">A314 : </v>
      </c>
      <c r="I338" s="93" t="str">
        <f t="shared" si="37"/>
        <v>A314</v>
      </c>
      <c r="J338" s="188"/>
      <c r="K338" s="188"/>
      <c r="L338" s="232"/>
      <c r="M338" s="179">
        <f t="shared" si="38"/>
        <v>0</v>
      </c>
      <c r="N338" s="179"/>
      <c r="O338" s="189"/>
    </row>
    <row r="339" spans="1:15" x14ac:dyDescent="0.2">
      <c r="A339" s="231"/>
      <c r="B339" s="185" t="s">
        <v>545</v>
      </c>
      <c r="C339" s="186"/>
      <c r="D339" s="187"/>
      <c r="E339" s="179">
        <f t="shared" si="34"/>
        <v>0</v>
      </c>
      <c r="F339" s="188"/>
      <c r="G339" s="188" t="str">
        <f t="shared" si="35"/>
        <v xml:space="preserve">A315 :  </v>
      </c>
      <c r="H339" s="93" t="str">
        <f t="shared" si="36"/>
        <v xml:space="preserve">A315 : </v>
      </c>
      <c r="I339" s="93" t="str">
        <f t="shared" si="37"/>
        <v>A315</v>
      </c>
      <c r="J339" s="188"/>
      <c r="K339" s="188"/>
      <c r="L339" s="232"/>
      <c r="M339" s="179">
        <f t="shared" si="38"/>
        <v>0</v>
      </c>
      <c r="N339" s="179"/>
      <c r="O339" s="189"/>
    </row>
    <row r="340" spans="1:15" x14ac:dyDescent="0.2">
      <c r="A340" s="231"/>
      <c r="B340" s="185" t="s">
        <v>546</v>
      </c>
      <c r="C340" s="186"/>
      <c r="D340" s="187"/>
      <c r="E340" s="179">
        <f t="shared" si="34"/>
        <v>0</v>
      </c>
      <c r="F340" s="188"/>
      <c r="G340" s="188" t="str">
        <f t="shared" si="35"/>
        <v xml:space="preserve">A316 :  </v>
      </c>
      <c r="H340" s="93" t="str">
        <f t="shared" si="36"/>
        <v xml:space="preserve">A316 : </v>
      </c>
      <c r="I340" s="93" t="str">
        <f t="shared" si="37"/>
        <v>A316</v>
      </c>
      <c r="J340" s="188"/>
      <c r="K340" s="188"/>
      <c r="L340" s="232"/>
      <c r="M340" s="179">
        <f t="shared" si="38"/>
        <v>0</v>
      </c>
      <c r="N340" s="179"/>
      <c r="O340" s="189"/>
    </row>
    <row r="341" spans="1:15" x14ac:dyDescent="0.2">
      <c r="A341" s="231"/>
      <c r="B341" s="185" t="s">
        <v>547</v>
      </c>
      <c r="C341" s="186"/>
      <c r="D341" s="187"/>
      <c r="E341" s="179">
        <f t="shared" si="34"/>
        <v>0</v>
      </c>
      <c r="F341" s="188"/>
      <c r="G341" s="188" t="str">
        <f t="shared" si="35"/>
        <v xml:space="preserve">A317 :  </v>
      </c>
      <c r="H341" s="93" t="str">
        <f t="shared" si="36"/>
        <v xml:space="preserve">A317 : </v>
      </c>
      <c r="I341" s="93" t="str">
        <f t="shared" si="37"/>
        <v>A317</v>
      </c>
      <c r="J341" s="188"/>
      <c r="K341" s="188"/>
      <c r="L341" s="232"/>
      <c r="M341" s="179">
        <f t="shared" si="38"/>
        <v>0</v>
      </c>
      <c r="N341" s="179"/>
      <c r="O341" s="189"/>
    </row>
    <row r="342" spans="1:15" x14ac:dyDescent="0.2">
      <c r="A342" s="231"/>
      <c r="B342" s="185" t="s">
        <v>548</v>
      </c>
      <c r="C342" s="186"/>
      <c r="D342" s="187"/>
      <c r="E342" s="179">
        <f t="shared" si="34"/>
        <v>0</v>
      </c>
      <c r="F342" s="188"/>
      <c r="G342" s="188" t="str">
        <f t="shared" si="35"/>
        <v xml:space="preserve">A318 :  </v>
      </c>
      <c r="H342" s="93" t="str">
        <f t="shared" si="36"/>
        <v xml:space="preserve">A318 : </v>
      </c>
      <c r="I342" s="93" t="str">
        <f t="shared" si="37"/>
        <v>A318</v>
      </c>
      <c r="J342" s="188"/>
      <c r="K342" s="188"/>
      <c r="L342" s="232"/>
      <c r="M342" s="179">
        <f t="shared" si="38"/>
        <v>0</v>
      </c>
      <c r="N342" s="179"/>
      <c r="O342" s="189"/>
    </row>
    <row r="343" spans="1:15" x14ac:dyDescent="0.2">
      <c r="A343" s="231"/>
      <c r="B343" s="185" t="s">
        <v>549</v>
      </c>
      <c r="C343" s="186"/>
      <c r="D343" s="187"/>
      <c r="E343" s="179">
        <f t="shared" si="34"/>
        <v>0</v>
      </c>
      <c r="F343" s="188"/>
      <c r="G343" s="188" t="str">
        <f t="shared" si="35"/>
        <v xml:space="preserve">A319 :  </v>
      </c>
      <c r="H343" s="93" t="str">
        <f t="shared" si="36"/>
        <v xml:space="preserve">A319 : </v>
      </c>
      <c r="I343" s="93" t="str">
        <f t="shared" si="37"/>
        <v>A319</v>
      </c>
      <c r="J343" s="188"/>
      <c r="K343" s="188"/>
      <c r="L343" s="232"/>
      <c r="M343" s="179">
        <f t="shared" si="38"/>
        <v>0</v>
      </c>
      <c r="N343" s="179"/>
      <c r="O343" s="189"/>
    </row>
    <row r="344" spans="1:15" x14ac:dyDescent="0.2">
      <c r="A344" s="231"/>
      <c r="B344" s="185" t="s">
        <v>550</v>
      </c>
      <c r="C344" s="186"/>
      <c r="D344" s="187"/>
      <c r="E344" s="179">
        <f t="shared" si="34"/>
        <v>0</v>
      </c>
      <c r="F344" s="188"/>
      <c r="G344" s="188" t="str">
        <f t="shared" si="35"/>
        <v xml:space="preserve">A320 :  </v>
      </c>
      <c r="H344" s="93" t="str">
        <f t="shared" si="36"/>
        <v xml:space="preserve">A320 : </v>
      </c>
      <c r="I344" s="93" t="str">
        <f t="shared" si="37"/>
        <v>A320</v>
      </c>
      <c r="J344" s="188"/>
      <c r="K344" s="188"/>
      <c r="L344" s="232"/>
      <c r="M344" s="179">
        <f t="shared" si="38"/>
        <v>0</v>
      </c>
      <c r="N344" s="179"/>
      <c r="O344" s="189"/>
    </row>
    <row r="345" spans="1:15" x14ac:dyDescent="0.2">
      <c r="A345" s="231"/>
      <c r="B345" s="185" t="s">
        <v>551</v>
      </c>
      <c r="C345" s="186"/>
      <c r="D345" s="187"/>
      <c r="E345" s="179">
        <f t="shared" si="34"/>
        <v>0</v>
      </c>
      <c r="F345" s="188"/>
      <c r="G345" s="188" t="str">
        <f t="shared" si="35"/>
        <v xml:space="preserve">A321 :  </v>
      </c>
      <c r="H345" s="93" t="str">
        <f t="shared" si="36"/>
        <v xml:space="preserve">A321 : </v>
      </c>
      <c r="I345" s="93" t="str">
        <f t="shared" si="37"/>
        <v>A321</v>
      </c>
      <c r="J345" s="188"/>
      <c r="K345" s="188"/>
      <c r="L345" s="232"/>
      <c r="M345" s="179">
        <f t="shared" si="38"/>
        <v>0</v>
      </c>
      <c r="N345" s="179"/>
      <c r="O345" s="189"/>
    </row>
    <row r="346" spans="1:15" x14ac:dyDescent="0.2">
      <c r="A346" s="231"/>
      <c r="B346" s="185" t="s">
        <v>552</v>
      </c>
      <c r="C346" s="186"/>
      <c r="D346" s="187"/>
      <c r="E346" s="179">
        <f t="shared" si="34"/>
        <v>0</v>
      </c>
      <c r="F346" s="188"/>
      <c r="G346" s="188" t="str">
        <f t="shared" si="35"/>
        <v xml:space="preserve">A322 :  </v>
      </c>
      <c r="H346" s="93" t="str">
        <f t="shared" si="36"/>
        <v xml:space="preserve">A322 : </v>
      </c>
      <c r="I346" s="93" t="str">
        <f t="shared" si="37"/>
        <v>A322</v>
      </c>
      <c r="J346" s="188"/>
      <c r="K346" s="188"/>
      <c r="L346" s="232"/>
      <c r="M346" s="179">
        <f t="shared" si="38"/>
        <v>0</v>
      </c>
      <c r="N346" s="179"/>
      <c r="O346" s="189"/>
    </row>
    <row r="347" spans="1:15" x14ac:dyDescent="0.2">
      <c r="A347" s="231"/>
      <c r="B347" s="185" t="s">
        <v>553</v>
      </c>
      <c r="C347" s="186"/>
      <c r="D347" s="187"/>
      <c r="E347" s="179">
        <f t="shared" si="34"/>
        <v>0</v>
      </c>
      <c r="F347" s="188"/>
      <c r="G347" s="188" t="str">
        <f t="shared" si="35"/>
        <v xml:space="preserve">A323 :  </v>
      </c>
      <c r="H347" s="93" t="str">
        <f t="shared" si="36"/>
        <v xml:space="preserve">A323 : </v>
      </c>
      <c r="I347" s="93" t="str">
        <f t="shared" si="37"/>
        <v>A323</v>
      </c>
      <c r="J347" s="188"/>
      <c r="K347" s="188"/>
      <c r="L347" s="232"/>
      <c r="M347" s="179">
        <f t="shared" si="38"/>
        <v>0</v>
      </c>
      <c r="N347" s="179"/>
      <c r="O347" s="189"/>
    </row>
    <row r="348" spans="1:15" x14ac:dyDescent="0.2">
      <c r="A348" s="231"/>
      <c r="B348" s="185" t="s">
        <v>554</v>
      </c>
      <c r="C348" s="186"/>
      <c r="D348" s="187"/>
      <c r="E348" s="179">
        <f t="shared" si="34"/>
        <v>0</v>
      </c>
      <c r="F348" s="188"/>
      <c r="G348" s="188" t="str">
        <f t="shared" si="35"/>
        <v xml:space="preserve">A324 :  </v>
      </c>
      <c r="H348" s="93" t="str">
        <f t="shared" si="36"/>
        <v xml:space="preserve">A324 : </v>
      </c>
      <c r="I348" s="93" t="str">
        <f t="shared" si="37"/>
        <v>A324</v>
      </c>
      <c r="J348" s="188"/>
      <c r="K348" s="188"/>
      <c r="L348" s="232"/>
      <c r="M348" s="179">
        <f t="shared" si="38"/>
        <v>0</v>
      </c>
      <c r="N348" s="179"/>
      <c r="O348" s="189"/>
    </row>
    <row r="349" spans="1:15" x14ac:dyDescent="0.2">
      <c r="A349" s="231"/>
      <c r="B349" s="185" t="s">
        <v>555</v>
      </c>
      <c r="C349" s="186"/>
      <c r="D349" s="187"/>
      <c r="E349" s="179">
        <f t="shared" si="34"/>
        <v>0</v>
      </c>
      <c r="F349" s="188"/>
      <c r="G349" s="188" t="str">
        <f t="shared" si="35"/>
        <v xml:space="preserve">A325 :  </v>
      </c>
      <c r="H349" s="93" t="str">
        <f t="shared" si="36"/>
        <v xml:space="preserve">A325 : </v>
      </c>
      <c r="I349" s="93" t="str">
        <f t="shared" si="37"/>
        <v>A325</v>
      </c>
      <c r="J349" s="188"/>
      <c r="K349" s="188"/>
      <c r="L349" s="232"/>
      <c r="M349" s="179">
        <f t="shared" si="38"/>
        <v>0</v>
      </c>
      <c r="N349" s="179"/>
      <c r="O349" s="189"/>
    </row>
    <row r="350" spans="1:15" x14ac:dyDescent="0.2">
      <c r="A350" s="231"/>
      <c r="B350" s="185" t="s">
        <v>556</v>
      </c>
      <c r="C350" s="186"/>
      <c r="D350" s="187"/>
      <c r="E350" s="179">
        <f t="shared" si="34"/>
        <v>0</v>
      </c>
      <c r="F350" s="188"/>
      <c r="G350" s="188" t="str">
        <f t="shared" si="35"/>
        <v xml:space="preserve">A326 :  </v>
      </c>
      <c r="H350" s="93" t="str">
        <f t="shared" si="36"/>
        <v xml:space="preserve">A326 : </v>
      </c>
      <c r="I350" s="93" t="str">
        <f t="shared" si="37"/>
        <v>A326</v>
      </c>
      <c r="J350" s="188"/>
      <c r="K350" s="188"/>
      <c r="L350" s="232"/>
      <c r="M350" s="179">
        <f t="shared" si="38"/>
        <v>0</v>
      </c>
      <c r="N350" s="179"/>
      <c r="O350" s="189"/>
    </row>
    <row r="351" spans="1:15" x14ac:dyDescent="0.2">
      <c r="A351" s="231"/>
      <c r="B351" s="185" t="s">
        <v>557</v>
      </c>
      <c r="C351" s="186"/>
      <c r="D351" s="187"/>
      <c r="E351" s="179">
        <f t="shared" si="34"/>
        <v>0</v>
      </c>
      <c r="F351" s="188"/>
      <c r="G351" s="188" t="str">
        <f t="shared" si="35"/>
        <v xml:space="preserve">A327 :  </v>
      </c>
      <c r="H351" s="93" t="str">
        <f t="shared" si="36"/>
        <v xml:space="preserve">A327 : </v>
      </c>
      <c r="I351" s="93" t="str">
        <f t="shared" si="37"/>
        <v>A327</v>
      </c>
      <c r="J351" s="188"/>
      <c r="K351" s="188"/>
      <c r="L351" s="232"/>
      <c r="M351" s="179">
        <f t="shared" si="38"/>
        <v>0</v>
      </c>
      <c r="N351" s="179"/>
      <c r="O351" s="189"/>
    </row>
    <row r="352" spans="1:15" x14ac:dyDescent="0.2">
      <c r="A352" s="231"/>
      <c r="B352" s="185" t="s">
        <v>558</v>
      </c>
      <c r="C352" s="186"/>
      <c r="D352" s="187"/>
      <c r="E352" s="179">
        <f t="shared" si="34"/>
        <v>0</v>
      </c>
      <c r="F352" s="188"/>
      <c r="G352" s="188" t="str">
        <f t="shared" si="35"/>
        <v xml:space="preserve">A328 :  </v>
      </c>
      <c r="H352" s="93" t="str">
        <f t="shared" si="36"/>
        <v xml:space="preserve">A328 : </v>
      </c>
      <c r="I352" s="93" t="str">
        <f t="shared" si="37"/>
        <v>A328</v>
      </c>
      <c r="J352" s="188"/>
      <c r="K352" s="188"/>
      <c r="L352" s="232"/>
      <c r="M352" s="179">
        <f t="shared" si="38"/>
        <v>0</v>
      </c>
      <c r="N352" s="179"/>
      <c r="O352" s="189"/>
    </row>
    <row r="353" spans="1:15" x14ac:dyDescent="0.2">
      <c r="A353" s="231"/>
      <c r="B353" s="185" t="s">
        <v>559</v>
      </c>
      <c r="C353" s="186"/>
      <c r="D353" s="187"/>
      <c r="E353" s="179">
        <f t="shared" si="34"/>
        <v>0</v>
      </c>
      <c r="F353" s="188"/>
      <c r="G353" s="188" t="str">
        <f t="shared" si="35"/>
        <v xml:space="preserve">A329 :  </v>
      </c>
      <c r="H353" s="93" t="str">
        <f t="shared" si="36"/>
        <v xml:space="preserve">A329 : </v>
      </c>
      <c r="I353" s="93" t="str">
        <f t="shared" si="37"/>
        <v>A329</v>
      </c>
      <c r="J353" s="188"/>
      <c r="K353" s="188"/>
      <c r="L353" s="232"/>
      <c r="M353" s="179">
        <f t="shared" si="38"/>
        <v>0</v>
      </c>
      <c r="N353" s="179"/>
      <c r="O353" s="189"/>
    </row>
    <row r="354" spans="1:15" x14ac:dyDescent="0.2">
      <c r="A354" s="231"/>
      <c r="B354" s="185" t="s">
        <v>560</v>
      </c>
      <c r="C354" s="186"/>
      <c r="D354" s="187"/>
      <c r="E354" s="179">
        <f t="shared" si="34"/>
        <v>0</v>
      </c>
      <c r="F354" s="188"/>
      <c r="G354" s="188" t="str">
        <f t="shared" si="35"/>
        <v xml:space="preserve">A330 :  </v>
      </c>
      <c r="H354" s="93" t="str">
        <f t="shared" si="36"/>
        <v xml:space="preserve">A330 : </v>
      </c>
      <c r="I354" s="93" t="str">
        <f t="shared" si="37"/>
        <v>A330</v>
      </c>
      <c r="J354" s="188"/>
      <c r="K354" s="188"/>
      <c r="L354" s="232"/>
      <c r="M354" s="179">
        <f t="shared" si="38"/>
        <v>0</v>
      </c>
      <c r="N354" s="179"/>
      <c r="O354" s="189"/>
    </row>
    <row r="355" spans="1:15" x14ac:dyDescent="0.2">
      <c r="A355" s="231"/>
      <c r="B355" s="185" t="s">
        <v>561</v>
      </c>
      <c r="C355" s="186"/>
      <c r="D355" s="187"/>
      <c r="E355" s="179">
        <f t="shared" si="34"/>
        <v>0</v>
      </c>
      <c r="F355" s="188"/>
      <c r="G355" s="188" t="str">
        <f t="shared" si="35"/>
        <v xml:space="preserve">A331 :  </v>
      </c>
      <c r="H355" s="93" t="str">
        <f t="shared" si="36"/>
        <v xml:space="preserve">A331 : </v>
      </c>
      <c r="I355" s="93" t="str">
        <f t="shared" si="37"/>
        <v>A331</v>
      </c>
      <c r="J355" s="188"/>
      <c r="K355" s="188"/>
      <c r="L355" s="232"/>
      <c r="M355" s="179">
        <f t="shared" si="38"/>
        <v>0</v>
      </c>
      <c r="N355" s="179"/>
      <c r="O355" s="189"/>
    </row>
    <row r="356" spans="1:15" x14ac:dyDescent="0.2">
      <c r="A356" s="231"/>
      <c r="B356" s="185" t="s">
        <v>562</v>
      </c>
      <c r="C356" s="186"/>
      <c r="D356" s="187"/>
      <c r="E356" s="179">
        <f t="shared" si="34"/>
        <v>0</v>
      </c>
      <c r="F356" s="188"/>
      <c r="G356" s="188" t="str">
        <f t="shared" si="35"/>
        <v xml:space="preserve">A332 :  </v>
      </c>
      <c r="H356" s="93" t="str">
        <f t="shared" si="36"/>
        <v xml:space="preserve">A332 : </v>
      </c>
      <c r="I356" s="93" t="str">
        <f t="shared" si="37"/>
        <v>A332</v>
      </c>
      <c r="J356" s="188"/>
      <c r="K356" s="188"/>
      <c r="L356" s="232"/>
      <c r="M356" s="179">
        <f t="shared" si="38"/>
        <v>0</v>
      </c>
      <c r="N356" s="179"/>
      <c r="O356" s="189"/>
    </row>
    <row r="357" spans="1:15" x14ac:dyDescent="0.2">
      <c r="A357" s="231"/>
      <c r="B357" s="185" t="s">
        <v>563</v>
      </c>
      <c r="C357" s="186"/>
      <c r="D357" s="187"/>
      <c r="E357" s="179">
        <f t="shared" si="34"/>
        <v>0</v>
      </c>
      <c r="F357" s="188"/>
      <c r="G357" s="188" t="str">
        <f t="shared" si="35"/>
        <v xml:space="preserve">A333 :  </v>
      </c>
      <c r="H357" s="93" t="str">
        <f t="shared" si="36"/>
        <v xml:space="preserve">A333 : </v>
      </c>
      <c r="I357" s="93" t="str">
        <f t="shared" si="37"/>
        <v>A333</v>
      </c>
      <c r="J357" s="188"/>
      <c r="K357" s="188"/>
      <c r="L357" s="232"/>
      <c r="M357" s="179">
        <f t="shared" si="38"/>
        <v>0</v>
      </c>
      <c r="N357" s="179"/>
      <c r="O357" s="189"/>
    </row>
    <row r="358" spans="1:15" x14ac:dyDescent="0.2">
      <c r="A358" s="231"/>
      <c r="B358" s="185" t="s">
        <v>564</v>
      </c>
      <c r="C358" s="186"/>
      <c r="D358" s="187"/>
      <c r="E358" s="179">
        <f t="shared" si="34"/>
        <v>0</v>
      </c>
      <c r="F358" s="188"/>
      <c r="G358" s="188" t="str">
        <f t="shared" si="35"/>
        <v xml:space="preserve">A334 :  </v>
      </c>
      <c r="H358" s="93" t="str">
        <f t="shared" si="36"/>
        <v xml:space="preserve">A334 : </v>
      </c>
      <c r="I358" s="93" t="str">
        <f t="shared" si="37"/>
        <v>A334</v>
      </c>
      <c r="J358" s="188"/>
      <c r="K358" s="188"/>
      <c r="L358" s="232"/>
      <c r="M358" s="179">
        <f t="shared" si="38"/>
        <v>0</v>
      </c>
      <c r="N358" s="179"/>
      <c r="O358" s="189"/>
    </row>
    <row r="359" spans="1:15" x14ac:dyDescent="0.2">
      <c r="A359" s="231"/>
      <c r="B359" s="185" t="s">
        <v>565</v>
      </c>
      <c r="C359" s="186"/>
      <c r="D359" s="187"/>
      <c r="E359" s="179">
        <f t="shared" si="34"/>
        <v>0</v>
      </c>
      <c r="F359" s="188"/>
      <c r="G359" s="188" t="str">
        <f t="shared" si="35"/>
        <v xml:space="preserve">A335 :  </v>
      </c>
      <c r="H359" s="93" t="str">
        <f t="shared" si="36"/>
        <v xml:space="preserve">A335 : </v>
      </c>
      <c r="I359" s="93" t="str">
        <f t="shared" si="37"/>
        <v>A335</v>
      </c>
      <c r="J359" s="188"/>
      <c r="K359" s="188"/>
      <c r="L359" s="232"/>
      <c r="M359" s="179">
        <f t="shared" si="38"/>
        <v>0</v>
      </c>
      <c r="N359" s="179"/>
      <c r="O359" s="189"/>
    </row>
    <row r="360" spans="1:15" x14ac:dyDescent="0.2">
      <c r="A360" s="231"/>
      <c r="B360" s="185" t="s">
        <v>571</v>
      </c>
      <c r="C360" s="186"/>
      <c r="D360" s="187"/>
      <c r="E360" s="179">
        <f t="shared" si="34"/>
        <v>0</v>
      </c>
      <c r="F360" s="188"/>
      <c r="G360" s="188" t="str">
        <f t="shared" si="35"/>
        <v xml:space="preserve">A336 :  </v>
      </c>
      <c r="H360" s="93" t="str">
        <f t="shared" si="36"/>
        <v xml:space="preserve">A336 : </v>
      </c>
      <c r="I360" s="93" t="str">
        <f t="shared" si="37"/>
        <v>A336</v>
      </c>
      <c r="J360" s="188"/>
      <c r="K360" s="188"/>
      <c r="L360" s="232"/>
      <c r="M360" s="179">
        <f t="shared" si="38"/>
        <v>0</v>
      </c>
      <c r="N360" s="179"/>
      <c r="O360" s="189"/>
    </row>
    <row r="361" spans="1:15" x14ac:dyDescent="0.2">
      <c r="A361" s="231"/>
      <c r="B361" s="185" t="s">
        <v>572</v>
      </c>
      <c r="C361" s="186"/>
      <c r="D361" s="187"/>
      <c r="E361" s="179">
        <f t="shared" si="34"/>
        <v>0</v>
      </c>
      <c r="F361" s="188"/>
      <c r="G361" s="188" t="str">
        <f t="shared" si="35"/>
        <v xml:space="preserve">A337 :  </v>
      </c>
      <c r="H361" s="93" t="str">
        <f t="shared" si="36"/>
        <v xml:space="preserve">A337 : </v>
      </c>
      <c r="I361" s="93" t="str">
        <f t="shared" si="37"/>
        <v>A337</v>
      </c>
      <c r="J361" s="188"/>
      <c r="K361" s="188"/>
      <c r="L361" s="232"/>
      <c r="M361" s="179">
        <f t="shared" si="38"/>
        <v>0</v>
      </c>
      <c r="N361" s="179"/>
      <c r="O361" s="189"/>
    </row>
    <row r="362" spans="1:15" x14ac:dyDescent="0.2">
      <c r="A362" s="231"/>
      <c r="B362" s="185" t="s">
        <v>573</v>
      </c>
      <c r="C362" s="186"/>
      <c r="D362" s="187"/>
      <c r="E362" s="179">
        <f t="shared" si="34"/>
        <v>0</v>
      </c>
      <c r="F362" s="188"/>
      <c r="G362" s="188" t="str">
        <f t="shared" si="35"/>
        <v xml:space="preserve">A338 :  </v>
      </c>
      <c r="H362" s="93" t="str">
        <f t="shared" si="36"/>
        <v xml:space="preserve">A338 : </v>
      </c>
      <c r="I362" s="93" t="str">
        <f t="shared" si="37"/>
        <v>A338</v>
      </c>
      <c r="J362" s="188"/>
      <c r="K362" s="188"/>
      <c r="L362" s="232"/>
      <c r="M362" s="179">
        <f t="shared" si="38"/>
        <v>0</v>
      </c>
      <c r="N362" s="179"/>
      <c r="O362" s="189"/>
    </row>
    <row r="363" spans="1:15" x14ac:dyDescent="0.2">
      <c r="A363" s="231"/>
      <c r="B363" s="185" t="s">
        <v>574</v>
      </c>
      <c r="C363" s="186"/>
      <c r="D363" s="187"/>
      <c r="E363" s="179">
        <f t="shared" si="34"/>
        <v>0</v>
      </c>
      <c r="F363" s="188"/>
      <c r="G363" s="188" t="str">
        <f t="shared" si="35"/>
        <v xml:space="preserve">A339 :  </v>
      </c>
      <c r="H363" s="93" t="str">
        <f t="shared" si="36"/>
        <v xml:space="preserve">A339 : </v>
      </c>
      <c r="I363" s="93" t="str">
        <f t="shared" si="37"/>
        <v>A339</v>
      </c>
      <c r="J363" s="188"/>
      <c r="K363" s="188"/>
      <c r="L363" s="232"/>
      <c r="M363" s="179">
        <f t="shared" si="38"/>
        <v>0</v>
      </c>
      <c r="N363" s="179"/>
      <c r="O363" s="189"/>
    </row>
    <row r="364" spans="1:15" x14ac:dyDescent="0.2">
      <c r="A364" s="231"/>
      <c r="B364" s="185" t="s">
        <v>575</v>
      </c>
      <c r="C364" s="186"/>
      <c r="D364" s="187"/>
      <c r="E364" s="179">
        <f t="shared" si="34"/>
        <v>0</v>
      </c>
      <c r="F364" s="188"/>
      <c r="G364" s="188" t="str">
        <f t="shared" si="35"/>
        <v xml:space="preserve">A340 :  </v>
      </c>
      <c r="H364" s="93" t="str">
        <f t="shared" si="36"/>
        <v xml:space="preserve">A340 : </v>
      </c>
      <c r="I364" s="93" t="str">
        <f t="shared" si="37"/>
        <v>A340</v>
      </c>
      <c r="J364" s="188"/>
      <c r="K364" s="188"/>
      <c r="L364" s="232"/>
      <c r="M364" s="179">
        <f t="shared" si="38"/>
        <v>0</v>
      </c>
      <c r="N364" s="179"/>
      <c r="O364" s="189"/>
    </row>
    <row r="365" spans="1:15" x14ac:dyDescent="0.2">
      <c r="A365" s="231"/>
      <c r="B365" s="185" t="s">
        <v>576</v>
      </c>
      <c r="C365" s="186"/>
      <c r="D365" s="187"/>
      <c r="E365" s="179">
        <f t="shared" si="34"/>
        <v>0</v>
      </c>
      <c r="F365" s="188"/>
      <c r="G365" s="188" t="str">
        <f t="shared" si="35"/>
        <v xml:space="preserve">A341 :  </v>
      </c>
      <c r="H365" s="93" t="str">
        <f t="shared" si="36"/>
        <v xml:space="preserve">A341 : </v>
      </c>
      <c r="I365" s="93" t="str">
        <f t="shared" si="37"/>
        <v>A341</v>
      </c>
      <c r="J365" s="188"/>
      <c r="K365" s="188"/>
      <c r="L365" s="232"/>
      <c r="M365" s="179">
        <f t="shared" si="38"/>
        <v>0</v>
      </c>
      <c r="N365" s="179"/>
      <c r="O365" s="189"/>
    </row>
    <row r="366" spans="1:15" x14ac:dyDescent="0.2">
      <c r="A366" s="231"/>
      <c r="B366" s="185" t="s">
        <v>577</v>
      </c>
      <c r="C366" s="186"/>
      <c r="D366" s="187"/>
      <c r="E366" s="179">
        <f t="shared" si="34"/>
        <v>0</v>
      </c>
      <c r="F366" s="188"/>
      <c r="G366" s="188" t="str">
        <f t="shared" si="35"/>
        <v xml:space="preserve">A342 :  </v>
      </c>
      <c r="H366" s="93" t="str">
        <f t="shared" si="36"/>
        <v xml:space="preserve">A342 : </v>
      </c>
      <c r="I366" s="93" t="str">
        <f t="shared" si="37"/>
        <v>A342</v>
      </c>
      <c r="J366" s="188"/>
      <c r="K366" s="188"/>
      <c r="L366" s="232"/>
      <c r="M366" s="179">
        <f t="shared" si="38"/>
        <v>0</v>
      </c>
      <c r="N366" s="179"/>
      <c r="O366" s="189"/>
    </row>
    <row r="367" spans="1:15" x14ac:dyDescent="0.2">
      <c r="A367" s="231"/>
      <c r="B367" s="185" t="s">
        <v>578</v>
      </c>
      <c r="C367" s="186"/>
      <c r="D367" s="187"/>
      <c r="E367" s="179">
        <f t="shared" si="34"/>
        <v>0</v>
      </c>
      <c r="F367" s="188"/>
      <c r="G367" s="188" t="str">
        <f t="shared" si="35"/>
        <v xml:space="preserve">A343 :  </v>
      </c>
      <c r="H367" s="93" t="str">
        <f t="shared" si="36"/>
        <v xml:space="preserve">A343 : </v>
      </c>
      <c r="I367" s="93" t="str">
        <f t="shared" si="37"/>
        <v>A343</v>
      </c>
      <c r="J367" s="188"/>
      <c r="K367" s="188"/>
      <c r="L367" s="232"/>
      <c r="M367" s="179">
        <f t="shared" si="38"/>
        <v>0</v>
      </c>
      <c r="N367" s="179"/>
      <c r="O367" s="189"/>
    </row>
    <row r="368" spans="1:15" x14ac:dyDescent="0.2">
      <c r="A368" s="231"/>
      <c r="B368" s="185" t="s">
        <v>579</v>
      </c>
      <c r="C368" s="186"/>
      <c r="D368" s="187"/>
      <c r="E368" s="179">
        <f t="shared" si="34"/>
        <v>0</v>
      </c>
      <c r="F368" s="188"/>
      <c r="G368" s="188" t="str">
        <f t="shared" si="35"/>
        <v xml:space="preserve">A344 :  </v>
      </c>
      <c r="H368" s="93" t="str">
        <f t="shared" si="36"/>
        <v xml:space="preserve">A344 : </v>
      </c>
      <c r="I368" s="93" t="str">
        <f t="shared" si="37"/>
        <v>A344</v>
      </c>
      <c r="J368" s="188"/>
      <c r="K368" s="188"/>
      <c r="L368" s="232"/>
      <c r="M368" s="179">
        <f t="shared" si="38"/>
        <v>0</v>
      </c>
      <c r="N368" s="179"/>
      <c r="O368" s="189"/>
    </row>
    <row r="369" spans="1:15" x14ac:dyDescent="0.2">
      <c r="A369" s="231"/>
      <c r="B369" s="185" t="s">
        <v>580</v>
      </c>
      <c r="C369" s="186"/>
      <c r="D369" s="187"/>
      <c r="E369" s="179">
        <f t="shared" si="34"/>
        <v>0</v>
      </c>
      <c r="F369" s="188"/>
      <c r="G369" s="188" t="str">
        <f t="shared" si="35"/>
        <v xml:space="preserve">A345 :  </v>
      </c>
      <c r="H369" s="93" t="str">
        <f t="shared" si="36"/>
        <v xml:space="preserve">A345 : </v>
      </c>
      <c r="I369" s="93" t="str">
        <f t="shared" si="37"/>
        <v>A345</v>
      </c>
      <c r="J369" s="188"/>
      <c r="K369" s="188"/>
      <c r="L369" s="232"/>
      <c r="M369" s="179">
        <f t="shared" si="38"/>
        <v>0</v>
      </c>
      <c r="N369" s="179"/>
      <c r="O369" s="189"/>
    </row>
    <row r="370" spans="1:15" x14ac:dyDescent="0.2">
      <c r="A370" s="231"/>
      <c r="B370" s="185" t="s">
        <v>581</v>
      </c>
      <c r="C370" s="186"/>
      <c r="D370" s="187"/>
      <c r="E370" s="179">
        <f t="shared" si="34"/>
        <v>0</v>
      </c>
      <c r="F370" s="188"/>
      <c r="G370" s="188" t="str">
        <f t="shared" si="35"/>
        <v xml:space="preserve">A346 :  </v>
      </c>
      <c r="H370" s="93" t="str">
        <f t="shared" si="36"/>
        <v xml:space="preserve">A346 : </v>
      </c>
      <c r="I370" s="93" t="str">
        <f t="shared" si="37"/>
        <v>A346</v>
      </c>
      <c r="J370" s="188"/>
      <c r="K370" s="188"/>
      <c r="L370" s="232"/>
      <c r="M370" s="179">
        <f t="shared" si="38"/>
        <v>0</v>
      </c>
      <c r="N370" s="179"/>
      <c r="O370" s="189"/>
    </row>
    <row r="371" spans="1:15" x14ac:dyDescent="0.2">
      <c r="A371" s="231"/>
      <c r="B371" s="185" t="s">
        <v>582</v>
      </c>
      <c r="C371" s="186"/>
      <c r="D371" s="187"/>
      <c r="E371" s="179">
        <f t="shared" si="34"/>
        <v>0</v>
      </c>
      <c r="F371" s="188"/>
      <c r="G371" s="188" t="str">
        <f t="shared" si="35"/>
        <v xml:space="preserve">A347 :  </v>
      </c>
      <c r="H371" s="93" t="str">
        <f t="shared" si="36"/>
        <v xml:space="preserve">A347 : </v>
      </c>
      <c r="I371" s="93" t="str">
        <f t="shared" si="37"/>
        <v>A347</v>
      </c>
      <c r="J371" s="188"/>
      <c r="K371" s="188"/>
      <c r="L371" s="232"/>
      <c r="M371" s="179">
        <f t="shared" si="38"/>
        <v>0</v>
      </c>
      <c r="N371" s="179"/>
      <c r="O371" s="189"/>
    </row>
    <row r="372" spans="1:15" x14ac:dyDescent="0.2">
      <c r="A372" s="231"/>
      <c r="B372" s="185" t="s">
        <v>583</v>
      </c>
      <c r="C372" s="186"/>
      <c r="D372" s="187"/>
      <c r="E372" s="179">
        <f t="shared" si="34"/>
        <v>0</v>
      </c>
      <c r="F372" s="188"/>
      <c r="G372" s="188" t="str">
        <f t="shared" si="35"/>
        <v xml:space="preserve">A348 :  </v>
      </c>
      <c r="H372" s="93" t="str">
        <f t="shared" si="36"/>
        <v xml:space="preserve">A348 : </v>
      </c>
      <c r="I372" s="93" t="str">
        <f t="shared" si="37"/>
        <v>A348</v>
      </c>
      <c r="J372" s="188"/>
      <c r="K372" s="188"/>
      <c r="L372" s="232"/>
      <c r="M372" s="179">
        <f t="shared" si="38"/>
        <v>0</v>
      </c>
      <c r="N372" s="179"/>
      <c r="O372" s="189"/>
    </row>
    <row r="373" spans="1:15" x14ac:dyDescent="0.2">
      <c r="A373" s="231"/>
      <c r="B373" s="185" t="s">
        <v>584</v>
      </c>
      <c r="C373" s="186"/>
      <c r="D373" s="187"/>
      <c r="E373" s="179">
        <f t="shared" si="34"/>
        <v>0</v>
      </c>
      <c r="F373" s="188"/>
      <c r="G373" s="188" t="str">
        <f t="shared" si="35"/>
        <v xml:space="preserve">A349 :  </v>
      </c>
      <c r="H373" s="93" t="str">
        <f t="shared" si="36"/>
        <v xml:space="preserve">A349 : </v>
      </c>
      <c r="I373" s="93" t="str">
        <f t="shared" si="37"/>
        <v>A349</v>
      </c>
      <c r="J373" s="188"/>
      <c r="K373" s="188"/>
      <c r="L373" s="232"/>
      <c r="M373" s="179">
        <f t="shared" si="38"/>
        <v>0</v>
      </c>
      <c r="N373" s="179"/>
      <c r="O373" s="189"/>
    </row>
    <row r="374" spans="1:15" x14ac:dyDescent="0.2">
      <c r="A374" s="231"/>
      <c r="B374" s="185" t="s">
        <v>585</v>
      </c>
      <c r="C374" s="186"/>
      <c r="D374" s="187"/>
      <c r="E374" s="179">
        <f t="shared" si="34"/>
        <v>0</v>
      </c>
      <c r="F374" s="188"/>
      <c r="G374" s="188" t="str">
        <f t="shared" si="35"/>
        <v xml:space="preserve">A350 :  </v>
      </c>
      <c r="H374" s="93" t="str">
        <f t="shared" si="36"/>
        <v xml:space="preserve">A350 : </v>
      </c>
      <c r="I374" s="93" t="str">
        <f t="shared" si="37"/>
        <v>A350</v>
      </c>
      <c r="J374" s="188"/>
      <c r="K374" s="188"/>
      <c r="L374" s="232"/>
      <c r="M374" s="179">
        <f t="shared" si="38"/>
        <v>0</v>
      </c>
      <c r="N374" s="179"/>
      <c r="O374" s="189"/>
    </row>
    <row r="375" spans="1:15" x14ac:dyDescent="0.2">
      <c r="A375" s="231"/>
      <c r="B375" s="185" t="s">
        <v>586</v>
      </c>
      <c r="C375" s="186"/>
      <c r="D375" s="187"/>
      <c r="E375" s="179">
        <f t="shared" si="34"/>
        <v>0</v>
      </c>
      <c r="F375" s="188"/>
      <c r="G375" s="188" t="str">
        <f t="shared" si="35"/>
        <v xml:space="preserve">A351 :  </v>
      </c>
      <c r="H375" s="93" t="str">
        <f t="shared" si="36"/>
        <v xml:space="preserve">A351 : </v>
      </c>
      <c r="I375" s="93" t="str">
        <f t="shared" si="37"/>
        <v>A351</v>
      </c>
      <c r="J375" s="188"/>
      <c r="K375" s="188"/>
      <c r="L375" s="232"/>
      <c r="M375" s="179">
        <f t="shared" si="38"/>
        <v>0</v>
      </c>
      <c r="N375" s="179"/>
      <c r="O375" s="189"/>
    </row>
    <row r="376" spans="1:15" x14ac:dyDescent="0.2">
      <c r="A376" s="231"/>
      <c r="B376" s="185" t="s">
        <v>587</v>
      </c>
      <c r="C376" s="186"/>
      <c r="D376" s="187"/>
      <c r="E376" s="179">
        <f t="shared" si="34"/>
        <v>0</v>
      </c>
      <c r="F376" s="188"/>
      <c r="G376" s="188" t="str">
        <f t="shared" si="35"/>
        <v xml:space="preserve">A352 :  </v>
      </c>
      <c r="H376" s="93" t="str">
        <f t="shared" si="36"/>
        <v xml:space="preserve">A352 : </v>
      </c>
      <c r="I376" s="93" t="str">
        <f t="shared" si="37"/>
        <v>A352</v>
      </c>
      <c r="J376" s="188"/>
      <c r="K376" s="188"/>
      <c r="L376" s="232"/>
      <c r="M376" s="179">
        <f t="shared" si="38"/>
        <v>0</v>
      </c>
      <c r="N376" s="179"/>
      <c r="O376" s="189"/>
    </row>
    <row r="377" spans="1:15" x14ac:dyDescent="0.2">
      <c r="A377" s="231"/>
      <c r="B377" s="185" t="s">
        <v>588</v>
      </c>
      <c r="C377" s="186"/>
      <c r="D377" s="187"/>
      <c r="E377" s="179">
        <f t="shared" si="34"/>
        <v>0</v>
      </c>
      <c r="F377" s="188"/>
      <c r="G377" s="188" t="str">
        <f t="shared" si="35"/>
        <v xml:space="preserve">A353 :  </v>
      </c>
      <c r="H377" s="93" t="str">
        <f t="shared" si="36"/>
        <v xml:space="preserve">A353 : </v>
      </c>
      <c r="I377" s="93" t="str">
        <f t="shared" si="37"/>
        <v>A353</v>
      </c>
      <c r="J377" s="188"/>
      <c r="K377" s="188"/>
      <c r="L377" s="232"/>
      <c r="M377" s="179">
        <f t="shared" si="38"/>
        <v>0</v>
      </c>
      <c r="N377" s="179"/>
      <c r="O377" s="189"/>
    </row>
    <row r="378" spans="1:15" x14ac:dyDescent="0.2">
      <c r="A378" s="231"/>
      <c r="B378" s="185" t="s">
        <v>589</v>
      </c>
      <c r="C378" s="186"/>
      <c r="D378" s="187"/>
      <c r="E378" s="179">
        <f t="shared" si="34"/>
        <v>0</v>
      </c>
      <c r="F378" s="188"/>
      <c r="G378" s="188" t="str">
        <f t="shared" si="35"/>
        <v xml:space="preserve">A354 :  </v>
      </c>
      <c r="H378" s="93" t="str">
        <f t="shared" si="36"/>
        <v xml:space="preserve">A354 : </v>
      </c>
      <c r="I378" s="93" t="str">
        <f t="shared" si="37"/>
        <v>A354</v>
      </c>
      <c r="J378" s="188"/>
      <c r="K378" s="188"/>
      <c r="L378" s="232"/>
      <c r="M378" s="179">
        <f t="shared" si="38"/>
        <v>0</v>
      </c>
      <c r="N378" s="179"/>
      <c r="O378" s="189"/>
    </row>
    <row r="379" spans="1:15" x14ac:dyDescent="0.2">
      <c r="A379" s="231"/>
      <c r="B379" s="185" t="s">
        <v>590</v>
      </c>
      <c r="C379" s="186"/>
      <c r="D379" s="187"/>
      <c r="E379" s="179">
        <f t="shared" si="34"/>
        <v>0</v>
      </c>
      <c r="F379" s="188"/>
      <c r="G379" s="188" t="str">
        <f t="shared" si="35"/>
        <v xml:space="preserve">A355 :  </v>
      </c>
      <c r="H379" s="93" t="str">
        <f t="shared" si="36"/>
        <v xml:space="preserve">A355 : </v>
      </c>
      <c r="I379" s="93" t="str">
        <f t="shared" si="37"/>
        <v>A355</v>
      </c>
      <c r="J379" s="188"/>
      <c r="K379" s="188"/>
      <c r="L379" s="232"/>
      <c r="M379" s="179">
        <f t="shared" si="38"/>
        <v>0</v>
      </c>
      <c r="N379" s="179"/>
      <c r="O379" s="189"/>
    </row>
    <row r="380" spans="1:15" x14ac:dyDescent="0.2">
      <c r="A380" s="231"/>
      <c r="B380" s="185" t="s">
        <v>591</v>
      </c>
      <c r="C380" s="186"/>
      <c r="D380" s="187"/>
      <c r="E380" s="179">
        <f t="shared" si="34"/>
        <v>0</v>
      </c>
      <c r="F380" s="188"/>
      <c r="G380" s="188" t="str">
        <f t="shared" si="35"/>
        <v xml:space="preserve">A356 :  </v>
      </c>
      <c r="H380" s="93" t="str">
        <f t="shared" si="36"/>
        <v xml:space="preserve">A356 : </v>
      </c>
      <c r="I380" s="93" t="str">
        <f t="shared" si="37"/>
        <v>A356</v>
      </c>
      <c r="J380" s="188"/>
      <c r="K380" s="188"/>
      <c r="L380" s="232"/>
      <c r="M380" s="179">
        <f t="shared" si="38"/>
        <v>0</v>
      </c>
      <c r="N380" s="179"/>
      <c r="O380" s="189"/>
    </row>
    <row r="381" spans="1:15" x14ac:dyDescent="0.2">
      <c r="A381" s="231"/>
      <c r="B381" s="185" t="s">
        <v>592</v>
      </c>
      <c r="C381" s="186"/>
      <c r="D381" s="187"/>
      <c r="E381" s="179">
        <f t="shared" si="34"/>
        <v>0</v>
      </c>
      <c r="F381" s="188"/>
      <c r="G381" s="188" t="str">
        <f t="shared" si="35"/>
        <v xml:space="preserve">A357 :  </v>
      </c>
      <c r="H381" s="93" t="str">
        <f t="shared" si="36"/>
        <v xml:space="preserve">A357 : </v>
      </c>
      <c r="I381" s="93" t="str">
        <f t="shared" si="37"/>
        <v>A357</v>
      </c>
      <c r="J381" s="188"/>
      <c r="K381" s="188"/>
      <c r="L381" s="232"/>
      <c r="M381" s="179">
        <f t="shared" si="38"/>
        <v>0</v>
      </c>
      <c r="N381" s="179"/>
      <c r="O381" s="189"/>
    </row>
    <row r="382" spans="1:15" x14ac:dyDescent="0.2">
      <c r="A382" s="231"/>
      <c r="B382" s="185" t="s">
        <v>593</v>
      </c>
      <c r="C382" s="186"/>
      <c r="D382" s="187"/>
      <c r="E382" s="179">
        <f t="shared" si="34"/>
        <v>0</v>
      </c>
      <c r="F382" s="188"/>
      <c r="G382" s="188" t="str">
        <f t="shared" si="35"/>
        <v xml:space="preserve">A358 :  </v>
      </c>
      <c r="H382" s="93" t="str">
        <f t="shared" si="36"/>
        <v xml:space="preserve">A358 : </v>
      </c>
      <c r="I382" s="93" t="str">
        <f t="shared" si="37"/>
        <v>A358</v>
      </c>
      <c r="J382" s="188"/>
      <c r="K382" s="188"/>
      <c r="L382" s="232"/>
      <c r="M382" s="179">
        <f t="shared" si="38"/>
        <v>0</v>
      </c>
      <c r="N382" s="179"/>
      <c r="O382" s="189"/>
    </row>
    <row r="383" spans="1:15" x14ac:dyDescent="0.2">
      <c r="A383" s="231"/>
      <c r="B383" s="185" t="s">
        <v>594</v>
      </c>
      <c r="C383" s="186"/>
      <c r="D383" s="187"/>
      <c r="E383" s="179">
        <f t="shared" si="34"/>
        <v>0</v>
      </c>
      <c r="F383" s="188"/>
      <c r="G383" s="188" t="str">
        <f t="shared" si="35"/>
        <v xml:space="preserve">A359 :  </v>
      </c>
      <c r="H383" s="93" t="str">
        <f t="shared" si="36"/>
        <v xml:space="preserve">A359 : </v>
      </c>
      <c r="I383" s="93" t="str">
        <f t="shared" si="37"/>
        <v>A359</v>
      </c>
      <c r="J383" s="188"/>
      <c r="K383" s="188"/>
      <c r="L383" s="232"/>
      <c r="M383" s="179">
        <f t="shared" si="38"/>
        <v>0</v>
      </c>
      <c r="N383" s="179"/>
      <c r="O383" s="189"/>
    </row>
    <row r="384" spans="1:15" x14ac:dyDescent="0.2">
      <c r="A384" s="231"/>
      <c r="B384" s="185" t="s">
        <v>595</v>
      </c>
      <c r="C384" s="186"/>
      <c r="D384" s="187"/>
      <c r="E384" s="179">
        <f t="shared" si="34"/>
        <v>0</v>
      </c>
      <c r="F384" s="188"/>
      <c r="G384" s="188" t="str">
        <f t="shared" si="35"/>
        <v xml:space="preserve">A360 :  </v>
      </c>
      <c r="H384" s="93" t="str">
        <f t="shared" si="36"/>
        <v xml:space="preserve">A360 : </v>
      </c>
      <c r="I384" s="93" t="str">
        <f t="shared" si="37"/>
        <v>A360</v>
      </c>
      <c r="J384" s="188"/>
      <c r="K384" s="188"/>
      <c r="L384" s="232"/>
      <c r="M384" s="179">
        <f t="shared" si="38"/>
        <v>0</v>
      </c>
      <c r="N384" s="179"/>
      <c r="O384" s="189"/>
    </row>
    <row r="385" spans="1:15" x14ac:dyDescent="0.2">
      <c r="A385" s="231"/>
      <c r="B385" s="185" t="s">
        <v>596</v>
      </c>
      <c r="C385" s="186"/>
      <c r="D385" s="187"/>
      <c r="E385" s="179">
        <f t="shared" si="34"/>
        <v>0</v>
      </c>
      <c r="F385" s="188"/>
      <c r="G385" s="188" t="str">
        <f t="shared" si="35"/>
        <v xml:space="preserve">A361 :  </v>
      </c>
      <c r="H385" s="93" t="str">
        <f t="shared" si="36"/>
        <v xml:space="preserve">A361 : </v>
      </c>
      <c r="I385" s="93" t="str">
        <f t="shared" si="37"/>
        <v>A361</v>
      </c>
      <c r="J385" s="188"/>
      <c r="K385" s="188"/>
      <c r="L385" s="232"/>
      <c r="M385" s="179">
        <f t="shared" si="38"/>
        <v>0</v>
      </c>
      <c r="N385" s="179"/>
      <c r="O385" s="189"/>
    </row>
    <row r="386" spans="1:15" x14ac:dyDescent="0.2">
      <c r="A386" s="231"/>
      <c r="B386" s="185" t="s">
        <v>597</v>
      </c>
      <c r="C386" s="186"/>
      <c r="D386" s="187"/>
      <c r="E386" s="179">
        <f t="shared" si="34"/>
        <v>0</v>
      </c>
      <c r="F386" s="188"/>
      <c r="G386" s="188" t="str">
        <f t="shared" si="35"/>
        <v xml:space="preserve">A362 :  </v>
      </c>
      <c r="H386" s="93" t="str">
        <f t="shared" si="36"/>
        <v xml:space="preserve">A362 : </v>
      </c>
      <c r="I386" s="93" t="str">
        <f t="shared" si="37"/>
        <v>A362</v>
      </c>
      <c r="J386" s="188"/>
      <c r="K386" s="188"/>
      <c r="L386" s="232"/>
      <c r="M386" s="179">
        <f t="shared" si="38"/>
        <v>0</v>
      </c>
      <c r="N386" s="179"/>
      <c r="O386" s="189"/>
    </row>
    <row r="387" spans="1:15" x14ac:dyDescent="0.2">
      <c r="A387" s="231"/>
      <c r="B387" s="185" t="s">
        <v>598</v>
      </c>
      <c r="C387" s="186"/>
      <c r="D387" s="187"/>
      <c r="E387" s="179">
        <f t="shared" si="34"/>
        <v>0</v>
      </c>
      <c r="F387" s="188"/>
      <c r="G387" s="188" t="str">
        <f t="shared" si="35"/>
        <v xml:space="preserve">A363 :  </v>
      </c>
      <c r="H387" s="93" t="str">
        <f t="shared" si="36"/>
        <v xml:space="preserve">A363 : </v>
      </c>
      <c r="I387" s="93" t="str">
        <f t="shared" si="37"/>
        <v>A363</v>
      </c>
      <c r="J387" s="188"/>
      <c r="K387" s="188"/>
      <c r="L387" s="232"/>
      <c r="M387" s="179">
        <f t="shared" si="38"/>
        <v>0</v>
      </c>
      <c r="N387" s="179"/>
      <c r="O387" s="189"/>
    </row>
    <row r="388" spans="1:15" x14ac:dyDescent="0.2">
      <c r="A388" s="231"/>
      <c r="B388" s="185" t="s">
        <v>599</v>
      </c>
      <c r="C388" s="186"/>
      <c r="D388" s="187"/>
      <c r="E388" s="179">
        <f t="shared" si="34"/>
        <v>0</v>
      </c>
      <c r="F388" s="188"/>
      <c r="G388" s="188" t="str">
        <f t="shared" si="35"/>
        <v xml:space="preserve">A364 :  </v>
      </c>
      <c r="H388" s="93" t="str">
        <f t="shared" si="36"/>
        <v xml:space="preserve">A364 : </v>
      </c>
      <c r="I388" s="93" t="str">
        <f t="shared" si="37"/>
        <v>A364</v>
      </c>
      <c r="J388" s="188"/>
      <c r="K388" s="188"/>
      <c r="L388" s="232"/>
      <c r="M388" s="179">
        <f t="shared" si="38"/>
        <v>0</v>
      </c>
      <c r="N388" s="179"/>
      <c r="O388" s="189"/>
    </row>
    <row r="389" spans="1:15" x14ac:dyDescent="0.2">
      <c r="A389" s="231"/>
      <c r="B389" s="185" t="s">
        <v>600</v>
      </c>
      <c r="C389" s="186"/>
      <c r="D389" s="187"/>
      <c r="E389" s="179">
        <f t="shared" si="34"/>
        <v>0</v>
      </c>
      <c r="F389" s="188"/>
      <c r="G389" s="188" t="str">
        <f t="shared" si="35"/>
        <v xml:space="preserve">A365 :  </v>
      </c>
      <c r="H389" s="93" t="str">
        <f t="shared" si="36"/>
        <v xml:space="preserve">A365 : </v>
      </c>
      <c r="I389" s="93" t="str">
        <f t="shared" si="37"/>
        <v>A365</v>
      </c>
      <c r="J389" s="188"/>
      <c r="K389" s="188"/>
      <c r="L389" s="232"/>
      <c r="M389" s="179">
        <f t="shared" si="38"/>
        <v>0</v>
      </c>
      <c r="N389" s="179"/>
      <c r="O389" s="189"/>
    </row>
    <row r="390" spans="1:15" x14ac:dyDescent="0.2">
      <c r="A390" s="231"/>
      <c r="B390" s="185" t="s">
        <v>601</v>
      </c>
      <c r="C390" s="186"/>
      <c r="D390" s="187"/>
      <c r="E390" s="179">
        <f t="shared" si="34"/>
        <v>0</v>
      </c>
      <c r="F390" s="188"/>
      <c r="G390" s="188" t="str">
        <f t="shared" si="35"/>
        <v xml:space="preserve">A366 :  </v>
      </c>
      <c r="H390" s="93" t="str">
        <f t="shared" si="36"/>
        <v xml:space="preserve">A366 : </v>
      </c>
      <c r="I390" s="93" t="str">
        <f t="shared" si="37"/>
        <v>A366</v>
      </c>
      <c r="J390" s="188"/>
      <c r="K390" s="188"/>
      <c r="L390" s="232"/>
      <c r="M390" s="179">
        <f t="shared" si="38"/>
        <v>0</v>
      </c>
      <c r="N390" s="179"/>
      <c r="O390" s="189"/>
    </row>
    <row r="391" spans="1:15" x14ac:dyDescent="0.2">
      <c r="A391" s="231"/>
      <c r="B391" s="185" t="s">
        <v>602</v>
      </c>
      <c r="C391" s="186"/>
      <c r="D391" s="187"/>
      <c r="E391" s="179">
        <f t="shared" si="34"/>
        <v>0</v>
      </c>
      <c r="F391" s="188"/>
      <c r="G391" s="188" t="str">
        <f t="shared" si="35"/>
        <v xml:space="preserve">A367 :  </v>
      </c>
      <c r="H391" s="93" t="str">
        <f t="shared" si="36"/>
        <v xml:space="preserve">A367 : </v>
      </c>
      <c r="I391" s="93" t="str">
        <f t="shared" si="37"/>
        <v>A367</v>
      </c>
      <c r="J391" s="188"/>
      <c r="K391" s="188"/>
      <c r="L391" s="232"/>
      <c r="M391" s="179">
        <f t="shared" si="38"/>
        <v>0</v>
      </c>
      <c r="N391" s="179"/>
      <c r="O391" s="189"/>
    </row>
    <row r="392" spans="1:15" x14ac:dyDescent="0.2">
      <c r="A392" s="231"/>
      <c r="B392" s="185" t="s">
        <v>603</v>
      </c>
      <c r="C392" s="186"/>
      <c r="D392" s="187"/>
      <c r="E392" s="179">
        <f t="shared" si="34"/>
        <v>0</v>
      </c>
      <c r="F392" s="188"/>
      <c r="G392" s="188" t="str">
        <f t="shared" si="35"/>
        <v xml:space="preserve">A368 :  </v>
      </c>
      <c r="H392" s="93" t="str">
        <f t="shared" si="36"/>
        <v xml:space="preserve">A368 : </v>
      </c>
      <c r="I392" s="93" t="str">
        <f t="shared" si="37"/>
        <v>A368</v>
      </c>
      <c r="J392" s="188"/>
      <c r="K392" s="188"/>
      <c r="L392" s="232"/>
      <c r="M392" s="179">
        <f t="shared" si="38"/>
        <v>0</v>
      </c>
      <c r="N392" s="179"/>
      <c r="O392" s="189"/>
    </row>
    <row r="393" spans="1:15" x14ac:dyDescent="0.2">
      <c r="A393" s="231"/>
      <c r="B393" s="185" t="s">
        <v>604</v>
      </c>
      <c r="C393" s="186"/>
      <c r="D393" s="187"/>
      <c r="E393" s="179">
        <f t="shared" si="34"/>
        <v>0</v>
      </c>
      <c r="F393" s="188"/>
      <c r="G393" s="188" t="str">
        <f t="shared" si="35"/>
        <v xml:space="preserve">A369 :  </v>
      </c>
      <c r="H393" s="93" t="str">
        <f t="shared" si="36"/>
        <v xml:space="preserve">A369 : </v>
      </c>
      <c r="I393" s="93" t="str">
        <f t="shared" si="37"/>
        <v>A369</v>
      </c>
      <c r="J393" s="188"/>
      <c r="K393" s="188"/>
      <c r="L393" s="232"/>
      <c r="M393" s="179">
        <f t="shared" si="38"/>
        <v>0</v>
      </c>
      <c r="N393" s="179"/>
      <c r="O393" s="189"/>
    </row>
    <row r="394" spans="1:15" x14ac:dyDescent="0.2">
      <c r="A394" s="231"/>
      <c r="B394" s="185" t="s">
        <v>605</v>
      </c>
      <c r="C394" s="186"/>
      <c r="D394" s="187"/>
      <c r="E394" s="179">
        <f t="shared" si="34"/>
        <v>0</v>
      </c>
      <c r="F394" s="188"/>
      <c r="G394" s="188" t="str">
        <f t="shared" si="35"/>
        <v xml:space="preserve">A370 :  </v>
      </c>
      <c r="H394" s="93" t="str">
        <f t="shared" si="36"/>
        <v xml:space="preserve">A370 : </v>
      </c>
      <c r="I394" s="93" t="str">
        <f t="shared" si="37"/>
        <v>A370</v>
      </c>
      <c r="J394" s="188"/>
      <c r="K394" s="188"/>
      <c r="L394" s="232"/>
      <c r="M394" s="179">
        <f t="shared" si="38"/>
        <v>0</v>
      </c>
      <c r="N394" s="179"/>
      <c r="O394" s="189"/>
    </row>
    <row r="395" spans="1:15" x14ac:dyDescent="0.2">
      <c r="A395" s="231"/>
      <c r="B395" s="185" t="s">
        <v>606</v>
      </c>
      <c r="C395" s="186"/>
      <c r="D395" s="187"/>
      <c r="E395" s="179">
        <f t="shared" si="34"/>
        <v>0</v>
      </c>
      <c r="F395" s="188"/>
      <c r="G395" s="188" t="str">
        <f t="shared" si="35"/>
        <v xml:space="preserve">A371 :  </v>
      </c>
      <c r="H395" s="93" t="str">
        <f t="shared" si="36"/>
        <v xml:space="preserve">A371 : </v>
      </c>
      <c r="I395" s="93" t="str">
        <f t="shared" si="37"/>
        <v>A371</v>
      </c>
      <c r="J395" s="188"/>
      <c r="K395" s="188"/>
      <c r="L395" s="232"/>
      <c r="M395" s="179">
        <f t="shared" si="38"/>
        <v>0</v>
      </c>
      <c r="N395" s="179"/>
      <c r="O395" s="189"/>
    </row>
    <row r="396" spans="1:15" x14ac:dyDescent="0.2">
      <c r="A396" s="231"/>
      <c r="B396" s="185" t="s">
        <v>607</v>
      </c>
      <c r="C396" s="186"/>
      <c r="D396" s="187"/>
      <c r="E396" s="179">
        <f t="shared" si="34"/>
        <v>0</v>
      </c>
      <c r="F396" s="188"/>
      <c r="G396" s="188" t="str">
        <f t="shared" si="35"/>
        <v xml:space="preserve">A372 :  </v>
      </c>
      <c r="H396" s="93" t="str">
        <f t="shared" si="36"/>
        <v xml:space="preserve">A372 : </v>
      </c>
      <c r="I396" s="93" t="str">
        <f t="shared" si="37"/>
        <v>A372</v>
      </c>
      <c r="J396" s="188"/>
      <c r="K396" s="188"/>
      <c r="L396" s="232"/>
      <c r="M396" s="179">
        <f t="shared" si="38"/>
        <v>0</v>
      </c>
      <c r="N396" s="179"/>
      <c r="O396" s="189"/>
    </row>
    <row r="397" spans="1:15" x14ac:dyDescent="0.2">
      <c r="A397" s="231"/>
      <c r="B397" s="185" t="s">
        <v>608</v>
      </c>
      <c r="C397" s="186"/>
      <c r="D397" s="187"/>
      <c r="E397" s="179">
        <f t="shared" si="34"/>
        <v>0</v>
      </c>
      <c r="F397" s="188"/>
      <c r="G397" s="188" t="str">
        <f t="shared" si="35"/>
        <v xml:space="preserve">A373 :  </v>
      </c>
      <c r="H397" s="93" t="str">
        <f t="shared" si="36"/>
        <v xml:space="preserve">A373 : </v>
      </c>
      <c r="I397" s="93" t="str">
        <f t="shared" si="37"/>
        <v>A373</v>
      </c>
      <c r="J397" s="188"/>
      <c r="K397" s="188"/>
      <c r="L397" s="232"/>
      <c r="M397" s="179">
        <f t="shared" si="38"/>
        <v>0</v>
      </c>
      <c r="N397" s="179"/>
      <c r="O397" s="189"/>
    </row>
    <row r="398" spans="1:15" x14ac:dyDescent="0.2">
      <c r="A398" s="231"/>
      <c r="B398" s="185" t="s">
        <v>609</v>
      </c>
      <c r="C398" s="186"/>
      <c r="D398" s="187"/>
      <c r="E398" s="179">
        <f t="shared" si="34"/>
        <v>0</v>
      </c>
      <c r="F398" s="188"/>
      <c r="G398" s="188" t="str">
        <f t="shared" si="35"/>
        <v xml:space="preserve">A374 :  </v>
      </c>
      <c r="H398" s="93" t="str">
        <f t="shared" si="36"/>
        <v xml:space="preserve">A374 : </v>
      </c>
      <c r="I398" s="93" t="str">
        <f t="shared" si="37"/>
        <v>A374</v>
      </c>
      <c r="J398" s="188"/>
      <c r="K398" s="188"/>
      <c r="L398" s="232"/>
      <c r="M398" s="179">
        <f t="shared" si="38"/>
        <v>0</v>
      </c>
      <c r="N398" s="179"/>
      <c r="O398" s="189"/>
    </row>
    <row r="399" spans="1:15" x14ac:dyDescent="0.2">
      <c r="A399" s="231"/>
      <c r="B399" s="185" t="s">
        <v>610</v>
      </c>
      <c r="C399" s="186"/>
      <c r="D399" s="187"/>
      <c r="E399" s="179">
        <f t="shared" si="34"/>
        <v>0</v>
      </c>
      <c r="F399" s="188"/>
      <c r="G399" s="188" t="str">
        <f t="shared" si="35"/>
        <v xml:space="preserve">A375 :  </v>
      </c>
      <c r="H399" s="93" t="str">
        <f t="shared" si="36"/>
        <v xml:space="preserve">A375 : </v>
      </c>
      <c r="I399" s="93" t="str">
        <f t="shared" si="37"/>
        <v>A375</v>
      </c>
      <c r="J399" s="188"/>
      <c r="K399" s="188"/>
      <c r="L399" s="232"/>
      <c r="M399" s="179">
        <f t="shared" si="38"/>
        <v>0</v>
      </c>
      <c r="N399" s="179"/>
      <c r="O399" s="189"/>
    </row>
    <row r="400" spans="1:15" x14ac:dyDescent="0.2">
      <c r="A400" s="231"/>
      <c r="B400" s="185" t="s">
        <v>611</v>
      </c>
      <c r="C400" s="186"/>
      <c r="D400" s="187"/>
      <c r="E400" s="179">
        <f t="shared" si="34"/>
        <v>0</v>
      </c>
      <c r="F400" s="188"/>
      <c r="G400" s="188" t="str">
        <f t="shared" si="35"/>
        <v xml:space="preserve">A376 :  </v>
      </c>
      <c r="H400" s="93" t="str">
        <f t="shared" si="36"/>
        <v xml:space="preserve">A376 : </v>
      </c>
      <c r="I400" s="93" t="str">
        <f t="shared" si="37"/>
        <v>A376</v>
      </c>
      <c r="J400" s="188"/>
      <c r="K400" s="188"/>
      <c r="L400" s="232"/>
      <c r="M400" s="179">
        <f t="shared" si="38"/>
        <v>0</v>
      </c>
      <c r="N400" s="179"/>
      <c r="O400" s="189"/>
    </row>
    <row r="401" spans="1:15" x14ac:dyDescent="0.2">
      <c r="A401" s="231"/>
      <c r="B401" s="185" t="s">
        <v>612</v>
      </c>
      <c r="C401" s="186"/>
      <c r="D401" s="187"/>
      <c r="E401" s="179">
        <f t="shared" ref="E401:E464" si="39">N401+(N401*O401)</f>
        <v>0</v>
      </c>
      <c r="F401" s="188"/>
      <c r="G401" s="188" t="str">
        <f t="shared" ref="G401:G464" si="40">IF(B401&lt;&gt;"",REPT(B401,1)&amp;" :  " &amp;REPT(C401,1),"")</f>
        <v xml:space="preserve">A377 :  </v>
      </c>
      <c r="H401" s="93" t="str">
        <f t="shared" ref="H401:H464" si="41">IF(B401&lt;&gt;"",CONCATENATE(B401," : ",C401),"")</f>
        <v xml:space="preserve">A377 : </v>
      </c>
      <c r="I401" s="93" t="str">
        <f t="shared" ref="I401:I464" si="42">IF(B401&lt;&gt;"",REPT(B401,1),"")</f>
        <v>A377</v>
      </c>
      <c r="J401" s="188"/>
      <c r="K401" s="188"/>
      <c r="L401" s="232"/>
      <c r="M401" s="179">
        <f t="shared" ref="M401:M464" si="43">A401</f>
        <v>0</v>
      </c>
      <c r="N401" s="179"/>
      <c r="O401" s="189"/>
    </row>
    <row r="402" spans="1:15" x14ac:dyDescent="0.2">
      <c r="A402" s="231"/>
      <c r="B402" s="185" t="s">
        <v>613</v>
      </c>
      <c r="C402" s="186"/>
      <c r="D402" s="187"/>
      <c r="E402" s="179">
        <f t="shared" si="39"/>
        <v>0</v>
      </c>
      <c r="F402" s="188"/>
      <c r="G402" s="188" t="str">
        <f t="shared" si="40"/>
        <v xml:space="preserve">A378 :  </v>
      </c>
      <c r="H402" s="93" t="str">
        <f t="shared" si="41"/>
        <v xml:space="preserve">A378 : </v>
      </c>
      <c r="I402" s="93" t="str">
        <f t="shared" si="42"/>
        <v>A378</v>
      </c>
      <c r="J402" s="188"/>
      <c r="K402" s="188"/>
      <c r="L402" s="232"/>
      <c r="M402" s="179">
        <f t="shared" si="43"/>
        <v>0</v>
      </c>
      <c r="N402" s="179"/>
      <c r="O402" s="189"/>
    </row>
    <row r="403" spans="1:15" x14ac:dyDescent="0.2">
      <c r="A403" s="231"/>
      <c r="B403" s="185" t="s">
        <v>614</v>
      </c>
      <c r="C403" s="186"/>
      <c r="D403" s="187"/>
      <c r="E403" s="179">
        <f t="shared" si="39"/>
        <v>0</v>
      </c>
      <c r="F403" s="188"/>
      <c r="G403" s="188" t="str">
        <f t="shared" si="40"/>
        <v xml:space="preserve">A379 :  </v>
      </c>
      <c r="H403" s="93" t="str">
        <f t="shared" si="41"/>
        <v xml:space="preserve">A379 : </v>
      </c>
      <c r="I403" s="93" t="str">
        <f t="shared" si="42"/>
        <v>A379</v>
      </c>
      <c r="J403" s="188"/>
      <c r="K403" s="188"/>
      <c r="L403" s="232"/>
      <c r="M403" s="179">
        <f t="shared" si="43"/>
        <v>0</v>
      </c>
      <c r="N403" s="179"/>
      <c r="O403" s="189"/>
    </row>
    <row r="404" spans="1:15" x14ac:dyDescent="0.2">
      <c r="A404" s="231"/>
      <c r="B404" s="185" t="s">
        <v>615</v>
      </c>
      <c r="C404" s="186"/>
      <c r="D404" s="187"/>
      <c r="E404" s="179">
        <f t="shared" si="39"/>
        <v>0</v>
      </c>
      <c r="F404" s="188"/>
      <c r="G404" s="188" t="str">
        <f t="shared" si="40"/>
        <v xml:space="preserve">A380 :  </v>
      </c>
      <c r="H404" s="93" t="str">
        <f t="shared" si="41"/>
        <v xml:space="preserve">A380 : </v>
      </c>
      <c r="I404" s="93" t="str">
        <f t="shared" si="42"/>
        <v>A380</v>
      </c>
      <c r="J404" s="188"/>
      <c r="K404" s="188"/>
      <c r="L404" s="232"/>
      <c r="M404" s="179">
        <f t="shared" si="43"/>
        <v>0</v>
      </c>
      <c r="N404" s="179"/>
      <c r="O404" s="189"/>
    </row>
    <row r="405" spans="1:15" x14ac:dyDescent="0.2">
      <c r="A405" s="231"/>
      <c r="B405" s="185" t="s">
        <v>616</v>
      </c>
      <c r="C405" s="186"/>
      <c r="D405" s="187"/>
      <c r="E405" s="179">
        <f t="shared" si="39"/>
        <v>0</v>
      </c>
      <c r="F405" s="188"/>
      <c r="G405" s="188" t="str">
        <f t="shared" si="40"/>
        <v xml:space="preserve">A381 :  </v>
      </c>
      <c r="H405" s="93" t="str">
        <f t="shared" si="41"/>
        <v xml:space="preserve">A381 : </v>
      </c>
      <c r="I405" s="93" t="str">
        <f t="shared" si="42"/>
        <v>A381</v>
      </c>
      <c r="J405" s="188"/>
      <c r="K405" s="188"/>
      <c r="L405" s="232"/>
      <c r="M405" s="179">
        <f t="shared" si="43"/>
        <v>0</v>
      </c>
      <c r="N405" s="179"/>
      <c r="O405" s="189"/>
    </row>
    <row r="406" spans="1:15" x14ac:dyDescent="0.2">
      <c r="A406" s="231"/>
      <c r="B406" s="185" t="s">
        <v>617</v>
      </c>
      <c r="C406" s="186"/>
      <c r="D406" s="187"/>
      <c r="E406" s="179">
        <f t="shared" si="39"/>
        <v>0</v>
      </c>
      <c r="F406" s="188"/>
      <c r="G406" s="188" t="str">
        <f t="shared" si="40"/>
        <v xml:space="preserve">A382 :  </v>
      </c>
      <c r="H406" s="93" t="str">
        <f t="shared" si="41"/>
        <v xml:space="preserve">A382 : </v>
      </c>
      <c r="I406" s="93" t="str">
        <f t="shared" si="42"/>
        <v>A382</v>
      </c>
      <c r="J406" s="188"/>
      <c r="K406" s="188"/>
      <c r="L406" s="232"/>
      <c r="M406" s="179">
        <f t="shared" si="43"/>
        <v>0</v>
      </c>
      <c r="N406" s="179"/>
      <c r="O406" s="189"/>
    </row>
    <row r="407" spans="1:15" x14ac:dyDescent="0.2">
      <c r="A407" s="231"/>
      <c r="B407" s="185" t="s">
        <v>618</v>
      </c>
      <c r="C407" s="186"/>
      <c r="D407" s="187"/>
      <c r="E407" s="179">
        <f t="shared" si="39"/>
        <v>0</v>
      </c>
      <c r="F407" s="188"/>
      <c r="G407" s="188" t="str">
        <f t="shared" si="40"/>
        <v xml:space="preserve">A383 :  </v>
      </c>
      <c r="H407" s="93" t="str">
        <f t="shared" si="41"/>
        <v xml:space="preserve">A383 : </v>
      </c>
      <c r="I407" s="93" t="str">
        <f t="shared" si="42"/>
        <v>A383</v>
      </c>
      <c r="J407" s="188"/>
      <c r="K407" s="188"/>
      <c r="L407" s="232"/>
      <c r="M407" s="179">
        <f t="shared" si="43"/>
        <v>0</v>
      </c>
      <c r="N407" s="179"/>
      <c r="O407" s="189"/>
    </row>
    <row r="408" spans="1:15" x14ac:dyDescent="0.2">
      <c r="A408" s="231"/>
      <c r="B408" s="185" t="s">
        <v>619</v>
      </c>
      <c r="C408" s="186"/>
      <c r="D408" s="187"/>
      <c r="E408" s="179">
        <f t="shared" si="39"/>
        <v>0</v>
      </c>
      <c r="F408" s="188"/>
      <c r="G408" s="188" t="str">
        <f t="shared" si="40"/>
        <v xml:space="preserve">A384 :  </v>
      </c>
      <c r="H408" s="93" t="str">
        <f t="shared" si="41"/>
        <v xml:space="preserve">A384 : </v>
      </c>
      <c r="I408" s="93" t="str">
        <f t="shared" si="42"/>
        <v>A384</v>
      </c>
      <c r="J408" s="188"/>
      <c r="K408" s="188"/>
      <c r="L408" s="232"/>
      <c r="M408" s="179">
        <f t="shared" si="43"/>
        <v>0</v>
      </c>
      <c r="N408" s="179"/>
      <c r="O408" s="189"/>
    </row>
    <row r="409" spans="1:15" x14ac:dyDescent="0.2">
      <c r="A409" s="231"/>
      <c r="B409" s="185" t="s">
        <v>620</v>
      </c>
      <c r="C409" s="186"/>
      <c r="D409" s="187"/>
      <c r="E409" s="179">
        <f t="shared" si="39"/>
        <v>0</v>
      </c>
      <c r="F409" s="188"/>
      <c r="G409" s="188" t="str">
        <f t="shared" si="40"/>
        <v xml:space="preserve">A385 :  </v>
      </c>
      <c r="H409" s="93" t="str">
        <f t="shared" si="41"/>
        <v xml:space="preserve">A385 : </v>
      </c>
      <c r="I409" s="93" t="str">
        <f t="shared" si="42"/>
        <v>A385</v>
      </c>
      <c r="J409" s="188"/>
      <c r="K409" s="188"/>
      <c r="L409" s="232"/>
      <c r="M409" s="179">
        <f t="shared" si="43"/>
        <v>0</v>
      </c>
      <c r="N409" s="179"/>
      <c r="O409" s="189"/>
    </row>
    <row r="410" spans="1:15" x14ac:dyDescent="0.2">
      <c r="A410" s="231"/>
      <c r="B410" s="185" t="s">
        <v>621</v>
      </c>
      <c r="C410" s="186"/>
      <c r="D410" s="187"/>
      <c r="E410" s="179">
        <f t="shared" si="39"/>
        <v>0</v>
      </c>
      <c r="F410" s="188"/>
      <c r="G410" s="188" t="str">
        <f t="shared" si="40"/>
        <v xml:space="preserve">A386 :  </v>
      </c>
      <c r="H410" s="93" t="str">
        <f t="shared" si="41"/>
        <v xml:space="preserve">A386 : </v>
      </c>
      <c r="I410" s="93" t="str">
        <f t="shared" si="42"/>
        <v>A386</v>
      </c>
      <c r="J410" s="188"/>
      <c r="K410" s="188"/>
      <c r="L410" s="232"/>
      <c r="M410" s="179">
        <f t="shared" si="43"/>
        <v>0</v>
      </c>
      <c r="N410" s="179"/>
      <c r="O410" s="189"/>
    </row>
    <row r="411" spans="1:15" x14ac:dyDescent="0.2">
      <c r="A411" s="231"/>
      <c r="B411" s="185" t="s">
        <v>622</v>
      </c>
      <c r="C411" s="186"/>
      <c r="D411" s="187"/>
      <c r="E411" s="179">
        <f t="shared" si="39"/>
        <v>0</v>
      </c>
      <c r="F411" s="188"/>
      <c r="G411" s="188" t="str">
        <f t="shared" si="40"/>
        <v xml:space="preserve">A387 :  </v>
      </c>
      <c r="H411" s="93" t="str">
        <f t="shared" si="41"/>
        <v xml:space="preserve">A387 : </v>
      </c>
      <c r="I411" s="93" t="str">
        <f t="shared" si="42"/>
        <v>A387</v>
      </c>
      <c r="J411" s="188"/>
      <c r="K411" s="188"/>
      <c r="L411" s="232"/>
      <c r="M411" s="179">
        <f t="shared" si="43"/>
        <v>0</v>
      </c>
      <c r="N411" s="179"/>
      <c r="O411" s="189"/>
    </row>
    <row r="412" spans="1:15" x14ac:dyDescent="0.2">
      <c r="A412" s="231"/>
      <c r="B412" s="185" t="s">
        <v>623</v>
      </c>
      <c r="C412" s="186"/>
      <c r="D412" s="187"/>
      <c r="E412" s="179">
        <f t="shared" si="39"/>
        <v>0</v>
      </c>
      <c r="F412" s="188"/>
      <c r="G412" s="188" t="str">
        <f t="shared" si="40"/>
        <v xml:space="preserve">A388 :  </v>
      </c>
      <c r="H412" s="93" t="str">
        <f t="shared" si="41"/>
        <v xml:space="preserve">A388 : </v>
      </c>
      <c r="I412" s="93" t="str">
        <f t="shared" si="42"/>
        <v>A388</v>
      </c>
      <c r="J412" s="188"/>
      <c r="K412" s="188"/>
      <c r="L412" s="232"/>
      <c r="M412" s="179">
        <f t="shared" si="43"/>
        <v>0</v>
      </c>
      <c r="N412" s="179"/>
      <c r="O412" s="189"/>
    </row>
    <row r="413" spans="1:15" x14ac:dyDescent="0.2">
      <c r="A413" s="231"/>
      <c r="B413" s="185" t="s">
        <v>624</v>
      </c>
      <c r="C413" s="186"/>
      <c r="D413" s="187"/>
      <c r="E413" s="179">
        <f t="shared" si="39"/>
        <v>0</v>
      </c>
      <c r="F413" s="188"/>
      <c r="G413" s="188" t="str">
        <f t="shared" si="40"/>
        <v xml:space="preserve">A389 :  </v>
      </c>
      <c r="H413" s="93" t="str">
        <f t="shared" si="41"/>
        <v xml:space="preserve">A389 : </v>
      </c>
      <c r="I413" s="93" t="str">
        <f t="shared" si="42"/>
        <v>A389</v>
      </c>
      <c r="J413" s="188"/>
      <c r="K413" s="188"/>
      <c r="L413" s="232"/>
      <c r="M413" s="179">
        <f t="shared" si="43"/>
        <v>0</v>
      </c>
      <c r="N413" s="179"/>
      <c r="O413" s="189"/>
    </row>
    <row r="414" spans="1:15" x14ac:dyDescent="0.2">
      <c r="A414" s="231"/>
      <c r="B414" s="185" t="s">
        <v>625</v>
      </c>
      <c r="C414" s="186"/>
      <c r="D414" s="187"/>
      <c r="E414" s="179">
        <f t="shared" si="39"/>
        <v>0</v>
      </c>
      <c r="F414" s="188"/>
      <c r="G414" s="188" t="str">
        <f t="shared" si="40"/>
        <v xml:space="preserve">A390 :  </v>
      </c>
      <c r="H414" s="93" t="str">
        <f t="shared" si="41"/>
        <v xml:space="preserve">A390 : </v>
      </c>
      <c r="I414" s="93" t="str">
        <f t="shared" si="42"/>
        <v>A390</v>
      </c>
      <c r="J414" s="188"/>
      <c r="K414" s="188"/>
      <c r="L414" s="232"/>
      <c r="M414" s="179">
        <f t="shared" si="43"/>
        <v>0</v>
      </c>
      <c r="N414" s="179"/>
      <c r="O414" s="189"/>
    </row>
    <row r="415" spans="1:15" x14ac:dyDescent="0.2">
      <c r="A415" s="231"/>
      <c r="B415" s="185" t="s">
        <v>626</v>
      </c>
      <c r="C415" s="186"/>
      <c r="D415" s="187"/>
      <c r="E415" s="179">
        <f t="shared" si="39"/>
        <v>0</v>
      </c>
      <c r="F415" s="188"/>
      <c r="G415" s="188" t="str">
        <f t="shared" si="40"/>
        <v xml:space="preserve">A391 :  </v>
      </c>
      <c r="H415" s="93" t="str">
        <f t="shared" si="41"/>
        <v xml:space="preserve">A391 : </v>
      </c>
      <c r="I415" s="93" t="str">
        <f t="shared" si="42"/>
        <v>A391</v>
      </c>
      <c r="J415" s="188"/>
      <c r="K415" s="188"/>
      <c r="L415" s="232"/>
      <c r="M415" s="179">
        <f t="shared" si="43"/>
        <v>0</v>
      </c>
      <c r="N415" s="179"/>
      <c r="O415" s="189"/>
    </row>
    <row r="416" spans="1:15" x14ac:dyDescent="0.2">
      <c r="A416" s="231"/>
      <c r="B416" s="185" t="s">
        <v>627</v>
      </c>
      <c r="C416" s="186"/>
      <c r="D416" s="187"/>
      <c r="E416" s="179">
        <f t="shared" si="39"/>
        <v>0</v>
      </c>
      <c r="F416" s="188"/>
      <c r="G416" s="188" t="str">
        <f t="shared" si="40"/>
        <v xml:space="preserve">A392 :  </v>
      </c>
      <c r="H416" s="93" t="str">
        <f t="shared" si="41"/>
        <v xml:space="preserve">A392 : </v>
      </c>
      <c r="I416" s="93" t="str">
        <f t="shared" si="42"/>
        <v>A392</v>
      </c>
      <c r="J416" s="188"/>
      <c r="K416" s="188"/>
      <c r="L416" s="232"/>
      <c r="M416" s="179">
        <f t="shared" si="43"/>
        <v>0</v>
      </c>
      <c r="N416" s="179"/>
      <c r="O416" s="189"/>
    </row>
    <row r="417" spans="1:15" x14ac:dyDescent="0.2">
      <c r="A417" s="231"/>
      <c r="B417" s="185" t="s">
        <v>628</v>
      </c>
      <c r="C417" s="186"/>
      <c r="D417" s="187"/>
      <c r="E417" s="179">
        <f t="shared" si="39"/>
        <v>0</v>
      </c>
      <c r="F417" s="188"/>
      <c r="G417" s="188" t="str">
        <f t="shared" si="40"/>
        <v xml:space="preserve">A393 :  </v>
      </c>
      <c r="H417" s="93" t="str">
        <f t="shared" si="41"/>
        <v xml:space="preserve">A393 : </v>
      </c>
      <c r="I417" s="93" t="str">
        <f t="shared" si="42"/>
        <v>A393</v>
      </c>
      <c r="J417" s="188"/>
      <c r="K417" s="188"/>
      <c r="L417" s="232"/>
      <c r="M417" s="179">
        <f t="shared" si="43"/>
        <v>0</v>
      </c>
      <c r="N417" s="179"/>
      <c r="O417" s="189"/>
    </row>
    <row r="418" spans="1:15" x14ac:dyDescent="0.2">
      <c r="A418" s="231"/>
      <c r="B418" s="185" t="s">
        <v>629</v>
      </c>
      <c r="C418" s="186"/>
      <c r="D418" s="187"/>
      <c r="E418" s="179">
        <f t="shared" si="39"/>
        <v>0</v>
      </c>
      <c r="F418" s="188"/>
      <c r="G418" s="188" t="str">
        <f t="shared" si="40"/>
        <v xml:space="preserve">A394 :  </v>
      </c>
      <c r="H418" s="93" t="str">
        <f t="shared" si="41"/>
        <v xml:space="preserve">A394 : </v>
      </c>
      <c r="I418" s="93" t="str">
        <f t="shared" si="42"/>
        <v>A394</v>
      </c>
      <c r="J418" s="188"/>
      <c r="K418" s="188"/>
      <c r="L418" s="232"/>
      <c r="M418" s="179">
        <f t="shared" si="43"/>
        <v>0</v>
      </c>
      <c r="N418" s="179"/>
      <c r="O418" s="189"/>
    </row>
    <row r="419" spans="1:15" x14ac:dyDescent="0.2">
      <c r="A419" s="231"/>
      <c r="B419" s="185" t="s">
        <v>630</v>
      </c>
      <c r="C419" s="186"/>
      <c r="D419" s="187"/>
      <c r="E419" s="179">
        <f t="shared" si="39"/>
        <v>0</v>
      </c>
      <c r="F419" s="188"/>
      <c r="G419" s="188" t="str">
        <f t="shared" si="40"/>
        <v xml:space="preserve">A395 :  </v>
      </c>
      <c r="H419" s="93" t="str">
        <f t="shared" si="41"/>
        <v xml:space="preserve">A395 : </v>
      </c>
      <c r="I419" s="93" t="str">
        <f t="shared" si="42"/>
        <v>A395</v>
      </c>
      <c r="J419" s="188"/>
      <c r="K419" s="188"/>
      <c r="L419" s="232"/>
      <c r="M419" s="179">
        <f t="shared" si="43"/>
        <v>0</v>
      </c>
      <c r="N419" s="179"/>
      <c r="O419" s="189"/>
    </row>
    <row r="420" spans="1:15" x14ac:dyDescent="0.2">
      <c r="A420" s="231"/>
      <c r="B420" s="185" t="s">
        <v>631</v>
      </c>
      <c r="C420" s="186"/>
      <c r="D420" s="187"/>
      <c r="E420" s="179">
        <f t="shared" si="39"/>
        <v>0</v>
      </c>
      <c r="F420" s="188"/>
      <c r="G420" s="188" t="str">
        <f t="shared" si="40"/>
        <v xml:space="preserve">A396 :  </v>
      </c>
      <c r="H420" s="93" t="str">
        <f t="shared" si="41"/>
        <v xml:space="preserve">A396 : </v>
      </c>
      <c r="I420" s="93" t="str">
        <f t="shared" si="42"/>
        <v>A396</v>
      </c>
      <c r="J420" s="188"/>
      <c r="K420" s="188"/>
      <c r="L420" s="232"/>
      <c r="M420" s="179">
        <f t="shared" si="43"/>
        <v>0</v>
      </c>
      <c r="N420" s="179"/>
      <c r="O420" s="189"/>
    </row>
    <row r="421" spans="1:15" x14ac:dyDescent="0.2">
      <c r="A421" s="231"/>
      <c r="B421" s="185" t="s">
        <v>632</v>
      </c>
      <c r="C421" s="186"/>
      <c r="D421" s="187"/>
      <c r="E421" s="179">
        <f t="shared" si="39"/>
        <v>0</v>
      </c>
      <c r="F421" s="188"/>
      <c r="G421" s="188" t="str">
        <f t="shared" si="40"/>
        <v xml:space="preserve">A397 :  </v>
      </c>
      <c r="H421" s="93" t="str">
        <f t="shared" si="41"/>
        <v xml:space="preserve">A397 : </v>
      </c>
      <c r="I421" s="93" t="str">
        <f t="shared" si="42"/>
        <v>A397</v>
      </c>
      <c r="J421" s="188"/>
      <c r="K421" s="188"/>
      <c r="L421" s="232"/>
      <c r="M421" s="179">
        <f t="shared" si="43"/>
        <v>0</v>
      </c>
      <c r="N421" s="179"/>
      <c r="O421" s="189"/>
    </row>
    <row r="422" spans="1:15" x14ac:dyDescent="0.2">
      <c r="A422" s="231"/>
      <c r="B422" s="185" t="s">
        <v>633</v>
      </c>
      <c r="C422" s="186"/>
      <c r="D422" s="187"/>
      <c r="E422" s="179">
        <f t="shared" si="39"/>
        <v>0</v>
      </c>
      <c r="F422" s="188"/>
      <c r="G422" s="188" t="str">
        <f t="shared" si="40"/>
        <v xml:space="preserve">A398 :  </v>
      </c>
      <c r="H422" s="93" t="str">
        <f t="shared" si="41"/>
        <v xml:space="preserve">A398 : </v>
      </c>
      <c r="I422" s="93" t="str">
        <f t="shared" si="42"/>
        <v>A398</v>
      </c>
      <c r="J422" s="188"/>
      <c r="K422" s="188"/>
      <c r="L422" s="232"/>
      <c r="M422" s="179">
        <f t="shared" si="43"/>
        <v>0</v>
      </c>
      <c r="N422" s="179"/>
      <c r="O422" s="189"/>
    </row>
    <row r="423" spans="1:15" x14ac:dyDescent="0.2">
      <c r="A423" s="231"/>
      <c r="B423" s="185" t="s">
        <v>634</v>
      </c>
      <c r="C423" s="186"/>
      <c r="D423" s="187"/>
      <c r="E423" s="179">
        <f t="shared" si="39"/>
        <v>0</v>
      </c>
      <c r="F423" s="188"/>
      <c r="G423" s="188" t="str">
        <f t="shared" si="40"/>
        <v xml:space="preserve">A399 :  </v>
      </c>
      <c r="H423" s="93" t="str">
        <f t="shared" si="41"/>
        <v xml:space="preserve">A399 : </v>
      </c>
      <c r="I423" s="93" t="str">
        <f t="shared" si="42"/>
        <v>A399</v>
      </c>
      <c r="J423" s="188"/>
      <c r="K423" s="188"/>
      <c r="L423" s="232"/>
      <c r="M423" s="179">
        <f t="shared" si="43"/>
        <v>0</v>
      </c>
      <c r="N423" s="179"/>
      <c r="O423" s="189"/>
    </row>
    <row r="424" spans="1:15" x14ac:dyDescent="0.2">
      <c r="A424" s="231"/>
      <c r="B424" s="185" t="s">
        <v>635</v>
      </c>
      <c r="C424" s="186"/>
      <c r="D424" s="187"/>
      <c r="E424" s="179">
        <f t="shared" si="39"/>
        <v>0</v>
      </c>
      <c r="F424" s="188"/>
      <c r="G424" s="188" t="str">
        <f t="shared" si="40"/>
        <v xml:space="preserve">A400 :  </v>
      </c>
      <c r="H424" s="93" t="str">
        <f t="shared" si="41"/>
        <v xml:space="preserve">A400 : </v>
      </c>
      <c r="I424" s="93" t="str">
        <f t="shared" si="42"/>
        <v>A400</v>
      </c>
      <c r="J424" s="188"/>
      <c r="K424" s="188"/>
      <c r="L424" s="232"/>
      <c r="M424" s="179">
        <f t="shared" si="43"/>
        <v>0</v>
      </c>
      <c r="N424" s="179"/>
      <c r="O424" s="189"/>
    </row>
    <row r="425" spans="1:15" x14ac:dyDescent="0.2">
      <c r="A425" s="231"/>
      <c r="B425" s="185" t="s">
        <v>636</v>
      </c>
      <c r="C425" s="186"/>
      <c r="D425" s="187"/>
      <c r="E425" s="179">
        <f t="shared" si="39"/>
        <v>0</v>
      </c>
      <c r="F425" s="188"/>
      <c r="G425" s="188" t="str">
        <f t="shared" si="40"/>
        <v xml:space="preserve">A401 :  </v>
      </c>
      <c r="H425" s="93" t="str">
        <f t="shared" si="41"/>
        <v xml:space="preserve">A401 : </v>
      </c>
      <c r="I425" s="93" t="str">
        <f t="shared" si="42"/>
        <v>A401</v>
      </c>
      <c r="J425" s="188"/>
      <c r="K425" s="188"/>
      <c r="L425" s="232"/>
      <c r="M425" s="179">
        <f t="shared" si="43"/>
        <v>0</v>
      </c>
      <c r="N425" s="179"/>
      <c r="O425" s="189"/>
    </row>
    <row r="426" spans="1:15" x14ac:dyDescent="0.2">
      <c r="A426" s="231"/>
      <c r="B426" s="185" t="s">
        <v>637</v>
      </c>
      <c r="C426" s="186"/>
      <c r="D426" s="187"/>
      <c r="E426" s="179">
        <f t="shared" si="39"/>
        <v>0</v>
      </c>
      <c r="F426" s="188"/>
      <c r="G426" s="188" t="str">
        <f t="shared" si="40"/>
        <v xml:space="preserve">A402 :  </v>
      </c>
      <c r="H426" s="93" t="str">
        <f t="shared" si="41"/>
        <v xml:space="preserve">A402 : </v>
      </c>
      <c r="I426" s="93" t="str">
        <f t="shared" si="42"/>
        <v>A402</v>
      </c>
      <c r="J426" s="188"/>
      <c r="K426" s="188"/>
      <c r="L426" s="232"/>
      <c r="M426" s="179">
        <f t="shared" si="43"/>
        <v>0</v>
      </c>
      <c r="N426" s="179"/>
      <c r="O426" s="189"/>
    </row>
    <row r="427" spans="1:15" x14ac:dyDescent="0.2">
      <c r="A427" s="231"/>
      <c r="B427" s="185" t="s">
        <v>638</v>
      </c>
      <c r="C427" s="186"/>
      <c r="D427" s="187"/>
      <c r="E427" s="179">
        <f t="shared" si="39"/>
        <v>0</v>
      </c>
      <c r="F427" s="188"/>
      <c r="G427" s="188" t="str">
        <f t="shared" si="40"/>
        <v xml:space="preserve">A403 :  </v>
      </c>
      <c r="H427" s="93" t="str">
        <f t="shared" si="41"/>
        <v xml:space="preserve">A403 : </v>
      </c>
      <c r="I427" s="93" t="str">
        <f t="shared" si="42"/>
        <v>A403</v>
      </c>
      <c r="J427" s="188"/>
      <c r="K427" s="188"/>
      <c r="L427" s="232"/>
      <c r="M427" s="179">
        <f t="shared" si="43"/>
        <v>0</v>
      </c>
      <c r="N427" s="179"/>
      <c r="O427" s="189"/>
    </row>
    <row r="428" spans="1:15" x14ac:dyDescent="0.2">
      <c r="A428" s="231"/>
      <c r="B428" s="185" t="s">
        <v>639</v>
      </c>
      <c r="C428" s="186"/>
      <c r="D428" s="187"/>
      <c r="E428" s="179">
        <f t="shared" si="39"/>
        <v>0</v>
      </c>
      <c r="F428" s="188"/>
      <c r="G428" s="188" t="str">
        <f t="shared" si="40"/>
        <v xml:space="preserve">A404 :  </v>
      </c>
      <c r="H428" s="93" t="str">
        <f t="shared" si="41"/>
        <v xml:space="preserve">A404 : </v>
      </c>
      <c r="I428" s="93" t="str">
        <f t="shared" si="42"/>
        <v>A404</v>
      </c>
      <c r="J428" s="188"/>
      <c r="K428" s="188"/>
      <c r="L428" s="232"/>
      <c r="M428" s="179">
        <f t="shared" si="43"/>
        <v>0</v>
      </c>
      <c r="N428" s="179"/>
      <c r="O428" s="189"/>
    </row>
    <row r="429" spans="1:15" x14ac:dyDescent="0.2">
      <c r="A429" s="231"/>
      <c r="B429" s="185" t="s">
        <v>640</v>
      </c>
      <c r="C429" s="186"/>
      <c r="D429" s="187"/>
      <c r="E429" s="179">
        <f t="shared" si="39"/>
        <v>0</v>
      </c>
      <c r="F429" s="188"/>
      <c r="G429" s="188" t="str">
        <f t="shared" si="40"/>
        <v xml:space="preserve">A405 :  </v>
      </c>
      <c r="H429" s="93" t="str">
        <f t="shared" si="41"/>
        <v xml:space="preserve">A405 : </v>
      </c>
      <c r="I429" s="93" t="str">
        <f t="shared" si="42"/>
        <v>A405</v>
      </c>
      <c r="J429" s="188"/>
      <c r="K429" s="188"/>
      <c r="L429" s="232"/>
      <c r="M429" s="179">
        <f t="shared" si="43"/>
        <v>0</v>
      </c>
      <c r="N429" s="179"/>
      <c r="O429" s="189"/>
    </row>
    <row r="430" spans="1:15" x14ac:dyDescent="0.2">
      <c r="A430" s="231"/>
      <c r="B430" s="185" t="s">
        <v>641</v>
      </c>
      <c r="C430" s="186"/>
      <c r="D430" s="187"/>
      <c r="E430" s="179">
        <f t="shared" si="39"/>
        <v>0</v>
      </c>
      <c r="F430" s="188"/>
      <c r="G430" s="188" t="str">
        <f t="shared" si="40"/>
        <v xml:space="preserve">A406 :  </v>
      </c>
      <c r="H430" s="93" t="str">
        <f t="shared" si="41"/>
        <v xml:space="preserve">A406 : </v>
      </c>
      <c r="I430" s="93" t="str">
        <f t="shared" si="42"/>
        <v>A406</v>
      </c>
      <c r="J430" s="188"/>
      <c r="K430" s="188"/>
      <c r="L430" s="232"/>
      <c r="M430" s="179">
        <f t="shared" si="43"/>
        <v>0</v>
      </c>
      <c r="N430" s="179"/>
      <c r="O430" s="189"/>
    </row>
    <row r="431" spans="1:15" x14ac:dyDescent="0.2">
      <c r="A431" s="231"/>
      <c r="B431" s="185" t="s">
        <v>642</v>
      </c>
      <c r="C431" s="186"/>
      <c r="D431" s="187"/>
      <c r="E431" s="179">
        <f t="shared" si="39"/>
        <v>0</v>
      </c>
      <c r="F431" s="188"/>
      <c r="G431" s="188" t="str">
        <f t="shared" si="40"/>
        <v xml:space="preserve">A407 :  </v>
      </c>
      <c r="H431" s="93" t="str">
        <f t="shared" si="41"/>
        <v xml:space="preserve">A407 : </v>
      </c>
      <c r="I431" s="93" t="str">
        <f t="shared" si="42"/>
        <v>A407</v>
      </c>
      <c r="J431" s="188"/>
      <c r="K431" s="188"/>
      <c r="L431" s="232"/>
      <c r="M431" s="179">
        <f t="shared" si="43"/>
        <v>0</v>
      </c>
      <c r="N431" s="179"/>
      <c r="O431" s="189"/>
    </row>
    <row r="432" spans="1:15" x14ac:dyDescent="0.2">
      <c r="A432" s="231"/>
      <c r="B432" s="185" t="s">
        <v>643</v>
      </c>
      <c r="C432" s="186"/>
      <c r="D432" s="187"/>
      <c r="E432" s="179">
        <f t="shared" si="39"/>
        <v>0</v>
      </c>
      <c r="F432" s="188"/>
      <c r="G432" s="188" t="str">
        <f t="shared" si="40"/>
        <v xml:space="preserve">A408 :  </v>
      </c>
      <c r="H432" s="93" t="str">
        <f t="shared" si="41"/>
        <v xml:space="preserve">A408 : </v>
      </c>
      <c r="I432" s="93" t="str">
        <f t="shared" si="42"/>
        <v>A408</v>
      </c>
      <c r="J432" s="188"/>
      <c r="K432" s="188"/>
      <c r="L432" s="232"/>
      <c r="M432" s="179">
        <f t="shared" si="43"/>
        <v>0</v>
      </c>
      <c r="N432" s="179"/>
      <c r="O432" s="189"/>
    </row>
    <row r="433" spans="1:15" x14ac:dyDescent="0.2">
      <c r="A433" s="231"/>
      <c r="B433" s="185" t="s">
        <v>644</v>
      </c>
      <c r="C433" s="186"/>
      <c r="D433" s="187"/>
      <c r="E433" s="179">
        <f t="shared" si="39"/>
        <v>0</v>
      </c>
      <c r="F433" s="188"/>
      <c r="G433" s="188" t="str">
        <f t="shared" si="40"/>
        <v xml:space="preserve">A409 :  </v>
      </c>
      <c r="H433" s="93" t="str">
        <f t="shared" si="41"/>
        <v xml:space="preserve">A409 : </v>
      </c>
      <c r="I433" s="93" t="str">
        <f t="shared" si="42"/>
        <v>A409</v>
      </c>
      <c r="J433" s="188"/>
      <c r="K433" s="188"/>
      <c r="L433" s="232"/>
      <c r="M433" s="179">
        <f t="shared" si="43"/>
        <v>0</v>
      </c>
      <c r="N433" s="179"/>
      <c r="O433" s="189"/>
    </row>
    <row r="434" spans="1:15" x14ac:dyDescent="0.2">
      <c r="A434" s="231"/>
      <c r="B434" s="185" t="s">
        <v>645</v>
      </c>
      <c r="C434" s="186"/>
      <c r="D434" s="187"/>
      <c r="E434" s="179">
        <f t="shared" si="39"/>
        <v>0</v>
      </c>
      <c r="F434" s="188"/>
      <c r="G434" s="188" t="str">
        <f t="shared" si="40"/>
        <v xml:space="preserve">A410 :  </v>
      </c>
      <c r="H434" s="93" t="str">
        <f t="shared" si="41"/>
        <v xml:space="preserve">A410 : </v>
      </c>
      <c r="I434" s="93" t="str">
        <f t="shared" si="42"/>
        <v>A410</v>
      </c>
      <c r="J434" s="188"/>
      <c r="K434" s="188"/>
      <c r="L434" s="232"/>
      <c r="M434" s="179">
        <f t="shared" si="43"/>
        <v>0</v>
      </c>
      <c r="N434" s="179"/>
      <c r="O434" s="189"/>
    </row>
    <row r="435" spans="1:15" x14ac:dyDescent="0.2">
      <c r="A435" s="231"/>
      <c r="B435" s="185" t="s">
        <v>646</v>
      </c>
      <c r="C435" s="186"/>
      <c r="D435" s="187"/>
      <c r="E435" s="179">
        <f t="shared" si="39"/>
        <v>0</v>
      </c>
      <c r="F435" s="188"/>
      <c r="G435" s="188" t="str">
        <f t="shared" si="40"/>
        <v xml:space="preserve">A411 :  </v>
      </c>
      <c r="H435" s="93" t="str">
        <f t="shared" si="41"/>
        <v xml:space="preserve">A411 : </v>
      </c>
      <c r="I435" s="93" t="str">
        <f t="shared" si="42"/>
        <v>A411</v>
      </c>
      <c r="J435" s="188"/>
      <c r="K435" s="188"/>
      <c r="L435" s="232"/>
      <c r="M435" s="179">
        <f t="shared" si="43"/>
        <v>0</v>
      </c>
      <c r="N435" s="179"/>
      <c r="O435" s="189"/>
    </row>
    <row r="436" spans="1:15" x14ac:dyDescent="0.2">
      <c r="A436" s="231"/>
      <c r="B436" s="185" t="s">
        <v>647</v>
      </c>
      <c r="C436" s="186"/>
      <c r="D436" s="187"/>
      <c r="E436" s="179">
        <f t="shared" si="39"/>
        <v>0</v>
      </c>
      <c r="F436" s="188"/>
      <c r="G436" s="188" t="str">
        <f t="shared" si="40"/>
        <v xml:space="preserve">A412 :  </v>
      </c>
      <c r="H436" s="93" t="str">
        <f t="shared" si="41"/>
        <v xml:space="preserve">A412 : </v>
      </c>
      <c r="I436" s="93" t="str">
        <f t="shared" si="42"/>
        <v>A412</v>
      </c>
      <c r="J436" s="188"/>
      <c r="K436" s="188"/>
      <c r="L436" s="232"/>
      <c r="M436" s="179">
        <f t="shared" si="43"/>
        <v>0</v>
      </c>
      <c r="N436" s="179"/>
      <c r="O436" s="189"/>
    </row>
    <row r="437" spans="1:15" x14ac:dyDescent="0.2">
      <c r="A437" s="231"/>
      <c r="B437" s="185" t="s">
        <v>648</v>
      </c>
      <c r="C437" s="186"/>
      <c r="D437" s="187"/>
      <c r="E437" s="179">
        <f t="shared" si="39"/>
        <v>0</v>
      </c>
      <c r="F437" s="188"/>
      <c r="G437" s="188" t="str">
        <f t="shared" si="40"/>
        <v xml:space="preserve">A413 :  </v>
      </c>
      <c r="H437" s="93" t="str">
        <f t="shared" si="41"/>
        <v xml:space="preserve">A413 : </v>
      </c>
      <c r="I437" s="93" t="str">
        <f t="shared" si="42"/>
        <v>A413</v>
      </c>
      <c r="J437" s="188"/>
      <c r="K437" s="188"/>
      <c r="L437" s="232"/>
      <c r="M437" s="179">
        <f t="shared" si="43"/>
        <v>0</v>
      </c>
      <c r="N437" s="179"/>
      <c r="O437" s="189"/>
    </row>
    <row r="438" spans="1:15" x14ac:dyDescent="0.2">
      <c r="A438" s="231"/>
      <c r="B438" s="185" t="s">
        <v>649</v>
      </c>
      <c r="C438" s="186"/>
      <c r="D438" s="187"/>
      <c r="E438" s="179">
        <f t="shared" si="39"/>
        <v>0</v>
      </c>
      <c r="F438" s="188"/>
      <c r="G438" s="188" t="str">
        <f t="shared" si="40"/>
        <v xml:space="preserve">A414 :  </v>
      </c>
      <c r="H438" s="93" t="str">
        <f t="shared" si="41"/>
        <v xml:space="preserve">A414 : </v>
      </c>
      <c r="I438" s="93" t="str">
        <f t="shared" si="42"/>
        <v>A414</v>
      </c>
      <c r="J438" s="188"/>
      <c r="K438" s="188"/>
      <c r="L438" s="232"/>
      <c r="M438" s="179">
        <f t="shared" si="43"/>
        <v>0</v>
      </c>
      <c r="N438" s="179"/>
      <c r="O438" s="189"/>
    </row>
    <row r="439" spans="1:15" x14ac:dyDescent="0.2">
      <c r="A439" s="231"/>
      <c r="B439" s="185" t="s">
        <v>650</v>
      </c>
      <c r="C439" s="186"/>
      <c r="D439" s="187"/>
      <c r="E439" s="179">
        <f t="shared" si="39"/>
        <v>0</v>
      </c>
      <c r="F439" s="188"/>
      <c r="G439" s="188" t="str">
        <f t="shared" si="40"/>
        <v xml:space="preserve">A415 :  </v>
      </c>
      <c r="H439" s="93" t="str">
        <f t="shared" si="41"/>
        <v xml:space="preserve">A415 : </v>
      </c>
      <c r="I439" s="93" t="str">
        <f t="shared" si="42"/>
        <v>A415</v>
      </c>
      <c r="J439" s="188"/>
      <c r="K439" s="188"/>
      <c r="L439" s="232"/>
      <c r="M439" s="179">
        <f t="shared" si="43"/>
        <v>0</v>
      </c>
      <c r="N439" s="179"/>
      <c r="O439" s="189"/>
    </row>
    <row r="440" spans="1:15" x14ac:dyDescent="0.2">
      <c r="A440" s="231"/>
      <c r="B440" s="185" t="s">
        <v>651</v>
      </c>
      <c r="C440" s="186"/>
      <c r="D440" s="187"/>
      <c r="E440" s="179">
        <f t="shared" si="39"/>
        <v>0</v>
      </c>
      <c r="F440" s="188"/>
      <c r="G440" s="188" t="str">
        <f t="shared" si="40"/>
        <v xml:space="preserve">A416 :  </v>
      </c>
      <c r="H440" s="93" t="str">
        <f t="shared" si="41"/>
        <v xml:space="preserve">A416 : </v>
      </c>
      <c r="I440" s="93" t="str">
        <f t="shared" si="42"/>
        <v>A416</v>
      </c>
      <c r="J440" s="188"/>
      <c r="K440" s="188"/>
      <c r="L440" s="232"/>
      <c r="M440" s="179">
        <f t="shared" si="43"/>
        <v>0</v>
      </c>
      <c r="N440" s="179"/>
      <c r="O440" s="189"/>
    </row>
    <row r="441" spans="1:15" x14ac:dyDescent="0.2">
      <c r="A441" s="231"/>
      <c r="B441" s="185" t="s">
        <v>652</v>
      </c>
      <c r="C441" s="186"/>
      <c r="D441" s="187"/>
      <c r="E441" s="179">
        <f t="shared" si="39"/>
        <v>0</v>
      </c>
      <c r="F441" s="188"/>
      <c r="G441" s="188" t="str">
        <f t="shared" si="40"/>
        <v xml:space="preserve">A417 :  </v>
      </c>
      <c r="H441" s="93" t="str">
        <f t="shared" si="41"/>
        <v xml:space="preserve">A417 : </v>
      </c>
      <c r="I441" s="93" t="str">
        <f t="shared" si="42"/>
        <v>A417</v>
      </c>
      <c r="J441" s="188"/>
      <c r="K441" s="188"/>
      <c r="L441" s="232"/>
      <c r="M441" s="179">
        <f t="shared" si="43"/>
        <v>0</v>
      </c>
      <c r="N441" s="179"/>
      <c r="O441" s="189"/>
    </row>
    <row r="442" spans="1:15" x14ac:dyDescent="0.2">
      <c r="A442" s="231"/>
      <c r="B442" s="185" t="s">
        <v>653</v>
      </c>
      <c r="C442" s="186"/>
      <c r="D442" s="187"/>
      <c r="E442" s="179">
        <f t="shared" si="39"/>
        <v>0</v>
      </c>
      <c r="F442" s="188"/>
      <c r="G442" s="188" t="str">
        <f t="shared" si="40"/>
        <v xml:space="preserve">A418 :  </v>
      </c>
      <c r="H442" s="93" t="str">
        <f t="shared" si="41"/>
        <v xml:space="preserve">A418 : </v>
      </c>
      <c r="I442" s="93" t="str">
        <f t="shared" si="42"/>
        <v>A418</v>
      </c>
      <c r="J442" s="188"/>
      <c r="K442" s="188"/>
      <c r="L442" s="232"/>
      <c r="M442" s="179">
        <f t="shared" si="43"/>
        <v>0</v>
      </c>
      <c r="N442" s="179"/>
      <c r="O442" s="189"/>
    </row>
    <row r="443" spans="1:15" x14ac:dyDescent="0.2">
      <c r="A443" s="231"/>
      <c r="B443" s="185" t="s">
        <v>654</v>
      </c>
      <c r="C443" s="186"/>
      <c r="D443" s="187"/>
      <c r="E443" s="179">
        <f t="shared" si="39"/>
        <v>0</v>
      </c>
      <c r="F443" s="188"/>
      <c r="G443" s="188" t="str">
        <f t="shared" si="40"/>
        <v xml:space="preserve">A419 :  </v>
      </c>
      <c r="H443" s="93" t="str">
        <f t="shared" si="41"/>
        <v xml:space="preserve">A419 : </v>
      </c>
      <c r="I443" s="93" t="str">
        <f t="shared" si="42"/>
        <v>A419</v>
      </c>
      <c r="J443" s="188"/>
      <c r="K443" s="188"/>
      <c r="L443" s="232"/>
      <c r="M443" s="179">
        <f t="shared" si="43"/>
        <v>0</v>
      </c>
      <c r="N443" s="179"/>
      <c r="O443" s="189"/>
    </row>
    <row r="444" spans="1:15" x14ac:dyDescent="0.2">
      <c r="A444" s="231"/>
      <c r="B444" s="185" t="s">
        <v>655</v>
      </c>
      <c r="C444" s="186"/>
      <c r="D444" s="187"/>
      <c r="E444" s="179">
        <f t="shared" si="39"/>
        <v>0</v>
      </c>
      <c r="F444" s="188"/>
      <c r="G444" s="188" t="str">
        <f t="shared" si="40"/>
        <v xml:space="preserve">A420 :  </v>
      </c>
      <c r="H444" s="93" t="str">
        <f t="shared" si="41"/>
        <v xml:space="preserve">A420 : </v>
      </c>
      <c r="I444" s="93" t="str">
        <f t="shared" si="42"/>
        <v>A420</v>
      </c>
      <c r="J444" s="188"/>
      <c r="K444" s="188"/>
      <c r="L444" s="232"/>
      <c r="M444" s="179">
        <f t="shared" si="43"/>
        <v>0</v>
      </c>
      <c r="N444" s="179"/>
      <c r="O444" s="189"/>
    </row>
    <row r="445" spans="1:15" x14ac:dyDescent="0.2">
      <c r="A445" s="231"/>
      <c r="B445" s="185" t="s">
        <v>656</v>
      </c>
      <c r="C445" s="186"/>
      <c r="D445" s="187"/>
      <c r="E445" s="179">
        <f t="shared" si="39"/>
        <v>0</v>
      </c>
      <c r="F445" s="188"/>
      <c r="G445" s="188" t="str">
        <f t="shared" si="40"/>
        <v xml:space="preserve">A421 :  </v>
      </c>
      <c r="H445" s="93" t="str">
        <f t="shared" si="41"/>
        <v xml:space="preserve">A421 : </v>
      </c>
      <c r="I445" s="93" t="str">
        <f t="shared" si="42"/>
        <v>A421</v>
      </c>
      <c r="J445" s="188"/>
      <c r="K445" s="188"/>
      <c r="L445" s="232"/>
      <c r="M445" s="179">
        <f t="shared" si="43"/>
        <v>0</v>
      </c>
      <c r="N445" s="179"/>
      <c r="O445" s="189"/>
    </row>
    <row r="446" spans="1:15" x14ac:dyDescent="0.2">
      <c r="A446" s="231"/>
      <c r="B446" s="185" t="s">
        <v>657</v>
      </c>
      <c r="C446" s="186"/>
      <c r="D446" s="187"/>
      <c r="E446" s="179">
        <f t="shared" si="39"/>
        <v>0</v>
      </c>
      <c r="F446" s="188"/>
      <c r="G446" s="188" t="str">
        <f t="shared" si="40"/>
        <v xml:space="preserve">A422 :  </v>
      </c>
      <c r="H446" s="93" t="str">
        <f t="shared" si="41"/>
        <v xml:space="preserve">A422 : </v>
      </c>
      <c r="I446" s="93" t="str">
        <f t="shared" si="42"/>
        <v>A422</v>
      </c>
      <c r="J446" s="188"/>
      <c r="K446" s="188"/>
      <c r="L446" s="232"/>
      <c r="M446" s="179">
        <f t="shared" si="43"/>
        <v>0</v>
      </c>
      <c r="N446" s="179"/>
      <c r="O446" s="189"/>
    </row>
    <row r="447" spans="1:15" x14ac:dyDescent="0.2">
      <c r="A447" s="231"/>
      <c r="B447" s="185" t="s">
        <v>658</v>
      </c>
      <c r="C447" s="186"/>
      <c r="D447" s="187"/>
      <c r="E447" s="179">
        <f t="shared" si="39"/>
        <v>0</v>
      </c>
      <c r="F447" s="188"/>
      <c r="G447" s="188" t="str">
        <f t="shared" si="40"/>
        <v xml:space="preserve">A423 :  </v>
      </c>
      <c r="H447" s="93" t="str">
        <f t="shared" si="41"/>
        <v xml:space="preserve">A423 : </v>
      </c>
      <c r="I447" s="93" t="str">
        <f t="shared" si="42"/>
        <v>A423</v>
      </c>
      <c r="J447" s="188"/>
      <c r="K447" s="188"/>
      <c r="L447" s="232"/>
      <c r="M447" s="179">
        <f t="shared" si="43"/>
        <v>0</v>
      </c>
      <c r="N447" s="179"/>
      <c r="O447" s="189"/>
    </row>
    <row r="448" spans="1:15" x14ac:dyDescent="0.2">
      <c r="A448" s="231"/>
      <c r="B448" s="185" t="s">
        <v>659</v>
      </c>
      <c r="C448" s="186"/>
      <c r="D448" s="187"/>
      <c r="E448" s="179">
        <f t="shared" si="39"/>
        <v>0</v>
      </c>
      <c r="F448" s="188"/>
      <c r="G448" s="188" t="str">
        <f t="shared" si="40"/>
        <v xml:space="preserve">A424 :  </v>
      </c>
      <c r="H448" s="93" t="str">
        <f t="shared" si="41"/>
        <v xml:space="preserve">A424 : </v>
      </c>
      <c r="I448" s="93" t="str">
        <f t="shared" si="42"/>
        <v>A424</v>
      </c>
      <c r="J448" s="188"/>
      <c r="K448" s="188"/>
      <c r="L448" s="232"/>
      <c r="M448" s="179">
        <f t="shared" si="43"/>
        <v>0</v>
      </c>
      <c r="N448" s="179"/>
      <c r="O448" s="189"/>
    </row>
    <row r="449" spans="1:15" x14ac:dyDescent="0.2">
      <c r="A449" s="231"/>
      <c r="B449" s="185" t="s">
        <v>660</v>
      </c>
      <c r="C449" s="186"/>
      <c r="D449" s="187"/>
      <c r="E449" s="179">
        <f t="shared" si="39"/>
        <v>0</v>
      </c>
      <c r="F449" s="188"/>
      <c r="G449" s="188" t="str">
        <f t="shared" si="40"/>
        <v xml:space="preserve">A425 :  </v>
      </c>
      <c r="H449" s="93" t="str">
        <f t="shared" si="41"/>
        <v xml:space="preserve">A425 : </v>
      </c>
      <c r="I449" s="93" t="str">
        <f t="shared" si="42"/>
        <v>A425</v>
      </c>
      <c r="J449" s="188"/>
      <c r="K449" s="188"/>
      <c r="L449" s="232"/>
      <c r="M449" s="179">
        <f t="shared" si="43"/>
        <v>0</v>
      </c>
      <c r="N449" s="179"/>
      <c r="O449" s="189"/>
    </row>
    <row r="450" spans="1:15" x14ac:dyDescent="0.2">
      <c r="A450" s="231"/>
      <c r="B450" s="185" t="s">
        <v>661</v>
      </c>
      <c r="C450" s="186"/>
      <c r="D450" s="187"/>
      <c r="E450" s="179">
        <f t="shared" si="39"/>
        <v>0</v>
      </c>
      <c r="F450" s="188"/>
      <c r="G450" s="188" t="str">
        <f t="shared" si="40"/>
        <v xml:space="preserve">A426 :  </v>
      </c>
      <c r="H450" s="93" t="str">
        <f t="shared" si="41"/>
        <v xml:space="preserve">A426 : </v>
      </c>
      <c r="I450" s="93" t="str">
        <f t="shared" si="42"/>
        <v>A426</v>
      </c>
      <c r="J450" s="188"/>
      <c r="K450" s="188"/>
      <c r="L450" s="232"/>
      <c r="M450" s="179">
        <f t="shared" si="43"/>
        <v>0</v>
      </c>
      <c r="N450" s="179"/>
      <c r="O450" s="189"/>
    </row>
    <row r="451" spans="1:15" x14ac:dyDescent="0.2">
      <c r="A451" s="231"/>
      <c r="B451" s="185" t="s">
        <v>662</v>
      </c>
      <c r="C451" s="186"/>
      <c r="D451" s="187"/>
      <c r="E451" s="179">
        <f t="shared" si="39"/>
        <v>0</v>
      </c>
      <c r="F451" s="188"/>
      <c r="G451" s="188" t="str">
        <f t="shared" si="40"/>
        <v xml:space="preserve">A427 :  </v>
      </c>
      <c r="H451" s="93" t="str">
        <f t="shared" si="41"/>
        <v xml:space="preserve">A427 : </v>
      </c>
      <c r="I451" s="93" t="str">
        <f t="shared" si="42"/>
        <v>A427</v>
      </c>
      <c r="J451" s="188"/>
      <c r="K451" s="188"/>
      <c r="L451" s="232"/>
      <c r="M451" s="179">
        <f t="shared" si="43"/>
        <v>0</v>
      </c>
      <c r="N451" s="179"/>
      <c r="O451" s="189"/>
    </row>
    <row r="452" spans="1:15" x14ac:dyDescent="0.2">
      <c r="A452" s="231"/>
      <c r="B452" s="185" t="s">
        <v>663</v>
      </c>
      <c r="C452" s="186"/>
      <c r="D452" s="187"/>
      <c r="E452" s="179">
        <f t="shared" si="39"/>
        <v>0</v>
      </c>
      <c r="F452" s="188"/>
      <c r="G452" s="188" t="str">
        <f t="shared" si="40"/>
        <v xml:space="preserve">A428 :  </v>
      </c>
      <c r="H452" s="93" t="str">
        <f t="shared" si="41"/>
        <v xml:space="preserve">A428 : </v>
      </c>
      <c r="I452" s="93" t="str">
        <f t="shared" si="42"/>
        <v>A428</v>
      </c>
      <c r="J452" s="188"/>
      <c r="K452" s="188"/>
      <c r="L452" s="232"/>
      <c r="M452" s="179">
        <f t="shared" si="43"/>
        <v>0</v>
      </c>
      <c r="N452" s="179"/>
      <c r="O452" s="189"/>
    </row>
    <row r="453" spans="1:15" x14ac:dyDescent="0.2">
      <c r="A453" s="231"/>
      <c r="B453" s="185" t="s">
        <v>664</v>
      </c>
      <c r="C453" s="186"/>
      <c r="D453" s="187"/>
      <c r="E453" s="179">
        <f t="shared" si="39"/>
        <v>0</v>
      </c>
      <c r="F453" s="188"/>
      <c r="G453" s="188" t="str">
        <f t="shared" si="40"/>
        <v xml:space="preserve">A429 :  </v>
      </c>
      <c r="H453" s="93" t="str">
        <f t="shared" si="41"/>
        <v xml:space="preserve">A429 : </v>
      </c>
      <c r="I453" s="93" t="str">
        <f t="shared" si="42"/>
        <v>A429</v>
      </c>
      <c r="J453" s="188"/>
      <c r="K453" s="188"/>
      <c r="L453" s="232"/>
      <c r="M453" s="179">
        <f t="shared" si="43"/>
        <v>0</v>
      </c>
      <c r="N453" s="179"/>
      <c r="O453" s="189"/>
    </row>
    <row r="454" spans="1:15" x14ac:dyDescent="0.2">
      <c r="A454" s="231"/>
      <c r="B454" s="185" t="s">
        <v>665</v>
      </c>
      <c r="C454" s="186"/>
      <c r="D454" s="187"/>
      <c r="E454" s="179">
        <f t="shared" si="39"/>
        <v>0</v>
      </c>
      <c r="F454" s="188"/>
      <c r="G454" s="188" t="str">
        <f t="shared" si="40"/>
        <v xml:space="preserve">A430 :  </v>
      </c>
      <c r="H454" s="93" t="str">
        <f t="shared" si="41"/>
        <v xml:space="preserve">A430 : </v>
      </c>
      <c r="I454" s="93" t="str">
        <f t="shared" si="42"/>
        <v>A430</v>
      </c>
      <c r="J454" s="188"/>
      <c r="K454" s="188"/>
      <c r="L454" s="232"/>
      <c r="M454" s="179">
        <f t="shared" si="43"/>
        <v>0</v>
      </c>
      <c r="N454" s="179"/>
      <c r="O454" s="189"/>
    </row>
    <row r="455" spans="1:15" x14ac:dyDescent="0.2">
      <c r="A455" s="231"/>
      <c r="B455" s="185" t="s">
        <v>666</v>
      </c>
      <c r="C455" s="186"/>
      <c r="D455" s="187"/>
      <c r="E455" s="179">
        <f t="shared" si="39"/>
        <v>0</v>
      </c>
      <c r="F455" s="188"/>
      <c r="G455" s="188" t="str">
        <f t="shared" si="40"/>
        <v xml:space="preserve">A431 :  </v>
      </c>
      <c r="H455" s="93" t="str">
        <f t="shared" si="41"/>
        <v xml:space="preserve">A431 : </v>
      </c>
      <c r="I455" s="93" t="str">
        <f t="shared" si="42"/>
        <v>A431</v>
      </c>
      <c r="J455" s="188"/>
      <c r="K455" s="188"/>
      <c r="L455" s="232"/>
      <c r="M455" s="179">
        <f t="shared" si="43"/>
        <v>0</v>
      </c>
      <c r="N455" s="179"/>
      <c r="O455" s="189"/>
    </row>
    <row r="456" spans="1:15" x14ac:dyDescent="0.2">
      <c r="A456" s="231"/>
      <c r="B456" s="185" t="s">
        <v>667</v>
      </c>
      <c r="C456" s="186"/>
      <c r="D456" s="187"/>
      <c r="E456" s="179">
        <f t="shared" si="39"/>
        <v>0</v>
      </c>
      <c r="F456" s="188"/>
      <c r="G456" s="188" t="str">
        <f t="shared" si="40"/>
        <v xml:space="preserve">A432 :  </v>
      </c>
      <c r="H456" s="93" t="str">
        <f t="shared" si="41"/>
        <v xml:space="preserve">A432 : </v>
      </c>
      <c r="I456" s="93" t="str">
        <f t="shared" si="42"/>
        <v>A432</v>
      </c>
      <c r="J456" s="188"/>
      <c r="K456" s="188"/>
      <c r="L456" s="232"/>
      <c r="M456" s="179">
        <f t="shared" si="43"/>
        <v>0</v>
      </c>
      <c r="N456" s="179"/>
      <c r="O456" s="189"/>
    </row>
    <row r="457" spans="1:15" x14ac:dyDescent="0.2">
      <c r="A457" s="231"/>
      <c r="B457" s="185" t="s">
        <v>668</v>
      </c>
      <c r="C457" s="186"/>
      <c r="D457" s="187"/>
      <c r="E457" s="179">
        <f t="shared" si="39"/>
        <v>0</v>
      </c>
      <c r="F457" s="188"/>
      <c r="G457" s="188" t="str">
        <f t="shared" si="40"/>
        <v xml:space="preserve">A433 :  </v>
      </c>
      <c r="H457" s="93" t="str">
        <f t="shared" si="41"/>
        <v xml:space="preserve">A433 : </v>
      </c>
      <c r="I457" s="93" t="str">
        <f t="shared" si="42"/>
        <v>A433</v>
      </c>
      <c r="J457" s="188"/>
      <c r="K457" s="188"/>
      <c r="L457" s="232"/>
      <c r="M457" s="179">
        <f t="shared" si="43"/>
        <v>0</v>
      </c>
      <c r="N457" s="179"/>
      <c r="O457" s="189"/>
    </row>
    <row r="458" spans="1:15" x14ac:dyDescent="0.2">
      <c r="A458" s="231"/>
      <c r="B458" s="185" t="s">
        <v>669</v>
      </c>
      <c r="C458" s="186"/>
      <c r="D458" s="187"/>
      <c r="E458" s="179">
        <f t="shared" si="39"/>
        <v>0</v>
      </c>
      <c r="F458" s="188"/>
      <c r="G458" s="188" t="str">
        <f t="shared" si="40"/>
        <v xml:space="preserve">A434 :  </v>
      </c>
      <c r="H458" s="93" t="str">
        <f t="shared" si="41"/>
        <v xml:space="preserve">A434 : </v>
      </c>
      <c r="I458" s="93" t="str">
        <f t="shared" si="42"/>
        <v>A434</v>
      </c>
      <c r="J458" s="188"/>
      <c r="K458" s="188"/>
      <c r="L458" s="232"/>
      <c r="M458" s="179">
        <f t="shared" si="43"/>
        <v>0</v>
      </c>
      <c r="N458" s="179"/>
      <c r="O458" s="189"/>
    </row>
    <row r="459" spans="1:15" x14ac:dyDescent="0.2">
      <c r="A459" s="231"/>
      <c r="B459" s="185" t="s">
        <v>670</v>
      </c>
      <c r="C459" s="186"/>
      <c r="D459" s="187"/>
      <c r="E459" s="179">
        <f t="shared" si="39"/>
        <v>0</v>
      </c>
      <c r="F459" s="188"/>
      <c r="G459" s="188" t="str">
        <f t="shared" si="40"/>
        <v xml:space="preserve">A435 :  </v>
      </c>
      <c r="H459" s="93" t="str">
        <f t="shared" si="41"/>
        <v xml:space="preserve">A435 : </v>
      </c>
      <c r="I459" s="93" t="str">
        <f t="shared" si="42"/>
        <v>A435</v>
      </c>
      <c r="J459" s="188"/>
      <c r="K459" s="188"/>
      <c r="L459" s="232"/>
      <c r="M459" s="179">
        <f t="shared" si="43"/>
        <v>0</v>
      </c>
      <c r="N459" s="179"/>
      <c r="O459" s="189"/>
    </row>
    <row r="460" spans="1:15" x14ac:dyDescent="0.2">
      <c r="A460" s="231"/>
      <c r="B460" s="185" t="s">
        <v>671</v>
      </c>
      <c r="C460" s="186"/>
      <c r="D460" s="187"/>
      <c r="E460" s="179">
        <f t="shared" si="39"/>
        <v>0</v>
      </c>
      <c r="F460" s="188"/>
      <c r="G460" s="188" t="str">
        <f t="shared" si="40"/>
        <v xml:space="preserve">A436 :  </v>
      </c>
      <c r="H460" s="93" t="str">
        <f t="shared" si="41"/>
        <v xml:space="preserve">A436 : </v>
      </c>
      <c r="I460" s="93" t="str">
        <f t="shared" si="42"/>
        <v>A436</v>
      </c>
      <c r="J460" s="188"/>
      <c r="K460" s="188"/>
      <c r="L460" s="232"/>
      <c r="M460" s="179">
        <f t="shared" si="43"/>
        <v>0</v>
      </c>
      <c r="N460" s="179"/>
      <c r="O460" s="189"/>
    </row>
    <row r="461" spans="1:15" x14ac:dyDescent="0.2">
      <c r="A461" s="231"/>
      <c r="B461" s="185" t="s">
        <v>672</v>
      </c>
      <c r="C461" s="186"/>
      <c r="D461" s="187"/>
      <c r="E461" s="179">
        <f t="shared" si="39"/>
        <v>0</v>
      </c>
      <c r="F461" s="188"/>
      <c r="G461" s="188" t="str">
        <f t="shared" si="40"/>
        <v xml:space="preserve">A437 :  </v>
      </c>
      <c r="H461" s="93" t="str">
        <f t="shared" si="41"/>
        <v xml:space="preserve">A437 : </v>
      </c>
      <c r="I461" s="93" t="str">
        <f t="shared" si="42"/>
        <v>A437</v>
      </c>
      <c r="J461" s="188"/>
      <c r="K461" s="188"/>
      <c r="L461" s="232"/>
      <c r="M461" s="179">
        <f t="shared" si="43"/>
        <v>0</v>
      </c>
      <c r="N461" s="179"/>
      <c r="O461" s="189"/>
    </row>
    <row r="462" spans="1:15" x14ac:dyDescent="0.2">
      <c r="A462" s="231"/>
      <c r="B462" s="185" t="s">
        <v>673</v>
      </c>
      <c r="C462" s="186"/>
      <c r="D462" s="187"/>
      <c r="E462" s="179">
        <f t="shared" si="39"/>
        <v>0</v>
      </c>
      <c r="F462" s="188"/>
      <c r="G462" s="188" t="str">
        <f t="shared" si="40"/>
        <v xml:space="preserve">A438 :  </v>
      </c>
      <c r="H462" s="93" t="str">
        <f t="shared" si="41"/>
        <v xml:space="preserve">A438 : </v>
      </c>
      <c r="I462" s="93" t="str">
        <f t="shared" si="42"/>
        <v>A438</v>
      </c>
      <c r="J462" s="188"/>
      <c r="K462" s="188"/>
      <c r="L462" s="232"/>
      <c r="M462" s="179">
        <f t="shared" si="43"/>
        <v>0</v>
      </c>
      <c r="N462" s="179"/>
      <c r="O462" s="189"/>
    </row>
    <row r="463" spans="1:15" x14ac:dyDescent="0.2">
      <c r="A463" s="231"/>
      <c r="B463" s="185" t="s">
        <v>674</v>
      </c>
      <c r="C463" s="186"/>
      <c r="D463" s="187"/>
      <c r="E463" s="179">
        <f t="shared" si="39"/>
        <v>0</v>
      </c>
      <c r="F463" s="188"/>
      <c r="G463" s="188" t="str">
        <f t="shared" si="40"/>
        <v xml:space="preserve">A439 :  </v>
      </c>
      <c r="H463" s="93" t="str">
        <f t="shared" si="41"/>
        <v xml:space="preserve">A439 : </v>
      </c>
      <c r="I463" s="93" t="str">
        <f t="shared" si="42"/>
        <v>A439</v>
      </c>
      <c r="J463" s="188"/>
      <c r="K463" s="188"/>
      <c r="L463" s="232"/>
      <c r="M463" s="179">
        <f t="shared" si="43"/>
        <v>0</v>
      </c>
      <c r="N463" s="179"/>
      <c r="O463" s="189"/>
    </row>
    <row r="464" spans="1:15" x14ac:dyDescent="0.2">
      <c r="A464" s="231"/>
      <c r="B464" s="185" t="s">
        <v>675</v>
      </c>
      <c r="C464" s="186"/>
      <c r="D464" s="187"/>
      <c r="E464" s="179">
        <f t="shared" si="39"/>
        <v>0</v>
      </c>
      <c r="F464" s="188"/>
      <c r="G464" s="188" t="str">
        <f t="shared" si="40"/>
        <v xml:space="preserve">A440 :  </v>
      </c>
      <c r="H464" s="93" t="str">
        <f t="shared" si="41"/>
        <v xml:space="preserve">A440 : </v>
      </c>
      <c r="I464" s="93" t="str">
        <f t="shared" si="42"/>
        <v>A440</v>
      </c>
      <c r="J464" s="188"/>
      <c r="K464" s="188"/>
      <c r="L464" s="232"/>
      <c r="M464" s="179">
        <f t="shared" si="43"/>
        <v>0</v>
      </c>
      <c r="N464" s="179"/>
      <c r="O464" s="189"/>
    </row>
    <row r="465" spans="1:15" x14ac:dyDescent="0.2">
      <c r="A465" s="231"/>
      <c r="B465" s="185" t="s">
        <v>676</v>
      </c>
      <c r="C465" s="186"/>
      <c r="D465" s="187"/>
      <c r="E465" s="179">
        <f t="shared" ref="E465:E528" si="44">N465+(N465*O465)</f>
        <v>0</v>
      </c>
      <c r="F465" s="188"/>
      <c r="G465" s="188" t="str">
        <f t="shared" ref="G465:G528" si="45">IF(B465&lt;&gt;"",REPT(B465,1)&amp;" :  " &amp;REPT(C465,1),"")</f>
        <v xml:space="preserve">A441 :  </v>
      </c>
      <c r="H465" s="93" t="str">
        <f t="shared" ref="H465:H528" si="46">IF(B465&lt;&gt;"",CONCATENATE(B465," : ",C465),"")</f>
        <v xml:space="preserve">A441 : </v>
      </c>
      <c r="I465" s="93" t="str">
        <f t="shared" ref="I465:I528" si="47">IF(B465&lt;&gt;"",REPT(B465,1),"")</f>
        <v>A441</v>
      </c>
      <c r="J465" s="188"/>
      <c r="K465" s="188"/>
      <c r="L465" s="232"/>
      <c r="M465" s="179">
        <f t="shared" ref="M465:M528" si="48">A465</f>
        <v>0</v>
      </c>
      <c r="N465" s="179"/>
      <c r="O465" s="189"/>
    </row>
    <row r="466" spans="1:15" x14ac:dyDescent="0.2">
      <c r="A466" s="231"/>
      <c r="B466" s="185" t="s">
        <v>677</v>
      </c>
      <c r="C466" s="186"/>
      <c r="D466" s="187"/>
      <c r="E466" s="179">
        <f t="shared" si="44"/>
        <v>0</v>
      </c>
      <c r="F466" s="188"/>
      <c r="G466" s="188" t="str">
        <f t="shared" si="45"/>
        <v xml:space="preserve">A442 :  </v>
      </c>
      <c r="H466" s="93" t="str">
        <f t="shared" si="46"/>
        <v xml:space="preserve">A442 : </v>
      </c>
      <c r="I466" s="93" t="str">
        <f t="shared" si="47"/>
        <v>A442</v>
      </c>
      <c r="J466" s="188"/>
      <c r="K466" s="188"/>
      <c r="L466" s="232"/>
      <c r="M466" s="179">
        <f t="shared" si="48"/>
        <v>0</v>
      </c>
      <c r="N466" s="179"/>
      <c r="O466" s="189"/>
    </row>
    <row r="467" spans="1:15" x14ac:dyDescent="0.2">
      <c r="A467" s="231"/>
      <c r="B467" s="185" t="s">
        <v>678</v>
      </c>
      <c r="C467" s="186"/>
      <c r="D467" s="187"/>
      <c r="E467" s="179">
        <f t="shared" si="44"/>
        <v>0</v>
      </c>
      <c r="F467" s="188"/>
      <c r="G467" s="188" t="str">
        <f t="shared" si="45"/>
        <v xml:space="preserve">A443 :  </v>
      </c>
      <c r="H467" s="93" t="str">
        <f t="shared" si="46"/>
        <v xml:space="preserve">A443 : </v>
      </c>
      <c r="I467" s="93" t="str">
        <f t="shared" si="47"/>
        <v>A443</v>
      </c>
      <c r="J467" s="188"/>
      <c r="K467" s="188"/>
      <c r="L467" s="232"/>
      <c r="M467" s="179">
        <f t="shared" si="48"/>
        <v>0</v>
      </c>
      <c r="N467" s="179"/>
      <c r="O467" s="189"/>
    </row>
    <row r="468" spans="1:15" x14ac:dyDescent="0.2">
      <c r="A468" s="231"/>
      <c r="B468" s="185" t="s">
        <v>679</v>
      </c>
      <c r="C468" s="186"/>
      <c r="D468" s="187"/>
      <c r="E468" s="179">
        <f t="shared" si="44"/>
        <v>0</v>
      </c>
      <c r="F468" s="188"/>
      <c r="G468" s="188" t="str">
        <f t="shared" si="45"/>
        <v xml:space="preserve">A444 :  </v>
      </c>
      <c r="H468" s="93" t="str">
        <f t="shared" si="46"/>
        <v xml:space="preserve">A444 : </v>
      </c>
      <c r="I468" s="93" t="str">
        <f t="shared" si="47"/>
        <v>A444</v>
      </c>
      <c r="J468" s="188"/>
      <c r="K468" s="188"/>
      <c r="L468" s="232"/>
      <c r="M468" s="179">
        <f t="shared" si="48"/>
        <v>0</v>
      </c>
      <c r="N468" s="179"/>
      <c r="O468" s="189"/>
    </row>
    <row r="469" spans="1:15" x14ac:dyDescent="0.2">
      <c r="A469" s="231"/>
      <c r="B469" s="185" t="s">
        <v>680</v>
      </c>
      <c r="C469" s="186"/>
      <c r="D469" s="187"/>
      <c r="E469" s="179">
        <f t="shared" si="44"/>
        <v>0</v>
      </c>
      <c r="F469" s="188"/>
      <c r="G469" s="188" t="str">
        <f t="shared" si="45"/>
        <v xml:space="preserve">A445 :  </v>
      </c>
      <c r="H469" s="93" t="str">
        <f t="shared" si="46"/>
        <v xml:space="preserve">A445 : </v>
      </c>
      <c r="I469" s="93" t="str">
        <f t="shared" si="47"/>
        <v>A445</v>
      </c>
      <c r="J469" s="188"/>
      <c r="K469" s="188"/>
      <c r="L469" s="232"/>
      <c r="M469" s="179">
        <f t="shared" si="48"/>
        <v>0</v>
      </c>
      <c r="N469" s="179"/>
      <c r="O469" s="189"/>
    </row>
    <row r="470" spans="1:15" x14ac:dyDescent="0.2">
      <c r="A470" s="231"/>
      <c r="B470" s="185" t="s">
        <v>681</v>
      </c>
      <c r="C470" s="186"/>
      <c r="D470" s="187"/>
      <c r="E470" s="179">
        <f t="shared" si="44"/>
        <v>0</v>
      </c>
      <c r="F470" s="188"/>
      <c r="G470" s="188" t="str">
        <f t="shared" si="45"/>
        <v xml:space="preserve">A446 :  </v>
      </c>
      <c r="H470" s="93" t="str">
        <f t="shared" si="46"/>
        <v xml:space="preserve">A446 : </v>
      </c>
      <c r="I470" s="93" t="str">
        <f t="shared" si="47"/>
        <v>A446</v>
      </c>
      <c r="J470" s="188"/>
      <c r="K470" s="188"/>
      <c r="L470" s="232"/>
      <c r="M470" s="179">
        <f t="shared" si="48"/>
        <v>0</v>
      </c>
      <c r="N470" s="179"/>
      <c r="O470" s="189"/>
    </row>
    <row r="471" spans="1:15" x14ac:dyDescent="0.2">
      <c r="A471" s="231"/>
      <c r="B471" s="185" t="s">
        <v>682</v>
      </c>
      <c r="C471" s="186"/>
      <c r="D471" s="187"/>
      <c r="E471" s="179">
        <f t="shared" si="44"/>
        <v>0</v>
      </c>
      <c r="F471" s="188"/>
      <c r="G471" s="188" t="str">
        <f t="shared" si="45"/>
        <v xml:space="preserve">A447 :  </v>
      </c>
      <c r="H471" s="93" t="str">
        <f t="shared" si="46"/>
        <v xml:space="preserve">A447 : </v>
      </c>
      <c r="I471" s="93" t="str">
        <f t="shared" si="47"/>
        <v>A447</v>
      </c>
      <c r="J471" s="188"/>
      <c r="K471" s="188"/>
      <c r="L471" s="232"/>
      <c r="M471" s="179">
        <f t="shared" si="48"/>
        <v>0</v>
      </c>
      <c r="N471" s="179"/>
      <c r="O471" s="189"/>
    </row>
    <row r="472" spans="1:15" x14ac:dyDescent="0.2">
      <c r="A472" s="231"/>
      <c r="B472" s="185" t="s">
        <v>683</v>
      </c>
      <c r="C472" s="186"/>
      <c r="D472" s="187"/>
      <c r="E472" s="179">
        <f t="shared" si="44"/>
        <v>0</v>
      </c>
      <c r="F472" s="188"/>
      <c r="G472" s="188" t="str">
        <f t="shared" si="45"/>
        <v xml:space="preserve">A448 :  </v>
      </c>
      <c r="H472" s="93" t="str">
        <f t="shared" si="46"/>
        <v xml:space="preserve">A448 : </v>
      </c>
      <c r="I472" s="93" t="str">
        <f t="shared" si="47"/>
        <v>A448</v>
      </c>
      <c r="J472" s="188"/>
      <c r="K472" s="188"/>
      <c r="L472" s="232"/>
      <c r="M472" s="179">
        <f t="shared" si="48"/>
        <v>0</v>
      </c>
      <c r="N472" s="179"/>
      <c r="O472" s="189"/>
    </row>
    <row r="473" spans="1:15" x14ac:dyDescent="0.2">
      <c r="A473" s="231"/>
      <c r="B473" s="185" t="s">
        <v>684</v>
      </c>
      <c r="C473" s="186"/>
      <c r="D473" s="187"/>
      <c r="E473" s="179">
        <f t="shared" si="44"/>
        <v>0</v>
      </c>
      <c r="F473" s="188"/>
      <c r="G473" s="188" t="str">
        <f t="shared" si="45"/>
        <v xml:space="preserve">A449 :  </v>
      </c>
      <c r="H473" s="93" t="str">
        <f t="shared" si="46"/>
        <v xml:space="preserve">A449 : </v>
      </c>
      <c r="I473" s="93" t="str">
        <f t="shared" si="47"/>
        <v>A449</v>
      </c>
      <c r="J473" s="188"/>
      <c r="K473" s="188"/>
      <c r="L473" s="232"/>
      <c r="M473" s="179">
        <f t="shared" si="48"/>
        <v>0</v>
      </c>
      <c r="N473" s="179"/>
      <c r="O473" s="189"/>
    </row>
    <row r="474" spans="1:15" x14ac:dyDescent="0.2">
      <c r="A474" s="231"/>
      <c r="B474" s="185" t="s">
        <v>685</v>
      </c>
      <c r="C474" s="186"/>
      <c r="D474" s="187"/>
      <c r="E474" s="179">
        <f t="shared" si="44"/>
        <v>0</v>
      </c>
      <c r="F474" s="188"/>
      <c r="G474" s="188" t="str">
        <f t="shared" si="45"/>
        <v xml:space="preserve">A450 :  </v>
      </c>
      <c r="H474" s="93" t="str">
        <f t="shared" si="46"/>
        <v xml:space="preserve">A450 : </v>
      </c>
      <c r="I474" s="93" t="str">
        <f t="shared" si="47"/>
        <v>A450</v>
      </c>
      <c r="J474" s="188"/>
      <c r="K474" s="188"/>
      <c r="L474" s="232"/>
      <c r="M474" s="179">
        <f t="shared" si="48"/>
        <v>0</v>
      </c>
      <c r="N474" s="179"/>
      <c r="O474" s="189"/>
    </row>
    <row r="475" spans="1:15" x14ac:dyDescent="0.2">
      <c r="A475" s="231"/>
      <c r="B475" s="185" t="s">
        <v>686</v>
      </c>
      <c r="C475" s="186"/>
      <c r="D475" s="187"/>
      <c r="E475" s="179">
        <f t="shared" si="44"/>
        <v>0</v>
      </c>
      <c r="F475" s="188"/>
      <c r="G475" s="188" t="str">
        <f t="shared" si="45"/>
        <v xml:space="preserve">A451 :  </v>
      </c>
      <c r="H475" s="93" t="str">
        <f t="shared" si="46"/>
        <v xml:space="preserve">A451 : </v>
      </c>
      <c r="I475" s="93" t="str">
        <f t="shared" si="47"/>
        <v>A451</v>
      </c>
      <c r="J475" s="188"/>
      <c r="K475" s="188"/>
      <c r="L475" s="232"/>
      <c r="M475" s="179">
        <f t="shared" si="48"/>
        <v>0</v>
      </c>
      <c r="N475" s="179"/>
      <c r="O475" s="189"/>
    </row>
    <row r="476" spans="1:15" x14ac:dyDescent="0.2">
      <c r="A476" s="231"/>
      <c r="B476" s="185" t="s">
        <v>687</v>
      </c>
      <c r="C476" s="186"/>
      <c r="D476" s="187"/>
      <c r="E476" s="179">
        <f t="shared" si="44"/>
        <v>0</v>
      </c>
      <c r="F476" s="188"/>
      <c r="G476" s="188" t="str">
        <f t="shared" si="45"/>
        <v xml:space="preserve">A452 :  </v>
      </c>
      <c r="H476" s="93" t="str">
        <f t="shared" si="46"/>
        <v xml:space="preserve">A452 : </v>
      </c>
      <c r="I476" s="93" t="str">
        <f t="shared" si="47"/>
        <v>A452</v>
      </c>
      <c r="J476" s="188"/>
      <c r="K476" s="188"/>
      <c r="L476" s="232"/>
      <c r="M476" s="179">
        <f t="shared" si="48"/>
        <v>0</v>
      </c>
      <c r="N476" s="179"/>
      <c r="O476" s="189"/>
    </row>
    <row r="477" spans="1:15" x14ac:dyDescent="0.2">
      <c r="A477" s="231"/>
      <c r="B477" s="185" t="s">
        <v>688</v>
      </c>
      <c r="C477" s="186"/>
      <c r="D477" s="187"/>
      <c r="E477" s="179">
        <f t="shared" si="44"/>
        <v>0</v>
      </c>
      <c r="F477" s="188"/>
      <c r="G477" s="188" t="str">
        <f t="shared" si="45"/>
        <v xml:space="preserve">A453 :  </v>
      </c>
      <c r="H477" s="93" t="str">
        <f t="shared" si="46"/>
        <v xml:space="preserve">A453 : </v>
      </c>
      <c r="I477" s="93" t="str">
        <f t="shared" si="47"/>
        <v>A453</v>
      </c>
      <c r="J477" s="188"/>
      <c r="K477" s="188"/>
      <c r="L477" s="232"/>
      <c r="M477" s="179">
        <f t="shared" si="48"/>
        <v>0</v>
      </c>
      <c r="N477" s="179"/>
      <c r="O477" s="189"/>
    </row>
    <row r="478" spans="1:15" x14ac:dyDescent="0.2">
      <c r="A478" s="231"/>
      <c r="B478" s="185" t="s">
        <v>689</v>
      </c>
      <c r="C478" s="186"/>
      <c r="D478" s="187"/>
      <c r="E478" s="179">
        <f t="shared" si="44"/>
        <v>0</v>
      </c>
      <c r="F478" s="188"/>
      <c r="G478" s="188" t="str">
        <f t="shared" si="45"/>
        <v xml:space="preserve">A454 :  </v>
      </c>
      <c r="H478" s="93" t="str">
        <f t="shared" si="46"/>
        <v xml:space="preserve">A454 : </v>
      </c>
      <c r="I478" s="93" t="str">
        <f t="shared" si="47"/>
        <v>A454</v>
      </c>
      <c r="J478" s="188"/>
      <c r="K478" s="188"/>
      <c r="L478" s="232"/>
      <c r="M478" s="179">
        <f t="shared" si="48"/>
        <v>0</v>
      </c>
      <c r="N478" s="179"/>
      <c r="O478" s="189"/>
    </row>
    <row r="479" spans="1:15" x14ac:dyDescent="0.2">
      <c r="A479" s="231"/>
      <c r="B479" s="185" t="s">
        <v>690</v>
      </c>
      <c r="C479" s="186"/>
      <c r="D479" s="187"/>
      <c r="E479" s="179">
        <f t="shared" si="44"/>
        <v>0</v>
      </c>
      <c r="F479" s="188"/>
      <c r="G479" s="188" t="str">
        <f t="shared" si="45"/>
        <v xml:space="preserve">A455 :  </v>
      </c>
      <c r="H479" s="93" t="str">
        <f t="shared" si="46"/>
        <v xml:space="preserve">A455 : </v>
      </c>
      <c r="I479" s="93" t="str">
        <f t="shared" si="47"/>
        <v>A455</v>
      </c>
      <c r="J479" s="188"/>
      <c r="K479" s="188"/>
      <c r="L479" s="232"/>
      <c r="M479" s="179">
        <f t="shared" si="48"/>
        <v>0</v>
      </c>
      <c r="N479" s="179"/>
      <c r="O479" s="189"/>
    </row>
    <row r="480" spans="1:15" x14ac:dyDescent="0.2">
      <c r="A480" s="231"/>
      <c r="B480" s="185" t="s">
        <v>691</v>
      </c>
      <c r="C480" s="186"/>
      <c r="D480" s="187"/>
      <c r="E480" s="179">
        <f t="shared" si="44"/>
        <v>0</v>
      </c>
      <c r="F480" s="188"/>
      <c r="G480" s="188" t="str">
        <f t="shared" si="45"/>
        <v xml:space="preserve">A456 :  </v>
      </c>
      <c r="H480" s="93" t="str">
        <f t="shared" si="46"/>
        <v xml:space="preserve">A456 : </v>
      </c>
      <c r="I480" s="93" t="str">
        <f t="shared" si="47"/>
        <v>A456</v>
      </c>
      <c r="J480" s="188"/>
      <c r="K480" s="188"/>
      <c r="L480" s="232"/>
      <c r="M480" s="179">
        <f t="shared" si="48"/>
        <v>0</v>
      </c>
      <c r="N480" s="179"/>
      <c r="O480" s="189"/>
    </row>
    <row r="481" spans="1:15" x14ac:dyDescent="0.2">
      <c r="A481" s="231"/>
      <c r="B481" s="185" t="s">
        <v>692</v>
      </c>
      <c r="C481" s="186"/>
      <c r="D481" s="187"/>
      <c r="E481" s="179">
        <f t="shared" si="44"/>
        <v>0</v>
      </c>
      <c r="F481" s="188"/>
      <c r="G481" s="188" t="str">
        <f t="shared" si="45"/>
        <v xml:space="preserve">A457 :  </v>
      </c>
      <c r="H481" s="93" t="str">
        <f t="shared" si="46"/>
        <v xml:space="preserve">A457 : </v>
      </c>
      <c r="I481" s="93" t="str">
        <f t="shared" si="47"/>
        <v>A457</v>
      </c>
      <c r="J481" s="188"/>
      <c r="K481" s="188"/>
      <c r="L481" s="232"/>
      <c r="M481" s="179">
        <f t="shared" si="48"/>
        <v>0</v>
      </c>
      <c r="N481" s="179"/>
      <c r="O481" s="189"/>
    </row>
    <row r="482" spans="1:15" x14ac:dyDescent="0.2">
      <c r="A482" s="231"/>
      <c r="B482" s="185" t="s">
        <v>693</v>
      </c>
      <c r="C482" s="186"/>
      <c r="D482" s="187"/>
      <c r="E482" s="179">
        <f t="shared" si="44"/>
        <v>0</v>
      </c>
      <c r="F482" s="188"/>
      <c r="G482" s="188" t="str">
        <f t="shared" si="45"/>
        <v xml:space="preserve">A458 :  </v>
      </c>
      <c r="H482" s="93" t="str">
        <f t="shared" si="46"/>
        <v xml:space="preserve">A458 : </v>
      </c>
      <c r="I482" s="93" t="str">
        <f t="shared" si="47"/>
        <v>A458</v>
      </c>
      <c r="J482" s="188"/>
      <c r="K482" s="188"/>
      <c r="L482" s="232"/>
      <c r="M482" s="179">
        <f t="shared" si="48"/>
        <v>0</v>
      </c>
      <c r="N482" s="179"/>
      <c r="O482" s="189"/>
    </row>
    <row r="483" spans="1:15" x14ac:dyDescent="0.2">
      <c r="A483" s="231"/>
      <c r="B483" s="185" t="s">
        <v>694</v>
      </c>
      <c r="C483" s="186"/>
      <c r="D483" s="187"/>
      <c r="E483" s="179">
        <f t="shared" si="44"/>
        <v>0</v>
      </c>
      <c r="F483" s="188"/>
      <c r="G483" s="188" t="str">
        <f t="shared" si="45"/>
        <v xml:space="preserve">A459 :  </v>
      </c>
      <c r="H483" s="93" t="str">
        <f t="shared" si="46"/>
        <v xml:space="preserve">A459 : </v>
      </c>
      <c r="I483" s="93" t="str">
        <f t="shared" si="47"/>
        <v>A459</v>
      </c>
      <c r="J483" s="188"/>
      <c r="K483" s="188"/>
      <c r="L483" s="232"/>
      <c r="M483" s="179">
        <f t="shared" si="48"/>
        <v>0</v>
      </c>
      <c r="N483" s="179"/>
      <c r="O483" s="189"/>
    </row>
    <row r="484" spans="1:15" x14ac:dyDescent="0.2">
      <c r="A484" s="231"/>
      <c r="B484" s="185" t="s">
        <v>695</v>
      </c>
      <c r="C484" s="186"/>
      <c r="D484" s="187"/>
      <c r="E484" s="179">
        <f t="shared" si="44"/>
        <v>0</v>
      </c>
      <c r="F484" s="188"/>
      <c r="G484" s="188" t="str">
        <f t="shared" si="45"/>
        <v xml:space="preserve">A460 :  </v>
      </c>
      <c r="H484" s="93" t="str">
        <f t="shared" si="46"/>
        <v xml:space="preserve">A460 : </v>
      </c>
      <c r="I484" s="93" t="str">
        <f t="shared" si="47"/>
        <v>A460</v>
      </c>
      <c r="J484" s="188"/>
      <c r="K484" s="188"/>
      <c r="L484" s="232"/>
      <c r="M484" s="179">
        <f t="shared" si="48"/>
        <v>0</v>
      </c>
      <c r="N484" s="179"/>
      <c r="O484" s="189"/>
    </row>
    <row r="485" spans="1:15" x14ac:dyDescent="0.2">
      <c r="A485" s="231"/>
      <c r="B485" s="185" t="s">
        <v>696</v>
      </c>
      <c r="C485" s="186"/>
      <c r="D485" s="187"/>
      <c r="E485" s="179">
        <f t="shared" si="44"/>
        <v>0</v>
      </c>
      <c r="F485" s="188"/>
      <c r="G485" s="188" t="str">
        <f t="shared" si="45"/>
        <v xml:space="preserve">A461 :  </v>
      </c>
      <c r="H485" s="93" t="str">
        <f t="shared" si="46"/>
        <v xml:space="preserve">A461 : </v>
      </c>
      <c r="I485" s="93" t="str">
        <f t="shared" si="47"/>
        <v>A461</v>
      </c>
      <c r="J485" s="188"/>
      <c r="K485" s="188"/>
      <c r="L485" s="232"/>
      <c r="M485" s="179">
        <f t="shared" si="48"/>
        <v>0</v>
      </c>
      <c r="N485" s="179"/>
      <c r="O485" s="189"/>
    </row>
    <row r="486" spans="1:15" x14ac:dyDescent="0.2">
      <c r="A486" s="231"/>
      <c r="B486" s="185" t="s">
        <v>697</v>
      </c>
      <c r="C486" s="186"/>
      <c r="D486" s="187"/>
      <c r="E486" s="179">
        <f t="shared" si="44"/>
        <v>0</v>
      </c>
      <c r="F486" s="188"/>
      <c r="G486" s="188" t="str">
        <f t="shared" si="45"/>
        <v xml:space="preserve">A462 :  </v>
      </c>
      <c r="H486" s="93" t="str">
        <f t="shared" si="46"/>
        <v xml:space="preserve">A462 : </v>
      </c>
      <c r="I486" s="93" t="str">
        <f t="shared" si="47"/>
        <v>A462</v>
      </c>
      <c r="J486" s="188"/>
      <c r="K486" s="188"/>
      <c r="L486" s="232"/>
      <c r="M486" s="179">
        <f t="shared" si="48"/>
        <v>0</v>
      </c>
      <c r="N486" s="179"/>
      <c r="O486" s="189"/>
    </row>
    <row r="487" spans="1:15" x14ac:dyDescent="0.2">
      <c r="A487" s="231"/>
      <c r="B487" s="185" t="s">
        <v>698</v>
      </c>
      <c r="C487" s="186"/>
      <c r="D487" s="187"/>
      <c r="E487" s="179">
        <f t="shared" si="44"/>
        <v>0</v>
      </c>
      <c r="F487" s="188"/>
      <c r="G487" s="188" t="str">
        <f t="shared" si="45"/>
        <v xml:space="preserve">A463 :  </v>
      </c>
      <c r="H487" s="93" t="str">
        <f t="shared" si="46"/>
        <v xml:space="preserve">A463 : </v>
      </c>
      <c r="I487" s="93" t="str">
        <f t="shared" si="47"/>
        <v>A463</v>
      </c>
      <c r="J487" s="188"/>
      <c r="K487" s="188"/>
      <c r="L487" s="232"/>
      <c r="M487" s="179">
        <f t="shared" si="48"/>
        <v>0</v>
      </c>
      <c r="N487" s="179"/>
      <c r="O487" s="189"/>
    </row>
    <row r="488" spans="1:15" x14ac:dyDescent="0.2">
      <c r="A488" s="231"/>
      <c r="B488" s="185" t="s">
        <v>699</v>
      </c>
      <c r="C488" s="186"/>
      <c r="D488" s="187"/>
      <c r="E488" s="179">
        <f t="shared" si="44"/>
        <v>0</v>
      </c>
      <c r="F488" s="188"/>
      <c r="G488" s="188" t="str">
        <f t="shared" si="45"/>
        <v xml:space="preserve">A464 :  </v>
      </c>
      <c r="H488" s="93" t="str">
        <f t="shared" si="46"/>
        <v xml:space="preserve">A464 : </v>
      </c>
      <c r="I488" s="93" t="str">
        <f t="shared" si="47"/>
        <v>A464</v>
      </c>
      <c r="J488" s="188"/>
      <c r="K488" s="188"/>
      <c r="L488" s="232"/>
      <c r="M488" s="179">
        <f t="shared" si="48"/>
        <v>0</v>
      </c>
      <c r="N488" s="179"/>
      <c r="O488" s="189"/>
    </row>
    <row r="489" spans="1:15" x14ac:dyDescent="0.2">
      <c r="A489" s="231"/>
      <c r="B489" s="185" t="s">
        <v>700</v>
      </c>
      <c r="C489" s="186"/>
      <c r="D489" s="187"/>
      <c r="E489" s="179">
        <f t="shared" si="44"/>
        <v>0</v>
      </c>
      <c r="F489" s="188"/>
      <c r="G489" s="188" t="str">
        <f t="shared" si="45"/>
        <v xml:space="preserve">A465 :  </v>
      </c>
      <c r="H489" s="93" t="str">
        <f t="shared" si="46"/>
        <v xml:space="preserve">A465 : </v>
      </c>
      <c r="I489" s="93" t="str">
        <f t="shared" si="47"/>
        <v>A465</v>
      </c>
      <c r="J489" s="188"/>
      <c r="K489" s="188"/>
      <c r="L489" s="232"/>
      <c r="M489" s="179">
        <f t="shared" si="48"/>
        <v>0</v>
      </c>
      <c r="N489" s="179"/>
      <c r="O489" s="189"/>
    </row>
    <row r="490" spans="1:15" x14ac:dyDescent="0.2">
      <c r="A490" s="231"/>
      <c r="B490" s="185" t="s">
        <v>701</v>
      </c>
      <c r="C490" s="186"/>
      <c r="D490" s="187"/>
      <c r="E490" s="179">
        <f t="shared" si="44"/>
        <v>0</v>
      </c>
      <c r="F490" s="188"/>
      <c r="G490" s="188" t="str">
        <f t="shared" si="45"/>
        <v xml:space="preserve">A466 :  </v>
      </c>
      <c r="H490" s="93" t="str">
        <f t="shared" si="46"/>
        <v xml:space="preserve">A466 : </v>
      </c>
      <c r="I490" s="93" t="str">
        <f t="shared" si="47"/>
        <v>A466</v>
      </c>
      <c r="J490" s="188"/>
      <c r="K490" s="188"/>
      <c r="L490" s="232"/>
      <c r="M490" s="179">
        <f t="shared" si="48"/>
        <v>0</v>
      </c>
      <c r="N490" s="179"/>
      <c r="O490" s="189"/>
    </row>
    <row r="491" spans="1:15" x14ac:dyDescent="0.2">
      <c r="A491" s="231"/>
      <c r="B491" s="185" t="s">
        <v>702</v>
      </c>
      <c r="C491" s="186"/>
      <c r="D491" s="187"/>
      <c r="E491" s="179">
        <f t="shared" si="44"/>
        <v>0</v>
      </c>
      <c r="F491" s="188"/>
      <c r="G491" s="188" t="str">
        <f t="shared" si="45"/>
        <v xml:space="preserve">A467 :  </v>
      </c>
      <c r="H491" s="93" t="str">
        <f t="shared" si="46"/>
        <v xml:space="preserve">A467 : </v>
      </c>
      <c r="I491" s="93" t="str">
        <f t="shared" si="47"/>
        <v>A467</v>
      </c>
      <c r="J491" s="188"/>
      <c r="K491" s="188"/>
      <c r="L491" s="232"/>
      <c r="M491" s="179">
        <f t="shared" si="48"/>
        <v>0</v>
      </c>
      <c r="N491" s="179"/>
      <c r="O491" s="189"/>
    </row>
    <row r="492" spans="1:15" x14ac:dyDescent="0.2">
      <c r="A492" s="231"/>
      <c r="B492" s="185" t="s">
        <v>703</v>
      </c>
      <c r="C492" s="186"/>
      <c r="D492" s="187"/>
      <c r="E492" s="179">
        <f t="shared" si="44"/>
        <v>0</v>
      </c>
      <c r="F492" s="188"/>
      <c r="G492" s="188" t="str">
        <f t="shared" si="45"/>
        <v xml:space="preserve">A468 :  </v>
      </c>
      <c r="H492" s="93" t="str">
        <f t="shared" si="46"/>
        <v xml:space="preserve">A468 : </v>
      </c>
      <c r="I492" s="93" t="str">
        <f t="shared" si="47"/>
        <v>A468</v>
      </c>
      <c r="J492" s="188"/>
      <c r="K492" s="188"/>
      <c r="L492" s="232"/>
      <c r="M492" s="179">
        <f t="shared" si="48"/>
        <v>0</v>
      </c>
      <c r="N492" s="179"/>
      <c r="O492" s="189"/>
    </row>
    <row r="493" spans="1:15" x14ac:dyDescent="0.2">
      <c r="A493" s="231"/>
      <c r="B493" s="185" t="s">
        <v>704</v>
      </c>
      <c r="C493" s="186"/>
      <c r="D493" s="187"/>
      <c r="E493" s="179">
        <f t="shared" si="44"/>
        <v>0</v>
      </c>
      <c r="F493" s="188"/>
      <c r="G493" s="188" t="str">
        <f t="shared" si="45"/>
        <v xml:space="preserve">A469 :  </v>
      </c>
      <c r="H493" s="93" t="str">
        <f t="shared" si="46"/>
        <v xml:space="preserve">A469 : </v>
      </c>
      <c r="I493" s="93" t="str">
        <f t="shared" si="47"/>
        <v>A469</v>
      </c>
      <c r="J493" s="188"/>
      <c r="K493" s="188"/>
      <c r="L493" s="232"/>
      <c r="M493" s="179">
        <f t="shared" si="48"/>
        <v>0</v>
      </c>
      <c r="N493" s="179"/>
      <c r="O493" s="189"/>
    </row>
    <row r="494" spans="1:15" x14ac:dyDescent="0.2">
      <c r="A494" s="231"/>
      <c r="B494" s="185" t="s">
        <v>705</v>
      </c>
      <c r="C494" s="186"/>
      <c r="D494" s="187"/>
      <c r="E494" s="179">
        <f t="shared" si="44"/>
        <v>0</v>
      </c>
      <c r="F494" s="188"/>
      <c r="G494" s="188" t="str">
        <f t="shared" si="45"/>
        <v xml:space="preserve">A470 :  </v>
      </c>
      <c r="H494" s="93" t="str">
        <f t="shared" si="46"/>
        <v xml:space="preserve">A470 : </v>
      </c>
      <c r="I494" s="93" t="str">
        <f t="shared" si="47"/>
        <v>A470</v>
      </c>
      <c r="J494" s="188"/>
      <c r="K494" s="188"/>
      <c r="L494" s="232"/>
      <c r="M494" s="179">
        <f t="shared" si="48"/>
        <v>0</v>
      </c>
      <c r="N494" s="179"/>
      <c r="O494" s="189"/>
    </row>
    <row r="495" spans="1:15" x14ac:dyDescent="0.2">
      <c r="A495" s="231"/>
      <c r="B495" s="185" t="s">
        <v>706</v>
      </c>
      <c r="C495" s="186"/>
      <c r="D495" s="187"/>
      <c r="E495" s="179">
        <f t="shared" si="44"/>
        <v>0</v>
      </c>
      <c r="F495" s="188"/>
      <c r="G495" s="188" t="str">
        <f t="shared" si="45"/>
        <v xml:space="preserve">A471 :  </v>
      </c>
      <c r="H495" s="93" t="str">
        <f t="shared" si="46"/>
        <v xml:space="preserve">A471 : </v>
      </c>
      <c r="I495" s="93" t="str">
        <f t="shared" si="47"/>
        <v>A471</v>
      </c>
      <c r="J495" s="188"/>
      <c r="K495" s="188"/>
      <c r="L495" s="232"/>
      <c r="M495" s="179">
        <f t="shared" si="48"/>
        <v>0</v>
      </c>
      <c r="N495" s="179"/>
      <c r="O495" s="189"/>
    </row>
    <row r="496" spans="1:15" x14ac:dyDescent="0.2">
      <c r="A496" s="231"/>
      <c r="B496" s="185" t="s">
        <v>707</v>
      </c>
      <c r="C496" s="186"/>
      <c r="D496" s="187"/>
      <c r="E496" s="179">
        <f t="shared" si="44"/>
        <v>0</v>
      </c>
      <c r="F496" s="188"/>
      <c r="G496" s="188" t="str">
        <f t="shared" si="45"/>
        <v xml:space="preserve">A472 :  </v>
      </c>
      <c r="H496" s="93" t="str">
        <f t="shared" si="46"/>
        <v xml:space="preserve">A472 : </v>
      </c>
      <c r="I496" s="93" t="str">
        <f t="shared" si="47"/>
        <v>A472</v>
      </c>
      <c r="J496" s="188"/>
      <c r="K496" s="188"/>
      <c r="L496" s="232"/>
      <c r="M496" s="179">
        <f t="shared" si="48"/>
        <v>0</v>
      </c>
      <c r="N496" s="179"/>
      <c r="O496" s="189"/>
    </row>
    <row r="497" spans="1:15" x14ac:dyDescent="0.2">
      <c r="A497" s="231"/>
      <c r="B497" s="185" t="s">
        <v>708</v>
      </c>
      <c r="C497" s="186"/>
      <c r="D497" s="187"/>
      <c r="E497" s="179">
        <f t="shared" si="44"/>
        <v>0</v>
      </c>
      <c r="F497" s="188"/>
      <c r="G497" s="188" t="str">
        <f t="shared" si="45"/>
        <v xml:space="preserve">A473 :  </v>
      </c>
      <c r="H497" s="93" t="str">
        <f t="shared" si="46"/>
        <v xml:space="preserve">A473 : </v>
      </c>
      <c r="I497" s="93" t="str">
        <f t="shared" si="47"/>
        <v>A473</v>
      </c>
      <c r="J497" s="188"/>
      <c r="K497" s="188"/>
      <c r="L497" s="232"/>
      <c r="M497" s="179">
        <f t="shared" si="48"/>
        <v>0</v>
      </c>
      <c r="N497" s="179"/>
      <c r="O497" s="189"/>
    </row>
    <row r="498" spans="1:15" x14ac:dyDescent="0.2">
      <c r="A498" s="231"/>
      <c r="B498" s="185" t="s">
        <v>709</v>
      </c>
      <c r="C498" s="186"/>
      <c r="D498" s="187"/>
      <c r="E498" s="179">
        <f t="shared" si="44"/>
        <v>0</v>
      </c>
      <c r="F498" s="188"/>
      <c r="G498" s="188" t="str">
        <f t="shared" si="45"/>
        <v xml:space="preserve">A474 :  </v>
      </c>
      <c r="H498" s="93" t="str">
        <f t="shared" si="46"/>
        <v xml:space="preserve">A474 : </v>
      </c>
      <c r="I498" s="93" t="str">
        <f t="shared" si="47"/>
        <v>A474</v>
      </c>
      <c r="J498" s="188"/>
      <c r="K498" s="188"/>
      <c r="L498" s="232"/>
      <c r="M498" s="179">
        <f t="shared" si="48"/>
        <v>0</v>
      </c>
      <c r="N498" s="179"/>
      <c r="O498" s="189"/>
    </row>
    <row r="499" spans="1:15" x14ac:dyDescent="0.2">
      <c r="A499" s="231"/>
      <c r="B499" s="185" t="s">
        <v>710</v>
      </c>
      <c r="C499" s="186"/>
      <c r="D499" s="187"/>
      <c r="E499" s="179">
        <f t="shared" si="44"/>
        <v>0</v>
      </c>
      <c r="F499" s="188"/>
      <c r="G499" s="188" t="str">
        <f t="shared" si="45"/>
        <v xml:space="preserve">A475 :  </v>
      </c>
      <c r="H499" s="93" t="str">
        <f t="shared" si="46"/>
        <v xml:space="preserve">A475 : </v>
      </c>
      <c r="I499" s="93" t="str">
        <f t="shared" si="47"/>
        <v>A475</v>
      </c>
      <c r="J499" s="188"/>
      <c r="K499" s="188"/>
      <c r="L499" s="232"/>
      <c r="M499" s="179">
        <f t="shared" si="48"/>
        <v>0</v>
      </c>
      <c r="N499" s="179"/>
      <c r="O499" s="189"/>
    </row>
    <row r="500" spans="1:15" x14ac:dyDescent="0.2">
      <c r="A500" s="231"/>
      <c r="B500" s="185" t="s">
        <v>711</v>
      </c>
      <c r="C500" s="186"/>
      <c r="D500" s="187"/>
      <c r="E500" s="179">
        <f t="shared" si="44"/>
        <v>0</v>
      </c>
      <c r="F500" s="188"/>
      <c r="G500" s="188" t="str">
        <f t="shared" si="45"/>
        <v xml:space="preserve">A476 :  </v>
      </c>
      <c r="H500" s="93" t="str">
        <f t="shared" si="46"/>
        <v xml:space="preserve">A476 : </v>
      </c>
      <c r="I500" s="93" t="str">
        <f t="shared" si="47"/>
        <v>A476</v>
      </c>
      <c r="J500" s="188"/>
      <c r="K500" s="188"/>
      <c r="L500" s="232"/>
      <c r="M500" s="179">
        <f t="shared" si="48"/>
        <v>0</v>
      </c>
      <c r="N500" s="179"/>
      <c r="O500" s="189"/>
    </row>
    <row r="501" spans="1:15" x14ac:dyDescent="0.2">
      <c r="A501" s="231"/>
      <c r="B501" s="185" t="s">
        <v>712</v>
      </c>
      <c r="C501" s="186"/>
      <c r="D501" s="187"/>
      <c r="E501" s="179">
        <f t="shared" si="44"/>
        <v>0</v>
      </c>
      <c r="F501" s="188"/>
      <c r="G501" s="188" t="str">
        <f t="shared" si="45"/>
        <v xml:space="preserve">A477 :  </v>
      </c>
      <c r="H501" s="93" t="str">
        <f t="shared" si="46"/>
        <v xml:space="preserve">A477 : </v>
      </c>
      <c r="I501" s="93" t="str">
        <f t="shared" si="47"/>
        <v>A477</v>
      </c>
      <c r="J501" s="188"/>
      <c r="K501" s="188"/>
      <c r="L501" s="232"/>
      <c r="M501" s="179">
        <f t="shared" si="48"/>
        <v>0</v>
      </c>
      <c r="N501" s="179"/>
      <c r="O501" s="189"/>
    </row>
    <row r="502" spans="1:15" x14ac:dyDescent="0.2">
      <c r="A502" s="231"/>
      <c r="B502" s="185" t="s">
        <v>713</v>
      </c>
      <c r="C502" s="186"/>
      <c r="D502" s="187"/>
      <c r="E502" s="179">
        <f t="shared" si="44"/>
        <v>0</v>
      </c>
      <c r="F502" s="188"/>
      <c r="G502" s="188" t="str">
        <f t="shared" si="45"/>
        <v xml:space="preserve">A478 :  </v>
      </c>
      <c r="H502" s="93" t="str">
        <f t="shared" si="46"/>
        <v xml:space="preserve">A478 : </v>
      </c>
      <c r="I502" s="93" t="str">
        <f t="shared" si="47"/>
        <v>A478</v>
      </c>
      <c r="J502" s="188"/>
      <c r="K502" s="188"/>
      <c r="L502" s="232"/>
      <c r="M502" s="179">
        <f t="shared" si="48"/>
        <v>0</v>
      </c>
      <c r="N502" s="179"/>
      <c r="O502" s="189"/>
    </row>
    <row r="503" spans="1:15" x14ac:dyDescent="0.2">
      <c r="A503" s="231"/>
      <c r="B503" s="185" t="s">
        <v>714</v>
      </c>
      <c r="C503" s="186"/>
      <c r="D503" s="187"/>
      <c r="E503" s="179">
        <f t="shared" si="44"/>
        <v>0</v>
      </c>
      <c r="F503" s="188"/>
      <c r="G503" s="188" t="str">
        <f t="shared" si="45"/>
        <v xml:space="preserve">A479 :  </v>
      </c>
      <c r="H503" s="93" t="str">
        <f t="shared" si="46"/>
        <v xml:space="preserve">A479 : </v>
      </c>
      <c r="I503" s="93" t="str">
        <f t="shared" si="47"/>
        <v>A479</v>
      </c>
      <c r="J503" s="188"/>
      <c r="K503" s="188"/>
      <c r="L503" s="232"/>
      <c r="M503" s="179">
        <f t="shared" si="48"/>
        <v>0</v>
      </c>
      <c r="N503" s="179"/>
      <c r="O503" s="189"/>
    </row>
    <row r="504" spans="1:15" x14ac:dyDescent="0.2">
      <c r="A504" s="231"/>
      <c r="B504" s="185" t="s">
        <v>715</v>
      </c>
      <c r="C504" s="186"/>
      <c r="D504" s="187"/>
      <c r="E504" s="179">
        <f t="shared" si="44"/>
        <v>0</v>
      </c>
      <c r="F504" s="188"/>
      <c r="G504" s="188" t="str">
        <f t="shared" si="45"/>
        <v xml:space="preserve">A480 :  </v>
      </c>
      <c r="H504" s="93" t="str">
        <f t="shared" si="46"/>
        <v xml:space="preserve">A480 : </v>
      </c>
      <c r="I504" s="93" t="str">
        <f t="shared" si="47"/>
        <v>A480</v>
      </c>
      <c r="J504" s="188"/>
      <c r="K504" s="188"/>
      <c r="L504" s="232"/>
      <c r="M504" s="179">
        <f t="shared" si="48"/>
        <v>0</v>
      </c>
      <c r="N504" s="179"/>
      <c r="O504" s="189"/>
    </row>
    <row r="505" spans="1:15" x14ac:dyDescent="0.2">
      <c r="A505" s="231"/>
      <c r="B505" s="185" t="s">
        <v>716</v>
      </c>
      <c r="C505" s="186"/>
      <c r="D505" s="187"/>
      <c r="E505" s="179">
        <f t="shared" si="44"/>
        <v>0</v>
      </c>
      <c r="F505" s="188"/>
      <c r="G505" s="188" t="str">
        <f t="shared" si="45"/>
        <v xml:space="preserve">A481 :  </v>
      </c>
      <c r="H505" s="93" t="str">
        <f t="shared" si="46"/>
        <v xml:space="preserve">A481 : </v>
      </c>
      <c r="I505" s="93" t="str">
        <f t="shared" si="47"/>
        <v>A481</v>
      </c>
      <c r="J505" s="188"/>
      <c r="K505" s="188"/>
      <c r="L505" s="232"/>
      <c r="M505" s="179">
        <f t="shared" si="48"/>
        <v>0</v>
      </c>
      <c r="N505" s="179"/>
      <c r="O505" s="189"/>
    </row>
    <row r="506" spans="1:15" x14ac:dyDescent="0.2">
      <c r="A506" s="231"/>
      <c r="B506" s="185" t="s">
        <v>717</v>
      </c>
      <c r="C506" s="186"/>
      <c r="D506" s="187"/>
      <c r="E506" s="179">
        <f t="shared" si="44"/>
        <v>0</v>
      </c>
      <c r="F506" s="188"/>
      <c r="G506" s="188" t="str">
        <f t="shared" si="45"/>
        <v xml:space="preserve">A482 :  </v>
      </c>
      <c r="H506" s="93" t="str">
        <f t="shared" si="46"/>
        <v xml:space="preserve">A482 : </v>
      </c>
      <c r="I506" s="93" t="str">
        <f t="shared" si="47"/>
        <v>A482</v>
      </c>
      <c r="J506" s="188"/>
      <c r="K506" s="188"/>
      <c r="L506" s="232"/>
      <c r="M506" s="179">
        <f t="shared" si="48"/>
        <v>0</v>
      </c>
      <c r="N506" s="179"/>
      <c r="O506" s="189"/>
    </row>
    <row r="507" spans="1:15" x14ac:dyDescent="0.2">
      <c r="A507" s="231"/>
      <c r="B507" s="185" t="s">
        <v>718</v>
      </c>
      <c r="C507" s="186"/>
      <c r="D507" s="187"/>
      <c r="E507" s="179">
        <f t="shared" si="44"/>
        <v>0</v>
      </c>
      <c r="F507" s="188"/>
      <c r="G507" s="188" t="str">
        <f t="shared" si="45"/>
        <v xml:space="preserve">A483 :  </v>
      </c>
      <c r="H507" s="93" t="str">
        <f t="shared" si="46"/>
        <v xml:space="preserve">A483 : </v>
      </c>
      <c r="I507" s="93" t="str">
        <f t="shared" si="47"/>
        <v>A483</v>
      </c>
      <c r="J507" s="188"/>
      <c r="K507" s="188"/>
      <c r="L507" s="232"/>
      <c r="M507" s="179">
        <f t="shared" si="48"/>
        <v>0</v>
      </c>
      <c r="N507" s="179"/>
      <c r="O507" s="189"/>
    </row>
    <row r="508" spans="1:15" x14ac:dyDescent="0.2">
      <c r="A508" s="231"/>
      <c r="B508" s="185" t="s">
        <v>719</v>
      </c>
      <c r="C508" s="186"/>
      <c r="D508" s="187"/>
      <c r="E508" s="179">
        <f t="shared" si="44"/>
        <v>0</v>
      </c>
      <c r="F508" s="188"/>
      <c r="G508" s="188" t="str">
        <f t="shared" si="45"/>
        <v xml:space="preserve">A484 :  </v>
      </c>
      <c r="H508" s="93" t="str">
        <f t="shared" si="46"/>
        <v xml:space="preserve">A484 : </v>
      </c>
      <c r="I508" s="93" t="str">
        <f t="shared" si="47"/>
        <v>A484</v>
      </c>
      <c r="J508" s="188"/>
      <c r="K508" s="188"/>
      <c r="L508" s="232"/>
      <c r="M508" s="179">
        <f t="shared" si="48"/>
        <v>0</v>
      </c>
      <c r="N508" s="179"/>
      <c r="O508" s="189"/>
    </row>
    <row r="509" spans="1:15" x14ac:dyDescent="0.2">
      <c r="A509" s="231"/>
      <c r="B509" s="185" t="s">
        <v>720</v>
      </c>
      <c r="C509" s="186"/>
      <c r="D509" s="187"/>
      <c r="E509" s="179">
        <f t="shared" si="44"/>
        <v>0</v>
      </c>
      <c r="F509" s="188"/>
      <c r="G509" s="188" t="str">
        <f t="shared" si="45"/>
        <v xml:space="preserve">A485 :  </v>
      </c>
      <c r="H509" s="93" t="str">
        <f t="shared" si="46"/>
        <v xml:space="preserve">A485 : </v>
      </c>
      <c r="I509" s="93" t="str">
        <f t="shared" si="47"/>
        <v>A485</v>
      </c>
      <c r="J509" s="188"/>
      <c r="K509" s="188"/>
      <c r="L509" s="232"/>
      <c r="M509" s="179">
        <f t="shared" si="48"/>
        <v>0</v>
      </c>
      <c r="N509" s="179"/>
      <c r="O509" s="189"/>
    </row>
    <row r="510" spans="1:15" x14ac:dyDescent="0.2">
      <c r="A510" s="231"/>
      <c r="B510" s="185" t="s">
        <v>721</v>
      </c>
      <c r="C510" s="186"/>
      <c r="D510" s="187"/>
      <c r="E510" s="179">
        <f t="shared" si="44"/>
        <v>0</v>
      </c>
      <c r="F510" s="188"/>
      <c r="G510" s="188" t="str">
        <f t="shared" si="45"/>
        <v xml:space="preserve">A486 :  </v>
      </c>
      <c r="H510" s="93" t="str">
        <f t="shared" si="46"/>
        <v xml:space="preserve">A486 : </v>
      </c>
      <c r="I510" s="93" t="str">
        <f t="shared" si="47"/>
        <v>A486</v>
      </c>
      <c r="J510" s="188"/>
      <c r="K510" s="188"/>
      <c r="L510" s="232"/>
      <c r="M510" s="179">
        <f t="shared" si="48"/>
        <v>0</v>
      </c>
      <c r="N510" s="179"/>
      <c r="O510" s="189"/>
    </row>
    <row r="511" spans="1:15" x14ac:dyDescent="0.2">
      <c r="A511" s="231"/>
      <c r="B511" s="185" t="s">
        <v>722</v>
      </c>
      <c r="C511" s="186"/>
      <c r="D511" s="187"/>
      <c r="E511" s="179">
        <f t="shared" si="44"/>
        <v>0</v>
      </c>
      <c r="F511" s="188"/>
      <c r="G511" s="188" t="str">
        <f t="shared" si="45"/>
        <v xml:space="preserve">A487 :  </v>
      </c>
      <c r="H511" s="93" t="str">
        <f t="shared" si="46"/>
        <v xml:space="preserve">A487 : </v>
      </c>
      <c r="I511" s="93" t="str">
        <f t="shared" si="47"/>
        <v>A487</v>
      </c>
      <c r="J511" s="188"/>
      <c r="K511" s="188"/>
      <c r="L511" s="232"/>
      <c r="M511" s="179">
        <f t="shared" si="48"/>
        <v>0</v>
      </c>
      <c r="N511" s="179"/>
      <c r="O511" s="189"/>
    </row>
    <row r="512" spans="1:15" x14ac:dyDescent="0.2">
      <c r="A512" s="231"/>
      <c r="B512" s="185" t="s">
        <v>723</v>
      </c>
      <c r="C512" s="186"/>
      <c r="D512" s="187"/>
      <c r="E512" s="179">
        <f t="shared" si="44"/>
        <v>0</v>
      </c>
      <c r="F512" s="188"/>
      <c r="G512" s="188" t="str">
        <f t="shared" si="45"/>
        <v xml:space="preserve">A488 :  </v>
      </c>
      <c r="H512" s="93" t="str">
        <f t="shared" si="46"/>
        <v xml:space="preserve">A488 : </v>
      </c>
      <c r="I512" s="93" t="str">
        <f t="shared" si="47"/>
        <v>A488</v>
      </c>
      <c r="J512" s="188"/>
      <c r="K512" s="188"/>
      <c r="L512" s="232"/>
      <c r="M512" s="179">
        <f t="shared" si="48"/>
        <v>0</v>
      </c>
      <c r="N512" s="179"/>
      <c r="O512" s="189"/>
    </row>
    <row r="513" spans="1:15" x14ac:dyDescent="0.2">
      <c r="A513" s="231"/>
      <c r="B513" s="185" t="s">
        <v>724</v>
      </c>
      <c r="C513" s="186"/>
      <c r="D513" s="187"/>
      <c r="E513" s="179">
        <f t="shared" si="44"/>
        <v>0</v>
      </c>
      <c r="F513" s="188"/>
      <c r="G513" s="188" t="str">
        <f t="shared" si="45"/>
        <v xml:space="preserve">A489 :  </v>
      </c>
      <c r="H513" s="93" t="str">
        <f t="shared" si="46"/>
        <v xml:space="preserve">A489 : </v>
      </c>
      <c r="I513" s="93" t="str">
        <f t="shared" si="47"/>
        <v>A489</v>
      </c>
      <c r="J513" s="188"/>
      <c r="K513" s="188"/>
      <c r="L513" s="232"/>
      <c r="M513" s="179">
        <f t="shared" si="48"/>
        <v>0</v>
      </c>
      <c r="N513" s="179"/>
      <c r="O513" s="189"/>
    </row>
    <row r="514" spans="1:15" x14ac:dyDescent="0.2">
      <c r="A514" s="231"/>
      <c r="B514" s="185" t="s">
        <v>725</v>
      </c>
      <c r="C514" s="186"/>
      <c r="D514" s="187"/>
      <c r="E514" s="179">
        <f t="shared" si="44"/>
        <v>0</v>
      </c>
      <c r="F514" s="188"/>
      <c r="G514" s="188" t="str">
        <f t="shared" si="45"/>
        <v xml:space="preserve">A490 :  </v>
      </c>
      <c r="H514" s="93" t="str">
        <f t="shared" si="46"/>
        <v xml:space="preserve">A490 : </v>
      </c>
      <c r="I514" s="93" t="str">
        <f t="shared" si="47"/>
        <v>A490</v>
      </c>
      <c r="J514" s="188"/>
      <c r="K514" s="188"/>
      <c r="L514" s="232"/>
      <c r="M514" s="179">
        <f t="shared" si="48"/>
        <v>0</v>
      </c>
      <c r="N514" s="179"/>
      <c r="O514" s="189"/>
    </row>
    <row r="515" spans="1:15" x14ac:dyDescent="0.2">
      <c r="A515" s="231"/>
      <c r="B515" s="185" t="s">
        <v>726</v>
      </c>
      <c r="C515" s="186"/>
      <c r="D515" s="187"/>
      <c r="E515" s="179">
        <f t="shared" si="44"/>
        <v>0</v>
      </c>
      <c r="F515" s="188"/>
      <c r="G515" s="188" t="str">
        <f t="shared" si="45"/>
        <v xml:space="preserve">A491 :  </v>
      </c>
      <c r="H515" s="93" t="str">
        <f t="shared" si="46"/>
        <v xml:space="preserve">A491 : </v>
      </c>
      <c r="I515" s="93" t="str">
        <f t="shared" si="47"/>
        <v>A491</v>
      </c>
      <c r="J515" s="188"/>
      <c r="K515" s="188"/>
      <c r="L515" s="232"/>
      <c r="M515" s="179">
        <f t="shared" si="48"/>
        <v>0</v>
      </c>
      <c r="N515" s="179"/>
      <c r="O515" s="189"/>
    </row>
    <row r="516" spans="1:15" x14ac:dyDescent="0.2">
      <c r="A516" s="231"/>
      <c r="B516" s="185" t="s">
        <v>727</v>
      </c>
      <c r="C516" s="186"/>
      <c r="D516" s="187"/>
      <c r="E516" s="179">
        <f t="shared" si="44"/>
        <v>0</v>
      </c>
      <c r="F516" s="188"/>
      <c r="G516" s="188" t="str">
        <f t="shared" si="45"/>
        <v xml:space="preserve">A492 :  </v>
      </c>
      <c r="H516" s="93" t="str">
        <f t="shared" si="46"/>
        <v xml:space="preserve">A492 : </v>
      </c>
      <c r="I516" s="93" t="str">
        <f t="shared" si="47"/>
        <v>A492</v>
      </c>
      <c r="J516" s="188"/>
      <c r="K516" s="188"/>
      <c r="L516" s="232"/>
      <c r="M516" s="179">
        <f t="shared" si="48"/>
        <v>0</v>
      </c>
      <c r="N516" s="179"/>
      <c r="O516" s="189"/>
    </row>
    <row r="517" spans="1:15" x14ac:dyDescent="0.2">
      <c r="A517" s="231"/>
      <c r="B517" s="185" t="s">
        <v>728</v>
      </c>
      <c r="C517" s="186"/>
      <c r="D517" s="187"/>
      <c r="E517" s="179">
        <f t="shared" si="44"/>
        <v>0</v>
      </c>
      <c r="F517" s="188"/>
      <c r="G517" s="188" t="str">
        <f t="shared" si="45"/>
        <v xml:space="preserve">A493 :  </v>
      </c>
      <c r="H517" s="93" t="str">
        <f t="shared" si="46"/>
        <v xml:space="preserve">A493 : </v>
      </c>
      <c r="I517" s="93" t="str">
        <f t="shared" si="47"/>
        <v>A493</v>
      </c>
      <c r="J517" s="188"/>
      <c r="K517" s="188"/>
      <c r="L517" s="232"/>
      <c r="M517" s="179">
        <f t="shared" si="48"/>
        <v>0</v>
      </c>
      <c r="N517" s="179"/>
      <c r="O517" s="189"/>
    </row>
    <row r="518" spans="1:15" x14ac:dyDescent="0.2">
      <c r="A518" s="231"/>
      <c r="B518" s="185" t="s">
        <v>729</v>
      </c>
      <c r="C518" s="186"/>
      <c r="D518" s="187"/>
      <c r="E518" s="179">
        <f t="shared" si="44"/>
        <v>0</v>
      </c>
      <c r="F518" s="188"/>
      <c r="G518" s="188" t="str">
        <f t="shared" si="45"/>
        <v xml:space="preserve">A494 :  </v>
      </c>
      <c r="H518" s="93" t="str">
        <f t="shared" si="46"/>
        <v xml:space="preserve">A494 : </v>
      </c>
      <c r="I518" s="93" t="str">
        <f t="shared" si="47"/>
        <v>A494</v>
      </c>
      <c r="J518" s="188"/>
      <c r="K518" s="188"/>
      <c r="L518" s="232"/>
      <c r="M518" s="179">
        <f t="shared" si="48"/>
        <v>0</v>
      </c>
      <c r="N518" s="179"/>
      <c r="O518" s="189"/>
    </row>
    <row r="519" spans="1:15" x14ac:dyDescent="0.2">
      <c r="A519" s="231"/>
      <c r="B519" s="185" t="s">
        <v>730</v>
      </c>
      <c r="C519" s="186"/>
      <c r="D519" s="187"/>
      <c r="E519" s="179">
        <f t="shared" si="44"/>
        <v>0</v>
      </c>
      <c r="F519" s="188"/>
      <c r="G519" s="188" t="str">
        <f t="shared" si="45"/>
        <v xml:space="preserve">A495 :  </v>
      </c>
      <c r="H519" s="93" t="str">
        <f t="shared" si="46"/>
        <v xml:space="preserve">A495 : </v>
      </c>
      <c r="I519" s="93" t="str">
        <f t="shared" si="47"/>
        <v>A495</v>
      </c>
      <c r="J519" s="188"/>
      <c r="K519" s="188"/>
      <c r="L519" s="232"/>
      <c r="M519" s="179">
        <f t="shared" si="48"/>
        <v>0</v>
      </c>
      <c r="N519" s="179"/>
      <c r="O519" s="189"/>
    </row>
    <row r="520" spans="1:15" x14ac:dyDescent="0.2">
      <c r="A520" s="231"/>
      <c r="B520" s="185" t="s">
        <v>731</v>
      </c>
      <c r="C520" s="186"/>
      <c r="D520" s="187"/>
      <c r="E520" s="179">
        <f t="shared" si="44"/>
        <v>0</v>
      </c>
      <c r="F520" s="188"/>
      <c r="G520" s="188" t="str">
        <f t="shared" si="45"/>
        <v xml:space="preserve">A496 :  </v>
      </c>
      <c r="H520" s="93" t="str">
        <f t="shared" si="46"/>
        <v xml:space="preserve">A496 : </v>
      </c>
      <c r="I520" s="93" t="str">
        <f t="shared" si="47"/>
        <v>A496</v>
      </c>
      <c r="J520" s="188"/>
      <c r="K520" s="188"/>
      <c r="L520" s="232"/>
      <c r="M520" s="179">
        <f t="shared" si="48"/>
        <v>0</v>
      </c>
      <c r="N520" s="179"/>
      <c r="O520" s="189"/>
    </row>
    <row r="521" spans="1:15" x14ac:dyDescent="0.2">
      <c r="A521" s="231"/>
      <c r="B521" s="185" t="s">
        <v>732</v>
      </c>
      <c r="C521" s="186"/>
      <c r="D521" s="187"/>
      <c r="E521" s="179">
        <f t="shared" si="44"/>
        <v>0</v>
      </c>
      <c r="F521" s="188"/>
      <c r="G521" s="188" t="str">
        <f t="shared" si="45"/>
        <v xml:space="preserve">A497 :  </v>
      </c>
      <c r="H521" s="93" t="str">
        <f t="shared" si="46"/>
        <v xml:space="preserve">A497 : </v>
      </c>
      <c r="I521" s="93" t="str">
        <f t="shared" si="47"/>
        <v>A497</v>
      </c>
      <c r="J521" s="188"/>
      <c r="K521" s="188"/>
      <c r="L521" s="232"/>
      <c r="M521" s="179">
        <f t="shared" si="48"/>
        <v>0</v>
      </c>
      <c r="N521" s="179"/>
      <c r="O521" s="189"/>
    </row>
    <row r="522" spans="1:15" x14ac:dyDescent="0.2">
      <c r="A522" s="231"/>
      <c r="B522" s="185" t="s">
        <v>733</v>
      </c>
      <c r="C522" s="186"/>
      <c r="D522" s="187"/>
      <c r="E522" s="179">
        <f t="shared" si="44"/>
        <v>0</v>
      </c>
      <c r="F522" s="188"/>
      <c r="G522" s="188" t="str">
        <f t="shared" si="45"/>
        <v xml:space="preserve">A498 :  </v>
      </c>
      <c r="H522" s="93" t="str">
        <f t="shared" si="46"/>
        <v xml:space="preserve">A498 : </v>
      </c>
      <c r="I522" s="93" t="str">
        <f t="shared" si="47"/>
        <v>A498</v>
      </c>
      <c r="J522" s="188"/>
      <c r="K522" s="188"/>
      <c r="L522" s="232"/>
      <c r="M522" s="179">
        <f t="shared" si="48"/>
        <v>0</v>
      </c>
      <c r="N522" s="179"/>
      <c r="O522" s="189"/>
    </row>
    <row r="523" spans="1:15" x14ac:dyDescent="0.2">
      <c r="A523" s="231"/>
      <c r="B523" s="185" t="s">
        <v>734</v>
      </c>
      <c r="C523" s="186"/>
      <c r="D523" s="187"/>
      <c r="E523" s="179">
        <f t="shared" si="44"/>
        <v>0</v>
      </c>
      <c r="F523" s="188"/>
      <c r="G523" s="188" t="str">
        <f t="shared" si="45"/>
        <v xml:space="preserve">A499 :  </v>
      </c>
      <c r="H523" s="93" t="str">
        <f t="shared" si="46"/>
        <v xml:space="preserve">A499 : </v>
      </c>
      <c r="I523" s="93" t="str">
        <f t="shared" si="47"/>
        <v>A499</v>
      </c>
      <c r="J523" s="188"/>
      <c r="K523" s="188"/>
      <c r="L523" s="232"/>
      <c r="M523" s="179">
        <f t="shared" si="48"/>
        <v>0</v>
      </c>
      <c r="N523" s="179"/>
      <c r="O523" s="189"/>
    </row>
    <row r="524" spans="1:15" x14ac:dyDescent="0.2">
      <c r="A524" s="231"/>
      <c r="B524" s="185" t="s">
        <v>735</v>
      </c>
      <c r="C524" s="186"/>
      <c r="D524" s="187"/>
      <c r="E524" s="179">
        <f t="shared" si="44"/>
        <v>0</v>
      </c>
      <c r="F524" s="188"/>
      <c r="G524" s="188" t="str">
        <f t="shared" si="45"/>
        <v xml:space="preserve">A500 :  </v>
      </c>
      <c r="H524" s="93" t="str">
        <f t="shared" si="46"/>
        <v xml:space="preserve">A500 : </v>
      </c>
      <c r="I524" s="93" t="str">
        <f t="shared" si="47"/>
        <v>A500</v>
      </c>
      <c r="J524" s="188"/>
      <c r="K524" s="188"/>
      <c r="L524" s="232"/>
      <c r="M524" s="179">
        <f t="shared" si="48"/>
        <v>0</v>
      </c>
      <c r="N524" s="179"/>
      <c r="O524" s="189"/>
    </row>
    <row r="525" spans="1:15" x14ac:dyDescent="0.2">
      <c r="A525" s="231"/>
      <c r="B525" s="185" t="s">
        <v>736</v>
      </c>
      <c r="C525" s="186"/>
      <c r="D525" s="187"/>
      <c r="E525" s="179">
        <f t="shared" si="44"/>
        <v>0</v>
      </c>
      <c r="F525" s="188"/>
      <c r="G525" s="188" t="str">
        <f t="shared" si="45"/>
        <v xml:space="preserve">A501 :  </v>
      </c>
      <c r="H525" s="93" t="str">
        <f t="shared" si="46"/>
        <v xml:space="preserve">A501 : </v>
      </c>
      <c r="I525" s="93" t="str">
        <f t="shared" si="47"/>
        <v>A501</v>
      </c>
      <c r="J525" s="188"/>
      <c r="K525" s="188"/>
      <c r="L525" s="232"/>
      <c r="M525" s="179">
        <f t="shared" si="48"/>
        <v>0</v>
      </c>
      <c r="N525" s="179"/>
      <c r="O525" s="189"/>
    </row>
    <row r="526" spans="1:15" x14ac:dyDescent="0.2">
      <c r="A526" s="231"/>
      <c r="B526" s="185" t="s">
        <v>737</v>
      </c>
      <c r="C526" s="186"/>
      <c r="D526" s="187"/>
      <c r="E526" s="179">
        <f t="shared" si="44"/>
        <v>0</v>
      </c>
      <c r="F526" s="188"/>
      <c r="G526" s="188" t="str">
        <f t="shared" si="45"/>
        <v xml:space="preserve">A502 :  </v>
      </c>
      <c r="H526" s="93" t="str">
        <f t="shared" si="46"/>
        <v xml:space="preserve">A502 : </v>
      </c>
      <c r="I526" s="93" t="str">
        <f t="shared" si="47"/>
        <v>A502</v>
      </c>
      <c r="J526" s="188"/>
      <c r="K526" s="188"/>
      <c r="L526" s="232"/>
      <c r="M526" s="179">
        <f t="shared" si="48"/>
        <v>0</v>
      </c>
      <c r="N526" s="179"/>
      <c r="O526" s="189"/>
    </row>
    <row r="527" spans="1:15" x14ac:dyDescent="0.2">
      <c r="A527" s="231"/>
      <c r="B527" s="185" t="s">
        <v>738</v>
      </c>
      <c r="C527" s="186"/>
      <c r="D527" s="187"/>
      <c r="E527" s="179">
        <f t="shared" si="44"/>
        <v>0</v>
      </c>
      <c r="F527" s="188"/>
      <c r="G527" s="188" t="str">
        <f t="shared" si="45"/>
        <v xml:space="preserve">A503 :  </v>
      </c>
      <c r="H527" s="93" t="str">
        <f t="shared" si="46"/>
        <v xml:space="preserve">A503 : </v>
      </c>
      <c r="I527" s="93" t="str">
        <f t="shared" si="47"/>
        <v>A503</v>
      </c>
      <c r="J527" s="188"/>
      <c r="K527" s="188"/>
      <c r="L527" s="232"/>
      <c r="M527" s="179">
        <f t="shared" si="48"/>
        <v>0</v>
      </c>
      <c r="N527" s="179"/>
      <c r="O527" s="189"/>
    </row>
    <row r="528" spans="1:15" x14ac:dyDescent="0.2">
      <c r="A528" s="231"/>
      <c r="B528" s="185" t="s">
        <v>739</v>
      </c>
      <c r="C528" s="186"/>
      <c r="D528" s="187"/>
      <c r="E528" s="179">
        <f t="shared" si="44"/>
        <v>0</v>
      </c>
      <c r="F528" s="188"/>
      <c r="G528" s="188" t="str">
        <f t="shared" si="45"/>
        <v xml:space="preserve">A504 :  </v>
      </c>
      <c r="H528" s="93" t="str">
        <f t="shared" si="46"/>
        <v xml:space="preserve">A504 : </v>
      </c>
      <c r="I528" s="93" t="str">
        <f t="shared" si="47"/>
        <v>A504</v>
      </c>
      <c r="J528" s="188"/>
      <c r="K528" s="188"/>
      <c r="L528" s="232"/>
      <c r="M528" s="179">
        <f t="shared" si="48"/>
        <v>0</v>
      </c>
      <c r="N528" s="179"/>
      <c r="O528" s="189"/>
    </row>
    <row r="529" spans="1:15" x14ac:dyDescent="0.2">
      <c r="A529" s="231"/>
      <c r="B529" s="185" t="s">
        <v>740</v>
      </c>
      <c r="C529" s="186"/>
      <c r="D529" s="187"/>
      <c r="E529" s="179">
        <f t="shared" ref="E529:E552" si="49">N529+(N529*O529)</f>
        <v>0</v>
      </c>
      <c r="F529" s="188"/>
      <c r="G529" s="188" t="str">
        <f t="shared" ref="G529:G552" si="50">IF(B529&lt;&gt;"",REPT(B529,1)&amp;" :  " &amp;REPT(C529,1),"")</f>
        <v xml:space="preserve">A505 :  </v>
      </c>
      <c r="H529" s="93" t="str">
        <f t="shared" ref="H529:H552" si="51">IF(B529&lt;&gt;"",CONCATENATE(B529," : ",C529),"")</f>
        <v xml:space="preserve">A505 : </v>
      </c>
      <c r="I529" s="93" t="str">
        <f t="shared" ref="I529:I552" si="52">IF(B529&lt;&gt;"",REPT(B529,1),"")</f>
        <v>A505</v>
      </c>
      <c r="J529" s="188"/>
      <c r="K529" s="188"/>
      <c r="L529" s="232"/>
      <c r="M529" s="179">
        <f t="shared" ref="M529:M552" si="53">A529</f>
        <v>0</v>
      </c>
      <c r="N529" s="179"/>
      <c r="O529" s="189"/>
    </row>
    <row r="530" spans="1:15" x14ac:dyDescent="0.2">
      <c r="A530" s="231"/>
      <c r="B530" s="185" t="s">
        <v>741</v>
      </c>
      <c r="C530" s="186"/>
      <c r="D530" s="187"/>
      <c r="E530" s="179">
        <f t="shared" si="49"/>
        <v>0</v>
      </c>
      <c r="F530" s="188"/>
      <c r="G530" s="188" t="str">
        <f t="shared" si="50"/>
        <v xml:space="preserve">A506 :  </v>
      </c>
      <c r="H530" s="93" t="str">
        <f t="shared" si="51"/>
        <v xml:space="preserve">A506 : </v>
      </c>
      <c r="I530" s="93" t="str">
        <f t="shared" si="52"/>
        <v>A506</v>
      </c>
      <c r="J530" s="188"/>
      <c r="K530" s="188"/>
      <c r="L530" s="232"/>
      <c r="M530" s="179">
        <f t="shared" si="53"/>
        <v>0</v>
      </c>
      <c r="N530" s="179"/>
      <c r="O530" s="189"/>
    </row>
    <row r="531" spans="1:15" x14ac:dyDescent="0.2">
      <c r="A531" s="231"/>
      <c r="B531" s="185" t="s">
        <v>742</v>
      </c>
      <c r="C531" s="186"/>
      <c r="D531" s="187"/>
      <c r="E531" s="179">
        <f t="shared" si="49"/>
        <v>0</v>
      </c>
      <c r="F531" s="188"/>
      <c r="G531" s="188" t="str">
        <f t="shared" si="50"/>
        <v xml:space="preserve">A507 :  </v>
      </c>
      <c r="H531" s="93" t="str">
        <f t="shared" si="51"/>
        <v xml:space="preserve">A507 : </v>
      </c>
      <c r="I531" s="93" t="str">
        <f t="shared" si="52"/>
        <v>A507</v>
      </c>
      <c r="J531" s="188"/>
      <c r="K531" s="188"/>
      <c r="L531" s="232"/>
      <c r="M531" s="179">
        <f t="shared" si="53"/>
        <v>0</v>
      </c>
      <c r="N531" s="179"/>
      <c r="O531" s="189"/>
    </row>
    <row r="532" spans="1:15" x14ac:dyDescent="0.2">
      <c r="A532" s="231"/>
      <c r="B532" s="185" t="s">
        <v>743</v>
      </c>
      <c r="C532" s="186"/>
      <c r="D532" s="187"/>
      <c r="E532" s="179">
        <f t="shared" si="49"/>
        <v>0</v>
      </c>
      <c r="F532" s="188"/>
      <c r="G532" s="188" t="str">
        <f t="shared" si="50"/>
        <v xml:space="preserve">A508 :  </v>
      </c>
      <c r="H532" s="93" t="str">
        <f t="shared" si="51"/>
        <v xml:space="preserve">A508 : </v>
      </c>
      <c r="I532" s="93" t="str">
        <f t="shared" si="52"/>
        <v>A508</v>
      </c>
      <c r="J532" s="188"/>
      <c r="K532" s="188"/>
      <c r="L532" s="232"/>
      <c r="M532" s="179">
        <f t="shared" si="53"/>
        <v>0</v>
      </c>
      <c r="N532" s="179"/>
      <c r="O532" s="189"/>
    </row>
    <row r="533" spans="1:15" x14ac:dyDescent="0.2">
      <c r="A533" s="231"/>
      <c r="B533" s="185" t="s">
        <v>744</v>
      </c>
      <c r="C533" s="186"/>
      <c r="D533" s="187"/>
      <c r="E533" s="179">
        <f t="shared" si="49"/>
        <v>0</v>
      </c>
      <c r="F533" s="188"/>
      <c r="G533" s="188" t="str">
        <f t="shared" si="50"/>
        <v xml:space="preserve">A509 :  </v>
      </c>
      <c r="H533" s="93" t="str">
        <f t="shared" si="51"/>
        <v xml:space="preserve">A509 : </v>
      </c>
      <c r="I533" s="93" t="str">
        <f t="shared" si="52"/>
        <v>A509</v>
      </c>
      <c r="J533" s="188"/>
      <c r="K533" s="188"/>
      <c r="L533" s="232"/>
      <c r="M533" s="179">
        <f t="shared" si="53"/>
        <v>0</v>
      </c>
      <c r="N533" s="179"/>
      <c r="O533" s="189"/>
    </row>
    <row r="534" spans="1:15" x14ac:dyDescent="0.2">
      <c r="A534" s="231"/>
      <c r="B534" s="185" t="s">
        <v>745</v>
      </c>
      <c r="C534" s="186"/>
      <c r="D534" s="187"/>
      <c r="E534" s="179">
        <f t="shared" si="49"/>
        <v>0</v>
      </c>
      <c r="F534" s="188"/>
      <c r="G534" s="188" t="str">
        <f t="shared" si="50"/>
        <v xml:space="preserve">A510 :  </v>
      </c>
      <c r="H534" s="93" t="str">
        <f t="shared" si="51"/>
        <v xml:space="preserve">A510 : </v>
      </c>
      <c r="I534" s="93" t="str">
        <f t="shared" si="52"/>
        <v>A510</v>
      </c>
      <c r="J534" s="188"/>
      <c r="K534" s="188"/>
      <c r="L534" s="232"/>
      <c r="M534" s="179">
        <f t="shared" si="53"/>
        <v>0</v>
      </c>
      <c r="N534" s="179"/>
      <c r="O534" s="189"/>
    </row>
    <row r="535" spans="1:15" x14ac:dyDescent="0.2">
      <c r="A535" s="231"/>
      <c r="B535" s="185" t="s">
        <v>746</v>
      </c>
      <c r="C535" s="186"/>
      <c r="D535" s="187"/>
      <c r="E535" s="179">
        <f t="shared" si="49"/>
        <v>0</v>
      </c>
      <c r="F535" s="188"/>
      <c r="G535" s="188" t="str">
        <f t="shared" si="50"/>
        <v xml:space="preserve">A511 :  </v>
      </c>
      <c r="H535" s="93" t="str">
        <f t="shared" si="51"/>
        <v xml:space="preserve">A511 : </v>
      </c>
      <c r="I535" s="93" t="str">
        <f t="shared" si="52"/>
        <v>A511</v>
      </c>
      <c r="J535" s="188"/>
      <c r="K535" s="188"/>
      <c r="L535" s="232"/>
      <c r="M535" s="179">
        <f t="shared" si="53"/>
        <v>0</v>
      </c>
      <c r="N535" s="179"/>
      <c r="O535" s="189"/>
    </row>
    <row r="536" spans="1:15" x14ac:dyDescent="0.2">
      <c r="A536" s="231"/>
      <c r="B536" s="185" t="s">
        <v>747</v>
      </c>
      <c r="C536" s="186"/>
      <c r="D536" s="187"/>
      <c r="E536" s="179">
        <f t="shared" si="49"/>
        <v>0</v>
      </c>
      <c r="F536" s="188"/>
      <c r="G536" s="188" t="str">
        <f t="shared" si="50"/>
        <v xml:space="preserve">A512 :  </v>
      </c>
      <c r="H536" s="93" t="str">
        <f t="shared" si="51"/>
        <v xml:space="preserve">A512 : </v>
      </c>
      <c r="I536" s="93" t="str">
        <f t="shared" si="52"/>
        <v>A512</v>
      </c>
      <c r="J536" s="188"/>
      <c r="K536" s="188"/>
      <c r="L536" s="232"/>
      <c r="M536" s="179">
        <f t="shared" si="53"/>
        <v>0</v>
      </c>
      <c r="N536" s="179"/>
      <c r="O536" s="189"/>
    </row>
    <row r="537" spans="1:15" x14ac:dyDescent="0.2">
      <c r="A537" s="231"/>
      <c r="B537" s="185" t="s">
        <v>748</v>
      </c>
      <c r="C537" s="186"/>
      <c r="D537" s="187"/>
      <c r="E537" s="179">
        <f t="shared" si="49"/>
        <v>0</v>
      </c>
      <c r="F537" s="188"/>
      <c r="G537" s="188" t="str">
        <f t="shared" si="50"/>
        <v xml:space="preserve">A513 :  </v>
      </c>
      <c r="H537" s="93" t="str">
        <f t="shared" si="51"/>
        <v xml:space="preserve">A513 : </v>
      </c>
      <c r="I537" s="93" t="str">
        <f t="shared" si="52"/>
        <v>A513</v>
      </c>
      <c r="J537" s="188"/>
      <c r="K537" s="188"/>
      <c r="L537" s="232"/>
      <c r="M537" s="179">
        <f t="shared" si="53"/>
        <v>0</v>
      </c>
      <c r="N537" s="179"/>
      <c r="O537" s="189"/>
    </row>
    <row r="538" spans="1:15" x14ac:dyDescent="0.2">
      <c r="A538" s="231"/>
      <c r="B538" s="185" t="s">
        <v>749</v>
      </c>
      <c r="C538" s="186"/>
      <c r="D538" s="187"/>
      <c r="E538" s="179">
        <f t="shared" si="49"/>
        <v>0</v>
      </c>
      <c r="F538" s="188"/>
      <c r="G538" s="188" t="str">
        <f t="shared" si="50"/>
        <v xml:space="preserve">A514 :  </v>
      </c>
      <c r="H538" s="93" t="str">
        <f t="shared" si="51"/>
        <v xml:space="preserve">A514 : </v>
      </c>
      <c r="I538" s="93" t="str">
        <f t="shared" si="52"/>
        <v>A514</v>
      </c>
      <c r="J538" s="188"/>
      <c r="K538" s="188"/>
      <c r="L538" s="232"/>
      <c r="M538" s="179">
        <f t="shared" si="53"/>
        <v>0</v>
      </c>
      <c r="N538" s="179"/>
      <c r="O538" s="189"/>
    </row>
    <row r="539" spans="1:15" x14ac:dyDescent="0.2">
      <c r="A539" s="231"/>
      <c r="B539" s="185" t="s">
        <v>750</v>
      </c>
      <c r="C539" s="186"/>
      <c r="D539" s="187"/>
      <c r="E539" s="179">
        <f t="shared" si="49"/>
        <v>0</v>
      </c>
      <c r="F539" s="188"/>
      <c r="G539" s="188" t="str">
        <f t="shared" si="50"/>
        <v xml:space="preserve">A515 :  </v>
      </c>
      <c r="H539" s="93" t="str">
        <f t="shared" si="51"/>
        <v xml:space="preserve">A515 : </v>
      </c>
      <c r="I539" s="93" t="str">
        <f t="shared" si="52"/>
        <v>A515</v>
      </c>
      <c r="J539" s="188"/>
      <c r="K539" s="188"/>
      <c r="L539" s="232"/>
      <c r="M539" s="179">
        <f t="shared" si="53"/>
        <v>0</v>
      </c>
      <c r="N539" s="179"/>
      <c r="O539" s="189"/>
    </row>
    <row r="540" spans="1:15" x14ac:dyDescent="0.2">
      <c r="A540" s="231"/>
      <c r="B540" s="185" t="s">
        <v>751</v>
      </c>
      <c r="C540" s="186"/>
      <c r="D540" s="187"/>
      <c r="E540" s="179">
        <f t="shared" si="49"/>
        <v>0</v>
      </c>
      <c r="F540" s="188"/>
      <c r="G540" s="188" t="str">
        <f t="shared" si="50"/>
        <v xml:space="preserve">A516 :  </v>
      </c>
      <c r="H540" s="93" t="str">
        <f t="shared" si="51"/>
        <v xml:space="preserve">A516 : </v>
      </c>
      <c r="I540" s="93" t="str">
        <f t="shared" si="52"/>
        <v>A516</v>
      </c>
      <c r="J540" s="188"/>
      <c r="K540" s="188"/>
      <c r="L540" s="232"/>
      <c r="M540" s="179">
        <f t="shared" si="53"/>
        <v>0</v>
      </c>
      <c r="N540" s="179"/>
      <c r="O540" s="189"/>
    </row>
    <row r="541" spans="1:15" x14ac:dyDescent="0.2">
      <c r="A541" s="231"/>
      <c r="B541" s="185" t="s">
        <v>752</v>
      </c>
      <c r="C541" s="186"/>
      <c r="D541" s="187"/>
      <c r="E541" s="179">
        <f t="shared" si="49"/>
        <v>0</v>
      </c>
      <c r="F541" s="188"/>
      <c r="G541" s="188" t="str">
        <f t="shared" si="50"/>
        <v xml:space="preserve">A517 :  </v>
      </c>
      <c r="H541" s="93" t="str">
        <f t="shared" si="51"/>
        <v xml:space="preserve">A517 : </v>
      </c>
      <c r="I541" s="93" t="str">
        <f t="shared" si="52"/>
        <v>A517</v>
      </c>
      <c r="J541" s="188"/>
      <c r="K541" s="188"/>
      <c r="L541" s="232"/>
      <c r="M541" s="179">
        <f t="shared" si="53"/>
        <v>0</v>
      </c>
      <c r="N541" s="179"/>
      <c r="O541" s="189"/>
    </row>
    <row r="542" spans="1:15" x14ac:dyDescent="0.2">
      <c r="A542" s="231"/>
      <c r="B542" s="185" t="s">
        <v>753</v>
      </c>
      <c r="C542" s="186"/>
      <c r="D542" s="187"/>
      <c r="E542" s="179">
        <f t="shared" si="49"/>
        <v>0</v>
      </c>
      <c r="F542" s="188"/>
      <c r="G542" s="188" t="str">
        <f t="shared" si="50"/>
        <v xml:space="preserve">A518 :  </v>
      </c>
      <c r="H542" s="93" t="str">
        <f t="shared" si="51"/>
        <v xml:space="preserve">A518 : </v>
      </c>
      <c r="I542" s="93" t="str">
        <f t="shared" si="52"/>
        <v>A518</v>
      </c>
      <c r="J542" s="188"/>
      <c r="K542" s="188"/>
      <c r="L542" s="232"/>
      <c r="M542" s="179">
        <f t="shared" si="53"/>
        <v>0</v>
      </c>
      <c r="N542" s="179"/>
      <c r="O542" s="189"/>
    </row>
    <row r="543" spans="1:15" x14ac:dyDescent="0.2">
      <c r="A543" s="231"/>
      <c r="B543" s="185" t="s">
        <v>754</v>
      </c>
      <c r="C543" s="186"/>
      <c r="D543" s="187"/>
      <c r="E543" s="179">
        <f t="shared" si="49"/>
        <v>0</v>
      </c>
      <c r="F543" s="188"/>
      <c r="G543" s="188" t="str">
        <f t="shared" si="50"/>
        <v xml:space="preserve">A519 :  </v>
      </c>
      <c r="H543" s="93" t="str">
        <f t="shared" si="51"/>
        <v xml:space="preserve">A519 : </v>
      </c>
      <c r="I543" s="93" t="str">
        <f t="shared" si="52"/>
        <v>A519</v>
      </c>
      <c r="J543" s="188"/>
      <c r="K543" s="188"/>
      <c r="L543" s="232"/>
      <c r="M543" s="179">
        <f t="shared" si="53"/>
        <v>0</v>
      </c>
      <c r="N543" s="179"/>
      <c r="O543" s="189"/>
    </row>
    <row r="544" spans="1:15" x14ac:dyDescent="0.2">
      <c r="A544" s="231"/>
      <c r="B544" s="185" t="s">
        <v>755</v>
      </c>
      <c r="C544" s="186"/>
      <c r="D544" s="187"/>
      <c r="E544" s="179">
        <f t="shared" si="49"/>
        <v>0</v>
      </c>
      <c r="F544" s="188"/>
      <c r="G544" s="188" t="str">
        <f t="shared" si="50"/>
        <v xml:space="preserve">A520 :  </v>
      </c>
      <c r="H544" s="93" t="str">
        <f t="shared" si="51"/>
        <v xml:space="preserve">A520 : </v>
      </c>
      <c r="I544" s="93" t="str">
        <f t="shared" si="52"/>
        <v>A520</v>
      </c>
      <c r="J544" s="188"/>
      <c r="K544" s="188"/>
      <c r="L544" s="232"/>
      <c r="M544" s="179">
        <f t="shared" si="53"/>
        <v>0</v>
      </c>
      <c r="N544" s="179"/>
      <c r="O544" s="189"/>
    </row>
    <row r="545" spans="1:15" x14ac:dyDescent="0.2">
      <c r="A545" s="231"/>
      <c r="B545" s="185" t="s">
        <v>756</v>
      </c>
      <c r="C545" s="186"/>
      <c r="D545" s="187"/>
      <c r="E545" s="179">
        <f t="shared" si="49"/>
        <v>0</v>
      </c>
      <c r="F545" s="188"/>
      <c r="G545" s="188" t="str">
        <f t="shared" si="50"/>
        <v xml:space="preserve">A521 :  </v>
      </c>
      <c r="H545" s="93" t="str">
        <f t="shared" si="51"/>
        <v xml:space="preserve">A521 : </v>
      </c>
      <c r="I545" s="93" t="str">
        <f t="shared" si="52"/>
        <v>A521</v>
      </c>
      <c r="J545" s="188"/>
      <c r="K545" s="188"/>
      <c r="L545" s="232"/>
      <c r="M545" s="179">
        <f t="shared" si="53"/>
        <v>0</v>
      </c>
      <c r="N545" s="179"/>
      <c r="O545" s="189"/>
    </row>
    <row r="546" spans="1:15" x14ac:dyDescent="0.2">
      <c r="A546" s="231"/>
      <c r="B546" s="185" t="s">
        <v>757</v>
      </c>
      <c r="C546" s="186"/>
      <c r="D546" s="187"/>
      <c r="E546" s="179">
        <f t="shared" si="49"/>
        <v>0</v>
      </c>
      <c r="F546" s="188"/>
      <c r="G546" s="188" t="str">
        <f t="shared" si="50"/>
        <v xml:space="preserve">A522 :  </v>
      </c>
      <c r="H546" s="93" t="str">
        <f t="shared" si="51"/>
        <v xml:space="preserve">A522 : </v>
      </c>
      <c r="I546" s="93" t="str">
        <f t="shared" si="52"/>
        <v>A522</v>
      </c>
      <c r="J546" s="188"/>
      <c r="K546" s="188"/>
      <c r="L546" s="232"/>
      <c r="M546" s="179">
        <f t="shared" si="53"/>
        <v>0</v>
      </c>
      <c r="N546" s="179"/>
      <c r="O546" s="189"/>
    </row>
    <row r="547" spans="1:15" x14ac:dyDescent="0.2">
      <c r="A547" s="231"/>
      <c r="B547" s="185" t="s">
        <v>758</v>
      </c>
      <c r="C547" s="186"/>
      <c r="D547" s="187"/>
      <c r="E547" s="179">
        <f t="shared" si="49"/>
        <v>0</v>
      </c>
      <c r="F547" s="188"/>
      <c r="G547" s="188" t="str">
        <f t="shared" si="50"/>
        <v xml:space="preserve">A523 :  </v>
      </c>
      <c r="H547" s="93" t="str">
        <f t="shared" si="51"/>
        <v xml:space="preserve">A523 : </v>
      </c>
      <c r="I547" s="93" t="str">
        <f t="shared" si="52"/>
        <v>A523</v>
      </c>
      <c r="J547" s="188"/>
      <c r="K547" s="188"/>
      <c r="L547" s="232"/>
      <c r="M547" s="179">
        <f t="shared" si="53"/>
        <v>0</v>
      </c>
      <c r="N547" s="179"/>
      <c r="O547" s="189"/>
    </row>
    <row r="548" spans="1:15" x14ac:dyDescent="0.2">
      <c r="A548" s="231"/>
      <c r="B548" s="185" t="s">
        <v>759</v>
      </c>
      <c r="C548" s="186"/>
      <c r="D548" s="187"/>
      <c r="E548" s="179">
        <f t="shared" si="49"/>
        <v>0</v>
      </c>
      <c r="F548" s="188"/>
      <c r="G548" s="188" t="str">
        <f t="shared" si="50"/>
        <v xml:space="preserve">A524 :  </v>
      </c>
      <c r="H548" s="93" t="str">
        <f t="shared" si="51"/>
        <v xml:space="preserve">A524 : </v>
      </c>
      <c r="I548" s="93" t="str">
        <f t="shared" si="52"/>
        <v>A524</v>
      </c>
      <c r="J548" s="188"/>
      <c r="K548" s="188"/>
      <c r="L548" s="232"/>
      <c r="M548" s="179">
        <f t="shared" si="53"/>
        <v>0</v>
      </c>
      <c r="N548" s="179"/>
      <c r="O548" s="189"/>
    </row>
    <row r="549" spans="1:15" x14ac:dyDescent="0.2">
      <c r="A549" s="231"/>
      <c r="B549" s="185" t="s">
        <v>760</v>
      </c>
      <c r="C549" s="186"/>
      <c r="D549" s="187"/>
      <c r="E549" s="179">
        <f t="shared" si="49"/>
        <v>0</v>
      </c>
      <c r="F549" s="188"/>
      <c r="G549" s="188" t="str">
        <f t="shared" si="50"/>
        <v xml:space="preserve">A525 :  </v>
      </c>
      <c r="H549" s="93" t="str">
        <f t="shared" si="51"/>
        <v xml:space="preserve">A525 : </v>
      </c>
      <c r="I549" s="93" t="str">
        <f t="shared" si="52"/>
        <v>A525</v>
      </c>
      <c r="J549" s="188"/>
      <c r="K549" s="188"/>
      <c r="L549" s="232"/>
      <c r="M549" s="179">
        <f t="shared" si="53"/>
        <v>0</v>
      </c>
      <c r="N549" s="179"/>
      <c r="O549" s="189"/>
    </row>
    <row r="550" spans="1:15" x14ac:dyDescent="0.2">
      <c r="A550" s="231"/>
      <c r="B550" s="185" t="s">
        <v>761</v>
      </c>
      <c r="C550" s="186"/>
      <c r="D550" s="187"/>
      <c r="E550" s="179">
        <f t="shared" si="49"/>
        <v>0</v>
      </c>
      <c r="F550" s="188"/>
      <c r="G550" s="188" t="str">
        <f t="shared" si="50"/>
        <v xml:space="preserve">A526 :  </v>
      </c>
      <c r="H550" s="93" t="str">
        <f t="shared" si="51"/>
        <v xml:space="preserve">A526 : </v>
      </c>
      <c r="I550" s="93" t="str">
        <f t="shared" si="52"/>
        <v>A526</v>
      </c>
      <c r="J550" s="188"/>
      <c r="K550" s="188"/>
      <c r="L550" s="232"/>
      <c r="M550" s="179">
        <f t="shared" si="53"/>
        <v>0</v>
      </c>
      <c r="N550" s="179"/>
      <c r="O550" s="189"/>
    </row>
    <row r="551" spans="1:15" x14ac:dyDescent="0.2">
      <c r="A551" s="231"/>
      <c r="B551" s="185" t="s">
        <v>762</v>
      </c>
      <c r="C551" s="186"/>
      <c r="D551" s="187"/>
      <c r="E551" s="179">
        <f t="shared" si="49"/>
        <v>0</v>
      </c>
      <c r="F551" s="188"/>
      <c r="G551" s="188" t="str">
        <f t="shared" si="50"/>
        <v xml:space="preserve">A527 :  </v>
      </c>
      <c r="H551" s="93" t="str">
        <f t="shared" si="51"/>
        <v xml:space="preserve">A527 : </v>
      </c>
      <c r="I551" s="93" t="str">
        <f t="shared" si="52"/>
        <v>A527</v>
      </c>
      <c r="J551" s="188"/>
      <c r="K551" s="188"/>
      <c r="L551" s="232"/>
      <c r="M551" s="179">
        <f t="shared" si="53"/>
        <v>0</v>
      </c>
      <c r="N551" s="179"/>
      <c r="O551" s="189"/>
    </row>
    <row r="552" spans="1:15" x14ac:dyDescent="0.2">
      <c r="A552" s="231"/>
      <c r="B552" s="185" t="s">
        <v>763</v>
      </c>
      <c r="C552" s="186"/>
      <c r="D552" s="187"/>
      <c r="E552" s="179">
        <f t="shared" si="49"/>
        <v>0</v>
      </c>
      <c r="F552" s="188"/>
      <c r="G552" s="188" t="str">
        <f t="shared" si="50"/>
        <v xml:space="preserve">A528 :  </v>
      </c>
      <c r="H552" s="93" t="str">
        <f t="shared" si="51"/>
        <v xml:space="preserve">A528 : </v>
      </c>
      <c r="I552" s="93" t="str">
        <f t="shared" si="52"/>
        <v>A528</v>
      </c>
      <c r="J552" s="188"/>
      <c r="K552" s="188"/>
      <c r="L552" s="232"/>
      <c r="M552" s="179">
        <f t="shared" si="53"/>
        <v>0</v>
      </c>
      <c r="N552" s="179"/>
      <c r="O552" s="189"/>
    </row>
    <row r="553" spans="1:15" x14ac:dyDescent="0.2">
      <c r="B553" s="118" t="s">
        <v>363</v>
      </c>
      <c r="C553" s="186"/>
      <c r="D553" s="187"/>
      <c r="E553" s="179">
        <f t="shared" ref="E553:E584" si="54">N553+(N553*O553)</f>
        <v>0</v>
      </c>
      <c r="F553" s="188"/>
      <c r="G553" s="188" t="str">
        <f t="shared" ref="G553:G584" si="55">IF(B553&lt;&gt;"",REPT(B553,1)&amp;" :  " &amp;REPT(C553,1),"")</f>
        <v xml:space="preserve">A133 :  </v>
      </c>
      <c r="H553" s="93" t="str">
        <f t="shared" ref="H553:H584" si="56">IF(B553&lt;&gt;"",CONCATENATE(B553," : ",C553),"")</f>
        <v xml:space="preserve">A133 : </v>
      </c>
      <c r="I553" s="93" t="str">
        <f t="shared" ref="I553:I584" si="57">IF(B553&lt;&gt;"",REPT(B553,1),"")</f>
        <v>A133</v>
      </c>
      <c r="J553" s="188"/>
      <c r="K553" s="188"/>
      <c r="L553" s="91"/>
      <c r="M553" s="91"/>
      <c r="N553" s="179"/>
      <c r="O553" s="189"/>
    </row>
    <row r="554" spans="1:15" x14ac:dyDescent="0.2">
      <c r="B554" s="118" t="s">
        <v>364</v>
      </c>
      <c r="C554" s="186"/>
      <c r="D554" s="187"/>
      <c r="E554" s="179">
        <f t="shared" si="54"/>
        <v>0</v>
      </c>
      <c r="F554" s="188"/>
      <c r="G554" s="188" t="str">
        <f t="shared" si="55"/>
        <v xml:space="preserve">A134 :  </v>
      </c>
      <c r="H554" s="93" t="str">
        <f t="shared" si="56"/>
        <v xml:space="preserve">A134 : </v>
      </c>
      <c r="I554" s="93" t="str">
        <f t="shared" si="57"/>
        <v>A134</v>
      </c>
      <c r="J554" s="188"/>
      <c r="K554" s="188"/>
      <c r="L554" s="91"/>
      <c r="M554" s="91"/>
      <c r="N554" s="179"/>
      <c r="O554" s="189"/>
    </row>
    <row r="555" spans="1:15" x14ac:dyDescent="0.2">
      <c r="B555" s="118" t="s">
        <v>365</v>
      </c>
      <c r="C555" s="186"/>
      <c r="D555" s="187"/>
      <c r="E555" s="179">
        <f t="shared" si="54"/>
        <v>0</v>
      </c>
      <c r="F555" s="188"/>
      <c r="G555" s="188" t="str">
        <f t="shared" si="55"/>
        <v xml:space="preserve">A135 :  </v>
      </c>
      <c r="H555" s="93" t="str">
        <f t="shared" si="56"/>
        <v xml:space="preserve">A135 : </v>
      </c>
      <c r="I555" s="93" t="str">
        <f t="shared" si="57"/>
        <v>A135</v>
      </c>
      <c r="J555" s="188"/>
      <c r="K555" s="188"/>
      <c r="L555" s="91"/>
      <c r="M555" s="91"/>
      <c r="N555" s="179"/>
      <c r="O555" s="189"/>
    </row>
    <row r="556" spans="1:15" x14ac:dyDescent="0.2">
      <c r="B556" s="118" t="s">
        <v>366</v>
      </c>
      <c r="C556" s="186"/>
      <c r="D556" s="187"/>
      <c r="E556" s="179">
        <f t="shared" si="54"/>
        <v>0</v>
      </c>
      <c r="F556" s="188"/>
      <c r="G556" s="188" t="str">
        <f t="shared" si="55"/>
        <v xml:space="preserve">A136 :  </v>
      </c>
      <c r="H556" s="93" t="str">
        <f t="shared" si="56"/>
        <v xml:space="preserve">A136 : </v>
      </c>
      <c r="I556" s="93" t="str">
        <f t="shared" si="57"/>
        <v>A136</v>
      </c>
      <c r="J556" s="188"/>
      <c r="K556" s="188"/>
      <c r="L556" s="91"/>
      <c r="M556" s="91"/>
      <c r="N556" s="179"/>
      <c r="O556" s="189"/>
    </row>
    <row r="557" spans="1:15" x14ac:dyDescent="0.2">
      <c r="B557" s="118" t="s">
        <v>367</v>
      </c>
      <c r="C557" s="186"/>
      <c r="D557" s="187"/>
      <c r="E557" s="179">
        <f t="shared" si="54"/>
        <v>0</v>
      </c>
      <c r="F557" s="188"/>
      <c r="G557" s="188" t="str">
        <f t="shared" si="55"/>
        <v xml:space="preserve">A137 :  </v>
      </c>
      <c r="H557" s="93" t="str">
        <f t="shared" si="56"/>
        <v xml:space="preserve">A137 : </v>
      </c>
      <c r="I557" s="93" t="str">
        <f t="shared" si="57"/>
        <v>A137</v>
      </c>
      <c r="J557" s="188"/>
      <c r="K557" s="188"/>
      <c r="L557" s="91"/>
      <c r="M557" s="91"/>
      <c r="N557" s="179"/>
      <c r="O557" s="189"/>
    </row>
    <row r="558" spans="1:15" x14ac:dyDescent="0.2">
      <c r="B558" s="118" t="s">
        <v>368</v>
      </c>
      <c r="C558" s="186"/>
      <c r="D558" s="187"/>
      <c r="E558" s="179">
        <f t="shared" si="54"/>
        <v>0</v>
      </c>
      <c r="F558" s="188"/>
      <c r="G558" s="188" t="str">
        <f t="shared" si="55"/>
        <v xml:space="preserve">A138 :  </v>
      </c>
      <c r="H558" s="93" t="str">
        <f t="shared" si="56"/>
        <v xml:space="preserve">A138 : </v>
      </c>
      <c r="I558" s="93" t="str">
        <f t="shared" si="57"/>
        <v>A138</v>
      </c>
      <c r="J558" s="188"/>
      <c r="K558" s="188"/>
      <c r="L558" s="91"/>
      <c r="M558" s="91"/>
      <c r="N558" s="179"/>
      <c r="O558" s="189"/>
    </row>
    <row r="559" spans="1:15" x14ac:dyDescent="0.2">
      <c r="B559" s="118" t="s">
        <v>369</v>
      </c>
      <c r="C559" s="186"/>
      <c r="D559" s="187"/>
      <c r="E559" s="179">
        <f t="shared" si="54"/>
        <v>0</v>
      </c>
      <c r="F559" s="188"/>
      <c r="G559" s="188" t="str">
        <f t="shared" si="55"/>
        <v xml:space="preserve">A139 :  </v>
      </c>
      <c r="H559" s="93" t="str">
        <f t="shared" si="56"/>
        <v xml:space="preserve">A139 : </v>
      </c>
      <c r="I559" s="93" t="str">
        <f t="shared" si="57"/>
        <v>A139</v>
      </c>
      <c r="J559" s="188"/>
      <c r="K559" s="188"/>
      <c r="L559" s="91"/>
      <c r="M559" s="91"/>
      <c r="N559" s="179"/>
      <c r="O559" s="189"/>
    </row>
    <row r="560" spans="1:15" x14ac:dyDescent="0.2">
      <c r="B560" s="118" t="s">
        <v>370</v>
      </c>
      <c r="C560" s="186"/>
      <c r="D560" s="187"/>
      <c r="E560" s="179">
        <f t="shared" si="54"/>
        <v>0</v>
      </c>
      <c r="F560" s="188"/>
      <c r="G560" s="188" t="str">
        <f t="shared" si="55"/>
        <v xml:space="preserve">A140 :  </v>
      </c>
      <c r="H560" s="93" t="str">
        <f t="shared" si="56"/>
        <v xml:space="preserve">A140 : </v>
      </c>
      <c r="I560" s="93" t="str">
        <f t="shared" si="57"/>
        <v>A140</v>
      </c>
      <c r="J560" s="188"/>
      <c r="K560" s="188"/>
      <c r="L560" s="91"/>
      <c r="M560" s="91"/>
      <c r="N560" s="179"/>
      <c r="O560" s="189"/>
    </row>
    <row r="561" spans="2:15" x14ac:dyDescent="0.2">
      <c r="B561" s="118" t="s">
        <v>371</v>
      </c>
      <c r="C561" s="186"/>
      <c r="D561" s="187"/>
      <c r="E561" s="179">
        <f t="shared" si="54"/>
        <v>0</v>
      </c>
      <c r="F561" s="188"/>
      <c r="G561" s="188" t="str">
        <f t="shared" si="55"/>
        <v xml:space="preserve">A141 :  </v>
      </c>
      <c r="H561" s="93" t="str">
        <f t="shared" si="56"/>
        <v xml:space="preserve">A141 : </v>
      </c>
      <c r="I561" s="93" t="str">
        <f t="shared" si="57"/>
        <v>A141</v>
      </c>
      <c r="J561" s="188"/>
      <c r="K561" s="188"/>
      <c r="L561" s="91"/>
      <c r="M561" s="91"/>
      <c r="N561" s="179"/>
      <c r="O561" s="189"/>
    </row>
    <row r="562" spans="2:15" x14ac:dyDescent="0.2">
      <c r="B562" s="118" t="s">
        <v>372</v>
      </c>
      <c r="C562" s="186"/>
      <c r="D562" s="187"/>
      <c r="E562" s="179">
        <f t="shared" si="54"/>
        <v>0</v>
      </c>
      <c r="F562" s="188"/>
      <c r="G562" s="188" t="str">
        <f t="shared" si="55"/>
        <v xml:space="preserve">A142 :  </v>
      </c>
      <c r="H562" s="93" t="str">
        <f t="shared" si="56"/>
        <v xml:space="preserve">A142 : </v>
      </c>
      <c r="I562" s="93" t="str">
        <f t="shared" si="57"/>
        <v>A142</v>
      </c>
      <c r="J562" s="188"/>
      <c r="K562" s="188"/>
      <c r="L562" s="91"/>
      <c r="M562" s="91"/>
      <c r="N562" s="179"/>
      <c r="O562" s="189"/>
    </row>
    <row r="563" spans="2:15" x14ac:dyDescent="0.2">
      <c r="B563" s="118" t="s">
        <v>373</v>
      </c>
      <c r="C563" s="186"/>
      <c r="D563" s="187"/>
      <c r="E563" s="179">
        <f t="shared" si="54"/>
        <v>0</v>
      </c>
      <c r="F563" s="188"/>
      <c r="G563" s="188" t="str">
        <f t="shared" si="55"/>
        <v xml:space="preserve">A143 :  </v>
      </c>
      <c r="H563" s="93" t="str">
        <f t="shared" si="56"/>
        <v xml:space="preserve">A143 : </v>
      </c>
      <c r="I563" s="93" t="str">
        <f t="shared" si="57"/>
        <v>A143</v>
      </c>
      <c r="J563" s="188"/>
      <c r="K563" s="188"/>
      <c r="L563" s="91"/>
      <c r="M563" s="91"/>
      <c r="N563" s="179"/>
      <c r="O563" s="189"/>
    </row>
    <row r="564" spans="2:15" x14ac:dyDescent="0.2">
      <c r="B564" s="118" t="s">
        <v>374</v>
      </c>
      <c r="C564" s="186"/>
      <c r="D564" s="187"/>
      <c r="E564" s="179">
        <f t="shared" si="54"/>
        <v>0</v>
      </c>
      <c r="F564" s="188"/>
      <c r="G564" s="188" t="str">
        <f t="shared" si="55"/>
        <v xml:space="preserve">A144 :  </v>
      </c>
      <c r="H564" s="93" t="str">
        <f t="shared" si="56"/>
        <v xml:space="preserve">A144 : </v>
      </c>
      <c r="I564" s="93" t="str">
        <f t="shared" si="57"/>
        <v>A144</v>
      </c>
      <c r="J564" s="188"/>
      <c r="K564" s="188"/>
      <c r="L564" s="91"/>
      <c r="M564" s="91"/>
      <c r="N564" s="179"/>
      <c r="O564" s="189"/>
    </row>
    <row r="565" spans="2:15" x14ac:dyDescent="0.2">
      <c r="B565" s="118" t="s">
        <v>375</v>
      </c>
      <c r="C565" s="186"/>
      <c r="D565" s="187"/>
      <c r="E565" s="179">
        <f t="shared" si="54"/>
        <v>0</v>
      </c>
      <c r="F565" s="188"/>
      <c r="G565" s="188" t="str">
        <f t="shared" si="55"/>
        <v xml:space="preserve">A145 :  </v>
      </c>
      <c r="H565" s="93" t="str">
        <f t="shared" si="56"/>
        <v xml:space="preserve">A145 : </v>
      </c>
      <c r="I565" s="93" t="str">
        <f t="shared" si="57"/>
        <v>A145</v>
      </c>
      <c r="J565" s="188"/>
      <c r="K565" s="188"/>
      <c r="L565" s="91"/>
      <c r="M565" s="91"/>
      <c r="N565" s="179"/>
      <c r="O565" s="189"/>
    </row>
    <row r="566" spans="2:15" x14ac:dyDescent="0.2">
      <c r="B566" s="118" t="s">
        <v>376</v>
      </c>
      <c r="C566" s="186"/>
      <c r="D566" s="187"/>
      <c r="E566" s="179">
        <f t="shared" si="54"/>
        <v>0</v>
      </c>
      <c r="F566" s="188"/>
      <c r="G566" s="188" t="str">
        <f t="shared" si="55"/>
        <v xml:space="preserve">A146 :  </v>
      </c>
      <c r="H566" s="93" t="str">
        <f t="shared" si="56"/>
        <v xml:space="preserve">A146 : </v>
      </c>
      <c r="I566" s="93" t="str">
        <f t="shared" si="57"/>
        <v>A146</v>
      </c>
      <c r="J566" s="188"/>
      <c r="K566" s="188"/>
      <c r="L566" s="91"/>
      <c r="M566" s="91"/>
      <c r="N566" s="179"/>
      <c r="O566" s="189"/>
    </row>
    <row r="567" spans="2:15" x14ac:dyDescent="0.2">
      <c r="B567" s="118" t="s">
        <v>377</v>
      </c>
      <c r="C567" s="186"/>
      <c r="D567" s="187"/>
      <c r="E567" s="179">
        <f t="shared" si="54"/>
        <v>0</v>
      </c>
      <c r="F567" s="188"/>
      <c r="G567" s="188" t="str">
        <f t="shared" si="55"/>
        <v xml:space="preserve">A147 :  </v>
      </c>
      <c r="H567" s="93" t="str">
        <f t="shared" si="56"/>
        <v xml:space="preserve">A147 : </v>
      </c>
      <c r="I567" s="93" t="str">
        <f t="shared" si="57"/>
        <v>A147</v>
      </c>
      <c r="J567" s="188"/>
      <c r="K567" s="188"/>
      <c r="L567" s="91"/>
      <c r="M567" s="91"/>
      <c r="N567" s="179"/>
      <c r="O567" s="189"/>
    </row>
    <row r="568" spans="2:15" x14ac:dyDescent="0.2">
      <c r="B568" s="118" t="s">
        <v>378</v>
      </c>
      <c r="C568" s="186"/>
      <c r="D568" s="187"/>
      <c r="E568" s="179">
        <f t="shared" si="54"/>
        <v>0</v>
      </c>
      <c r="F568" s="188"/>
      <c r="G568" s="188" t="str">
        <f t="shared" si="55"/>
        <v xml:space="preserve">A148 :  </v>
      </c>
      <c r="H568" s="93" t="str">
        <f t="shared" si="56"/>
        <v xml:space="preserve">A148 : </v>
      </c>
      <c r="I568" s="93" t="str">
        <f t="shared" si="57"/>
        <v>A148</v>
      </c>
      <c r="J568" s="188"/>
      <c r="K568" s="188"/>
      <c r="L568" s="91"/>
      <c r="M568" s="91"/>
      <c r="N568" s="179"/>
      <c r="O568" s="189"/>
    </row>
    <row r="569" spans="2:15" x14ac:dyDescent="0.2">
      <c r="B569" s="118" t="s">
        <v>379</v>
      </c>
      <c r="C569" s="186"/>
      <c r="D569" s="187"/>
      <c r="E569" s="179">
        <f t="shared" si="54"/>
        <v>0</v>
      </c>
      <c r="F569" s="188"/>
      <c r="G569" s="188" t="str">
        <f t="shared" si="55"/>
        <v xml:space="preserve">A149 :  </v>
      </c>
      <c r="H569" s="93" t="str">
        <f t="shared" si="56"/>
        <v xml:space="preserve">A149 : </v>
      </c>
      <c r="I569" s="93" t="str">
        <f t="shared" si="57"/>
        <v>A149</v>
      </c>
      <c r="J569" s="188"/>
      <c r="K569" s="188"/>
      <c r="L569" s="91"/>
      <c r="M569" s="91"/>
      <c r="N569" s="179"/>
      <c r="O569" s="189"/>
    </row>
    <row r="570" spans="2:15" x14ac:dyDescent="0.2">
      <c r="B570" s="118" t="s">
        <v>380</v>
      </c>
      <c r="C570" s="186"/>
      <c r="D570" s="187"/>
      <c r="E570" s="179">
        <f t="shared" si="54"/>
        <v>0</v>
      </c>
      <c r="F570" s="188"/>
      <c r="G570" s="188" t="str">
        <f t="shared" si="55"/>
        <v xml:space="preserve">A150 :  </v>
      </c>
      <c r="H570" s="93" t="str">
        <f t="shared" si="56"/>
        <v xml:space="preserve">A150 : </v>
      </c>
      <c r="I570" s="93" t="str">
        <f t="shared" si="57"/>
        <v>A150</v>
      </c>
      <c r="J570" s="188"/>
      <c r="K570" s="188"/>
      <c r="L570" s="91"/>
      <c r="M570" s="91"/>
      <c r="N570" s="179"/>
      <c r="O570" s="189"/>
    </row>
    <row r="571" spans="2:15" x14ac:dyDescent="0.2">
      <c r="B571" s="118" t="s">
        <v>381</v>
      </c>
      <c r="C571" s="186"/>
      <c r="D571" s="187"/>
      <c r="E571" s="179">
        <f t="shared" si="54"/>
        <v>0</v>
      </c>
      <c r="F571" s="188"/>
      <c r="G571" s="188" t="str">
        <f t="shared" si="55"/>
        <v xml:space="preserve">A151 :  </v>
      </c>
      <c r="H571" s="93" t="str">
        <f t="shared" si="56"/>
        <v xml:space="preserve">A151 : </v>
      </c>
      <c r="I571" s="93" t="str">
        <f t="shared" si="57"/>
        <v>A151</v>
      </c>
      <c r="J571" s="188"/>
      <c r="K571" s="188"/>
      <c r="L571" s="91"/>
      <c r="M571" s="91"/>
      <c r="N571" s="179"/>
      <c r="O571" s="189"/>
    </row>
    <row r="572" spans="2:15" x14ac:dyDescent="0.2">
      <c r="B572" s="118" t="s">
        <v>382</v>
      </c>
      <c r="C572" s="186"/>
      <c r="D572" s="187"/>
      <c r="E572" s="179">
        <f t="shared" si="54"/>
        <v>0</v>
      </c>
      <c r="F572" s="188"/>
      <c r="G572" s="188" t="str">
        <f t="shared" si="55"/>
        <v xml:space="preserve">A152 :  </v>
      </c>
      <c r="H572" s="93" t="str">
        <f t="shared" si="56"/>
        <v xml:space="preserve">A152 : </v>
      </c>
      <c r="I572" s="93" t="str">
        <f t="shared" si="57"/>
        <v>A152</v>
      </c>
      <c r="J572" s="188"/>
      <c r="K572" s="188"/>
      <c r="L572" s="91"/>
      <c r="M572" s="91"/>
      <c r="N572" s="179"/>
      <c r="O572" s="189"/>
    </row>
    <row r="573" spans="2:15" x14ac:dyDescent="0.2">
      <c r="B573" s="118" t="s">
        <v>383</v>
      </c>
      <c r="C573" s="186"/>
      <c r="D573" s="187"/>
      <c r="E573" s="179">
        <f t="shared" si="54"/>
        <v>0</v>
      </c>
      <c r="F573" s="188"/>
      <c r="G573" s="188" t="str">
        <f t="shared" si="55"/>
        <v xml:space="preserve">A153 :  </v>
      </c>
      <c r="H573" s="93" t="str">
        <f t="shared" si="56"/>
        <v xml:space="preserve">A153 : </v>
      </c>
      <c r="I573" s="93" t="str">
        <f t="shared" si="57"/>
        <v>A153</v>
      </c>
      <c r="J573" s="188"/>
      <c r="K573" s="188"/>
      <c r="L573" s="91"/>
      <c r="M573" s="91"/>
      <c r="N573" s="179"/>
      <c r="O573" s="189"/>
    </row>
    <row r="574" spans="2:15" x14ac:dyDescent="0.2">
      <c r="B574" s="118" t="s">
        <v>384</v>
      </c>
      <c r="C574" s="186"/>
      <c r="D574" s="187"/>
      <c r="E574" s="179">
        <f t="shared" si="54"/>
        <v>0</v>
      </c>
      <c r="F574" s="188"/>
      <c r="G574" s="188" t="str">
        <f t="shared" si="55"/>
        <v xml:space="preserve">A154 :  </v>
      </c>
      <c r="H574" s="93" t="str">
        <f t="shared" si="56"/>
        <v xml:space="preserve">A154 : </v>
      </c>
      <c r="I574" s="93" t="str">
        <f t="shared" si="57"/>
        <v>A154</v>
      </c>
      <c r="J574" s="188"/>
      <c r="K574" s="188"/>
      <c r="L574" s="91"/>
      <c r="M574" s="91"/>
      <c r="N574" s="179"/>
      <c r="O574" s="189"/>
    </row>
    <row r="575" spans="2:15" x14ac:dyDescent="0.2">
      <c r="B575" s="118" t="s">
        <v>385</v>
      </c>
      <c r="C575" s="186"/>
      <c r="D575" s="187"/>
      <c r="E575" s="179">
        <f t="shared" si="54"/>
        <v>0</v>
      </c>
      <c r="F575" s="188"/>
      <c r="G575" s="188" t="str">
        <f t="shared" si="55"/>
        <v xml:space="preserve">A155 :  </v>
      </c>
      <c r="H575" s="93" t="str">
        <f t="shared" si="56"/>
        <v xml:space="preserve">A155 : </v>
      </c>
      <c r="I575" s="93" t="str">
        <f t="shared" si="57"/>
        <v>A155</v>
      </c>
      <c r="J575" s="188"/>
      <c r="K575" s="188"/>
      <c r="L575" s="91"/>
      <c r="M575" s="91"/>
      <c r="N575" s="179"/>
      <c r="O575" s="189"/>
    </row>
    <row r="576" spans="2:15" x14ac:dyDescent="0.2">
      <c r="B576" s="118" t="s">
        <v>386</v>
      </c>
      <c r="C576" s="186"/>
      <c r="D576" s="187"/>
      <c r="E576" s="179">
        <f t="shared" si="54"/>
        <v>0</v>
      </c>
      <c r="F576" s="188"/>
      <c r="G576" s="188" t="str">
        <f t="shared" si="55"/>
        <v xml:space="preserve">A156 :  </v>
      </c>
      <c r="H576" s="93" t="str">
        <f t="shared" si="56"/>
        <v xml:space="preserve">A156 : </v>
      </c>
      <c r="I576" s="93" t="str">
        <f t="shared" si="57"/>
        <v>A156</v>
      </c>
      <c r="J576" s="188"/>
      <c r="K576" s="188"/>
      <c r="L576" s="91"/>
      <c r="M576" s="91"/>
      <c r="N576" s="179"/>
      <c r="O576" s="189"/>
    </row>
    <row r="577" spans="2:15" x14ac:dyDescent="0.2">
      <c r="B577" s="118" t="s">
        <v>387</v>
      </c>
      <c r="C577" s="186"/>
      <c r="D577" s="187"/>
      <c r="E577" s="179">
        <f t="shared" si="54"/>
        <v>0</v>
      </c>
      <c r="F577" s="188"/>
      <c r="G577" s="188" t="str">
        <f t="shared" si="55"/>
        <v xml:space="preserve">A157 :  </v>
      </c>
      <c r="H577" s="93" t="str">
        <f t="shared" si="56"/>
        <v xml:space="preserve">A157 : </v>
      </c>
      <c r="I577" s="93" t="str">
        <f t="shared" si="57"/>
        <v>A157</v>
      </c>
      <c r="J577" s="188"/>
      <c r="K577" s="188"/>
      <c r="L577" s="91"/>
      <c r="M577" s="91"/>
      <c r="N577" s="179"/>
      <c r="O577" s="189"/>
    </row>
    <row r="578" spans="2:15" x14ac:dyDescent="0.2">
      <c r="B578" s="118" t="s">
        <v>388</v>
      </c>
      <c r="C578" s="186"/>
      <c r="D578" s="187"/>
      <c r="E578" s="179">
        <f t="shared" si="54"/>
        <v>0</v>
      </c>
      <c r="F578" s="188"/>
      <c r="G578" s="188" t="str">
        <f t="shared" si="55"/>
        <v xml:space="preserve">A158 :  </v>
      </c>
      <c r="H578" s="93" t="str">
        <f t="shared" si="56"/>
        <v xml:space="preserve">A158 : </v>
      </c>
      <c r="I578" s="93" t="str">
        <f t="shared" si="57"/>
        <v>A158</v>
      </c>
      <c r="J578" s="188"/>
      <c r="K578" s="188"/>
      <c r="L578" s="91"/>
      <c r="M578" s="91"/>
      <c r="N578" s="179"/>
      <c r="O578" s="189"/>
    </row>
    <row r="579" spans="2:15" x14ac:dyDescent="0.2">
      <c r="B579" s="118" t="s">
        <v>389</v>
      </c>
      <c r="C579" s="186"/>
      <c r="D579" s="187"/>
      <c r="E579" s="179">
        <f t="shared" si="54"/>
        <v>0</v>
      </c>
      <c r="F579" s="188"/>
      <c r="G579" s="188" t="str">
        <f t="shared" si="55"/>
        <v xml:space="preserve">A159 :  </v>
      </c>
      <c r="H579" s="93" t="str">
        <f t="shared" si="56"/>
        <v xml:space="preserve">A159 : </v>
      </c>
      <c r="I579" s="93" t="str">
        <f t="shared" si="57"/>
        <v>A159</v>
      </c>
      <c r="J579" s="188"/>
      <c r="K579" s="188"/>
      <c r="L579" s="91"/>
      <c r="M579" s="91"/>
      <c r="N579" s="179"/>
      <c r="O579" s="189"/>
    </row>
    <row r="580" spans="2:15" x14ac:dyDescent="0.2">
      <c r="B580" s="118" t="s">
        <v>390</v>
      </c>
      <c r="C580" s="186"/>
      <c r="D580" s="187"/>
      <c r="E580" s="179">
        <f t="shared" si="54"/>
        <v>0</v>
      </c>
      <c r="F580" s="188"/>
      <c r="G580" s="188" t="str">
        <f t="shared" si="55"/>
        <v xml:space="preserve">A160 :  </v>
      </c>
      <c r="H580" s="93" t="str">
        <f t="shared" si="56"/>
        <v xml:space="preserve">A160 : </v>
      </c>
      <c r="I580" s="93" t="str">
        <f t="shared" si="57"/>
        <v>A160</v>
      </c>
      <c r="J580" s="188"/>
      <c r="K580" s="188"/>
      <c r="L580" s="91"/>
      <c r="M580" s="91"/>
      <c r="N580" s="179"/>
      <c r="O580" s="189"/>
    </row>
    <row r="581" spans="2:15" x14ac:dyDescent="0.2">
      <c r="B581" s="118" t="s">
        <v>391</v>
      </c>
      <c r="C581" s="186"/>
      <c r="D581" s="187"/>
      <c r="E581" s="179">
        <f t="shared" si="54"/>
        <v>0</v>
      </c>
      <c r="F581" s="188"/>
      <c r="G581" s="188" t="str">
        <f t="shared" si="55"/>
        <v xml:space="preserve">A161 :  </v>
      </c>
      <c r="H581" s="93" t="str">
        <f t="shared" si="56"/>
        <v xml:space="preserve">A161 : </v>
      </c>
      <c r="I581" s="93" t="str">
        <f t="shared" si="57"/>
        <v>A161</v>
      </c>
      <c r="J581" s="188"/>
      <c r="K581" s="188"/>
      <c r="L581" s="91"/>
      <c r="M581" s="91"/>
      <c r="N581" s="179"/>
      <c r="O581" s="189"/>
    </row>
    <row r="582" spans="2:15" x14ac:dyDescent="0.2">
      <c r="B582" s="118" t="s">
        <v>392</v>
      </c>
      <c r="C582" s="186"/>
      <c r="D582" s="187"/>
      <c r="E582" s="179">
        <f t="shared" si="54"/>
        <v>0</v>
      </c>
      <c r="F582" s="188"/>
      <c r="G582" s="188" t="str">
        <f t="shared" si="55"/>
        <v xml:space="preserve">A162 :  </v>
      </c>
      <c r="H582" s="93" t="str">
        <f t="shared" si="56"/>
        <v xml:space="preserve">A162 : </v>
      </c>
      <c r="I582" s="93" t="str">
        <f t="shared" si="57"/>
        <v>A162</v>
      </c>
      <c r="J582" s="188"/>
      <c r="K582" s="188"/>
      <c r="L582" s="91"/>
      <c r="M582" s="91"/>
      <c r="N582" s="179"/>
      <c r="O582" s="189"/>
    </row>
    <row r="583" spans="2:15" x14ac:dyDescent="0.2">
      <c r="B583" s="118" t="s">
        <v>393</v>
      </c>
      <c r="C583" s="186"/>
      <c r="D583" s="187"/>
      <c r="E583" s="179">
        <f t="shared" si="54"/>
        <v>0</v>
      </c>
      <c r="F583" s="188"/>
      <c r="G583" s="188" t="str">
        <f t="shared" si="55"/>
        <v xml:space="preserve">A163 :  </v>
      </c>
      <c r="H583" s="93" t="str">
        <f t="shared" si="56"/>
        <v xml:space="preserve">A163 : </v>
      </c>
      <c r="I583" s="93" t="str">
        <f t="shared" si="57"/>
        <v>A163</v>
      </c>
      <c r="J583" s="188"/>
      <c r="K583" s="188"/>
      <c r="L583" s="91"/>
      <c r="M583" s="91"/>
      <c r="N583" s="179"/>
      <c r="O583" s="189"/>
    </row>
    <row r="584" spans="2:15" x14ac:dyDescent="0.2">
      <c r="B584" s="118" t="s">
        <v>394</v>
      </c>
      <c r="C584" s="186"/>
      <c r="D584" s="187"/>
      <c r="E584" s="179">
        <f t="shared" si="54"/>
        <v>0</v>
      </c>
      <c r="F584" s="188"/>
      <c r="G584" s="188" t="str">
        <f t="shared" si="55"/>
        <v xml:space="preserve">A164 :  </v>
      </c>
      <c r="H584" s="93" t="str">
        <f t="shared" si="56"/>
        <v xml:space="preserve">A164 : </v>
      </c>
      <c r="I584" s="93" t="str">
        <f t="shared" si="57"/>
        <v>A164</v>
      </c>
      <c r="J584" s="188"/>
      <c r="K584" s="188"/>
      <c r="L584" s="91"/>
      <c r="M584" s="91"/>
      <c r="N584" s="179"/>
      <c r="O584" s="189"/>
    </row>
    <row r="585" spans="2:15" x14ac:dyDescent="0.2">
      <c r="B585" s="118" t="s">
        <v>395</v>
      </c>
      <c r="C585" s="186"/>
      <c r="D585" s="187"/>
      <c r="E585" s="179">
        <f t="shared" ref="E585:E648" si="58">N585+(N585*O585)</f>
        <v>0</v>
      </c>
      <c r="F585" s="188"/>
      <c r="G585" s="188" t="str">
        <f t="shared" ref="G585:G648" si="59">IF(B585&lt;&gt;"",REPT(B585,1)&amp;" :  " &amp;REPT(C585,1),"")</f>
        <v xml:space="preserve">A165 :  </v>
      </c>
      <c r="H585" s="93" t="str">
        <f t="shared" ref="H585:H648" si="60">IF(B585&lt;&gt;"",CONCATENATE(B585," : ",C585),"")</f>
        <v xml:space="preserve">A165 : </v>
      </c>
      <c r="I585" s="93" t="str">
        <f t="shared" ref="I585:I648" si="61">IF(B585&lt;&gt;"",REPT(B585,1),"")</f>
        <v>A165</v>
      </c>
      <c r="J585" s="188"/>
      <c r="K585" s="188"/>
      <c r="L585" s="91"/>
      <c r="M585" s="91"/>
      <c r="N585" s="179"/>
      <c r="O585" s="189"/>
    </row>
    <row r="586" spans="2:15" x14ac:dyDescent="0.2">
      <c r="B586" s="118" t="s">
        <v>396</v>
      </c>
      <c r="C586" s="186"/>
      <c r="D586" s="187"/>
      <c r="E586" s="179">
        <f t="shared" si="58"/>
        <v>0</v>
      </c>
      <c r="F586" s="188"/>
      <c r="G586" s="188" t="str">
        <f t="shared" si="59"/>
        <v xml:space="preserve">A166 :  </v>
      </c>
      <c r="H586" s="93" t="str">
        <f t="shared" si="60"/>
        <v xml:space="preserve">A166 : </v>
      </c>
      <c r="I586" s="93" t="str">
        <f t="shared" si="61"/>
        <v>A166</v>
      </c>
      <c r="J586" s="188"/>
      <c r="K586" s="188"/>
      <c r="L586" s="91"/>
      <c r="M586" s="91"/>
      <c r="N586" s="179"/>
      <c r="O586" s="189"/>
    </row>
    <row r="587" spans="2:15" x14ac:dyDescent="0.2">
      <c r="B587" s="118" t="s">
        <v>397</v>
      </c>
      <c r="C587" s="186"/>
      <c r="D587" s="187"/>
      <c r="E587" s="179">
        <f t="shared" si="58"/>
        <v>0</v>
      </c>
      <c r="F587" s="188"/>
      <c r="G587" s="188" t="str">
        <f t="shared" si="59"/>
        <v xml:space="preserve">A167 :  </v>
      </c>
      <c r="H587" s="93" t="str">
        <f t="shared" si="60"/>
        <v xml:space="preserve">A167 : </v>
      </c>
      <c r="I587" s="93" t="str">
        <f t="shared" si="61"/>
        <v>A167</v>
      </c>
      <c r="J587" s="188"/>
      <c r="K587" s="188"/>
      <c r="L587" s="91"/>
      <c r="M587" s="91"/>
      <c r="N587" s="179"/>
      <c r="O587" s="189"/>
    </row>
    <row r="588" spans="2:15" x14ac:dyDescent="0.2">
      <c r="B588" s="118" t="s">
        <v>398</v>
      </c>
      <c r="C588" s="186"/>
      <c r="D588" s="187"/>
      <c r="E588" s="179">
        <f t="shared" si="58"/>
        <v>0</v>
      </c>
      <c r="F588" s="188"/>
      <c r="G588" s="188" t="str">
        <f t="shared" si="59"/>
        <v xml:space="preserve">A168 :  </v>
      </c>
      <c r="H588" s="93" t="str">
        <f t="shared" si="60"/>
        <v xml:space="preserve">A168 : </v>
      </c>
      <c r="I588" s="93" t="str">
        <f t="shared" si="61"/>
        <v>A168</v>
      </c>
      <c r="J588" s="188"/>
      <c r="K588" s="188"/>
      <c r="L588" s="91"/>
      <c r="M588" s="91"/>
      <c r="N588" s="179"/>
      <c r="O588" s="189"/>
    </row>
    <row r="589" spans="2:15" x14ac:dyDescent="0.2">
      <c r="B589" s="118" t="s">
        <v>399</v>
      </c>
      <c r="C589" s="186"/>
      <c r="D589" s="187"/>
      <c r="E589" s="179">
        <f t="shared" si="58"/>
        <v>0</v>
      </c>
      <c r="F589" s="188"/>
      <c r="G589" s="188" t="str">
        <f t="shared" si="59"/>
        <v xml:space="preserve">A169 :  </v>
      </c>
      <c r="H589" s="93" t="str">
        <f t="shared" si="60"/>
        <v xml:space="preserve">A169 : </v>
      </c>
      <c r="I589" s="93" t="str">
        <f t="shared" si="61"/>
        <v>A169</v>
      </c>
      <c r="J589" s="188"/>
      <c r="K589" s="188"/>
      <c r="L589" s="91"/>
      <c r="M589" s="91"/>
      <c r="N589" s="179"/>
      <c r="O589" s="189"/>
    </row>
    <row r="590" spans="2:15" x14ac:dyDescent="0.2">
      <c r="B590" s="118" t="s">
        <v>400</v>
      </c>
      <c r="C590" s="186"/>
      <c r="D590" s="187"/>
      <c r="E590" s="179">
        <f t="shared" si="58"/>
        <v>0</v>
      </c>
      <c r="F590" s="188"/>
      <c r="G590" s="188" t="str">
        <f t="shared" si="59"/>
        <v xml:space="preserve">A170 :  </v>
      </c>
      <c r="H590" s="93" t="str">
        <f t="shared" si="60"/>
        <v xml:space="preserve">A170 : </v>
      </c>
      <c r="I590" s="93" t="str">
        <f t="shared" si="61"/>
        <v>A170</v>
      </c>
      <c r="J590" s="188"/>
      <c r="K590" s="188"/>
      <c r="L590" s="91"/>
      <c r="M590" s="91"/>
      <c r="N590" s="179"/>
      <c r="O590" s="189"/>
    </row>
    <row r="591" spans="2:15" x14ac:dyDescent="0.2">
      <c r="B591" s="118" t="s">
        <v>401</v>
      </c>
      <c r="C591" s="186"/>
      <c r="D591" s="187"/>
      <c r="E591" s="179">
        <f t="shared" si="58"/>
        <v>0</v>
      </c>
      <c r="F591" s="188"/>
      <c r="G591" s="188" t="str">
        <f t="shared" si="59"/>
        <v xml:space="preserve">A171 :  </v>
      </c>
      <c r="H591" s="93" t="str">
        <f t="shared" si="60"/>
        <v xml:space="preserve">A171 : </v>
      </c>
      <c r="I591" s="93" t="str">
        <f t="shared" si="61"/>
        <v>A171</v>
      </c>
      <c r="J591" s="188"/>
      <c r="K591" s="188"/>
      <c r="L591" s="91"/>
      <c r="M591" s="91"/>
      <c r="N591" s="179"/>
      <c r="O591" s="189"/>
    </row>
    <row r="592" spans="2:15" x14ac:dyDescent="0.2">
      <c r="B592" s="118" t="s">
        <v>402</v>
      </c>
      <c r="C592" s="186"/>
      <c r="D592" s="187"/>
      <c r="E592" s="179">
        <f t="shared" si="58"/>
        <v>0</v>
      </c>
      <c r="F592" s="188"/>
      <c r="G592" s="188" t="str">
        <f t="shared" si="59"/>
        <v xml:space="preserve">A172 :  </v>
      </c>
      <c r="H592" s="93" t="str">
        <f t="shared" si="60"/>
        <v xml:space="preserve">A172 : </v>
      </c>
      <c r="I592" s="93" t="str">
        <f t="shared" si="61"/>
        <v>A172</v>
      </c>
      <c r="J592" s="188"/>
      <c r="K592" s="188"/>
      <c r="L592" s="91"/>
      <c r="M592" s="91"/>
      <c r="N592" s="179"/>
      <c r="O592" s="189"/>
    </row>
    <row r="593" spans="2:15" x14ac:dyDescent="0.2">
      <c r="B593" s="118" t="s">
        <v>403</v>
      </c>
      <c r="C593" s="186"/>
      <c r="D593" s="187"/>
      <c r="E593" s="179">
        <f t="shared" si="58"/>
        <v>0</v>
      </c>
      <c r="F593" s="188"/>
      <c r="G593" s="188" t="str">
        <f t="shared" si="59"/>
        <v xml:space="preserve">A173 :  </v>
      </c>
      <c r="H593" s="93" t="str">
        <f t="shared" si="60"/>
        <v xml:space="preserve">A173 : </v>
      </c>
      <c r="I593" s="93" t="str">
        <f t="shared" si="61"/>
        <v>A173</v>
      </c>
      <c r="J593" s="188"/>
      <c r="K593" s="188"/>
      <c r="L593" s="91"/>
      <c r="M593" s="91"/>
      <c r="N593" s="179"/>
      <c r="O593" s="189"/>
    </row>
    <row r="594" spans="2:15" x14ac:dyDescent="0.2">
      <c r="B594" s="118" t="s">
        <v>404</v>
      </c>
      <c r="C594" s="186"/>
      <c r="D594" s="187"/>
      <c r="E594" s="179">
        <f t="shared" si="58"/>
        <v>0</v>
      </c>
      <c r="F594" s="188"/>
      <c r="G594" s="188" t="str">
        <f t="shared" si="59"/>
        <v xml:space="preserve">A174 :  </v>
      </c>
      <c r="H594" s="93" t="str">
        <f t="shared" si="60"/>
        <v xml:space="preserve">A174 : </v>
      </c>
      <c r="I594" s="93" t="str">
        <f t="shared" si="61"/>
        <v>A174</v>
      </c>
      <c r="J594" s="188"/>
      <c r="K594" s="188"/>
      <c r="L594" s="91"/>
      <c r="M594" s="91"/>
      <c r="N594" s="179"/>
      <c r="O594" s="189"/>
    </row>
    <row r="595" spans="2:15" x14ac:dyDescent="0.2">
      <c r="B595" s="118" t="s">
        <v>405</v>
      </c>
      <c r="C595" s="186"/>
      <c r="D595" s="187"/>
      <c r="E595" s="179">
        <f t="shared" si="58"/>
        <v>0</v>
      </c>
      <c r="F595" s="188"/>
      <c r="G595" s="188" t="str">
        <f t="shared" si="59"/>
        <v xml:space="preserve">A175 :  </v>
      </c>
      <c r="H595" s="93" t="str">
        <f t="shared" si="60"/>
        <v xml:space="preserve">A175 : </v>
      </c>
      <c r="I595" s="93" t="str">
        <f t="shared" si="61"/>
        <v>A175</v>
      </c>
      <c r="J595" s="188"/>
      <c r="K595" s="188"/>
      <c r="L595" s="91"/>
      <c r="M595" s="91"/>
      <c r="N595" s="179"/>
      <c r="O595" s="189"/>
    </row>
    <row r="596" spans="2:15" x14ac:dyDescent="0.2">
      <c r="B596" s="118" t="s">
        <v>406</v>
      </c>
      <c r="C596" s="186"/>
      <c r="D596" s="187"/>
      <c r="E596" s="179">
        <f t="shared" si="58"/>
        <v>0</v>
      </c>
      <c r="F596" s="188"/>
      <c r="G596" s="188" t="str">
        <f t="shared" si="59"/>
        <v xml:space="preserve">A176 :  </v>
      </c>
      <c r="H596" s="93" t="str">
        <f t="shared" si="60"/>
        <v xml:space="preserve">A176 : </v>
      </c>
      <c r="I596" s="93" t="str">
        <f t="shared" si="61"/>
        <v>A176</v>
      </c>
      <c r="J596" s="188"/>
      <c r="K596" s="188"/>
      <c r="L596" s="91"/>
      <c r="M596" s="91"/>
      <c r="N596" s="179"/>
      <c r="O596" s="189"/>
    </row>
    <row r="597" spans="2:15" x14ac:dyDescent="0.2">
      <c r="B597" s="118" t="s">
        <v>407</v>
      </c>
      <c r="C597" s="186"/>
      <c r="D597" s="187"/>
      <c r="E597" s="179">
        <f t="shared" si="58"/>
        <v>0</v>
      </c>
      <c r="F597" s="188"/>
      <c r="G597" s="188" t="str">
        <f t="shared" si="59"/>
        <v xml:space="preserve">A177 :  </v>
      </c>
      <c r="H597" s="93" t="str">
        <f t="shared" si="60"/>
        <v xml:space="preserve">A177 : </v>
      </c>
      <c r="I597" s="93" t="str">
        <f t="shared" si="61"/>
        <v>A177</v>
      </c>
      <c r="J597" s="188"/>
      <c r="K597" s="188"/>
      <c r="L597" s="91"/>
      <c r="M597" s="91"/>
      <c r="N597" s="179"/>
      <c r="O597" s="189"/>
    </row>
    <row r="598" spans="2:15" x14ac:dyDescent="0.2">
      <c r="B598" s="118" t="s">
        <v>408</v>
      </c>
      <c r="C598" s="186"/>
      <c r="D598" s="187"/>
      <c r="E598" s="179">
        <f t="shared" si="58"/>
        <v>0</v>
      </c>
      <c r="F598" s="188"/>
      <c r="G598" s="188" t="str">
        <f t="shared" si="59"/>
        <v xml:space="preserve">A178 :  </v>
      </c>
      <c r="H598" s="93" t="str">
        <f t="shared" si="60"/>
        <v xml:space="preserve">A178 : </v>
      </c>
      <c r="I598" s="93" t="str">
        <f t="shared" si="61"/>
        <v>A178</v>
      </c>
      <c r="J598" s="188"/>
      <c r="K598" s="188"/>
      <c r="L598" s="91"/>
      <c r="M598" s="91"/>
      <c r="N598" s="179"/>
      <c r="O598" s="189"/>
    </row>
    <row r="599" spans="2:15" x14ac:dyDescent="0.2">
      <c r="B599" s="118" t="s">
        <v>409</v>
      </c>
      <c r="C599" s="186"/>
      <c r="D599" s="187"/>
      <c r="E599" s="179">
        <f t="shared" si="58"/>
        <v>0</v>
      </c>
      <c r="F599" s="188"/>
      <c r="G599" s="188" t="str">
        <f t="shared" si="59"/>
        <v xml:space="preserve">A179 :  </v>
      </c>
      <c r="H599" s="93" t="str">
        <f t="shared" si="60"/>
        <v xml:space="preserve">A179 : </v>
      </c>
      <c r="I599" s="93" t="str">
        <f t="shared" si="61"/>
        <v>A179</v>
      </c>
      <c r="J599" s="188"/>
      <c r="K599" s="188"/>
      <c r="L599" s="91"/>
      <c r="M599" s="91"/>
      <c r="N599" s="179"/>
      <c r="O599" s="189"/>
    </row>
    <row r="600" spans="2:15" x14ac:dyDescent="0.2">
      <c r="B600" s="118" t="s">
        <v>410</v>
      </c>
      <c r="C600" s="186"/>
      <c r="D600" s="187"/>
      <c r="E600" s="179">
        <f t="shared" si="58"/>
        <v>0</v>
      </c>
      <c r="F600" s="188"/>
      <c r="G600" s="188" t="str">
        <f t="shared" si="59"/>
        <v xml:space="preserve">A180 :  </v>
      </c>
      <c r="H600" s="93" t="str">
        <f t="shared" si="60"/>
        <v xml:space="preserve">A180 : </v>
      </c>
      <c r="I600" s="93" t="str">
        <f t="shared" si="61"/>
        <v>A180</v>
      </c>
      <c r="J600" s="188"/>
      <c r="K600" s="188"/>
      <c r="L600" s="91"/>
      <c r="M600" s="91"/>
      <c r="N600" s="179"/>
      <c r="O600" s="189"/>
    </row>
    <row r="601" spans="2:15" x14ac:dyDescent="0.2">
      <c r="B601" s="118" t="s">
        <v>411</v>
      </c>
      <c r="C601" s="186"/>
      <c r="D601" s="187"/>
      <c r="E601" s="179">
        <f t="shared" si="58"/>
        <v>0</v>
      </c>
      <c r="F601" s="188"/>
      <c r="G601" s="188" t="str">
        <f t="shared" si="59"/>
        <v xml:space="preserve">A181 :  </v>
      </c>
      <c r="H601" s="93" t="str">
        <f t="shared" si="60"/>
        <v xml:space="preserve">A181 : </v>
      </c>
      <c r="I601" s="93" t="str">
        <f t="shared" si="61"/>
        <v>A181</v>
      </c>
      <c r="J601" s="188"/>
      <c r="K601" s="188"/>
      <c r="L601" s="91"/>
      <c r="M601" s="91"/>
      <c r="N601" s="179"/>
      <c r="O601" s="189"/>
    </row>
    <row r="602" spans="2:15" x14ac:dyDescent="0.2">
      <c r="B602" s="118" t="s">
        <v>412</v>
      </c>
      <c r="C602" s="186"/>
      <c r="D602" s="187"/>
      <c r="E602" s="179">
        <f t="shared" si="58"/>
        <v>0</v>
      </c>
      <c r="F602" s="188"/>
      <c r="G602" s="188" t="str">
        <f t="shared" si="59"/>
        <v xml:space="preserve">A182 :  </v>
      </c>
      <c r="H602" s="93" t="str">
        <f t="shared" si="60"/>
        <v xml:space="preserve">A182 : </v>
      </c>
      <c r="I602" s="93" t="str">
        <f t="shared" si="61"/>
        <v>A182</v>
      </c>
      <c r="J602" s="188"/>
      <c r="K602" s="188"/>
      <c r="L602" s="91"/>
      <c r="M602" s="91"/>
      <c r="N602" s="179"/>
      <c r="O602" s="189"/>
    </row>
    <row r="603" spans="2:15" x14ac:dyDescent="0.2">
      <c r="B603" s="118" t="s">
        <v>413</v>
      </c>
      <c r="C603" s="186"/>
      <c r="D603" s="187"/>
      <c r="E603" s="179">
        <f t="shared" si="58"/>
        <v>0</v>
      </c>
      <c r="F603" s="188"/>
      <c r="G603" s="188" t="str">
        <f t="shared" si="59"/>
        <v xml:space="preserve">A183 :  </v>
      </c>
      <c r="H603" s="93" t="str">
        <f t="shared" si="60"/>
        <v xml:space="preserve">A183 : </v>
      </c>
      <c r="I603" s="93" t="str">
        <f t="shared" si="61"/>
        <v>A183</v>
      </c>
      <c r="J603" s="188"/>
      <c r="K603" s="188"/>
      <c r="L603" s="91"/>
      <c r="M603" s="91"/>
      <c r="N603" s="179"/>
      <c r="O603" s="189"/>
    </row>
    <row r="604" spans="2:15" x14ac:dyDescent="0.2">
      <c r="B604" s="118" t="s">
        <v>414</v>
      </c>
      <c r="C604" s="186"/>
      <c r="D604" s="187"/>
      <c r="E604" s="179">
        <f t="shared" si="58"/>
        <v>0</v>
      </c>
      <c r="F604" s="188"/>
      <c r="G604" s="188" t="str">
        <f t="shared" si="59"/>
        <v xml:space="preserve">A184 :  </v>
      </c>
      <c r="H604" s="93" t="str">
        <f t="shared" si="60"/>
        <v xml:space="preserve">A184 : </v>
      </c>
      <c r="I604" s="93" t="str">
        <f t="shared" si="61"/>
        <v>A184</v>
      </c>
      <c r="J604" s="188"/>
      <c r="K604" s="188"/>
      <c r="L604" s="91"/>
      <c r="M604" s="91"/>
      <c r="N604" s="179"/>
      <c r="O604" s="189"/>
    </row>
    <row r="605" spans="2:15" x14ac:dyDescent="0.2">
      <c r="B605" s="118" t="s">
        <v>415</v>
      </c>
      <c r="C605" s="186"/>
      <c r="D605" s="187"/>
      <c r="E605" s="179">
        <f t="shared" si="58"/>
        <v>0</v>
      </c>
      <c r="F605" s="188"/>
      <c r="G605" s="188" t="str">
        <f t="shared" si="59"/>
        <v xml:space="preserve">A185 :  </v>
      </c>
      <c r="H605" s="93" t="str">
        <f t="shared" si="60"/>
        <v xml:space="preserve">A185 : </v>
      </c>
      <c r="I605" s="93" t="str">
        <f t="shared" si="61"/>
        <v>A185</v>
      </c>
      <c r="J605" s="188"/>
      <c r="K605" s="188"/>
      <c r="L605" s="91"/>
      <c r="M605" s="91"/>
      <c r="N605" s="179"/>
      <c r="O605" s="189"/>
    </row>
    <row r="606" spans="2:15" x14ac:dyDescent="0.2">
      <c r="B606" s="118" t="s">
        <v>416</v>
      </c>
      <c r="C606" s="186"/>
      <c r="D606" s="187"/>
      <c r="E606" s="179">
        <f t="shared" si="58"/>
        <v>0</v>
      </c>
      <c r="F606" s="188"/>
      <c r="G606" s="188" t="str">
        <f t="shared" si="59"/>
        <v xml:space="preserve">A186 :  </v>
      </c>
      <c r="H606" s="93" t="str">
        <f t="shared" si="60"/>
        <v xml:space="preserve">A186 : </v>
      </c>
      <c r="I606" s="93" t="str">
        <f t="shared" si="61"/>
        <v>A186</v>
      </c>
      <c r="J606" s="188"/>
      <c r="K606" s="188"/>
      <c r="L606" s="91"/>
      <c r="M606" s="91"/>
      <c r="N606" s="179"/>
      <c r="O606" s="189"/>
    </row>
    <row r="607" spans="2:15" x14ac:dyDescent="0.2">
      <c r="B607" s="118" t="s">
        <v>417</v>
      </c>
      <c r="C607" s="186"/>
      <c r="D607" s="187"/>
      <c r="E607" s="179">
        <f t="shared" si="58"/>
        <v>0</v>
      </c>
      <c r="F607" s="188"/>
      <c r="G607" s="188" t="str">
        <f t="shared" si="59"/>
        <v xml:space="preserve">A187 :  </v>
      </c>
      <c r="H607" s="93" t="str">
        <f t="shared" si="60"/>
        <v xml:space="preserve">A187 : </v>
      </c>
      <c r="I607" s="93" t="str">
        <f t="shared" si="61"/>
        <v>A187</v>
      </c>
      <c r="J607" s="188"/>
      <c r="K607" s="188"/>
      <c r="L607" s="91"/>
      <c r="M607" s="91"/>
      <c r="N607" s="179"/>
      <c r="O607" s="189"/>
    </row>
    <row r="608" spans="2:15" x14ac:dyDescent="0.2">
      <c r="B608" s="118" t="s">
        <v>418</v>
      </c>
      <c r="C608" s="186"/>
      <c r="D608" s="187"/>
      <c r="E608" s="179">
        <f t="shared" si="58"/>
        <v>0</v>
      </c>
      <c r="F608" s="188"/>
      <c r="G608" s="188" t="str">
        <f t="shared" si="59"/>
        <v xml:space="preserve">A188 :  </v>
      </c>
      <c r="H608" s="93" t="str">
        <f t="shared" si="60"/>
        <v xml:space="preserve">A188 : </v>
      </c>
      <c r="I608" s="93" t="str">
        <f t="shared" si="61"/>
        <v>A188</v>
      </c>
      <c r="J608" s="188"/>
      <c r="K608" s="188"/>
      <c r="L608" s="91"/>
      <c r="M608" s="91"/>
      <c r="N608" s="179"/>
      <c r="O608" s="189"/>
    </row>
    <row r="609" spans="2:15" x14ac:dyDescent="0.2">
      <c r="B609" s="118" t="s">
        <v>419</v>
      </c>
      <c r="C609" s="186"/>
      <c r="D609" s="187"/>
      <c r="E609" s="179">
        <f t="shared" si="58"/>
        <v>0</v>
      </c>
      <c r="F609" s="188"/>
      <c r="G609" s="188" t="str">
        <f t="shared" si="59"/>
        <v xml:space="preserve">A189 :  </v>
      </c>
      <c r="H609" s="93" t="str">
        <f t="shared" si="60"/>
        <v xml:space="preserve">A189 : </v>
      </c>
      <c r="I609" s="93" t="str">
        <f t="shared" si="61"/>
        <v>A189</v>
      </c>
      <c r="J609" s="188"/>
      <c r="K609" s="188"/>
      <c r="L609" s="91"/>
      <c r="M609" s="91"/>
      <c r="N609" s="179"/>
      <c r="O609" s="189"/>
    </row>
    <row r="610" spans="2:15" x14ac:dyDescent="0.2">
      <c r="B610" s="118" t="s">
        <v>420</v>
      </c>
      <c r="C610" s="186"/>
      <c r="D610" s="187"/>
      <c r="E610" s="179">
        <f t="shared" si="58"/>
        <v>0</v>
      </c>
      <c r="F610" s="188"/>
      <c r="G610" s="188" t="str">
        <f t="shared" si="59"/>
        <v xml:space="preserve">A190 :  </v>
      </c>
      <c r="H610" s="93" t="str">
        <f t="shared" si="60"/>
        <v xml:space="preserve">A190 : </v>
      </c>
      <c r="I610" s="93" t="str">
        <f t="shared" si="61"/>
        <v>A190</v>
      </c>
      <c r="J610" s="188"/>
      <c r="K610" s="188"/>
      <c r="L610" s="91"/>
      <c r="M610" s="91"/>
      <c r="N610" s="179"/>
      <c r="O610" s="189"/>
    </row>
    <row r="611" spans="2:15" x14ac:dyDescent="0.2">
      <c r="B611" s="118" t="s">
        <v>421</v>
      </c>
      <c r="C611" s="186"/>
      <c r="D611" s="187"/>
      <c r="E611" s="179">
        <f t="shared" si="58"/>
        <v>0</v>
      </c>
      <c r="F611" s="188"/>
      <c r="G611" s="188" t="str">
        <f t="shared" si="59"/>
        <v xml:space="preserve">A191 :  </v>
      </c>
      <c r="H611" s="93" t="str">
        <f t="shared" si="60"/>
        <v xml:space="preserve">A191 : </v>
      </c>
      <c r="I611" s="93" t="str">
        <f t="shared" si="61"/>
        <v>A191</v>
      </c>
      <c r="J611" s="188"/>
      <c r="K611" s="188"/>
      <c r="L611" s="91"/>
      <c r="M611" s="91"/>
      <c r="N611" s="179"/>
      <c r="O611" s="189"/>
    </row>
    <row r="612" spans="2:15" x14ac:dyDescent="0.2">
      <c r="B612" s="118" t="s">
        <v>422</v>
      </c>
      <c r="C612" s="186"/>
      <c r="D612" s="187"/>
      <c r="E612" s="179">
        <f t="shared" si="58"/>
        <v>0</v>
      </c>
      <c r="F612" s="188"/>
      <c r="G612" s="188" t="str">
        <f t="shared" si="59"/>
        <v xml:space="preserve">A192 :  </v>
      </c>
      <c r="H612" s="93" t="str">
        <f t="shared" si="60"/>
        <v xml:space="preserve">A192 : </v>
      </c>
      <c r="I612" s="93" t="str">
        <f t="shared" si="61"/>
        <v>A192</v>
      </c>
      <c r="J612" s="188"/>
      <c r="K612" s="188"/>
      <c r="L612" s="91"/>
      <c r="M612" s="91"/>
      <c r="N612" s="179"/>
      <c r="O612" s="189"/>
    </row>
    <row r="613" spans="2:15" x14ac:dyDescent="0.2">
      <c r="B613" s="118" t="s">
        <v>423</v>
      </c>
      <c r="C613" s="186"/>
      <c r="D613" s="187"/>
      <c r="E613" s="179">
        <f t="shared" si="58"/>
        <v>0</v>
      </c>
      <c r="F613" s="188"/>
      <c r="G613" s="188" t="str">
        <f t="shared" si="59"/>
        <v xml:space="preserve">A193 :  </v>
      </c>
      <c r="H613" s="93" t="str">
        <f t="shared" si="60"/>
        <v xml:space="preserve">A193 : </v>
      </c>
      <c r="I613" s="93" t="str">
        <f t="shared" si="61"/>
        <v>A193</v>
      </c>
      <c r="J613" s="188"/>
      <c r="K613" s="188"/>
      <c r="L613" s="91"/>
      <c r="M613" s="91"/>
      <c r="N613" s="179"/>
      <c r="O613" s="189"/>
    </row>
    <row r="614" spans="2:15" x14ac:dyDescent="0.2">
      <c r="B614" s="118" t="s">
        <v>424</v>
      </c>
      <c r="C614" s="186"/>
      <c r="D614" s="187"/>
      <c r="E614" s="179">
        <f t="shared" si="58"/>
        <v>0</v>
      </c>
      <c r="F614" s="188"/>
      <c r="G614" s="188" t="str">
        <f t="shared" si="59"/>
        <v xml:space="preserve">A194 :  </v>
      </c>
      <c r="H614" s="93" t="str">
        <f t="shared" si="60"/>
        <v xml:space="preserve">A194 : </v>
      </c>
      <c r="I614" s="93" t="str">
        <f t="shared" si="61"/>
        <v>A194</v>
      </c>
      <c r="J614" s="188"/>
      <c r="K614" s="188"/>
      <c r="L614" s="91"/>
      <c r="M614" s="91"/>
      <c r="N614" s="179"/>
      <c r="O614" s="189"/>
    </row>
    <row r="615" spans="2:15" x14ac:dyDescent="0.2">
      <c r="B615" s="118" t="s">
        <v>425</v>
      </c>
      <c r="C615" s="186"/>
      <c r="D615" s="187"/>
      <c r="E615" s="179">
        <f t="shared" si="58"/>
        <v>0</v>
      </c>
      <c r="F615" s="188"/>
      <c r="G615" s="188" t="str">
        <f t="shared" si="59"/>
        <v xml:space="preserve">A195 :  </v>
      </c>
      <c r="H615" s="93" t="str">
        <f t="shared" si="60"/>
        <v xml:space="preserve">A195 : </v>
      </c>
      <c r="I615" s="93" t="str">
        <f t="shared" si="61"/>
        <v>A195</v>
      </c>
      <c r="J615" s="188"/>
      <c r="K615" s="188"/>
      <c r="L615" s="91"/>
      <c r="M615" s="91"/>
      <c r="N615" s="179"/>
      <c r="O615" s="189"/>
    </row>
    <row r="616" spans="2:15" x14ac:dyDescent="0.2">
      <c r="B616" s="118" t="s">
        <v>426</v>
      </c>
      <c r="C616" s="186"/>
      <c r="D616" s="187"/>
      <c r="E616" s="179">
        <f t="shared" si="58"/>
        <v>0</v>
      </c>
      <c r="F616" s="188"/>
      <c r="G616" s="188" t="str">
        <f t="shared" si="59"/>
        <v xml:space="preserve">A196 :  </v>
      </c>
      <c r="H616" s="93" t="str">
        <f t="shared" si="60"/>
        <v xml:space="preserve">A196 : </v>
      </c>
      <c r="I616" s="93" t="str">
        <f t="shared" si="61"/>
        <v>A196</v>
      </c>
      <c r="J616" s="188"/>
      <c r="K616" s="188"/>
      <c r="L616" s="91"/>
      <c r="M616" s="91"/>
      <c r="N616" s="179"/>
      <c r="O616" s="189"/>
    </row>
    <row r="617" spans="2:15" x14ac:dyDescent="0.2">
      <c r="B617" s="118" t="s">
        <v>427</v>
      </c>
      <c r="C617" s="186"/>
      <c r="D617" s="187"/>
      <c r="E617" s="179">
        <f t="shared" si="58"/>
        <v>0</v>
      </c>
      <c r="F617" s="188"/>
      <c r="G617" s="188" t="str">
        <f t="shared" si="59"/>
        <v xml:space="preserve">A197 :  </v>
      </c>
      <c r="H617" s="93" t="str">
        <f t="shared" si="60"/>
        <v xml:space="preserve">A197 : </v>
      </c>
      <c r="I617" s="93" t="str">
        <f t="shared" si="61"/>
        <v>A197</v>
      </c>
      <c r="J617" s="188"/>
      <c r="K617" s="188"/>
      <c r="L617" s="91"/>
      <c r="M617" s="91"/>
      <c r="N617" s="179"/>
      <c r="O617" s="189"/>
    </row>
    <row r="618" spans="2:15" x14ac:dyDescent="0.2">
      <c r="B618" s="118" t="s">
        <v>428</v>
      </c>
      <c r="C618" s="186"/>
      <c r="D618" s="187"/>
      <c r="E618" s="179">
        <f t="shared" si="58"/>
        <v>0</v>
      </c>
      <c r="F618" s="188"/>
      <c r="G618" s="188" t="str">
        <f t="shared" si="59"/>
        <v xml:space="preserve">A198 :  </v>
      </c>
      <c r="H618" s="93" t="str">
        <f t="shared" si="60"/>
        <v xml:space="preserve">A198 : </v>
      </c>
      <c r="I618" s="93" t="str">
        <f t="shared" si="61"/>
        <v>A198</v>
      </c>
      <c r="J618" s="188"/>
      <c r="K618" s="188"/>
      <c r="L618" s="91"/>
      <c r="M618" s="91"/>
      <c r="N618" s="179"/>
      <c r="O618" s="189"/>
    </row>
    <row r="619" spans="2:15" x14ac:dyDescent="0.2">
      <c r="B619" s="118" t="s">
        <v>429</v>
      </c>
      <c r="C619" s="186"/>
      <c r="D619" s="187"/>
      <c r="E619" s="179">
        <f t="shared" si="58"/>
        <v>0</v>
      </c>
      <c r="F619" s="188"/>
      <c r="G619" s="188" t="str">
        <f t="shared" si="59"/>
        <v xml:space="preserve">A199 :  </v>
      </c>
      <c r="H619" s="93" t="str">
        <f t="shared" si="60"/>
        <v xml:space="preserve">A199 : </v>
      </c>
      <c r="I619" s="93" t="str">
        <f t="shared" si="61"/>
        <v>A199</v>
      </c>
      <c r="J619" s="188"/>
      <c r="K619" s="188"/>
      <c r="L619" s="91"/>
      <c r="M619" s="91"/>
      <c r="N619" s="179"/>
      <c r="O619" s="189"/>
    </row>
    <row r="620" spans="2:15" x14ac:dyDescent="0.2">
      <c r="B620" s="118" t="s">
        <v>430</v>
      </c>
      <c r="C620" s="186"/>
      <c r="D620" s="187"/>
      <c r="E620" s="179">
        <f t="shared" si="58"/>
        <v>0</v>
      </c>
      <c r="F620" s="188"/>
      <c r="G620" s="188" t="str">
        <f t="shared" si="59"/>
        <v xml:space="preserve">A200 :  </v>
      </c>
      <c r="H620" s="93" t="str">
        <f t="shared" si="60"/>
        <v xml:space="preserve">A200 : </v>
      </c>
      <c r="I620" s="93" t="str">
        <f t="shared" si="61"/>
        <v>A200</v>
      </c>
      <c r="J620" s="188"/>
      <c r="K620" s="188"/>
      <c r="L620" s="91"/>
      <c r="M620" s="91"/>
      <c r="N620" s="179"/>
      <c r="O620" s="189"/>
    </row>
    <row r="621" spans="2:15" x14ac:dyDescent="0.2">
      <c r="B621" s="118" t="s">
        <v>431</v>
      </c>
      <c r="C621" s="186"/>
      <c r="D621" s="187"/>
      <c r="E621" s="179">
        <f t="shared" si="58"/>
        <v>0</v>
      </c>
      <c r="F621" s="188"/>
      <c r="G621" s="188" t="str">
        <f t="shared" si="59"/>
        <v xml:space="preserve">A201 :  </v>
      </c>
      <c r="H621" s="93" t="str">
        <f t="shared" si="60"/>
        <v xml:space="preserve">A201 : </v>
      </c>
      <c r="I621" s="93" t="str">
        <f t="shared" si="61"/>
        <v>A201</v>
      </c>
      <c r="J621" s="188"/>
      <c r="K621" s="188"/>
      <c r="L621" s="91"/>
      <c r="M621" s="91"/>
      <c r="N621" s="179"/>
      <c r="O621" s="189"/>
    </row>
    <row r="622" spans="2:15" x14ac:dyDescent="0.2">
      <c r="B622" s="118" t="s">
        <v>432</v>
      </c>
      <c r="C622" s="186"/>
      <c r="D622" s="187"/>
      <c r="E622" s="179">
        <f t="shared" si="58"/>
        <v>0</v>
      </c>
      <c r="F622" s="188"/>
      <c r="G622" s="188" t="str">
        <f t="shared" si="59"/>
        <v xml:space="preserve">A202 :  </v>
      </c>
      <c r="H622" s="93" t="str">
        <f t="shared" si="60"/>
        <v xml:space="preserve">A202 : </v>
      </c>
      <c r="I622" s="93" t="str">
        <f t="shared" si="61"/>
        <v>A202</v>
      </c>
      <c r="J622" s="188"/>
      <c r="K622" s="188"/>
      <c r="L622" s="91"/>
      <c r="M622" s="91"/>
      <c r="N622" s="179"/>
      <c r="O622" s="189"/>
    </row>
    <row r="623" spans="2:15" x14ac:dyDescent="0.2">
      <c r="B623" s="118" t="s">
        <v>433</v>
      </c>
      <c r="C623" s="186"/>
      <c r="D623" s="187"/>
      <c r="E623" s="179">
        <f t="shared" si="58"/>
        <v>0</v>
      </c>
      <c r="F623" s="188"/>
      <c r="G623" s="188" t="str">
        <f t="shared" si="59"/>
        <v xml:space="preserve">A203 :  </v>
      </c>
      <c r="H623" s="93" t="str">
        <f t="shared" si="60"/>
        <v xml:space="preserve">A203 : </v>
      </c>
      <c r="I623" s="93" t="str">
        <f t="shared" si="61"/>
        <v>A203</v>
      </c>
      <c r="J623" s="188"/>
      <c r="K623" s="188"/>
      <c r="L623" s="91"/>
      <c r="M623" s="91"/>
      <c r="N623" s="179"/>
      <c r="O623" s="189"/>
    </row>
    <row r="624" spans="2:15" x14ac:dyDescent="0.2">
      <c r="B624" s="118" t="s">
        <v>434</v>
      </c>
      <c r="C624" s="186"/>
      <c r="D624" s="187"/>
      <c r="E624" s="179">
        <f t="shared" si="58"/>
        <v>0</v>
      </c>
      <c r="F624" s="188"/>
      <c r="G624" s="188" t="str">
        <f t="shared" si="59"/>
        <v xml:space="preserve">A204 :  </v>
      </c>
      <c r="H624" s="93" t="str">
        <f t="shared" si="60"/>
        <v xml:space="preserve">A204 : </v>
      </c>
      <c r="I624" s="93" t="str">
        <f t="shared" si="61"/>
        <v>A204</v>
      </c>
      <c r="J624" s="188"/>
      <c r="K624" s="188"/>
      <c r="L624" s="91"/>
      <c r="M624" s="91"/>
      <c r="N624" s="179"/>
      <c r="O624" s="189"/>
    </row>
    <row r="625" spans="2:15" x14ac:dyDescent="0.2">
      <c r="B625" s="118" t="s">
        <v>435</v>
      </c>
      <c r="C625" s="186"/>
      <c r="D625" s="187"/>
      <c r="E625" s="179">
        <f t="shared" si="58"/>
        <v>0</v>
      </c>
      <c r="F625" s="188"/>
      <c r="G625" s="188" t="str">
        <f t="shared" si="59"/>
        <v xml:space="preserve">A205 :  </v>
      </c>
      <c r="H625" s="93" t="str">
        <f t="shared" si="60"/>
        <v xml:space="preserve">A205 : </v>
      </c>
      <c r="I625" s="93" t="str">
        <f t="shared" si="61"/>
        <v>A205</v>
      </c>
      <c r="J625" s="188"/>
      <c r="K625" s="188"/>
      <c r="L625" s="91"/>
      <c r="M625" s="91"/>
      <c r="N625" s="179"/>
      <c r="O625" s="189"/>
    </row>
    <row r="626" spans="2:15" x14ac:dyDescent="0.2">
      <c r="B626" s="118" t="s">
        <v>436</v>
      </c>
      <c r="C626" s="186"/>
      <c r="D626" s="187"/>
      <c r="E626" s="179">
        <f t="shared" si="58"/>
        <v>0</v>
      </c>
      <c r="F626" s="188"/>
      <c r="G626" s="188" t="str">
        <f t="shared" si="59"/>
        <v xml:space="preserve">A206 :  </v>
      </c>
      <c r="H626" s="93" t="str">
        <f t="shared" si="60"/>
        <v xml:space="preserve">A206 : </v>
      </c>
      <c r="I626" s="93" t="str">
        <f t="shared" si="61"/>
        <v>A206</v>
      </c>
      <c r="J626" s="188"/>
      <c r="K626" s="188"/>
      <c r="L626" s="91"/>
      <c r="M626" s="91"/>
      <c r="N626" s="179"/>
      <c r="O626" s="189"/>
    </row>
    <row r="627" spans="2:15" x14ac:dyDescent="0.2">
      <c r="B627" s="118" t="s">
        <v>437</v>
      </c>
      <c r="C627" s="186"/>
      <c r="D627" s="187"/>
      <c r="E627" s="179">
        <f t="shared" si="58"/>
        <v>0</v>
      </c>
      <c r="F627" s="188"/>
      <c r="G627" s="188" t="str">
        <f t="shared" si="59"/>
        <v xml:space="preserve">A207 :  </v>
      </c>
      <c r="H627" s="93" t="str">
        <f t="shared" si="60"/>
        <v xml:space="preserve">A207 : </v>
      </c>
      <c r="I627" s="93" t="str">
        <f t="shared" si="61"/>
        <v>A207</v>
      </c>
      <c r="J627" s="188"/>
      <c r="K627" s="188"/>
      <c r="L627" s="91"/>
      <c r="M627" s="91"/>
      <c r="N627" s="179"/>
      <c r="O627" s="189"/>
    </row>
    <row r="628" spans="2:15" x14ac:dyDescent="0.2">
      <c r="B628" s="118" t="s">
        <v>438</v>
      </c>
      <c r="C628" s="186"/>
      <c r="D628" s="187"/>
      <c r="E628" s="179">
        <f t="shared" si="58"/>
        <v>0</v>
      </c>
      <c r="F628" s="188"/>
      <c r="G628" s="188" t="str">
        <f t="shared" si="59"/>
        <v xml:space="preserve">A208 :  </v>
      </c>
      <c r="H628" s="93" t="str">
        <f t="shared" si="60"/>
        <v xml:space="preserve">A208 : </v>
      </c>
      <c r="I628" s="93" t="str">
        <f t="shared" si="61"/>
        <v>A208</v>
      </c>
      <c r="J628" s="188"/>
      <c r="K628" s="188"/>
      <c r="L628" s="91"/>
      <c r="M628" s="91"/>
      <c r="N628" s="179"/>
      <c r="O628" s="189"/>
    </row>
    <row r="629" spans="2:15" x14ac:dyDescent="0.2">
      <c r="B629" s="118" t="s">
        <v>439</v>
      </c>
      <c r="C629" s="186"/>
      <c r="D629" s="187"/>
      <c r="E629" s="179">
        <f t="shared" si="58"/>
        <v>0</v>
      </c>
      <c r="F629" s="188"/>
      <c r="G629" s="188" t="str">
        <f t="shared" si="59"/>
        <v xml:space="preserve">A209 :  </v>
      </c>
      <c r="H629" s="93" t="str">
        <f t="shared" si="60"/>
        <v xml:space="preserve">A209 : </v>
      </c>
      <c r="I629" s="93" t="str">
        <f t="shared" si="61"/>
        <v>A209</v>
      </c>
      <c r="J629" s="188"/>
      <c r="K629" s="188"/>
      <c r="L629" s="91"/>
      <c r="M629" s="91"/>
      <c r="N629" s="179"/>
      <c r="O629" s="189"/>
    </row>
    <row r="630" spans="2:15" x14ac:dyDescent="0.2">
      <c r="B630" s="118" t="s">
        <v>440</v>
      </c>
      <c r="C630" s="186"/>
      <c r="D630" s="187"/>
      <c r="E630" s="179">
        <f t="shared" si="58"/>
        <v>0</v>
      </c>
      <c r="F630" s="188"/>
      <c r="G630" s="188" t="str">
        <f t="shared" si="59"/>
        <v xml:space="preserve">A210 :  </v>
      </c>
      <c r="H630" s="93" t="str">
        <f t="shared" si="60"/>
        <v xml:space="preserve">A210 : </v>
      </c>
      <c r="I630" s="93" t="str">
        <f t="shared" si="61"/>
        <v>A210</v>
      </c>
      <c r="J630" s="188"/>
      <c r="K630" s="188"/>
      <c r="L630" s="91"/>
      <c r="M630" s="91"/>
      <c r="N630" s="179"/>
      <c r="O630" s="189"/>
    </row>
    <row r="631" spans="2:15" x14ac:dyDescent="0.2">
      <c r="B631" s="118" t="s">
        <v>441</v>
      </c>
      <c r="C631" s="186"/>
      <c r="D631" s="187"/>
      <c r="E631" s="179">
        <f t="shared" si="58"/>
        <v>0</v>
      </c>
      <c r="F631" s="188"/>
      <c r="G631" s="188" t="str">
        <f t="shared" si="59"/>
        <v xml:space="preserve">A211 :  </v>
      </c>
      <c r="H631" s="93" t="str">
        <f t="shared" si="60"/>
        <v xml:space="preserve">A211 : </v>
      </c>
      <c r="I631" s="93" t="str">
        <f t="shared" si="61"/>
        <v>A211</v>
      </c>
      <c r="J631" s="188"/>
      <c r="K631" s="188"/>
      <c r="L631" s="91"/>
      <c r="M631" s="91"/>
      <c r="N631" s="179"/>
      <c r="O631" s="189"/>
    </row>
    <row r="632" spans="2:15" x14ac:dyDescent="0.2">
      <c r="B632" s="118" t="s">
        <v>442</v>
      </c>
      <c r="C632" s="186"/>
      <c r="D632" s="187"/>
      <c r="E632" s="179">
        <f t="shared" si="58"/>
        <v>0</v>
      </c>
      <c r="F632" s="188"/>
      <c r="G632" s="188" t="str">
        <f t="shared" si="59"/>
        <v xml:space="preserve">A212 :  </v>
      </c>
      <c r="H632" s="93" t="str">
        <f t="shared" si="60"/>
        <v xml:space="preserve">A212 : </v>
      </c>
      <c r="I632" s="93" t="str">
        <f t="shared" si="61"/>
        <v>A212</v>
      </c>
      <c r="J632" s="188"/>
      <c r="K632" s="188"/>
      <c r="L632" s="91"/>
      <c r="M632" s="91"/>
      <c r="N632" s="179"/>
      <c r="O632" s="189"/>
    </row>
    <row r="633" spans="2:15" x14ac:dyDescent="0.2">
      <c r="B633" s="118" t="s">
        <v>443</v>
      </c>
      <c r="C633" s="186"/>
      <c r="D633" s="187"/>
      <c r="E633" s="179">
        <f t="shared" si="58"/>
        <v>0</v>
      </c>
      <c r="F633" s="188"/>
      <c r="G633" s="188" t="str">
        <f t="shared" si="59"/>
        <v xml:space="preserve">A213 :  </v>
      </c>
      <c r="H633" s="93" t="str">
        <f t="shared" si="60"/>
        <v xml:space="preserve">A213 : </v>
      </c>
      <c r="I633" s="93" t="str">
        <f t="shared" si="61"/>
        <v>A213</v>
      </c>
      <c r="J633" s="188"/>
      <c r="K633" s="188"/>
      <c r="L633" s="91"/>
      <c r="M633" s="91"/>
      <c r="N633" s="179"/>
      <c r="O633" s="189"/>
    </row>
    <row r="634" spans="2:15" x14ac:dyDescent="0.2">
      <c r="B634" s="118" t="s">
        <v>444</v>
      </c>
      <c r="C634" s="186"/>
      <c r="D634" s="187"/>
      <c r="E634" s="179">
        <f t="shared" si="58"/>
        <v>0</v>
      </c>
      <c r="F634" s="188"/>
      <c r="G634" s="188" t="str">
        <f t="shared" si="59"/>
        <v xml:space="preserve">A214 :  </v>
      </c>
      <c r="H634" s="93" t="str">
        <f t="shared" si="60"/>
        <v xml:space="preserve">A214 : </v>
      </c>
      <c r="I634" s="93" t="str">
        <f t="shared" si="61"/>
        <v>A214</v>
      </c>
      <c r="J634" s="188"/>
      <c r="K634" s="188"/>
      <c r="L634" s="91"/>
      <c r="M634" s="91"/>
      <c r="N634" s="179"/>
      <c r="O634" s="189"/>
    </row>
    <row r="635" spans="2:15" x14ac:dyDescent="0.2">
      <c r="B635" s="118" t="s">
        <v>445</v>
      </c>
      <c r="C635" s="186"/>
      <c r="D635" s="187"/>
      <c r="E635" s="179">
        <f t="shared" si="58"/>
        <v>0</v>
      </c>
      <c r="F635" s="188"/>
      <c r="G635" s="188" t="str">
        <f t="shared" si="59"/>
        <v xml:space="preserve">A215 :  </v>
      </c>
      <c r="H635" s="93" t="str">
        <f t="shared" si="60"/>
        <v xml:space="preserve">A215 : </v>
      </c>
      <c r="I635" s="93" t="str">
        <f t="shared" si="61"/>
        <v>A215</v>
      </c>
      <c r="J635" s="188"/>
      <c r="K635" s="188"/>
      <c r="L635" s="91"/>
      <c r="M635" s="91"/>
      <c r="N635" s="179"/>
      <c r="O635" s="189"/>
    </row>
    <row r="636" spans="2:15" x14ac:dyDescent="0.2">
      <c r="B636" s="118" t="s">
        <v>446</v>
      </c>
      <c r="C636" s="186"/>
      <c r="D636" s="187"/>
      <c r="E636" s="179">
        <f t="shared" si="58"/>
        <v>0</v>
      </c>
      <c r="F636" s="188"/>
      <c r="G636" s="188" t="str">
        <f t="shared" si="59"/>
        <v xml:space="preserve">A216 :  </v>
      </c>
      <c r="H636" s="93" t="str">
        <f t="shared" si="60"/>
        <v xml:space="preserve">A216 : </v>
      </c>
      <c r="I636" s="93" t="str">
        <f t="shared" si="61"/>
        <v>A216</v>
      </c>
      <c r="J636" s="188"/>
      <c r="K636" s="188"/>
      <c r="L636" s="91"/>
      <c r="M636" s="91"/>
      <c r="N636" s="179"/>
      <c r="O636" s="189"/>
    </row>
    <row r="637" spans="2:15" x14ac:dyDescent="0.2">
      <c r="B637" s="118" t="s">
        <v>447</v>
      </c>
      <c r="C637" s="186"/>
      <c r="D637" s="187"/>
      <c r="E637" s="179">
        <f t="shared" si="58"/>
        <v>0</v>
      </c>
      <c r="F637" s="188"/>
      <c r="G637" s="188" t="str">
        <f t="shared" si="59"/>
        <v xml:space="preserve">A217 :  </v>
      </c>
      <c r="H637" s="93" t="str">
        <f t="shared" si="60"/>
        <v xml:space="preserve">A217 : </v>
      </c>
      <c r="I637" s="93" t="str">
        <f t="shared" si="61"/>
        <v>A217</v>
      </c>
      <c r="J637" s="188"/>
      <c r="K637" s="188"/>
      <c r="L637" s="91"/>
      <c r="M637" s="91"/>
      <c r="N637" s="179"/>
      <c r="O637" s="189"/>
    </row>
    <row r="638" spans="2:15" x14ac:dyDescent="0.2">
      <c r="B638" s="118" t="s">
        <v>448</v>
      </c>
      <c r="C638" s="186"/>
      <c r="D638" s="187"/>
      <c r="E638" s="179">
        <f t="shared" si="58"/>
        <v>0</v>
      </c>
      <c r="F638" s="188"/>
      <c r="G638" s="188" t="str">
        <f t="shared" si="59"/>
        <v xml:space="preserve">A218 :  </v>
      </c>
      <c r="H638" s="93" t="str">
        <f t="shared" si="60"/>
        <v xml:space="preserve">A218 : </v>
      </c>
      <c r="I638" s="93" t="str">
        <f t="shared" si="61"/>
        <v>A218</v>
      </c>
      <c r="J638" s="188"/>
      <c r="K638" s="188"/>
      <c r="L638" s="91"/>
      <c r="M638" s="91"/>
      <c r="N638" s="179"/>
      <c r="O638" s="189"/>
    </row>
    <row r="639" spans="2:15" x14ac:dyDescent="0.2">
      <c r="B639" s="118" t="s">
        <v>449</v>
      </c>
      <c r="C639" s="186"/>
      <c r="D639" s="187"/>
      <c r="E639" s="179">
        <f t="shared" si="58"/>
        <v>0</v>
      </c>
      <c r="F639" s="188"/>
      <c r="G639" s="188" t="str">
        <f t="shared" si="59"/>
        <v xml:space="preserve">A219 :  </v>
      </c>
      <c r="H639" s="93" t="str">
        <f t="shared" si="60"/>
        <v xml:space="preserve">A219 : </v>
      </c>
      <c r="I639" s="93" t="str">
        <f t="shared" si="61"/>
        <v>A219</v>
      </c>
      <c r="J639" s="188"/>
      <c r="K639" s="188"/>
      <c r="L639" s="91"/>
      <c r="M639" s="91"/>
      <c r="N639" s="179"/>
      <c r="O639" s="189"/>
    </row>
    <row r="640" spans="2:15" x14ac:dyDescent="0.2">
      <c r="B640" s="118" t="s">
        <v>450</v>
      </c>
      <c r="C640" s="186"/>
      <c r="D640" s="187"/>
      <c r="E640" s="179">
        <f t="shared" si="58"/>
        <v>0</v>
      </c>
      <c r="F640" s="188"/>
      <c r="G640" s="188" t="str">
        <f t="shared" si="59"/>
        <v xml:space="preserve">A220 :  </v>
      </c>
      <c r="H640" s="93" t="str">
        <f t="shared" si="60"/>
        <v xml:space="preserve">A220 : </v>
      </c>
      <c r="I640" s="93" t="str">
        <f t="shared" si="61"/>
        <v>A220</v>
      </c>
      <c r="J640" s="188"/>
      <c r="K640" s="188"/>
      <c r="L640" s="91"/>
      <c r="M640" s="91"/>
      <c r="N640" s="179"/>
      <c r="O640" s="189"/>
    </row>
    <row r="641" spans="2:15" x14ac:dyDescent="0.2">
      <c r="B641" s="118" t="s">
        <v>451</v>
      </c>
      <c r="C641" s="186"/>
      <c r="D641" s="187"/>
      <c r="E641" s="179">
        <f t="shared" si="58"/>
        <v>0</v>
      </c>
      <c r="F641" s="188"/>
      <c r="G641" s="188" t="str">
        <f t="shared" si="59"/>
        <v xml:space="preserve">A221 :  </v>
      </c>
      <c r="H641" s="93" t="str">
        <f t="shared" si="60"/>
        <v xml:space="preserve">A221 : </v>
      </c>
      <c r="I641" s="93" t="str">
        <f t="shared" si="61"/>
        <v>A221</v>
      </c>
      <c r="J641" s="188"/>
      <c r="K641" s="188"/>
      <c r="L641" s="91"/>
      <c r="M641" s="91"/>
      <c r="N641" s="179"/>
      <c r="O641" s="189"/>
    </row>
    <row r="642" spans="2:15" x14ac:dyDescent="0.2">
      <c r="B642" s="118" t="s">
        <v>452</v>
      </c>
      <c r="C642" s="186"/>
      <c r="D642" s="187"/>
      <c r="E642" s="179">
        <f t="shared" si="58"/>
        <v>0</v>
      </c>
      <c r="F642" s="188"/>
      <c r="G642" s="188" t="str">
        <f t="shared" si="59"/>
        <v xml:space="preserve">A222 :  </v>
      </c>
      <c r="H642" s="93" t="str">
        <f t="shared" si="60"/>
        <v xml:space="preserve">A222 : </v>
      </c>
      <c r="I642" s="93" t="str">
        <f t="shared" si="61"/>
        <v>A222</v>
      </c>
      <c r="J642" s="188"/>
      <c r="K642" s="188"/>
      <c r="L642" s="91"/>
      <c r="M642" s="91"/>
      <c r="N642" s="179"/>
      <c r="O642" s="189"/>
    </row>
    <row r="643" spans="2:15" x14ac:dyDescent="0.2">
      <c r="B643" s="118" t="s">
        <v>453</v>
      </c>
      <c r="C643" s="186"/>
      <c r="D643" s="187"/>
      <c r="E643" s="179">
        <f t="shared" si="58"/>
        <v>0</v>
      </c>
      <c r="F643" s="188"/>
      <c r="G643" s="188" t="str">
        <f t="shared" si="59"/>
        <v xml:space="preserve">A223 :  </v>
      </c>
      <c r="H643" s="93" t="str">
        <f t="shared" si="60"/>
        <v xml:space="preserve">A223 : </v>
      </c>
      <c r="I643" s="93" t="str">
        <f t="shared" si="61"/>
        <v>A223</v>
      </c>
      <c r="J643" s="188"/>
      <c r="K643" s="188"/>
      <c r="L643" s="91"/>
      <c r="M643" s="91"/>
      <c r="N643" s="179"/>
      <c r="O643" s="189"/>
    </row>
    <row r="644" spans="2:15" x14ac:dyDescent="0.2">
      <c r="B644" s="118" t="s">
        <v>454</v>
      </c>
      <c r="C644" s="186"/>
      <c r="D644" s="187"/>
      <c r="E644" s="179">
        <f t="shared" si="58"/>
        <v>0</v>
      </c>
      <c r="F644" s="188"/>
      <c r="G644" s="188" t="str">
        <f t="shared" si="59"/>
        <v xml:space="preserve">A224 :  </v>
      </c>
      <c r="H644" s="93" t="str">
        <f t="shared" si="60"/>
        <v xml:space="preserve">A224 : </v>
      </c>
      <c r="I644" s="93" t="str">
        <f t="shared" si="61"/>
        <v>A224</v>
      </c>
      <c r="J644" s="188"/>
      <c r="K644" s="188"/>
      <c r="L644" s="91"/>
      <c r="M644" s="91"/>
      <c r="N644" s="179"/>
      <c r="O644" s="189"/>
    </row>
    <row r="645" spans="2:15" x14ac:dyDescent="0.2">
      <c r="B645" s="118" t="s">
        <v>455</v>
      </c>
      <c r="C645" s="186"/>
      <c r="D645" s="187"/>
      <c r="E645" s="179">
        <f t="shared" si="58"/>
        <v>0</v>
      </c>
      <c r="F645" s="188"/>
      <c r="G645" s="188" t="str">
        <f t="shared" si="59"/>
        <v xml:space="preserve">A225 :  </v>
      </c>
      <c r="H645" s="93" t="str">
        <f t="shared" si="60"/>
        <v xml:space="preserve">A225 : </v>
      </c>
      <c r="I645" s="93" t="str">
        <f t="shared" si="61"/>
        <v>A225</v>
      </c>
      <c r="J645" s="188"/>
      <c r="K645" s="188"/>
      <c r="L645" s="91"/>
      <c r="M645" s="91"/>
      <c r="N645" s="179"/>
      <c r="O645" s="189"/>
    </row>
    <row r="646" spans="2:15" x14ac:dyDescent="0.2">
      <c r="B646" s="118" t="s">
        <v>456</v>
      </c>
      <c r="C646" s="186"/>
      <c r="D646" s="187"/>
      <c r="E646" s="179">
        <f t="shared" si="58"/>
        <v>0</v>
      </c>
      <c r="F646" s="188"/>
      <c r="G646" s="188" t="str">
        <f t="shared" si="59"/>
        <v xml:space="preserve">A226 :  </v>
      </c>
      <c r="H646" s="93" t="str">
        <f t="shared" si="60"/>
        <v xml:space="preserve">A226 : </v>
      </c>
      <c r="I646" s="93" t="str">
        <f t="shared" si="61"/>
        <v>A226</v>
      </c>
      <c r="J646" s="188"/>
      <c r="K646" s="188"/>
      <c r="L646" s="91"/>
      <c r="M646" s="91"/>
      <c r="N646" s="179"/>
      <c r="O646" s="189"/>
    </row>
    <row r="647" spans="2:15" x14ac:dyDescent="0.2">
      <c r="B647" s="118" t="s">
        <v>457</v>
      </c>
      <c r="C647" s="186"/>
      <c r="D647" s="187"/>
      <c r="E647" s="179">
        <f t="shared" si="58"/>
        <v>0</v>
      </c>
      <c r="F647" s="188"/>
      <c r="G647" s="188" t="str">
        <f t="shared" si="59"/>
        <v xml:space="preserve">A227 :  </v>
      </c>
      <c r="H647" s="93" t="str">
        <f t="shared" si="60"/>
        <v xml:space="preserve">A227 : </v>
      </c>
      <c r="I647" s="93" t="str">
        <f t="shared" si="61"/>
        <v>A227</v>
      </c>
      <c r="J647" s="188"/>
      <c r="K647" s="188"/>
      <c r="L647" s="91"/>
      <c r="M647" s="91"/>
      <c r="N647" s="179"/>
      <c r="O647" s="189"/>
    </row>
    <row r="648" spans="2:15" x14ac:dyDescent="0.2">
      <c r="B648" s="118" t="s">
        <v>458</v>
      </c>
      <c r="C648" s="186"/>
      <c r="D648" s="187"/>
      <c r="E648" s="179">
        <f t="shared" si="58"/>
        <v>0</v>
      </c>
      <c r="F648" s="188"/>
      <c r="G648" s="188" t="str">
        <f t="shared" si="59"/>
        <v xml:space="preserve">A228 :  </v>
      </c>
      <c r="H648" s="93" t="str">
        <f t="shared" si="60"/>
        <v xml:space="preserve">A228 : </v>
      </c>
      <c r="I648" s="93" t="str">
        <f t="shared" si="61"/>
        <v>A228</v>
      </c>
      <c r="J648" s="188"/>
      <c r="K648" s="188"/>
      <c r="L648" s="91"/>
      <c r="M648" s="91"/>
      <c r="N648" s="179"/>
      <c r="O648" s="189"/>
    </row>
    <row r="649" spans="2:15" x14ac:dyDescent="0.2">
      <c r="B649" s="118" t="s">
        <v>459</v>
      </c>
      <c r="C649" s="186"/>
      <c r="D649" s="187"/>
      <c r="E649" s="179">
        <f t="shared" ref="E649:E712" si="62">N649+(N649*O649)</f>
        <v>0</v>
      </c>
      <c r="F649" s="188"/>
      <c r="G649" s="188" t="str">
        <f t="shared" ref="G649:G712" si="63">IF(B649&lt;&gt;"",REPT(B649,1)&amp;" :  " &amp;REPT(C649,1),"")</f>
        <v xml:space="preserve">A229 :  </v>
      </c>
      <c r="H649" s="93" t="str">
        <f t="shared" ref="H649:H712" si="64">IF(B649&lt;&gt;"",CONCATENATE(B649," : ",C649),"")</f>
        <v xml:space="preserve">A229 : </v>
      </c>
      <c r="I649" s="93" t="str">
        <f t="shared" ref="I649:I712" si="65">IF(B649&lt;&gt;"",REPT(B649,1),"")</f>
        <v>A229</v>
      </c>
      <c r="J649" s="188"/>
      <c r="K649" s="188"/>
      <c r="L649" s="91"/>
      <c r="M649" s="91"/>
      <c r="N649" s="179"/>
      <c r="O649" s="189"/>
    </row>
    <row r="650" spans="2:15" x14ac:dyDescent="0.2">
      <c r="B650" s="118" t="s">
        <v>460</v>
      </c>
      <c r="C650" s="186"/>
      <c r="D650" s="187"/>
      <c r="E650" s="179">
        <f t="shared" si="62"/>
        <v>0</v>
      </c>
      <c r="F650" s="188"/>
      <c r="G650" s="188" t="str">
        <f t="shared" si="63"/>
        <v xml:space="preserve">A230 :  </v>
      </c>
      <c r="H650" s="93" t="str">
        <f t="shared" si="64"/>
        <v xml:space="preserve">A230 : </v>
      </c>
      <c r="I650" s="93" t="str">
        <f t="shared" si="65"/>
        <v>A230</v>
      </c>
      <c r="J650" s="188"/>
      <c r="K650" s="188"/>
      <c r="L650" s="91"/>
      <c r="M650" s="91"/>
      <c r="N650" s="179"/>
      <c r="O650" s="189"/>
    </row>
    <row r="651" spans="2:15" x14ac:dyDescent="0.2">
      <c r="B651" s="118" t="s">
        <v>461</v>
      </c>
      <c r="C651" s="186"/>
      <c r="D651" s="187"/>
      <c r="E651" s="179">
        <f t="shared" si="62"/>
        <v>0</v>
      </c>
      <c r="F651" s="188"/>
      <c r="G651" s="188" t="str">
        <f t="shared" si="63"/>
        <v xml:space="preserve">A231 :  </v>
      </c>
      <c r="H651" s="93" t="str">
        <f t="shared" si="64"/>
        <v xml:space="preserve">A231 : </v>
      </c>
      <c r="I651" s="93" t="str">
        <f t="shared" si="65"/>
        <v>A231</v>
      </c>
      <c r="J651" s="188"/>
      <c r="K651" s="188"/>
      <c r="L651" s="91"/>
      <c r="M651" s="91"/>
      <c r="N651" s="179"/>
      <c r="O651" s="189"/>
    </row>
    <row r="652" spans="2:15" x14ac:dyDescent="0.2">
      <c r="B652" s="118" t="s">
        <v>462</v>
      </c>
      <c r="C652" s="186"/>
      <c r="D652" s="187"/>
      <c r="E652" s="179">
        <f t="shared" si="62"/>
        <v>0</v>
      </c>
      <c r="F652" s="188"/>
      <c r="G652" s="188" t="str">
        <f t="shared" si="63"/>
        <v xml:space="preserve">A232 :  </v>
      </c>
      <c r="H652" s="93" t="str">
        <f t="shared" si="64"/>
        <v xml:space="preserve">A232 : </v>
      </c>
      <c r="I652" s="93" t="str">
        <f t="shared" si="65"/>
        <v>A232</v>
      </c>
      <c r="J652" s="188"/>
      <c r="K652" s="188"/>
      <c r="L652" s="91"/>
      <c r="M652" s="91"/>
      <c r="N652" s="179"/>
      <c r="O652" s="189"/>
    </row>
    <row r="653" spans="2:15" x14ac:dyDescent="0.2">
      <c r="B653" s="118" t="s">
        <v>463</v>
      </c>
      <c r="C653" s="186"/>
      <c r="D653" s="187"/>
      <c r="E653" s="179">
        <f t="shared" si="62"/>
        <v>0</v>
      </c>
      <c r="F653" s="188"/>
      <c r="G653" s="188" t="str">
        <f t="shared" si="63"/>
        <v xml:space="preserve">A233 :  </v>
      </c>
      <c r="H653" s="93" t="str">
        <f t="shared" si="64"/>
        <v xml:space="preserve">A233 : </v>
      </c>
      <c r="I653" s="93" t="str">
        <f t="shared" si="65"/>
        <v>A233</v>
      </c>
      <c r="J653" s="188"/>
      <c r="K653" s="188"/>
      <c r="L653" s="91"/>
      <c r="M653" s="91"/>
      <c r="N653" s="179"/>
      <c r="O653" s="189"/>
    </row>
    <row r="654" spans="2:15" x14ac:dyDescent="0.2">
      <c r="B654" s="118" t="s">
        <v>464</v>
      </c>
      <c r="C654" s="186"/>
      <c r="D654" s="187"/>
      <c r="E654" s="179">
        <f t="shared" si="62"/>
        <v>0</v>
      </c>
      <c r="F654" s="188"/>
      <c r="G654" s="188" t="str">
        <f t="shared" si="63"/>
        <v xml:space="preserve">A234 :  </v>
      </c>
      <c r="H654" s="93" t="str">
        <f t="shared" si="64"/>
        <v xml:space="preserve">A234 : </v>
      </c>
      <c r="I654" s="93" t="str">
        <f t="shared" si="65"/>
        <v>A234</v>
      </c>
      <c r="J654" s="188"/>
      <c r="K654" s="188"/>
      <c r="L654" s="91"/>
      <c r="M654" s="91"/>
      <c r="N654" s="179"/>
      <c r="O654" s="189"/>
    </row>
    <row r="655" spans="2:15" x14ac:dyDescent="0.2">
      <c r="B655" s="118" t="s">
        <v>465</v>
      </c>
      <c r="C655" s="186"/>
      <c r="D655" s="187"/>
      <c r="E655" s="179">
        <f t="shared" si="62"/>
        <v>0</v>
      </c>
      <c r="F655" s="188"/>
      <c r="G655" s="188" t="str">
        <f t="shared" si="63"/>
        <v xml:space="preserve">A235 :  </v>
      </c>
      <c r="H655" s="93" t="str">
        <f t="shared" si="64"/>
        <v xml:space="preserve">A235 : </v>
      </c>
      <c r="I655" s="93" t="str">
        <f t="shared" si="65"/>
        <v>A235</v>
      </c>
      <c r="J655" s="188"/>
      <c r="K655" s="188"/>
      <c r="L655" s="91"/>
      <c r="M655" s="91"/>
      <c r="N655" s="179"/>
      <c r="O655" s="189"/>
    </row>
    <row r="656" spans="2:15" x14ac:dyDescent="0.2">
      <c r="B656" s="118" t="s">
        <v>466</v>
      </c>
      <c r="C656" s="186"/>
      <c r="D656" s="187"/>
      <c r="E656" s="179">
        <f t="shared" si="62"/>
        <v>0</v>
      </c>
      <c r="F656" s="188"/>
      <c r="G656" s="188" t="str">
        <f t="shared" si="63"/>
        <v xml:space="preserve">A236 :  </v>
      </c>
      <c r="H656" s="93" t="str">
        <f t="shared" si="64"/>
        <v xml:space="preserve">A236 : </v>
      </c>
      <c r="I656" s="93" t="str">
        <f t="shared" si="65"/>
        <v>A236</v>
      </c>
      <c r="J656" s="188"/>
      <c r="K656" s="188"/>
      <c r="L656" s="91"/>
      <c r="M656" s="91"/>
      <c r="N656" s="179"/>
      <c r="O656" s="189"/>
    </row>
    <row r="657" spans="2:15" x14ac:dyDescent="0.2">
      <c r="B657" s="118" t="s">
        <v>467</v>
      </c>
      <c r="C657" s="186"/>
      <c r="D657" s="187"/>
      <c r="E657" s="179">
        <f t="shared" si="62"/>
        <v>0</v>
      </c>
      <c r="F657" s="188"/>
      <c r="G657" s="188" t="str">
        <f t="shared" si="63"/>
        <v xml:space="preserve">A237 :  </v>
      </c>
      <c r="H657" s="93" t="str">
        <f t="shared" si="64"/>
        <v xml:space="preserve">A237 : </v>
      </c>
      <c r="I657" s="93" t="str">
        <f t="shared" si="65"/>
        <v>A237</v>
      </c>
      <c r="J657" s="188"/>
      <c r="K657" s="188"/>
      <c r="L657" s="91"/>
      <c r="M657" s="91"/>
      <c r="N657" s="179"/>
      <c r="O657" s="189"/>
    </row>
    <row r="658" spans="2:15" x14ac:dyDescent="0.2">
      <c r="B658" s="118" t="s">
        <v>468</v>
      </c>
      <c r="C658" s="186"/>
      <c r="D658" s="187"/>
      <c r="E658" s="179">
        <f t="shared" si="62"/>
        <v>0</v>
      </c>
      <c r="F658" s="188"/>
      <c r="G658" s="188" t="str">
        <f t="shared" si="63"/>
        <v xml:space="preserve">A238 :  </v>
      </c>
      <c r="H658" s="93" t="str">
        <f t="shared" si="64"/>
        <v xml:space="preserve">A238 : </v>
      </c>
      <c r="I658" s="93" t="str">
        <f t="shared" si="65"/>
        <v>A238</v>
      </c>
      <c r="J658" s="188"/>
      <c r="K658" s="188"/>
      <c r="L658" s="91"/>
      <c r="M658" s="91"/>
      <c r="N658" s="179"/>
      <c r="O658" s="189"/>
    </row>
    <row r="659" spans="2:15" x14ac:dyDescent="0.2">
      <c r="B659" s="118" t="s">
        <v>469</v>
      </c>
      <c r="C659" s="186"/>
      <c r="D659" s="187"/>
      <c r="E659" s="179">
        <f t="shared" si="62"/>
        <v>0</v>
      </c>
      <c r="F659" s="188"/>
      <c r="G659" s="188" t="str">
        <f t="shared" si="63"/>
        <v xml:space="preserve">A239 :  </v>
      </c>
      <c r="H659" s="93" t="str">
        <f t="shared" si="64"/>
        <v xml:space="preserve">A239 : </v>
      </c>
      <c r="I659" s="93" t="str">
        <f t="shared" si="65"/>
        <v>A239</v>
      </c>
      <c r="J659" s="188"/>
      <c r="K659" s="188"/>
      <c r="L659" s="91"/>
      <c r="M659" s="91"/>
      <c r="N659" s="179"/>
      <c r="O659" s="189"/>
    </row>
    <row r="660" spans="2:15" x14ac:dyDescent="0.2">
      <c r="B660" s="118" t="s">
        <v>470</v>
      </c>
      <c r="C660" s="186"/>
      <c r="D660" s="187"/>
      <c r="E660" s="179">
        <f t="shared" si="62"/>
        <v>0</v>
      </c>
      <c r="F660" s="188"/>
      <c r="G660" s="188" t="str">
        <f t="shared" si="63"/>
        <v xml:space="preserve">A240 :  </v>
      </c>
      <c r="H660" s="93" t="str">
        <f t="shared" si="64"/>
        <v xml:space="preserve">A240 : </v>
      </c>
      <c r="I660" s="93" t="str">
        <f t="shared" si="65"/>
        <v>A240</v>
      </c>
      <c r="J660" s="188"/>
      <c r="K660" s="188"/>
      <c r="L660" s="91"/>
      <c r="M660" s="91"/>
      <c r="N660" s="179"/>
      <c r="O660" s="189"/>
    </row>
    <row r="661" spans="2:15" x14ac:dyDescent="0.2">
      <c r="B661" s="118" t="s">
        <v>471</v>
      </c>
      <c r="C661" s="186"/>
      <c r="D661" s="187"/>
      <c r="E661" s="179">
        <f t="shared" si="62"/>
        <v>0</v>
      </c>
      <c r="F661" s="188"/>
      <c r="G661" s="188" t="str">
        <f t="shared" si="63"/>
        <v xml:space="preserve">A241 :  </v>
      </c>
      <c r="H661" s="93" t="str">
        <f t="shared" si="64"/>
        <v xml:space="preserve">A241 : </v>
      </c>
      <c r="I661" s="93" t="str">
        <f t="shared" si="65"/>
        <v>A241</v>
      </c>
      <c r="J661" s="188"/>
      <c r="K661" s="188"/>
      <c r="L661" s="91"/>
      <c r="M661" s="91"/>
      <c r="N661" s="179"/>
      <c r="O661" s="189"/>
    </row>
    <row r="662" spans="2:15" x14ac:dyDescent="0.2">
      <c r="B662" s="118" t="s">
        <v>472</v>
      </c>
      <c r="C662" s="186"/>
      <c r="D662" s="187"/>
      <c r="E662" s="179">
        <f t="shared" si="62"/>
        <v>0</v>
      </c>
      <c r="F662" s="188"/>
      <c r="G662" s="188" t="str">
        <f t="shared" si="63"/>
        <v xml:space="preserve">A242 :  </v>
      </c>
      <c r="H662" s="93" t="str">
        <f t="shared" si="64"/>
        <v xml:space="preserve">A242 : </v>
      </c>
      <c r="I662" s="93" t="str">
        <f t="shared" si="65"/>
        <v>A242</v>
      </c>
      <c r="J662" s="188"/>
      <c r="K662" s="188"/>
      <c r="L662" s="91"/>
      <c r="M662" s="91"/>
      <c r="N662" s="179"/>
      <c r="O662" s="189"/>
    </row>
    <row r="663" spans="2:15" x14ac:dyDescent="0.2">
      <c r="B663" s="118" t="s">
        <v>473</v>
      </c>
      <c r="C663" s="186"/>
      <c r="D663" s="187"/>
      <c r="E663" s="179">
        <f t="shared" si="62"/>
        <v>0</v>
      </c>
      <c r="F663" s="188"/>
      <c r="G663" s="188" t="str">
        <f t="shared" si="63"/>
        <v xml:space="preserve">A243 :  </v>
      </c>
      <c r="H663" s="93" t="str">
        <f t="shared" si="64"/>
        <v xml:space="preserve">A243 : </v>
      </c>
      <c r="I663" s="93" t="str">
        <f t="shared" si="65"/>
        <v>A243</v>
      </c>
      <c r="J663" s="188"/>
      <c r="K663" s="188"/>
      <c r="L663" s="91"/>
      <c r="M663" s="91"/>
      <c r="N663" s="179"/>
      <c r="O663" s="189"/>
    </row>
    <row r="664" spans="2:15" x14ac:dyDescent="0.2">
      <c r="B664" s="118" t="s">
        <v>474</v>
      </c>
      <c r="C664" s="186"/>
      <c r="D664" s="187"/>
      <c r="E664" s="179">
        <f t="shared" si="62"/>
        <v>0</v>
      </c>
      <c r="F664" s="188"/>
      <c r="G664" s="188" t="str">
        <f t="shared" si="63"/>
        <v xml:space="preserve">A244 :  </v>
      </c>
      <c r="H664" s="93" t="str">
        <f t="shared" si="64"/>
        <v xml:space="preserve">A244 : </v>
      </c>
      <c r="I664" s="93" t="str">
        <f t="shared" si="65"/>
        <v>A244</v>
      </c>
      <c r="J664" s="188"/>
      <c r="K664" s="188"/>
      <c r="L664" s="91"/>
      <c r="M664" s="91"/>
      <c r="N664" s="179"/>
      <c r="O664" s="189"/>
    </row>
    <row r="665" spans="2:15" x14ac:dyDescent="0.2">
      <c r="B665" s="118" t="s">
        <v>475</v>
      </c>
      <c r="C665" s="186"/>
      <c r="D665" s="187"/>
      <c r="E665" s="179">
        <f t="shared" si="62"/>
        <v>0</v>
      </c>
      <c r="F665" s="188"/>
      <c r="G665" s="188" t="str">
        <f t="shared" si="63"/>
        <v xml:space="preserve">A245 :  </v>
      </c>
      <c r="H665" s="93" t="str">
        <f t="shared" si="64"/>
        <v xml:space="preserve">A245 : </v>
      </c>
      <c r="I665" s="93" t="str">
        <f t="shared" si="65"/>
        <v>A245</v>
      </c>
      <c r="J665" s="188"/>
      <c r="K665" s="188"/>
      <c r="L665" s="91"/>
      <c r="M665" s="91"/>
      <c r="N665" s="179"/>
      <c r="O665" s="189"/>
    </row>
    <row r="666" spans="2:15" x14ac:dyDescent="0.2">
      <c r="B666" s="118" t="s">
        <v>476</v>
      </c>
      <c r="C666" s="186"/>
      <c r="D666" s="187"/>
      <c r="E666" s="179">
        <f t="shared" si="62"/>
        <v>0</v>
      </c>
      <c r="F666" s="188"/>
      <c r="G666" s="188" t="str">
        <f t="shared" si="63"/>
        <v xml:space="preserve">A246 :  </v>
      </c>
      <c r="H666" s="93" t="str">
        <f t="shared" si="64"/>
        <v xml:space="preserve">A246 : </v>
      </c>
      <c r="I666" s="93" t="str">
        <f t="shared" si="65"/>
        <v>A246</v>
      </c>
      <c r="J666" s="188"/>
      <c r="K666" s="188"/>
      <c r="L666" s="91"/>
      <c r="M666" s="91"/>
      <c r="N666" s="179"/>
      <c r="O666" s="189"/>
    </row>
    <row r="667" spans="2:15" x14ac:dyDescent="0.2">
      <c r="B667" s="118" t="s">
        <v>477</v>
      </c>
      <c r="C667" s="186"/>
      <c r="D667" s="187"/>
      <c r="E667" s="179">
        <f t="shared" si="62"/>
        <v>0</v>
      </c>
      <c r="F667" s="188"/>
      <c r="G667" s="188" t="str">
        <f t="shared" si="63"/>
        <v xml:space="preserve">A247 :  </v>
      </c>
      <c r="H667" s="93" t="str">
        <f t="shared" si="64"/>
        <v xml:space="preserve">A247 : </v>
      </c>
      <c r="I667" s="93" t="str">
        <f t="shared" si="65"/>
        <v>A247</v>
      </c>
      <c r="J667" s="188"/>
      <c r="K667" s="188"/>
      <c r="L667" s="91"/>
      <c r="M667" s="91"/>
      <c r="N667" s="179"/>
      <c r="O667" s="189"/>
    </row>
    <row r="668" spans="2:15" x14ac:dyDescent="0.2">
      <c r="B668" s="118" t="s">
        <v>478</v>
      </c>
      <c r="C668" s="186"/>
      <c r="D668" s="187"/>
      <c r="E668" s="179">
        <f t="shared" si="62"/>
        <v>0</v>
      </c>
      <c r="F668" s="188"/>
      <c r="G668" s="188" t="str">
        <f t="shared" si="63"/>
        <v xml:space="preserve">A248 :  </v>
      </c>
      <c r="H668" s="93" t="str">
        <f t="shared" si="64"/>
        <v xml:space="preserve">A248 : </v>
      </c>
      <c r="I668" s="93" t="str">
        <f t="shared" si="65"/>
        <v>A248</v>
      </c>
      <c r="J668" s="188"/>
      <c r="K668" s="188"/>
      <c r="L668" s="91"/>
      <c r="M668" s="91"/>
      <c r="N668" s="179"/>
      <c r="O668" s="189"/>
    </row>
    <row r="669" spans="2:15" x14ac:dyDescent="0.2">
      <c r="B669" s="118" t="s">
        <v>479</v>
      </c>
      <c r="C669" s="186"/>
      <c r="D669" s="187"/>
      <c r="E669" s="179">
        <f t="shared" si="62"/>
        <v>0</v>
      </c>
      <c r="F669" s="188"/>
      <c r="G669" s="188" t="str">
        <f t="shared" si="63"/>
        <v xml:space="preserve">A249 :  </v>
      </c>
      <c r="H669" s="93" t="str">
        <f t="shared" si="64"/>
        <v xml:space="preserve">A249 : </v>
      </c>
      <c r="I669" s="93" t="str">
        <f t="shared" si="65"/>
        <v>A249</v>
      </c>
      <c r="J669" s="188"/>
      <c r="K669" s="188"/>
      <c r="L669" s="91"/>
      <c r="M669" s="91"/>
      <c r="N669" s="179"/>
      <c r="O669" s="189"/>
    </row>
    <row r="670" spans="2:15" x14ac:dyDescent="0.2">
      <c r="B670" s="118" t="s">
        <v>480</v>
      </c>
      <c r="C670" s="186"/>
      <c r="D670" s="187"/>
      <c r="E670" s="179">
        <f t="shared" si="62"/>
        <v>0</v>
      </c>
      <c r="F670" s="188"/>
      <c r="G670" s="188" t="str">
        <f t="shared" si="63"/>
        <v xml:space="preserve">A250 :  </v>
      </c>
      <c r="H670" s="93" t="str">
        <f t="shared" si="64"/>
        <v xml:space="preserve">A250 : </v>
      </c>
      <c r="I670" s="93" t="str">
        <f t="shared" si="65"/>
        <v>A250</v>
      </c>
      <c r="J670" s="188"/>
      <c r="K670" s="188"/>
      <c r="L670" s="91"/>
      <c r="M670" s="91"/>
      <c r="N670" s="179"/>
      <c r="O670" s="189"/>
    </row>
    <row r="671" spans="2:15" x14ac:dyDescent="0.2">
      <c r="B671" s="118" t="s">
        <v>481</v>
      </c>
      <c r="C671" s="186"/>
      <c r="D671" s="187"/>
      <c r="E671" s="179">
        <f t="shared" si="62"/>
        <v>0</v>
      </c>
      <c r="F671" s="188"/>
      <c r="G671" s="188" t="str">
        <f t="shared" si="63"/>
        <v xml:space="preserve">A251 :  </v>
      </c>
      <c r="H671" s="93" t="str">
        <f t="shared" si="64"/>
        <v xml:space="preserve">A251 : </v>
      </c>
      <c r="I671" s="93" t="str">
        <f t="shared" si="65"/>
        <v>A251</v>
      </c>
      <c r="J671" s="188"/>
      <c r="K671" s="188"/>
      <c r="L671" s="91"/>
      <c r="M671" s="91"/>
      <c r="N671" s="179"/>
      <c r="O671" s="189"/>
    </row>
    <row r="672" spans="2:15" x14ac:dyDescent="0.2">
      <c r="B672" s="118" t="s">
        <v>482</v>
      </c>
      <c r="C672" s="186"/>
      <c r="D672" s="187"/>
      <c r="E672" s="179">
        <f t="shared" si="62"/>
        <v>0</v>
      </c>
      <c r="F672" s="188"/>
      <c r="G672" s="188" t="str">
        <f t="shared" si="63"/>
        <v xml:space="preserve">A252 :  </v>
      </c>
      <c r="H672" s="93" t="str">
        <f t="shared" si="64"/>
        <v xml:space="preserve">A252 : </v>
      </c>
      <c r="I672" s="93" t="str">
        <f t="shared" si="65"/>
        <v>A252</v>
      </c>
      <c r="J672" s="188"/>
      <c r="K672" s="188"/>
      <c r="L672" s="91"/>
      <c r="M672" s="91"/>
      <c r="N672" s="179"/>
      <c r="O672" s="189"/>
    </row>
    <row r="673" spans="2:15" x14ac:dyDescent="0.2">
      <c r="B673" s="118" t="s">
        <v>483</v>
      </c>
      <c r="C673" s="186"/>
      <c r="D673" s="187"/>
      <c r="E673" s="179">
        <f t="shared" si="62"/>
        <v>0</v>
      </c>
      <c r="F673" s="188"/>
      <c r="G673" s="188" t="str">
        <f t="shared" si="63"/>
        <v xml:space="preserve">A253 :  </v>
      </c>
      <c r="H673" s="93" t="str">
        <f t="shared" si="64"/>
        <v xml:space="preserve">A253 : </v>
      </c>
      <c r="I673" s="93" t="str">
        <f t="shared" si="65"/>
        <v>A253</v>
      </c>
      <c r="J673" s="188"/>
      <c r="K673" s="188"/>
      <c r="L673" s="91"/>
      <c r="M673" s="91"/>
      <c r="N673" s="179"/>
      <c r="O673" s="189"/>
    </row>
    <row r="674" spans="2:15" x14ac:dyDescent="0.2">
      <c r="B674" s="118" t="s">
        <v>484</v>
      </c>
      <c r="C674" s="186"/>
      <c r="D674" s="187"/>
      <c r="E674" s="179">
        <f t="shared" si="62"/>
        <v>0</v>
      </c>
      <c r="F674" s="188"/>
      <c r="G674" s="188" t="str">
        <f t="shared" si="63"/>
        <v xml:space="preserve">A254 :  </v>
      </c>
      <c r="H674" s="93" t="str">
        <f t="shared" si="64"/>
        <v xml:space="preserve">A254 : </v>
      </c>
      <c r="I674" s="93" t="str">
        <f t="shared" si="65"/>
        <v>A254</v>
      </c>
      <c r="J674" s="188"/>
      <c r="K674" s="188"/>
      <c r="L674" s="91"/>
      <c r="M674" s="91"/>
      <c r="N674" s="179"/>
      <c r="O674" s="189"/>
    </row>
    <row r="675" spans="2:15" x14ac:dyDescent="0.2">
      <c r="B675" s="118" t="s">
        <v>485</v>
      </c>
      <c r="C675" s="186"/>
      <c r="D675" s="187"/>
      <c r="E675" s="179">
        <f t="shared" si="62"/>
        <v>0</v>
      </c>
      <c r="F675" s="188"/>
      <c r="G675" s="188" t="str">
        <f t="shared" si="63"/>
        <v xml:space="preserve">A255 :  </v>
      </c>
      <c r="H675" s="93" t="str">
        <f t="shared" si="64"/>
        <v xml:space="preserve">A255 : </v>
      </c>
      <c r="I675" s="93" t="str">
        <f t="shared" si="65"/>
        <v>A255</v>
      </c>
      <c r="J675" s="188"/>
      <c r="K675" s="188"/>
      <c r="L675" s="91"/>
      <c r="M675" s="91"/>
      <c r="N675" s="179"/>
      <c r="O675" s="189"/>
    </row>
    <row r="676" spans="2:15" x14ac:dyDescent="0.2">
      <c r="B676" s="118" t="s">
        <v>486</v>
      </c>
      <c r="C676" s="186"/>
      <c r="D676" s="187"/>
      <c r="E676" s="179">
        <f t="shared" si="62"/>
        <v>0</v>
      </c>
      <c r="F676" s="188"/>
      <c r="G676" s="188" t="str">
        <f t="shared" si="63"/>
        <v xml:space="preserve">A256 :  </v>
      </c>
      <c r="H676" s="93" t="str">
        <f t="shared" si="64"/>
        <v xml:space="preserve">A256 : </v>
      </c>
      <c r="I676" s="93" t="str">
        <f t="shared" si="65"/>
        <v>A256</v>
      </c>
      <c r="J676" s="188"/>
      <c r="K676" s="188"/>
      <c r="L676" s="91"/>
      <c r="M676" s="91"/>
      <c r="N676" s="179"/>
      <c r="O676" s="189"/>
    </row>
    <row r="677" spans="2:15" x14ac:dyDescent="0.2">
      <c r="B677" s="118" t="s">
        <v>487</v>
      </c>
      <c r="C677" s="186"/>
      <c r="D677" s="187"/>
      <c r="E677" s="179">
        <f t="shared" si="62"/>
        <v>0</v>
      </c>
      <c r="F677" s="188"/>
      <c r="G677" s="188" t="str">
        <f t="shared" si="63"/>
        <v xml:space="preserve">A257 :  </v>
      </c>
      <c r="H677" s="93" t="str">
        <f t="shared" si="64"/>
        <v xml:space="preserve">A257 : </v>
      </c>
      <c r="I677" s="93" t="str">
        <f t="shared" si="65"/>
        <v>A257</v>
      </c>
      <c r="J677" s="188"/>
      <c r="K677" s="188"/>
      <c r="L677" s="91"/>
      <c r="M677" s="91"/>
      <c r="N677" s="179"/>
      <c r="O677" s="189"/>
    </row>
    <row r="678" spans="2:15" x14ac:dyDescent="0.2">
      <c r="B678" s="118" t="s">
        <v>488</v>
      </c>
      <c r="C678" s="186"/>
      <c r="D678" s="187"/>
      <c r="E678" s="179">
        <f t="shared" si="62"/>
        <v>0</v>
      </c>
      <c r="F678" s="188"/>
      <c r="G678" s="188" t="str">
        <f t="shared" si="63"/>
        <v xml:space="preserve">A258 :  </v>
      </c>
      <c r="H678" s="93" t="str">
        <f t="shared" si="64"/>
        <v xml:space="preserve">A258 : </v>
      </c>
      <c r="I678" s="93" t="str">
        <f t="shared" si="65"/>
        <v>A258</v>
      </c>
      <c r="J678" s="188"/>
      <c r="K678" s="188"/>
      <c r="L678" s="91"/>
      <c r="M678" s="91"/>
      <c r="N678" s="179"/>
      <c r="O678" s="189"/>
    </row>
    <row r="679" spans="2:15" x14ac:dyDescent="0.2">
      <c r="B679" s="118" t="s">
        <v>489</v>
      </c>
      <c r="C679" s="186"/>
      <c r="D679" s="187"/>
      <c r="E679" s="179">
        <f t="shared" si="62"/>
        <v>0</v>
      </c>
      <c r="F679" s="188"/>
      <c r="G679" s="188" t="str">
        <f t="shared" si="63"/>
        <v xml:space="preserve">A259 :  </v>
      </c>
      <c r="H679" s="93" t="str">
        <f t="shared" si="64"/>
        <v xml:space="preserve">A259 : </v>
      </c>
      <c r="I679" s="93" t="str">
        <f t="shared" si="65"/>
        <v>A259</v>
      </c>
      <c r="J679" s="188"/>
      <c r="K679" s="188"/>
      <c r="L679" s="91"/>
      <c r="M679" s="91"/>
      <c r="N679" s="179"/>
      <c r="O679" s="189"/>
    </row>
    <row r="680" spans="2:15" x14ac:dyDescent="0.2">
      <c r="B680" s="118" t="s">
        <v>490</v>
      </c>
      <c r="C680" s="186"/>
      <c r="D680" s="187"/>
      <c r="E680" s="179">
        <f t="shared" si="62"/>
        <v>0</v>
      </c>
      <c r="F680" s="188"/>
      <c r="G680" s="188" t="str">
        <f t="shared" si="63"/>
        <v xml:space="preserve">A260 :  </v>
      </c>
      <c r="H680" s="93" t="str">
        <f t="shared" si="64"/>
        <v xml:space="preserve">A260 : </v>
      </c>
      <c r="I680" s="93" t="str">
        <f t="shared" si="65"/>
        <v>A260</v>
      </c>
      <c r="J680" s="188"/>
      <c r="K680" s="188"/>
      <c r="L680" s="91"/>
      <c r="M680" s="91"/>
      <c r="N680" s="179"/>
      <c r="O680" s="189"/>
    </row>
    <row r="681" spans="2:15" x14ac:dyDescent="0.2">
      <c r="B681" s="118" t="s">
        <v>491</v>
      </c>
      <c r="C681" s="186"/>
      <c r="D681" s="187"/>
      <c r="E681" s="179">
        <f t="shared" si="62"/>
        <v>0</v>
      </c>
      <c r="F681" s="188"/>
      <c r="G681" s="188" t="str">
        <f t="shared" si="63"/>
        <v xml:space="preserve">A261 :  </v>
      </c>
      <c r="H681" s="93" t="str">
        <f t="shared" si="64"/>
        <v xml:space="preserve">A261 : </v>
      </c>
      <c r="I681" s="93" t="str">
        <f t="shared" si="65"/>
        <v>A261</v>
      </c>
      <c r="J681" s="188"/>
      <c r="K681" s="188"/>
      <c r="L681" s="91"/>
      <c r="M681" s="91"/>
      <c r="N681" s="179"/>
      <c r="O681" s="189"/>
    </row>
    <row r="682" spans="2:15" x14ac:dyDescent="0.2">
      <c r="B682" s="118" t="s">
        <v>492</v>
      </c>
      <c r="C682" s="186"/>
      <c r="D682" s="187"/>
      <c r="E682" s="179">
        <f t="shared" si="62"/>
        <v>0</v>
      </c>
      <c r="F682" s="188"/>
      <c r="G682" s="188" t="str">
        <f t="shared" si="63"/>
        <v xml:space="preserve">A262 :  </v>
      </c>
      <c r="H682" s="93" t="str">
        <f t="shared" si="64"/>
        <v xml:space="preserve">A262 : </v>
      </c>
      <c r="I682" s="93" t="str">
        <f t="shared" si="65"/>
        <v>A262</v>
      </c>
      <c r="J682" s="188"/>
      <c r="K682" s="188"/>
      <c r="L682" s="91"/>
      <c r="M682" s="91"/>
      <c r="N682" s="179"/>
      <c r="O682" s="189"/>
    </row>
    <row r="683" spans="2:15" x14ac:dyDescent="0.2">
      <c r="B683" s="118" t="s">
        <v>493</v>
      </c>
      <c r="C683" s="186"/>
      <c r="D683" s="187"/>
      <c r="E683" s="179">
        <f t="shared" si="62"/>
        <v>0</v>
      </c>
      <c r="F683" s="188"/>
      <c r="G683" s="188" t="str">
        <f t="shared" si="63"/>
        <v xml:space="preserve">A263 :  </v>
      </c>
      <c r="H683" s="93" t="str">
        <f t="shared" si="64"/>
        <v xml:space="preserve">A263 : </v>
      </c>
      <c r="I683" s="93" t="str">
        <f t="shared" si="65"/>
        <v>A263</v>
      </c>
      <c r="J683" s="188"/>
      <c r="K683" s="188"/>
      <c r="L683" s="91"/>
      <c r="M683" s="91"/>
      <c r="N683" s="179"/>
      <c r="O683" s="189"/>
    </row>
    <row r="684" spans="2:15" x14ac:dyDescent="0.2">
      <c r="B684" s="118" t="s">
        <v>494</v>
      </c>
      <c r="C684" s="186"/>
      <c r="D684" s="187"/>
      <c r="E684" s="179">
        <f t="shared" si="62"/>
        <v>0</v>
      </c>
      <c r="F684" s="188"/>
      <c r="G684" s="188" t="str">
        <f t="shared" si="63"/>
        <v xml:space="preserve">A264 :  </v>
      </c>
      <c r="H684" s="93" t="str">
        <f t="shared" si="64"/>
        <v xml:space="preserve">A264 : </v>
      </c>
      <c r="I684" s="93" t="str">
        <f t="shared" si="65"/>
        <v>A264</v>
      </c>
      <c r="J684" s="188"/>
      <c r="K684" s="188"/>
      <c r="L684" s="91"/>
      <c r="M684" s="91"/>
      <c r="N684" s="179"/>
      <c r="O684" s="189"/>
    </row>
    <row r="685" spans="2:15" x14ac:dyDescent="0.2">
      <c r="B685" s="118" t="s">
        <v>495</v>
      </c>
      <c r="C685" s="186"/>
      <c r="D685" s="187"/>
      <c r="E685" s="179">
        <f t="shared" si="62"/>
        <v>0</v>
      </c>
      <c r="F685" s="188"/>
      <c r="G685" s="188" t="str">
        <f t="shared" si="63"/>
        <v xml:space="preserve">A265 :  </v>
      </c>
      <c r="H685" s="93" t="str">
        <f t="shared" si="64"/>
        <v xml:space="preserve">A265 : </v>
      </c>
      <c r="I685" s="93" t="str">
        <f t="shared" si="65"/>
        <v>A265</v>
      </c>
      <c r="J685" s="188"/>
      <c r="K685" s="188"/>
      <c r="L685" s="91"/>
      <c r="M685" s="91"/>
      <c r="N685" s="179"/>
      <c r="O685" s="189"/>
    </row>
    <row r="686" spans="2:15" x14ac:dyDescent="0.2">
      <c r="B686" s="118" t="s">
        <v>496</v>
      </c>
      <c r="C686" s="186"/>
      <c r="D686" s="187"/>
      <c r="E686" s="179">
        <f t="shared" si="62"/>
        <v>0</v>
      </c>
      <c r="F686" s="188"/>
      <c r="G686" s="188" t="str">
        <f t="shared" si="63"/>
        <v xml:space="preserve">A266 :  </v>
      </c>
      <c r="H686" s="93" t="str">
        <f t="shared" si="64"/>
        <v xml:space="preserve">A266 : </v>
      </c>
      <c r="I686" s="93" t="str">
        <f t="shared" si="65"/>
        <v>A266</v>
      </c>
      <c r="J686" s="188"/>
      <c r="K686" s="188"/>
      <c r="L686" s="91"/>
      <c r="M686" s="91"/>
      <c r="N686" s="179"/>
      <c r="O686" s="189"/>
    </row>
    <row r="687" spans="2:15" x14ac:dyDescent="0.2">
      <c r="B687" s="118" t="s">
        <v>497</v>
      </c>
      <c r="C687" s="186"/>
      <c r="D687" s="187"/>
      <c r="E687" s="179">
        <f t="shared" si="62"/>
        <v>0</v>
      </c>
      <c r="F687" s="188"/>
      <c r="G687" s="188" t="str">
        <f t="shared" si="63"/>
        <v xml:space="preserve">A267 :  </v>
      </c>
      <c r="H687" s="93" t="str">
        <f t="shared" si="64"/>
        <v xml:space="preserve">A267 : </v>
      </c>
      <c r="I687" s="93" t="str">
        <f t="shared" si="65"/>
        <v>A267</v>
      </c>
      <c r="J687" s="188"/>
      <c r="K687" s="188"/>
      <c r="L687" s="91"/>
      <c r="M687" s="91"/>
      <c r="N687" s="179"/>
      <c r="O687" s="189"/>
    </row>
    <row r="688" spans="2:15" x14ac:dyDescent="0.2">
      <c r="B688" s="118" t="s">
        <v>498</v>
      </c>
      <c r="C688" s="186"/>
      <c r="D688" s="187"/>
      <c r="E688" s="179">
        <f t="shared" si="62"/>
        <v>0</v>
      </c>
      <c r="F688" s="188"/>
      <c r="G688" s="188" t="str">
        <f t="shared" si="63"/>
        <v xml:space="preserve">A268 :  </v>
      </c>
      <c r="H688" s="93" t="str">
        <f t="shared" si="64"/>
        <v xml:space="preserve">A268 : </v>
      </c>
      <c r="I688" s="93" t="str">
        <f t="shared" si="65"/>
        <v>A268</v>
      </c>
      <c r="J688" s="188"/>
      <c r="K688" s="188"/>
      <c r="L688" s="91"/>
      <c r="M688" s="91"/>
      <c r="N688" s="179"/>
      <c r="O688" s="189"/>
    </row>
    <row r="689" spans="2:15" x14ac:dyDescent="0.2">
      <c r="B689" s="118" t="s">
        <v>499</v>
      </c>
      <c r="C689" s="186"/>
      <c r="D689" s="187"/>
      <c r="E689" s="179">
        <f t="shared" si="62"/>
        <v>0</v>
      </c>
      <c r="F689" s="188"/>
      <c r="G689" s="188" t="str">
        <f t="shared" si="63"/>
        <v xml:space="preserve">A269 :  </v>
      </c>
      <c r="H689" s="93" t="str">
        <f t="shared" si="64"/>
        <v xml:space="preserve">A269 : </v>
      </c>
      <c r="I689" s="93" t="str">
        <f t="shared" si="65"/>
        <v>A269</v>
      </c>
      <c r="J689" s="188"/>
      <c r="K689" s="188"/>
      <c r="L689" s="91"/>
      <c r="M689" s="91"/>
      <c r="N689" s="179"/>
      <c r="O689" s="189"/>
    </row>
    <row r="690" spans="2:15" x14ac:dyDescent="0.2">
      <c r="B690" s="118" t="s">
        <v>500</v>
      </c>
      <c r="C690" s="186"/>
      <c r="D690" s="187"/>
      <c r="E690" s="179">
        <f t="shared" si="62"/>
        <v>0</v>
      </c>
      <c r="F690" s="188"/>
      <c r="G690" s="188" t="str">
        <f t="shared" si="63"/>
        <v xml:space="preserve">A270 :  </v>
      </c>
      <c r="H690" s="93" t="str">
        <f t="shared" si="64"/>
        <v xml:space="preserve">A270 : </v>
      </c>
      <c r="I690" s="93" t="str">
        <f t="shared" si="65"/>
        <v>A270</v>
      </c>
      <c r="J690" s="188"/>
      <c r="K690" s="188"/>
      <c r="L690" s="91"/>
      <c r="M690" s="91"/>
      <c r="N690" s="179"/>
      <c r="O690" s="189"/>
    </row>
    <row r="691" spans="2:15" x14ac:dyDescent="0.2">
      <c r="B691" s="118" t="s">
        <v>501</v>
      </c>
      <c r="C691" s="186"/>
      <c r="D691" s="187"/>
      <c r="E691" s="179">
        <f t="shared" si="62"/>
        <v>0</v>
      </c>
      <c r="F691" s="188"/>
      <c r="G691" s="188" t="str">
        <f t="shared" si="63"/>
        <v xml:space="preserve">A271 :  </v>
      </c>
      <c r="H691" s="93" t="str">
        <f t="shared" si="64"/>
        <v xml:space="preserve">A271 : </v>
      </c>
      <c r="I691" s="93" t="str">
        <f t="shared" si="65"/>
        <v>A271</v>
      </c>
      <c r="J691" s="188"/>
      <c r="K691" s="188"/>
      <c r="L691" s="91"/>
      <c r="M691" s="91"/>
      <c r="N691" s="179"/>
      <c r="O691" s="189"/>
    </row>
    <row r="692" spans="2:15" x14ac:dyDescent="0.2">
      <c r="B692" s="118" t="s">
        <v>502</v>
      </c>
      <c r="C692" s="186"/>
      <c r="D692" s="187"/>
      <c r="E692" s="179">
        <f t="shared" si="62"/>
        <v>0</v>
      </c>
      <c r="F692" s="188"/>
      <c r="G692" s="188" t="str">
        <f t="shared" si="63"/>
        <v xml:space="preserve">A272 :  </v>
      </c>
      <c r="H692" s="93" t="str">
        <f t="shared" si="64"/>
        <v xml:space="preserve">A272 : </v>
      </c>
      <c r="I692" s="93" t="str">
        <f t="shared" si="65"/>
        <v>A272</v>
      </c>
      <c r="J692" s="188"/>
      <c r="K692" s="188"/>
      <c r="L692" s="91"/>
      <c r="M692" s="91"/>
      <c r="N692" s="179"/>
      <c r="O692" s="189"/>
    </row>
    <row r="693" spans="2:15" x14ac:dyDescent="0.2">
      <c r="B693" s="118" t="s">
        <v>503</v>
      </c>
      <c r="C693" s="186"/>
      <c r="D693" s="187"/>
      <c r="E693" s="179">
        <f t="shared" si="62"/>
        <v>0</v>
      </c>
      <c r="F693" s="188"/>
      <c r="G693" s="188" t="str">
        <f t="shared" si="63"/>
        <v xml:space="preserve">A273 :  </v>
      </c>
      <c r="H693" s="93" t="str">
        <f t="shared" si="64"/>
        <v xml:space="preserve">A273 : </v>
      </c>
      <c r="I693" s="93" t="str">
        <f t="shared" si="65"/>
        <v>A273</v>
      </c>
      <c r="J693" s="188"/>
      <c r="K693" s="188"/>
      <c r="L693" s="91"/>
      <c r="M693" s="91"/>
      <c r="N693" s="179"/>
      <c r="O693" s="189"/>
    </row>
    <row r="694" spans="2:15" x14ac:dyDescent="0.2">
      <c r="B694" s="118" t="s">
        <v>504</v>
      </c>
      <c r="C694" s="186"/>
      <c r="D694" s="187"/>
      <c r="E694" s="179">
        <f t="shared" si="62"/>
        <v>0</v>
      </c>
      <c r="F694" s="188"/>
      <c r="G694" s="188" t="str">
        <f t="shared" si="63"/>
        <v xml:space="preserve">A274 :  </v>
      </c>
      <c r="H694" s="93" t="str">
        <f t="shared" si="64"/>
        <v xml:space="preserve">A274 : </v>
      </c>
      <c r="I694" s="93" t="str">
        <f t="shared" si="65"/>
        <v>A274</v>
      </c>
      <c r="J694" s="188"/>
      <c r="K694" s="188"/>
      <c r="L694" s="91"/>
      <c r="M694" s="91"/>
      <c r="N694" s="179"/>
      <c r="O694" s="189"/>
    </row>
    <row r="695" spans="2:15" x14ac:dyDescent="0.2">
      <c r="B695" s="118" t="s">
        <v>505</v>
      </c>
      <c r="C695" s="186"/>
      <c r="D695" s="187"/>
      <c r="E695" s="179">
        <f t="shared" si="62"/>
        <v>0</v>
      </c>
      <c r="F695" s="188"/>
      <c r="G695" s="188" t="str">
        <f t="shared" si="63"/>
        <v xml:space="preserve">A275 :  </v>
      </c>
      <c r="H695" s="93" t="str">
        <f t="shared" si="64"/>
        <v xml:space="preserve">A275 : </v>
      </c>
      <c r="I695" s="93" t="str">
        <f t="shared" si="65"/>
        <v>A275</v>
      </c>
      <c r="J695" s="188"/>
      <c r="K695" s="188"/>
      <c r="L695" s="91"/>
      <c r="M695" s="91"/>
      <c r="N695" s="179"/>
      <c r="O695" s="189"/>
    </row>
    <row r="696" spans="2:15" x14ac:dyDescent="0.2">
      <c r="B696" s="118" t="s">
        <v>506</v>
      </c>
      <c r="C696" s="186"/>
      <c r="D696" s="187"/>
      <c r="E696" s="179">
        <f t="shared" si="62"/>
        <v>0</v>
      </c>
      <c r="F696" s="188"/>
      <c r="G696" s="188" t="str">
        <f t="shared" si="63"/>
        <v xml:space="preserve">A276 :  </v>
      </c>
      <c r="H696" s="93" t="str">
        <f t="shared" si="64"/>
        <v xml:space="preserve">A276 : </v>
      </c>
      <c r="I696" s="93" t="str">
        <f t="shared" si="65"/>
        <v>A276</v>
      </c>
      <c r="J696" s="188"/>
      <c r="K696" s="188"/>
      <c r="L696" s="91"/>
      <c r="M696" s="91"/>
      <c r="N696" s="179"/>
      <c r="O696" s="189"/>
    </row>
    <row r="697" spans="2:15" x14ac:dyDescent="0.2">
      <c r="B697" s="118" t="s">
        <v>507</v>
      </c>
      <c r="C697" s="186"/>
      <c r="D697" s="187"/>
      <c r="E697" s="179">
        <f t="shared" si="62"/>
        <v>0</v>
      </c>
      <c r="F697" s="188"/>
      <c r="G697" s="188" t="str">
        <f t="shared" si="63"/>
        <v xml:space="preserve">A277 :  </v>
      </c>
      <c r="H697" s="93" t="str">
        <f t="shared" si="64"/>
        <v xml:space="preserve">A277 : </v>
      </c>
      <c r="I697" s="93" t="str">
        <f t="shared" si="65"/>
        <v>A277</v>
      </c>
      <c r="J697" s="188"/>
      <c r="K697" s="188"/>
      <c r="L697" s="91"/>
      <c r="M697" s="91"/>
      <c r="N697" s="179"/>
      <c r="O697" s="189"/>
    </row>
    <row r="698" spans="2:15" x14ac:dyDescent="0.2">
      <c r="B698" s="118" t="s">
        <v>508</v>
      </c>
      <c r="C698" s="186"/>
      <c r="D698" s="187"/>
      <c r="E698" s="179">
        <f t="shared" si="62"/>
        <v>0</v>
      </c>
      <c r="F698" s="188"/>
      <c r="G698" s="188" t="str">
        <f t="shared" si="63"/>
        <v xml:space="preserve">A278 :  </v>
      </c>
      <c r="H698" s="93" t="str">
        <f t="shared" si="64"/>
        <v xml:space="preserve">A278 : </v>
      </c>
      <c r="I698" s="93" t="str">
        <f t="shared" si="65"/>
        <v>A278</v>
      </c>
      <c r="J698" s="188"/>
      <c r="K698" s="188"/>
      <c r="L698" s="91"/>
      <c r="M698" s="91"/>
      <c r="N698" s="179"/>
      <c r="O698" s="189"/>
    </row>
    <row r="699" spans="2:15" x14ac:dyDescent="0.2">
      <c r="B699" s="118" t="s">
        <v>509</v>
      </c>
      <c r="C699" s="186"/>
      <c r="D699" s="187"/>
      <c r="E699" s="179">
        <f t="shared" si="62"/>
        <v>0</v>
      </c>
      <c r="F699" s="188"/>
      <c r="G699" s="188" t="str">
        <f t="shared" si="63"/>
        <v xml:space="preserve">A279 :  </v>
      </c>
      <c r="H699" s="93" t="str">
        <f t="shared" si="64"/>
        <v xml:space="preserve">A279 : </v>
      </c>
      <c r="I699" s="93" t="str">
        <f t="shared" si="65"/>
        <v>A279</v>
      </c>
      <c r="J699" s="188"/>
      <c r="K699" s="188"/>
      <c r="L699" s="91"/>
      <c r="M699" s="91"/>
      <c r="N699" s="179"/>
      <c r="O699" s="189"/>
    </row>
    <row r="700" spans="2:15" x14ac:dyDescent="0.2">
      <c r="B700" s="118" t="s">
        <v>510</v>
      </c>
      <c r="C700" s="186"/>
      <c r="D700" s="187"/>
      <c r="E700" s="179">
        <f t="shared" si="62"/>
        <v>0</v>
      </c>
      <c r="F700" s="188"/>
      <c r="G700" s="188" t="str">
        <f t="shared" si="63"/>
        <v xml:space="preserve">A280 :  </v>
      </c>
      <c r="H700" s="93" t="str">
        <f t="shared" si="64"/>
        <v xml:space="preserve">A280 : </v>
      </c>
      <c r="I700" s="93" t="str">
        <f t="shared" si="65"/>
        <v>A280</v>
      </c>
      <c r="J700" s="188"/>
      <c r="K700" s="188"/>
      <c r="L700" s="91"/>
      <c r="M700" s="91"/>
      <c r="N700" s="179"/>
      <c r="O700" s="189"/>
    </row>
    <row r="701" spans="2:15" x14ac:dyDescent="0.2">
      <c r="B701" s="118" t="s">
        <v>511</v>
      </c>
      <c r="C701" s="186"/>
      <c r="D701" s="187"/>
      <c r="E701" s="179">
        <f t="shared" si="62"/>
        <v>0</v>
      </c>
      <c r="F701" s="188"/>
      <c r="G701" s="188" t="str">
        <f t="shared" si="63"/>
        <v xml:space="preserve">A281 :  </v>
      </c>
      <c r="H701" s="93" t="str">
        <f t="shared" si="64"/>
        <v xml:space="preserve">A281 : </v>
      </c>
      <c r="I701" s="93" t="str">
        <f t="shared" si="65"/>
        <v>A281</v>
      </c>
      <c r="J701" s="188"/>
      <c r="K701" s="188"/>
      <c r="L701" s="91"/>
      <c r="M701" s="91"/>
      <c r="N701" s="179"/>
      <c r="O701" s="189"/>
    </row>
    <row r="702" spans="2:15" x14ac:dyDescent="0.2">
      <c r="B702" s="118" t="s">
        <v>512</v>
      </c>
      <c r="C702" s="186"/>
      <c r="D702" s="187"/>
      <c r="E702" s="179">
        <f t="shared" si="62"/>
        <v>0</v>
      </c>
      <c r="F702" s="188"/>
      <c r="G702" s="188" t="str">
        <f t="shared" si="63"/>
        <v xml:space="preserve">A282 :  </v>
      </c>
      <c r="H702" s="93" t="str">
        <f t="shared" si="64"/>
        <v xml:space="preserve">A282 : </v>
      </c>
      <c r="I702" s="93" t="str">
        <f t="shared" si="65"/>
        <v>A282</v>
      </c>
      <c r="J702" s="188"/>
      <c r="K702" s="188"/>
      <c r="L702" s="91"/>
      <c r="M702" s="91"/>
      <c r="N702" s="179"/>
      <c r="O702" s="189"/>
    </row>
    <row r="703" spans="2:15" x14ac:dyDescent="0.2">
      <c r="B703" s="118" t="s">
        <v>513</v>
      </c>
      <c r="C703" s="186"/>
      <c r="D703" s="187"/>
      <c r="E703" s="179">
        <f t="shared" si="62"/>
        <v>0</v>
      </c>
      <c r="F703" s="188"/>
      <c r="G703" s="188" t="str">
        <f t="shared" si="63"/>
        <v xml:space="preserve">A283 :  </v>
      </c>
      <c r="H703" s="93" t="str">
        <f t="shared" si="64"/>
        <v xml:space="preserve">A283 : </v>
      </c>
      <c r="I703" s="93" t="str">
        <f t="shared" si="65"/>
        <v>A283</v>
      </c>
      <c r="J703" s="188"/>
      <c r="K703" s="188"/>
      <c r="L703" s="91"/>
      <c r="M703" s="91"/>
      <c r="N703" s="179"/>
      <c r="O703" s="189"/>
    </row>
    <row r="704" spans="2:15" x14ac:dyDescent="0.2">
      <c r="B704" s="118" t="s">
        <v>514</v>
      </c>
      <c r="C704" s="186"/>
      <c r="D704" s="187"/>
      <c r="E704" s="179">
        <f t="shared" si="62"/>
        <v>0</v>
      </c>
      <c r="F704" s="188"/>
      <c r="G704" s="188" t="str">
        <f t="shared" si="63"/>
        <v xml:space="preserve">A284 :  </v>
      </c>
      <c r="H704" s="93" t="str">
        <f t="shared" si="64"/>
        <v xml:space="preserve">A284 : </v>
      </c>
      <c r="I704" s="93" t="str">
        <f t="shared" si="65"/>
        <v>A284</v>
      </c>
      <c r="J704" s="188"/>
      <c r="K704" s="188"/>
      <c r="L704" s="91"/>
      <c r="M704" s="91"/>
      <c r="N704" s="179"/>
      <c r="O704" s="189"/>
    </row>
    <row r="705" spans="2:15" x14ac:dyDescent="0.2">
      <c r="B705" s="118" t="s">
        <v>515</v>
      </c>
      <c r="C705" s="186"/>
      <c r="D705" s="187"/>
      <c r="E705" s="179">
        <f t="shared" si="62"/>
        <v>0</v>
      </c>
      <c r="F705" s="188"/>
      <c r="G705" s="188" t="str">
        <f t="shared" si="63"/>
        <v xml:space="preserve">A285 :  </v>
      </c>
      <c r="H705" s="93" t="str">
        <f t="shared" si="64"/>
        <v xml:space="preserve">A285 : </v>
      </c>
      <c r="I705" s="93" t="str">
        <f t="shared" si="65"/>
        <v>A285</v>
      </c>
      <c r="J705" s="188"/>
      <c r="K705" s="188"/>
      <c r="L705" s="91"/>
      <c r="M705" s="91"/>
      <c r="N705" s="179"/>
      <c r="O705" s="189"/>
    </row>
    <row r="706" spans="2:15" x14ac:dyDescent="0.2">
      <c r="B706" s="118" t="s">
        <v>516</v>
      </c>
      <c r="C706" s="186"/>
      <c r="D706" s="187"/>
      <c r="E706" s="179">
        <f t="shared" si="62"/>
        <v>0</v>
      </c>
      <c r="F706" s="188"/>
      <c r="G706" s="188" t="str">
        <f t="shared" si="63"/>
        <v xml:space="preserve">A286 :  </v>
      </c>
      <c r="H706" s="93" t="str">
        <f t="shared" si="64"/>
        <v xml:space="preserve">A286 : </v>
      </c>
      <c r="I706" s="93" t="str">
        <f t="shared" si="65"/>
        <v>A286</v>
      </c>
      <c r="J706" s="188"/>
      <c r="K706" s="188"/>
      <c r="L706" s="91"/>
      <c r="M706" s="91"/>
      <c r="N706" s="179"/>
      <c r="O706" s="189"/>
    </row>
    <row r="707" spans="2:15" x14ac:dyDescent="0.2">
      <c r="B707" s="118" t="s">
        <v>517</v>
      </c>
      <c r="C707" s="186"/>
      <c r="D707" s="187"/>
      <c r="E707" s="179">
        <f t="shared" si="62"/>
        <v>0</v>
      </c>
      <c r="F707" s="188"/>
      <c r="G707" s="188" t="str">
        <f t="shared" si="63"/>
        <v xml:space="preserve">A287 :  </v>
      </c>
      <c r="H707" s="93" t="str">
        <f t="shared" si="64"/>
        <v xml:space="preserve">A287 : </v>
      </c>
      <c r="I707" s="93" t="str">
        <f t="shared" si="65"/>
        <v>A287</v>
      </c>
      <c r="J707" s="188"/>
      <c r="K707" s="188"/>
      <c r="L707" s="91"/>
      <c r="M707" s="91"/>
      <c r="N707" s="179"/>
      <c r="O707" s="189"/>
    </row>
    <row r="708" spans="2:15" x14ac:dyDescent="0.2">
      <c r="B708" s="118" t="s">
        <v>518</v>
      </c>
      <c r="C708" s="186"/>
      <c r="D708" s="187"/>
      <c r="E708" s="179">
        <f t="shared" si="62"/>
        <v>0</v>
      </c>
      <c r="F708" s="188"/>
      <c r="G708" s="188" t="str">
        <f t="shared" si="63"/>
        <v xml:space="preserve">A288 :  </v>
      </c>
      <c r="H708" s="93" t="str">
        <f t="shared" si="64"/>
        <v xml:space="preserve">A288 : </v>
      </c>
      <c r="I708" s="93" t="str">
        <f t="shared" si="65"/>
        <v>A288</v>
      </c>
      <c r="J708" s="188"/>
      <c r="K708" s="188"/>
      <c r="L708" s="91"/>
      <c r="M708" s="91"/>
      <c r="N708" s="179"/>
      <c r="O708" s="189"/>
    </row>
    <row r="709" spans="2:15" x14ac:dyDescent="0.2">
      <c r="B709" s="118" t="s">
        <v>519</v>
      </c>
      <c r="C709" s="186"/>
      <c r="D709" s="187"/>
      <c r="E709" s="179">
        <f t="shared" si="62"/>
        <v>0</v>
      </c>
      <c r="F709" s="188"/>
      <c r="G709" s="188" t="str">
        <f t="shared" si="63"/>
        <v xml:space="preserve">A289 :  </v>
      </c>
      <c r="H709" s="93" t="str">
        <f t="shared" si="64"/>
        <v xml:space="preserve">A289 : </v>
      </c>
      <c r="I709" s="93" t="str">
        <f t="shared" si="65"/>
        <v>A289</v>
      </c>
      <c r="J709" s="188"/>
      <c r="K709" s="188"/>
      <c r="L709" s="91"/>
      <c r="M709" s="91"/>
      <c r="N709" s="179"/>
      <c r="O709" s="189"/>
    </row>
    <row r="710" spans="2:15" x14ac:dyDescent="0.2">
      <c r="B710" s="118" t="s">
        <v>520</v>
      </c>
      <c r="C710" s="186"/>
      <c r="D710" s="187"/>
      <c r="E710" s="179">
        <f t="shared" si="62"/>
        <v>0</v>
      </c>
      <c r="F710" s="188"/>
      <c r="G710" s="188" t="str">
        <f t="shared" si="63"/>
        <v xml:space="preserve">A290 :  </v>
      </c>
      <c r="H710" s="93" t="str">
        <f t="shared" si="64"/>
        <v xml:space="preserve">A290 : </v>
      </c>
      <c r="I710" s="93" t="str">
        <f t="shared" si="65"/>
        <v>A290</v>
      </c>
      <c r="J710" s="188"/>
      <c r="K710" s="188"/>
      <c r="L710" s="91"/>
      <c r="M710" s="91"/>
      <c r="N710" s="179"/>
      <c r="O710" s="189"/>
    </row>
    <row r="711" spans="2:15" x14ac:dyDescent="0.2">
      <c r="B711" s="118" t="s">
        <v>521</v>
      </c>
      <c r="C711" s="186"/>
      <c r="D711" s="187"/>
      <c r="E711" s="179">
        <f t="shared" si="62"/>
        <v>0</v>
      </c>
      <c r="F711" s="188"/>
      <c r="G711" s="188" t="str">
        <f t="shared" si="63"/>
        <v xml:space="preserve">A291 :  </v>
      </c>
      <c r="H711" s="93" t="str">
        <f t="shared" si="64"/>
        <v xml:space="preserve">A291 : </v>
      </c>
      <c r="I711" s="93" t="str">
        <f t="shared" si="65"/>
        <v>A291</v>
      </c>
      <c r="J711" s="188"/>
      <c r="K711" s="188"/>
      <c r="L711" s="91"/>
      <c r="M711" s="91"/>
      <c r="N711" s="179"/>
      <c r="O711" s="189"/>
    </row>
    <row r="712" spans="2:15" x14ac:dyDescent="0.2">
      <c r="B712" s="118" t="s">
        <v>522</v>
      </c>
      <c r="C712" s="186"/>
      <c r="D712" s="187"/>
      <c r="E712" s="179">
        <f t="shared" si="62"/>
        <v>0</v>
      </c>
      <c r="F712" s="188"/>
      <c r="G712" s="188" t="str">
        <f t="shared" si="63"/>
        <v xml:space="preserve">A292 :  </v>
      </c>
      <c r="H712" s="93" t="str">
        <f t="shared" si="64"/>
        <v xml:space="preserve">A292 : </v>
      </c>
      <c r="I712" s="93" t="str">
        <f t="shared" si="65"/>
        <v>A292</v>
      </c>
      <c r="J712" s="188"/>
      <c r="K712" s="188"/>
      <c r="L712" s="91"/>
      <c r="M712" s="91"/>
      <c r="N712" s="179"/>
      <c r="O712" s="189"/>
    </row>
    <row r="713" spans="2:15" x14ac:dyDescent="0.2">
      <c r="B713" s="118" t="s">
        <v>523</v>
      </c>
      <c r="C713" s="186"/>
      <c r="D713" s="187"/>
      <c r="E713" s="179">
        <f t="shared" ref="E713:E755" si="66">N713+(N713*O713)</f>
        <v>0</v>
      </c>
      <c r="F713" s="188"/>
      <c r="G713" s="188" t="str">
        <f t="shared" ref="G713:G755" si="67">IF(B713&lt;&gt;"",REPT(B713,1)&amp;" :  " &amp;REPT(C713,1),"")</f>
        <v xml:space="preserve">A293 :  </v>
      </c>
      <c r="H713" s="93" t="str">
        <f t="shared" ref="H713:H755" si="68">IF(B713&lt;&gt;"",CONCATENATE(B713," : ",C713),"")</f>
        <v xml:space="preserve">A293 : </v>
      </c>
      <c r="I713" s="93" t="str">
        <f t="shared" ref="I713:I755" si="69">IF(B713&lt;&gt;"",REPT(B713,1),"")</f>
        <v>A293</v>
      </c>
      <c r="J713" s="188"/>
      <c r="K713" s="188"/>
      <c r="L713" s="91"/>
      <c r="M713" s="91"/>
      <c r="N713" s="179"/>
      <c r="O713" s="189"/>
    </row>
    <row r="714" spans="2:15" x14ac:dyDescent="0.2">
      <c r="B714" s="118" t="s">
        <v>524</v>
      </c>
      <c r="C714" s="186"/>
      <c r="D714" s="187"/>
      <c r="E714" s="179">
        <f t="shared" si="66"/>
        <v>0</v>
      </c>
      <c r="F714" s="188"/>
      <c r="G714" s="188" t="str">
        <f t="shared" si="67"/>
        <v xml:space="preserve">A294 :  </v>
      </c>
      <c r="H714" s="93" t="str">
        <f t="shared" si="68"/>
        <v xml:space="preserve">A294 : </v>
      </c>
      <c r="I714" s="93" t="str">
        <f t="shared" si="69"/>
        <v>A294</v>
      </c>
      <c r="J714" s="188"/>
      <c r="K714" s="188"/>
      <c r="L714" s="91"/>
      <c r="M714" s="91"/>
      <c r="N714" s="179"/>
      <c r="O714" s="189"/>
    </row>
    <row r="715" spans="2:15" x14ac:dyDescent="0.2">
      <c r="B715" s="118" t="s">
        <v>525</v>
      </c>
      <c r="C715" s="186"/>
      <c r="D715" s="187"/>
      <c r="E715" s="179">
        <f t="shared" si="66"/>
        <v>0</v>
      </c>
      <c r="F715" s="188"/>
      <c r="G715" s="188" t="str">
        <f t="shared" si="67"/>
        <v xml:space="preserve">A295 :  </v>
      </c>
      <c r="H715" s="93" t="str">
        <f t="shared" si="68"/>
        <v xml:space="preserve">A295 : </v>
      </c>
      <c r="I715" s="93" t="str">
        <f t="shared" si="69"/>
        <v>A295</v>
      </c>
      <c r="J715" s="188"/>
      <c r="K715" s="188"/>
      <c r="L715" s="91"/>
      <c r="M715" s="91"/>
      <c r="N715" s="179"/>
      <c r="O715" s="189"/>
    </row>
    <row r="716" spans="2:15" x14ac:dyDescent="0.2">
      <c r="B716" s="118" t="s">
        <v>526</v>
      </c>
      <c r="C716" s="186"/>
      <c r="D716" s="187"/>
      <c r="E716" s="179">
        <f t="shared" si="66"/>
        <v>0</v>
      </c>
      <c r="F716" s="188"/>
      <c r="G716" s="188" t="str">
        <f t="shared" si="67"/>
        <v xml:space="preserve">A296 :  </v>
      </c>
      <c r="H716" s="93" t="str">
        <f t="shared" si="68"/>
        <v xml:space="preserve">A296 : </v>
      </c>
      <c r="I716" s="93" t="str">
        <f t="shared" si="69"/>
        <v>A296</v>
      </c>
      <c r="J716" s="188"/>
      <c r="K716" s="188"/>
      <c r="L716" s="91"/>
      <c r="M716" s="91"/>
      <c r="N716" s="179"/>
      <c r="O716" s="189"/>
    </row>
    <row r="717" spans="2:15" x14ac:dyDescent="0.2">
      <c r="B717" s="118" t="s">
        <v>527</v>
      </c>
      <c r="C717" s="186"/>
      <c r="D717" s="187"/>
      <c r="E717" s="179">
        <f t="shared" si="66"/>
        <v>0</v>
      </c>
      <c r="F717" s="188"/>
      <c r="G717" s="188" t="str">
        <f t="shared" si="67"/>
        <v xml:space="preserve">A297 :  </v>
      </c>
      <c r="H717" s="93" t="str">
        <f t="shared" si="68"/>
        <v xml:space="preserve">A297 : </v>
      </c>
      <c r="I717" s="93" t="str">
        <f t="shared" si="69"/>
        <v>A297</v>
      </c>
      <c r="J717" s="188"/>
      <c r="K717" s="188"/>
      <c r="L717" s="91"/>
      <c r="M717" s="91"/>
      <c r="N717" s="179"/>
      <c r="O717" s="189"/>
    </row>
    <row r="718" spans="2:15" x14ac:dyDescent="0.2">
      <c r="B718" s="118" t="s">
        <v>528</v>
      </c>
      <c r="C718" s="186"/>
      <c r="D718" s="187"/>
      <c r="E718" s="179">
        <f t="shared" si="66"/>
        <v>0</v>
      </c>
      <c r="F718" s="188"/>
      <c r="G718" s="188" t="str">
        <f t="shared" si="67"/>
        <v xml:space="preserve">A298 :  </v>
      </c>
      <c r="H718" s="93" t="str">
        <f t="shared" si="68"/>
        <v xml:space="preserve">A298 : </v>
      </c>
      <c r="I718" s="93" t="str">
        <f t="shared" si="69"/>
        <v>A298</v>
      </c>
      <c r="J718" s="188"/>
      <c r="K718" s="188"/>
      <c r="L718" s="91"/>
      <c r="M718" s="91"/>
      <c r="N718" s="179"/>
      <c r="O718" s="189"/>
    </row>
    <row r="719" spans="2:15" x14ac:dyDescent="0.2">
      <c r="B719" s="118" t="s">
        <v>529</v>
      </c>
      <c r="C719" s="186"/>
      <c r="D719" s="187"/>
      <c r="E719" s="179">
        <f t="shared" si="66"/>
        <v>0</v>
      </c>
      <c r="F719" s="188"/>
      <c r="G719" s="188" t="str">
        <f t="shared" si="67"/>
        <v xml:space="preserve">A299 :  </v>
      </c>
      <c r="H719" s="93" t="str">
        <f t="shared" si="68"/>
        <v xml:space="preserve">A299 : </v>
      </c>
      <c r="I719" s="93" t="str">
        <f t="shared" si="69"/>
        <v>A299</v>
      </c>
      <c r="J719" s="188"/>
      <c r="K719" s="188"/>
      <c r="L719" s="91"/>
      <c r="M719" s="91"/>
      <c r="N719" s="179"/>
      <c r="O719" s="189"/>
    </row>
    <row r="720" spans="2:15" x14ac:dyDescent="0.2">
      <c r="B720" s="118" t="s">
        <v>530</v>
      </c>
      <c r="C720" s="186"/>
      <c r="D720" s="187"/>
      <c r="E720" s="179">
        <f t="shared" si="66"/>
        <v>0</v>
      </c>
      <c r="F720" s="188"/>
      <c r="G720" s="188" t="str">
        <f t="shared" si="67"/>
        <v xml:space="preserve">A300 :  </v>
      </c>
      <c r="H720" s="93" t="str">
        <f t="shared" si="68"/>
        <v xml:space="preserve">A300 : </v>
      </c>
      <c r="I720" s="93" t="str">
        <f t="shared" si="69"/>
        <v>A300</v>
      </c>
      <c r="J720" s="188"/>
      <c r="K720" s="188"/>
      <c r="L720" s="91"/>
      <c r="M720" s="91"/>
      <c r="N720" s="179"/>
      <c r="O720" s="189"/>
    </row>
    <row r="721" spans="2:15" x14ac:dyDescent="0.2">
      <c r="B721" s="118" t="s">
        <v>531</v>
      </c>
      <c r="C721" s="186"/>
      <c r="D721" s="187"/>
      <c r="E721" s="179">
        <f t="shared" si="66"/>
        <v>0</v>
      </c>
      <c r="F721" s="188"/>
      <c r="G721" s="188" t="str">
        <f t="shared" si="67"/>
        <v xml:space="preserve">A301 :  </v>
      </c>
      <c r="H721" s="93" t="str">
        <f t="shared" si="68"/>
        <v xml:space="preserve">A301 : </v>
      </c>
      <c r="I721" s="93" t="str">
        <f t="shared" si="69"/>
        <v>A301</v>
      </c>
      <c r="J721" s="188"/>
      <c r="K721" s="188"/>
      <c r="L721" s="91"/>
      <c r="M721" s="91"/>
      <c r="N721" s="179"/>
      <c r="O721" s="189"/>
    </row>
    <row r="722" spans="2:15" x14ac:dyDescent="0.2">
      <c r="B722" s="118" t="s">
        <v>532</v>
      </c>
      <c r="C722" s="186"/>
      <c r="D722" s="187"/>
      <c r="E722" s="179">
        <f t="shared" si="66"/>
        <v>0</v>
      </c>
      <c r="F722" s="188"/>
      <c r="G722" s="188" t="str">
        <f t="shared" si="67"/>
        <v xml:space="preserve">A302 :  </v>
      </c>
      <c r="H722" s="93" t="str">
        <f t="shared" si="68"/>
        <v xml:space="preserve">A302 : </v>
      </c>
      <c r="I722" s="93" t="str">
        <f t="shared" si="69"/>
        <v>A302</v>
      </c>
      <c r="J722" s="188"/>
      <c r="K722" s="188"/>
      <c r="L722" s="91"/>
      <c r="M722" s="91"/>
      <c r="N722" s="179"/>
      <c r="O722" s="189"/>
    </row>
    <row r="723" spans="2:15" x14ac:dyDescent="0.2">
      <c r="B723" s="118" t="s">
        <v>533</v>
      </c>
      <c r="C723" s="186"/>
      <c r="D723" s="187"/>
      <c r="E723" s="179">
        <f t="shared" si="66"/>
        <v>0</v>
      </c>
      <c r="F723" s="188"/>
      <c r="G723" s="188" t="str">
        <f t="shared" si="67"/>
        <v xml:space="preserve">A303 :  </v>
      </c>
      <c r="H723" s="93" t="str">
        <f t="shared" si="68"/>
        <v xml:space="preserve">A303 : </v>
      </c>
      <c r="I723" s="93" t="str">
        <f t="shared" si="69"/>
        <v>A303</v>
      </c>
      <c r="J723" s="188"/>
      <c r="K723" s="188"/>
      <c r="L723" s="91"/>
      <c r="M723" s="91"/>
      <c r="N723" s="179"/>
      <c r="O723" s="189"/>
    </row>
    <row r="724" spans="2:15" x14ac:dyDescent="0.2">
      <c r="B724" s="118" t="s">
        <v>534</v>
      </c>
      <c r="C724" s="186"/>
      <c r="D724" s="187"/>
      <c r="E724" s="179">
        <f t="shared" si="66"/>
        <v>0</v>
      </c>
      <c r="F724" s="188"/>
      <c r="G724" s="188" t="str">
        <f t="shared" si="67"/>
        <v xml:space="preserve">A304 :  </v>
      </c>
      <c r="H724" s="93" t="str">
        <f t="shared" si="68"/>
        <v xml:space="preserve">A304 : </v>
      </c>
      <c r="I724" s="93" t="str">
        <f t="shared" si="69"/>
        <v>A304</v>
      </c>
      <c r="J724" s="188"/>
      <c r="K724" s="188"/>
      <c r="L724" s="91"/>
      <c r="M724" s="91"/>
      <c r="N724" s="179"/>
      <c r="O724" s="189"/>
    </row>
    <row r="725" spans="2:15" x14ac:dyDescent="0.2">
      <c r="B725" s="118" t="s">
        <v>535</v>
      </c>
      <c r="C725" s="186"/>
      <c r="D725" s="187"/>
      <c r="E725" s="179">
        <f t="shared" si="66"/>
        <v>0</v>
      </c>
      <c r="F725" s="188"/>
      <c r="G725" s="188" t="str">
        <f t="shared" si="67"/>
        <v xml:space="preserve">A305 :  </v>
      </c>
      <c r="H725" s="93" t="str">
        <f t="shared" si="68"/>
        <v xml:space="preserve">A305 : </v>
      </c>
      <c r="I725" s="93" t="str">
        <f t="shared" si="69"/>
        <v>A305</v>
      </c>
      <c r="J725" s="188"/>
      <c r="K725" s="188"/>
      <c r="L725" s="91"/>
      <c r="M725" s="91"/>
      <c r="N725" s="179"/>
      <c r="O725" s="189"/>
    </row>
    <row r="726" spans="2:15" x14ac:dyDescent="0.2">
      <c r="B726" s="118" t="s">
        <v>536</v>
      </c>
      <c r="C726" s="186"/>
      <c r="D726" s="187"/>
      <c r="E726" s="179">
        <f t="shared" si="66"/>
        <v>0</v>
      </c>
      <c r="F726" s="188"/>
      <c r="G726" s="188" t="str">
        <f t="shared" si="67"/>
        <v xml:space="preserve">A306 :  </v>
      </c>
      <c r="H726" s="93" t="str">
        <f t="shared" si="68"/>
        <v xml:space="preserve">A306 : </v>
      </c>
      <c r="I726" s="93" t="str">
        <f t="shared" si="69"/>
        <v>A306</v>
      </c>
      <c r="J726" s="188"/>
      <c r="K726" s="188"/>
      <c r="L726" s="91"/>
      <c r="M726" s="91"/>
      <c r="N726" s="179"/>
      <c r="O726" s="189"/>
    </row>
    <row r="727" spans="2:15" x14ac:dyDescent="0.2">
      <c r="B727" s="118" t="s">
        <v>537</v>
      </c>
      <c r="C727" s="186"/>
      <c r="D727" s="187"/>
      <c r="E727" s="179">
        <f t="shared" si="66"/>
        <v>0</v>
      </c>
      <c r="F727" s="188"/>
      <c r="G727" s="188" t="str">
        <f t="shared" si="67"/>
        <v xml:space="preserve">A307 :  </v>
      </c>
      <c r="H727" s="93" t="str">
        <f t="shared" si="68"/>
        <v xml:space="preserve">A307 : </v>
      </c>
      <c r="I727" s="93" t="str">
        <f t="shared" si="69"/>
        <v>A307</v>
      </c>
      <c r="J727" s="188"/>
      <c r="K727" s="188"/>
      <c r="L727" s="91"/>
      <c r="M727" s="91"/>
      <c r="N727" s="179"/>
      <c r="O727" s="189"/>
    </row>
    <row r="728" spans="2:15" x14ac:dyDescent="0.2">
      <c r="B728" s="118" t="s">
        <v>538</v>
      </c>
      <c r="C728" s="186"/>
      <c r="D728" s="187"/>
      <c r="E728" s="179">
        <f t="shared" si="66"/>
        <v>0</v>
      </c>
      <c r="F728" s="188"/>
      <c r="G728" s="188" t="str">
        <f t="shared" si="67"/>
        <v xml:space="preserve">A308 :  </v>
      </c>
      <c r="H728" s="93" t="str">
        <f t="shared" si="68"/>
        <v xml:space="preserve">A308 : </v>
      </c>
      <c r="I728" s="93" t="str">
        <f t="shared" si="69"/>
        <v>A308</v>
      </c>
      <c r="J728" s="188"/>
      <c r="K728" s="188"/>
      <c r="L728" s="91"/>
      <c r="M728" s="91"/>
      <c r="N728" s="179"/>
      <c r="O728" s="189"/>
    </row>
    <row r="729" spans="2:15" x14ac:dyDescent="0.2">
      <c r="B729" s="118" t="s">
        <v>539</v>
      </c>
      <c r="C729" s="186"/>
      <c r="D729" s="187"/>
      <c r="E729" s="179">
        <f t="shared" si="66"/>
        <v>0</v>
      </c>
      <c r="F729" s="188"/>
      <c r="G729" s="188" t="str">
        <f t="shared" si="67"/>
        <v xml:space="preserve">A309 :  </v>
      </c>
      <c r="H729" s="93" t="str">
        <f t="shared" si="68"/>
        <v xml:space="preserve">A309 : </v>
      </c>
      <c r="I729" s="93" t="str">
        <f t="shared" si="69"/>
        <v>A309</v>
      </c>
      <c r="J729" s="188"/>
      <c r="K729" s="188"/>
      <c r="L729" s="91"/>
      <c r="M729" s="91"/>
      <c r="N729" s="179"/>
      <c r="O729" s="189"/>
    </row>
    <row r="730" spans="2:15" x14ac:dyDescent="0.2">
      <c r="B730" s="118" t="s">
        <v>540</v>
      </c>
      <c r="C730" s="186"/>
      <c r="D730" s="187"/>
      <c r="E730" s="179">
        <f t="shared" si="66"/>
        <v>0</v>
      </c>
      <c r="F730" s="188"/>
      <c r="G730" s="188" t="str">
        <f t="shared" si="67"/>
        <v xml:space="preserve">A310 :  </v>
      </c>
      <c r="H730" s="93" t="str">
        <f t="shared" si="68"/>
        <v xml:space="preserve">A310 : </v>
      </c>
      <c r="I730" s="93" t="str">
        <f t="shared" si="69"/>
        <v>A310</v>
      </c>
      <c r="J730" s="188"/>
      <c r="K730" s="188"/>
      <c r="L730" s="91"/>
      <c r="M730" s="91"/>
      <c r="N730" s="179"/>
      <c r="O730" s="189"/>
    </row>
    <row r="731" spans="2:15" x14ac:dyDescent="0.2">
      <c r="B731" s="118" t="s">
        <v>541</v>
      </c>
      <c r="C731" s="186"/>
      <c r="D731" s="187"/>
      <c r="E731" s="179">
        <f t="shared" si="66"/>
        <v>0</v>
      </c>
      <c r="F731" s="188"/>
      <c r="G731" s="188" t="str">
        <f t="shared" si="67"/>
        <v xml:space="preserve">A311 :  </v>
      </c>
      <c r="H731" s="93" t="str">
        <f t="shared" si="68"/>
        <v xml:space="preserve">A311 : </v>
      </c>
      <c r="I731" s="93" t="str">
        <f t="shared" si="69"/>
        <v>A311</v>
      </c>
      <c r="J731" s="188"/>
      <c r="K731" s="188"/>
      <c r="L731" s="91"/>
      <c r="M731" s="91"/>
      <c r="N731" s="179"/>
      <c r="O731" s="189"/>
    </row>
    <row r="732" spans="2:15" x14ac:dyDescent="0.2">
      <c r="B732" s="118" t="s">
        <v>542</v>
      </c>
      <c r="C732" s="186"/>
      <c r="D732" s="187"/>
      <c r="E732" s="179">
        <f t="shared" si="66"/>
        <v>0</v>
      </c>
      <c r="F732" s="188"/>
      <c r="G732" s="188" t="str">
        <f t="shared" si="67"/>
        <v xml:space="preserve">A312 :  </v>
      </c>
      <c r="H732" s="93" t="str">
        <f t="shared" si="68"/>
        <v xml:space="preserve">A312 : </v>
      </c>
      <c r="I732" s="93" t="str">
        <f t="shared" si="69"/>
        <v>A312</v>
      </c>
      <c r="J732" s="188"/>
      <c r="K732" s="188"/>
      <c r="L732" s="91"/>
      <c r="M732" s="91"/>
      <c r="N732" s="179"/>
      <c r="O732" s="189"/>
    </row>
    <row r="733" spans="2:15" x14ac:dyDescent="0.2">
      <c r="B733" s="118" t="s">
        <v>543</v>
      </c>
      <c r="C733" s="186"/>
      <c r="D733" s="187"/>
      <c r="E733" s="179">
        <f t="shared" si="66"/>
        <v>0</v>
      </c>
      <c r="F733" s="188"/>
      <c r="G733" s="188" t="str">
        <f t="shared" si="67"/>
        <v xml:space="preserve">A313 :  </v>
      </c>
      <c r="H733" s="93" t="str">
        <f t="shared" si="68"/>
        <v xml:space="preserve">A313 : </v>
      </c>
      <c r="I733" s="93" t="str">
        <f t="shared" si="69"/>
        <v>A313</v>
      </c>
      <c r="J733" s="188"/>
      <c r="K733" s="188"/>
      <c r="L733" s="91"/>
      <c r="M733" s="91"/>
      <c r="N733" s="179"/>
      <c r="O733" s="189"/>
    </row>
    <row r="734" spans="2:15" x14ac:dyDescent="0.2">
      <c r="B734" s="118" t="s">
        <v>544</v>
      </c>
      <c r="C734" s="186"/>
      <c r="D734" s="187"/>
      <c r="E734" s="179">
        <f t="shared" si="66"/>
        <v>0</v>
      </c>
      <c r="F734" s="188"/>
      <c r="G734" s="188" t="str">
        <f t="shared" si="67"/>
        <v xml:space="preserve">A314 :  </v>
      </c>
      <c r="H734" s="93" t="str">
        <f t="shared" si="68"/>
        <v xml:space="preserve">A314 : </v>
      </c>
      <c r="I734" s="93" t="str">
        <f t="shared" si="69"/>
        <v>A314</v>
      </c>
      <c r="J734" s="188"/>
      <c r="K734" s="188"/>
      <c r="L734" s="91"/>
      <c r="M734" s="91"/>
      <c r="N734" s="179"/>
      <c r="O734" s="189"/>
    </row>
    <row r="735" spans="2:15" x14ac:dyDescent="0.2">
      <c r="B735" s="118" t="s">
        <v>545</v>
      </c>
      <c r="C735" s="186"/>
      <c r="D735" s="187"/>
      <c r="E735" s="179">
        <f t="shared" si="66"/>
        <v>0</v>
      </c>
      <c r="F735" s="188"/>
      <c r="G735" s="188" t="str">
        <f t="shared" si="67"/>
        <v xml:space="preserve">A315 :  </v>
      </c>
      <c r="H735" s="93" t="str">
        <f t="shared" si="68"/>
        <v xml:space="preserve">A315 : </v>
      </c>
      <c r="I735" s="93" t="str">
        <f t="shared" si="69"/>
        <v>A315</v>
      </c>
      <c r="J735" s="188"/>
      <c r="K735" s="188"/>
      <c r="L735" s="91"/>
      <c r="M735" s="91"/>
      <c r="N735" s="179"/>
      <c r="O735" s="189"/>
    </row>
    <row r="736" spans="2:15" x14ac:dyDescent="0.2">
      <c r="B736" s="118" t="s">
        <v>546</v>
      </c>
      <c r="C736" s="186"/>
      <c r="D736" s="187"/>
      <c r="E736" s="179">
        <f t="shared" si="66"/>
        <v>0</v>
      </c>
      <c r="F736" s="188"/>
      <c r="G736" s="188" t="str">
        <f t="shared" si="67"/>
        <v xml:space="preserve">A316 :  </v>
      </c>
      <c r="H736" s="93" t="str">
        <f t="shared" si="68"/>
        <v xml:space="preserve">A316 : </v>
      </c>
      <c r="I736" s="93" t="str">
        <f t="shared" si="69"/>
        <v>A316</v>
      </c>
      <c r="J736" s="188"/>
      <c r="K736" s="188"/>
      <c r="L736" s="91"/>
      <c r="M736" s="91"/>
      <c r="N736" s="179"/>
      <c r="O736" s="189"/>
    </row>
    <row r="737" spans="2:15" x14ac:dyDescent="0.2">
      <c r="B737" s="118" t="s">
        <v>547</v>
      </c>
      <c r="C737" s="186"/>
      <c r="D737" s="187"/>
      <c r="E737" s="179">
        <f t="shared" si="66"/>
        <v>0</v>
      </c>
      <c r="F737" s="188"/>
      <c r="G737" s="188" t="str">
        <f t="shared" si="67"/>
        <v xml:space="preserve">A317 :  </v>
      </c>
      <c r="H737" s="93" t="str">
        <f t="shared" si="68"/>
        <v xml:space="preserve">A317 : </v>
      </c>
      <c r="I737" s="93" t="str">
        <f t="shared" si="69"/>
        <v>A317</v>
      </c>
      <c r="J737" s="188"/>
      <c r="K737" s="188"/>
      <c r="L737" s="91"/>
      <c r="M737" s="91"/>
      <c r="N737" s="179"/>
      <c r="O737" s="189"/>
    </row>
    <row r="738" spans="2:15" x14ac:dyDescent="0.2">
      <c r="B738" s="118" t="s">
        <v>548</v>
      </c>
      <c r="C738" s="186"/>
      <c r="D738" s="187"/>
      <c r="E738" s="179">
        <f t="shared" si="66"/>
        <v>0</v>
      </c>
      <c r="F738" s="188"/>
      <c r="G738" s="188" t="str">
        <f t="shared" si="67"/>
        <v xml:space="preserve">A318 :  </v>
      </c>
      <c r="H738" s="93" t="str">
        <f t="shared" si="68"/>
        <v xml:space="preserve">A318 : </v>
      </c>
      <c r="I738" s="93" t="str">
        <f t="shared" si="69"/>
        <v>A318</v>
      </c>
      <c r="J738" s="188"/>
      <c r="K738" s="188"/>
      <c r="L738" s="91"/>
      <c r="M738" s="91"/>
      <c r="N738" s="179"/>
      <c r="O738" s="189"/>
    </row>
    <row r="739" spans="2:15" x14ac:dyDescent="0.2">
      <c r="B739" s="118" t="s">
        <v>549</v>
      </c>
      <c r="C739" s="186"/>
      <c r="D739" s="187"/>
      <c r="E739" s="179">
        <f t="shared" si="66"/>
        <v>0</v>
      </c>
      <c r="F739" s="188"/>
      <c r="G739" s="188" t="str">
        <f t="shared" si="67"/>
        <v xml:space="preserve">A319 :  </v>
      </c>
      <c r="H739" s="93" t="str">
        <f t="shared" si="68"/>
        <v xml:space="preserve">A319 : </v>
      </c>
      <c r="I739" s="93" t="str">
        <f t="shared" si="69"/>
        <v>A319</v>
      </c>
      <c r="J739" s="188"/>
      <c r="K739" s="188"/>
      <c r="L739" s="91"/>
      <c r="M739" s="91"/>
      <c r="N739" s="179"/>
      <c r="O739" s="189"/>
    </row>
    <row r="740" spans="2:15" x14ac:dyDescent="0.2">
      <c r="B740" s="118" t="s">
        <v>550</v>
      </c>
      <c r="C740" s="186"/>
      <c r="D740" s="187"/>
      <c r="E740" s="179">
        <f t="shared" si="66"/>
        <v>0</v>
      </c>
      <c r="F740" s="188"/>
      <c r="G740" s="188" t="str">
        <f t="shared" si="67"/>
        <v xml:space="preserve">A320 :  </v>
      </c>
      <c r="H740" s="93" t="str">
        <f t="shared" si="68"/>
        <v xml:space="preserve">A320 : </v>
      </c>
      <c r="I740" s="93" t="str">
        <f t="shared" si="69"/>
        <v>A320</v>
      </c>
      <c r="J740" s="188"/>
      <c r="K740" s="188"/>
      <c r="L740" s="91"/>
      <c r="M740" s="91"/>
      <c r="N740" s="179"/>
      <c r="O740" s="189"/>
    </row>
    <row r="741" spans="2:15" x14ac:dyDescent="0.2">
      <c r="B741" s="118" t="s">
        <v>551</v>
      </c>
      <c r="C741" s="186"/>
      <c r="D741" s="187"/>
      <c r="E741" s="179">
        <f t="shared" si="66"/>
        <v>0</v>
      </c>
      <c r="F741" s="188"/>
      <c r="G741" s="188" t="str">
        <f t="shared" si="67"/>
        <v xml:space="preserve">A321 :  </v>
      </c>
      <c r="H741" s="93" t="str">
        <f t="shared" si="68"/>
        <v xml:space="preserve">A321 : </v>
      </c>
      <c r="I741" s="93" t="str">
        <f t="shared" si="69"/>
        <v>A321</v>
      </c>
      <c r="J741" s="188"/>
      <c r="K741" s="188"/>
      <c r="L741" s="91"/>
      <c r="M741" s="91"/>
      <c r="N741" s="179"/>
      <c r="O741" s="189"/>
    </row>
    <row r="742" spans="2:15" x14ac:dyDescent="0.2">
      <c r="B742" s="118" t="s">
        <v>552</v>
      </c>
      <c r="C742" s="186"/>
      <c r="D742" s="187"/>
      <c r="E742" s="179">
        <f t="shared" si="66"/>
        <v>0</v>
      </c>
      <c r="F742" s="188"/>
      <c r="G742" s="188" t="str">
        <f t="shared" si="67"/>
        <v xml:space="preserve">A322 :  </v>
      </c>
      <c r="H742" s="93" t="str">
        <f t="shared" si="68"/>
        <v xml:space="preserve">A322 : </v>
      </c>
      <c r="I742" s="93" t="str">
        <f t="shared" si="69"/>
        <v>A322</v>
      </c>
      <c r="J742" s="188"/>
      <c r="K742" s="188"/>
      <c r="L742" s="91"/>
      <c r="M742" s="91"/>
      <c r="N742" s="179"/>
      <c r="O742" s="189"/>
    </row>
    <row r="743" spans="2:15" x14ac:dyDescent="0.2">
      <c r="B743" s="118" t="s">
        <v>553</v>
      </c>
      <c r="C743" s="186"/>
      <c r="D743" s="187"/>
      <c r="E743" s="179">
        <f t="shared" si="66"/>
        <v>0</v>
      </c>
      <c r="F743" s="188"/>
      <c r="G743" s="188" t="str">
        <f t="shared" si="67"/>
        <v xml:space="preserve">A323 :  </v>
      </c>
      <c r="H743" s="93" t="str">
        <f t="shared" si="68"/>
        <v xml:space="preserve">A323 : </v>
      </c>
      <c r="I743" s="93" t="str">
        <f t="shared" si="69"/>
        <v>A323</v>
      </c>
      <c r="J743" s="188"/>
      <c r="K743" s="188"/>
      <c r="L743" s="91"/>
      <c r="M743" s="91"/>
      <c r="N743" s="179"/>
      <c r="O743" s="189"/>
    </row>
    <row r="744" spans="2:15" x14ac:dyDescent="0.2">
      <c r="B744" s="118" t="s">
        <v>554</v>
      </c>
      <c r="C744" s="186"/>
      <c r="D744" s="187"/>
      <c r="E744" s="179">
        <f t="shared" si="66"/>
        <v>0</v>
      </c>
      <c r="F744" s="188"/>
      <c r="G744" s="188" t="str">
        <f t="shared" si="67"/>
        <v xml:space="preserve">A324 :  </v>
      </c>
      <c r="H744" s="93" t="str">
        <f t="shared" si="68"/>
        <v xml:space="preserve">A324 : </v>
      </c>
      <c r="I744" s="93" t="str">
        <f t="shared" si="69"/>
        <v>A324</v>
      </c>
      <c r="J744" s="188"/>
      <c r="K744" s="188"/>
      <c r="L744" s="91"/>
      <c r="M744" s="91"/>
      <c r="N744" s="179"/>
      <c r="O744" s="189"/>
    </row>
    <row r="745" spans="2:15" x14ac:dyDescent="0.2">
      <c r="B745" s="118" t="s">
        <v>555</v>
      </c>
      <c r="C745" s="186"/>
      <c r="D745" s="187"/>
      <c r="E745" s="179">
        <f t="shared" si="66"/>
        <v>0</v>
      </c>
      <c r="F745" s="188"/>
      <c r="G745" s="188" t="str">
        <f t="shared" si="67"/>
        <v xml:space="preserve">A325 :  </v>
      </c>
      <c r="H745" s="93" t="str">
        <f t="shared" si="68"/>
        <v xml:space="preserve">A325 : </v>
      </c>
      <c r="I745" s="93" t="str">
        <f t="shared" si="69"/>
        <v>A325</v>
      </c>
      <c r="J745" s="188"/>
      <c r="K745" s="188"/>
      <c r="L745" s="91"/>
      <c r="M745" s="91"/>
      <c r="N745" s="179"/>
      <c r="O745" s="189"/>
    </row>
    <row r="746" spans="2:15" x14ac:dyDescent="0.2">
      <c r="B746" s="118" t="s">
        <v>556</v>
      </c>
      <c r="C746" s="186"/>
      <c r="D746" s="187"/>
      <c r="E746" s="179">
        <f t="shared" si="66"/>
        <v>0</v>
      </c>
      <c r="F746" s="188"/>
      <c r="G746" s="188" t="str">
        <f t="shared" si="67"/>
        <v xml:space="preserve">A326 :  </v>
      </c>
      <c r="H746" s="93" t="str">
        <f t="shared" si="68"/>
        <v xml:space="preserve">A326 : </v>
      </c>
      <c r="I746" s="93" t="str">
        <f t="shared" si="69"/>
        <v>A326</v>
      </c>
      <c r="J746" s="188"/>
      <c r="K746" s="188"/>
      <c r="L746" s="91"/>
      <c r="M746" s="91"/>
      <c r="N746" s="179"/>
      <c r="O746" s="189"/>
    </row>
    <row r="747" spans="2:15" x14ac:dyDescent="0.2">
      <c r="B747" s="118" t="s">
        <v>557</v>
      </c>
      <c r="C747" s="186"/>
      <c r="D747" s="187"/>
      <c r="E747" s="179">
        <f t="shared" si="66"/>
        <v>0</v>
      </c>
      <c r="F747" s="188"/>
      <c r="G747" s="188" t="str">
        <f t="shared" si="67"/>
        <v xml:space="preserve">A327 :  </v>
      </c>
      <c r="H747" s="93" t="str">
        <f t="shared" si="68"/>
        <v xml:space="preserve">A327 : </v>
      </c>
      <c r="I747" s="93" t="str">
        <f t="shared" si="69"/>
        <v>A327</v>
      </c>
      <c r="J747" s="188"/>
      <c r="K747" s="188"/>
      <c r="L747" s="91"/>
      <c r="M747" s="91"/>
      <c r="N747" s="179"/>
      <c r="O747" s="189"/>
    </row>
    <row r="748" spans="2:15" x14ac:dyDescent="0.2">
      <c r="B748" s="118" t="s">
        <v>558</v>
      </c>
      <c r="C748" s="186"/>
      <c r="D748" s="187"/>
      <c r="E748" s="179">
        <f t="shared" si="66"/>
        <v>0</v>
      </c>
      <c r="F748" s="188"/>
      <c r="G748" s="188" t="str">
        <f t="shared" si="67"/>
        <v xml:space="preserve">A328 :  </v>
      </c>
      <c r="H748" s="93" t="str">
        <f t="shared" si="68"/>
        <v xml:space="preserve">A328 : </v>
      </c>
      <c r="I748" s="93" t="str">
        <f t="shared" si="69"/>
        <v>A328</v>
      </c>
      <c r="J748" s="188"/>
      <c r="K748" s="188"/>
      <c r="L748" s="91"/>
      <c r="M748" s="91"/>
      <c r="N748" s="179"/>
      <c r="O748" s="189"/>
    </row>
    <row r="749" spans="2:15" x14ac:dyDescent="0.2">
      <c r="B749" s="118" t="s">
        <v>559</v>
      </c>
      <c r="C749" s="186"/>
      <c r="D749" s="187"/>
      <c r="E749" s="179">
        <f t="shared" si="66"/>
        <v>0</v>
      </c>
      <c r="F749" s="188"/>
      <c r="G749" s="188" t="str">
        <f t="shared" si="67"/>
        <v xml:space="preserve">A329 :  </v>
      </c>
      <c r="H749" s="93" t="str">
        <f t="shared" si="68"/>
        <v xml:space="preserve">A329 : </v>
      </c>
      <c r="I749" s="93" t="str">
        <f t="shared" si="69"/>
        <v>A329</v>
      </c>
      <c r="J749" s="188"/>
      <c r="K749" s="188"/>
      <c r="L749" s="91"/>
      <c r="M749" s="91"/>
      <c r="N749" s="179"/>
      <c r="O749" s="189"/>
    </row>
    <row r="750" spans="2:15" x14ac:dyDescent="0.2">
      <c r="B750" s="118" t="s">
        <v>560</v>
      </c>
      <c r="C750" s="186"/>
      <c r="D750" s="187"/>
      <c r="E750" s="179">
        <f t="shared" si="66"/>
        <v>0</v>
      </c>
      <c r="F750" s="188"/>
      <c r="G750" s="188" t="str">
        <f t="shared" si="67"/>
        <v xml:space="preserve">A330 :  </v>
      </c>
      <c r="H750" s="93" t="str">
        <f t="shared" si="68"/>
        <v xml:space="preserve">A330 : </v>
      </c>
      <c r="I750" s="93" t="str">
        <f t="shared" si="69"/>
        <v>A330</v>
      </c>
      <c r="J750" s="188"/>
      <c r="K750" s="188"/>
      <c r="L750" s="91"/>
      <c r="M750" s="91"/>
      <c r="N750" s="179"/>
      <c r="O750" s="189"/>
    </row>
    <row r="751" spans="2:15" x14ac:dyDescent="0.2">
      <c r="B751" s="118" t="s">
        <v>561</v>
      </c>
      <c r="C751" s="186"/>
      <c r="D751" s="187"/>
      <c r="E751" s="179">
        <f t="shared" si="66"/>
        <v>0</v>
      </c>
      <c r="F751" s="188"/>
      <c r="G751" s="188" t="str">
        <f t="shared" si="67"/>
        <v xml:space="preserve">A331 :  </v>
      </c>
      <c r="H751" s="93" t="str">
        <f t="shared" si="68"/>
        <v xml:space="preserve">A331 : </v>
      </c>
      <c r="I751" s="93" t="str">
        <f t="shared" si="69"/>
        <v>A331</v>
      </c>
      <c r="J751" s="188"/>
      <c r="K751" s="188"/>
      <c r="L751" s="91"/>
      <c r="M751" s="91"/>
      <c r="N751" s="179"/>
      <c r="O751" s="189"/>
    </row>
    <row r="752" spans="2:15" x14ac:dyDescent="0.2">
      <c r="B752" s="118" t="s">
        <v>562</v>
      </c>
      <c r="C752" s="186"/>
      <c r="D752" s="187"/>
      <c r="E752" s="179">
        <f t="shared" si="66"/>
        <v>0</v>
      </c>
      <c r="F752" s="188"/>
      <c r="G752" s="188" t="str">
        <f t="shared" si="67"/>
        <v xml:space="preserve">A332 :  </v>
      </c>
      <c r="H752" s="93" t="str">
        <f t="shared" si="68"/>
        <v xml:space="preserve">A332 : </v>
      </c>
      <c r="I752" s="93" t="str">
        <f t="shared" si="69"/>
        <v>A332</v>
      </c>
      <c r="J752" s="188"/>
      <c r="K752" s="188"/>
      <c r="L752" s="91"/>
      <c r="M752" s="91"/>
      <c r="N752" s="179"/>
      <c r="O752" s="189"/>
    </row>
    <row r="753" spans="2:15" x14ac:dyDescent="0.2">
      <c r="B753" s="118" t="s">
        <v>563</v>
      </c>
      <c r="C753" s="186"/>
      <c r="D753" s="187"/>
      <c r="E753" s="179">
        <f t="shared" si="66"/>
        <v>0</v>
      </c>
      <c r="F753" s="188"/>
      <c r="G753" s="188" t="str">
        <f t="shared" si="67"/>
        <v xml:space="preserve">A333 :  </v>
      </c>
      <c r="H753" s="93" t="str">
        <f t="shared" si="68"/>
        <v xml:space="preserve">A333 : </v>
      </c>
      <c r="I753" s="93" t="str">
        <f t="shared" si="69"/>
        <v>A333</v>
      </c>
      <c r="J753" s="188"/>
      <c r="K753" s="188"/>
      <c r="L753" s="91"/>
      <c r="M753" s="91"/>
      <c r="N753" s="179"/>
      <c r="O753" s="189"/>
    </row>
    <row r="754" spans="2:15" x14ac:dyDescent="0.2">
      <c r="B754" s="118" t="s">
        <v>564</v>
      </c>
      <c r="C754" s="186"/>
      <c r="D754" s="187"/>
      <c r="E754" s="179">
        <f t="shared" si="66"/>
        <v>0</v>
      </c>
      <c r="F754" s="188"/>
      <c r="G754" s="188" t="str">
        <f t="shared" si="67"/>
        <v xml:space="preserve">A334 :  </v>
      </c>
      <c r="H754" s="93" t="str">
        <f t="shared" si="68"/>
        <v xml:space="preserve">A334 : </v>
      </c>
      <c r="I754" s="93" t="str">
        <f t="shared" si="69"/>
        <v>A334</v>
      </c>
      <c r="J754" s="188"/>
      <c r="K754" s="188"/>
      <c r="L754" s="91"/>
      <c r="M754" s="91"/>
      <c r="N754" s="179"/>
      <c r="O754" s="189"/>
    </row>
    <row r="755" spans="2:15" x14ac:dyDescent="0.2">
      <c r="B755" s="118" t="s">
        <v>565</v>
      </c>
      <c r="C755" s="186"/>
      <c r="D755" s="187"/>
      <c r="E755" s="179">
        <f t="shared" si="66"/>
        <v>0</v>
      </c>
      <c r="F755" s="188"/>
      <c r="G755" s="188" t="str">
        <f t="shared" si="67"/>
        <v xml:space="preserve">A335 :  </v>
      </c>
      <c r="H755" s="93" t="str">
        <f t="shared" si="68"/>
        <v xml:space="preserve">A335 : </v>
      </c>
      <c r="I755" s="93" t="str">
        <f t="shared" si="69"/>
        <v>A335</v>
      </c>
      <c r="J755" s="188"/>
      <c r="K755" s="188"/>
      <c r="L755" s="91"/>
      <c r="M755" s="91"/>
      <c r="N755" s="179"/>
      <c r="O755" s="189"/>
    </row>
  </sheetData>
  <protectedRanges>
    <protectedRange sqref="AD1:AD1048576" name="Plage2"/>
    <protectedRange sqref="A1:O1048576" name="Plage4"/>
  </protectedRanges>
  <phoneticPr fontId="0" type="noConversion"/>
  <conditionalFormatting sqref="G2:G60 G134:G288 G305:G552">
    <cfRule type="expression" dxfId="35" priority="22" stopIfTrue="1">
      <formula>B2&lt;&gt;""</formula>
    </cfRule>
  </conditionalFormatting>
  <conditionalFormatting sqref="G61">
    <cfRule type="expression" dxfId="34" priority="20" stopIfTrue="1">
      <formula>B61&lt;&gt;""</formula>
    </cfRule>
  </conditionalFormatting>
  <conditionalFormatting sqref="G66:G68 G70:G72 G74:G76 G78:G80 G82:G84 G86:G88 G90:G92 G94:G96 G98:G100 G102 G104 G106 G108 G110 G553 G555 G557 G559 G561 G563 G565 G567 G569 G571 G573 G575 G577 G579 G581 G583 G585 G587 G589 G591 G593 G595 G597 G599 G601 G603 G605 G607 G609 G611 G613 G615 G617 G619 G621 G623 G625 G627 G629 G631 G633 G635 G637 G639 G641 G643 G645 G647 G649 G651 G653 G655 G657 G659 G661 G663 G665 G667 G669 G671 G673 G675 G677 G679 G681 G683 G685 G687 G689 G691 G693 G695 G697 G699 G701 G703 G705 G707 G709 G711 G713 G715 G717 G719 G721 G723 G725 G727 G729 G731 G733 G735 G737 G739 G741 G743 G745 G747 G749 G751 G753 G755">
    <cfRule type="expression" dxfId="33" priority="11" stopIfTrue="1">
      <formula>B66&lt;&gt;""</formula>
    </cfRule>
  </conditionalFormatting>
  <conditionalFormatting sqref="G62:G64">
    <cfRule type="expression" dxfId="32" priority="17" stopIfTrue="1">
      <formula>B62&lt;&gt;""</formula>
    </cfRule>
  </conditionalFormatting>
  <conditionalFormatting sqref="G65">
    <cfRule type="expression" dxfId="31" priority="16" stopIfTrue="1">
      <formula>B65&lt;&gt;""</formula>
    </cfRule>
  </conditionalFormatting>
  <conditionalFormatting sqref="G111 G113:G115 G117:G119 G121:G123 G125 G127 G129 G131 G133">
    <cfRule type="expression" dxfId="30" priority="3" stopIfTrue="1">
      <formula>B111&lt;&gt;""</formula>
    </cfRule>
  </conditionalFormatting>
  <conditionalFormatting sqref="G112 G116 G120 G124 G126 G128 G130 G132">
    <cfRule type="expression" dxfId="29" priority="2" stopIfTrue="1">
      <formula>B112&lt;&gt;""</formula>
    </cfRule>
  </conditionalFormatting>
  <conditionalFormatting sqref="G69 G73 G77 G81 G85 G89 G93 G97 G101 G103 G105 G107 G109 G554 G556 G558 G560 G562 G564 G566 G568 G570 G572 G574 G576 G578 G580 G582 G584 G586 G588 G590 G592 G594 G596 G598 G600 G602 G604 G606 G608 G610 G612 G614 G616 G618 G620 G622 G624 G626 G628 G630 G632 G634 G636 G638 G640 G642 G644 G646 G648 G650 G652 G654 G656 G658 G660 G662 G664 G666 G668 G670 G672 G674 G676 G678 G680 G682 G684 G686 G688 G690 G692 G694 G696 G698 G700 G702 G704 G706 G708 G710 G712 G714 G716 G718 G720 G722 G724 G726 G728 G730 G732 G734 G736 G738 G740 G742 G744 G746 G748 G750 G752 G754">
    <cfRule type="expression" dxfId="28" priority="10" stopIfTrue="1">
      <formula>B69&lt;&gt;""</formula>
    </cfRule>
  </conditionalFormatting>
  <conditionalFormatting sqref="G289:G304">
    <cfRule type="expression" dxfId="27" priority="1" stopIfTrue="1">
      <formula>B289&lt;&gt;""</formula>
    </cfRule>
  </conditionalFormatting>
  <dataValidations count="1">
    <dataValidation type="list" allowBlank="1" showInputMessage="1" showErrorMessage="1" sqref="X10:X24" xr:uid="{CA757CF4-83A6-4365-B537-8D927538B488}">
      <formula1>$AB$3:$AB$5</formula1>
    </dataValidation>
  </dataValidations>
  <pageMargins left="0.78740157499999996" right="0.78740157499999996" top="0.984251969" bottom="0.984251969" header="0.4921259845" footer="0.4921259845"/>
  <pageSetup paperSize="9" orientation="portrait" horizontalDpi="360" verticalDpi="36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print="0" autoFill="0" autoPict="0" macro="[0]!RetourMODELE">
                <anchor moveWithCells="1" sizeWithCells="1">
                  <from>
                    <xdr:col>16</xdr:col>
                    <xdr:colOff>371475</xdr:colOff>
                    <xdr:row>0</xdr:row>
                    <xdr:rowOff>47625</xdr:rowOff>
                  </from>
                  <to>
                    <xdr:col>16</xdr:col>
                    <xdr:colOff>1743075</xdr:colOff>
                    <xdr:row>0</xdr:row>
                    <xdr:rowOff>438150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BA5EC-5F5F-42B9-BDE1-00BFA58A22FE}">
  <sheetPr codeName="Feuil1"/>
  <dimension ref="B1:O18"/>
  <sheetViews>
    <sheetView workbookViewId="0">
      <selection activeCell="B30" sqref="B30"/>
    </sheetView>
  </sheetViews>
  <sheetFormatPr baseColWidth="10" defaultRowHeight="14.25" x14ac:dyDescent="0.2"/>
  <cols>
    <col min="2" max="2" width="34.125" bestFit="1" customWidth="1"/>
    <col min="3" max="6" width="0" hidden="1" customWidth="1"/>
    <col min="14" max="14" width="0" hidden="1" customWidth="1"/>
  </cols>
  <sheetData>
    <row r="1" spans="2:15" ht="15" thickBot="1" x14ac:dyDescent="0.25"/>
    <row r="2" spans="2:15" ht="18" x14ac:dyDescent="0.2">
      <c r="B2" s="290" t="s">
        <v>109</v>
      </c>
      <c r="C2" s="291"/>
      <c r="D2" s="291"/>
      <c r="E2" s="291"/>
      <c r="F2" s="291"/>
      <c r="G2" s="292"/>
      <c r="H2" s="124"/>
      <c r="I2" s="6"/>
      <c r="J2" s="6"/>
      <c r="K2" s="6"/>
      <c r="L2" s="6"/>
      <c r="M2" s="6"/>
      <c r="N2" s="6"/>
      <c r="O2" s="6"/>
    </row>
    <row r="3" spans="2:15" ht="18.75" thickBot="1" x14ac:dyDescent="0.25">
      <c r="B3" s="293"/>
      <c r="C3" s="294"/>
      <c r="D3" s="294"/>
      <c r="E3" s="294"/>
      <c r="F3" s="294"/>
      <c r="G3" s="295"/>
      <c r="H3" s="124"/>
      <c r="I3" s="5" t="s">
        <v>113</v>
      </c>
      <c r="J3" s="6"/>
      <c r="K3" s="6"/>
      <c r="L3" s="6"/>
      <c r="M3" s="6"/>
      <c r="N3" s="5" t="s">
        <v>269</v>
      </c>
      <c r="O3" s="6"/>
    </row>
    <row r="4" spans="2:15" x14ac:dyDescent="0.2">
      <c r="B4" s="137" t="s">
        <v>110</v>
      </c>
      <c r="C4" s="138"/>
      <c r="D4" s="139" t="s">
        <v>46</v>
      </c>
      <c r="E4" s="140">
        <v>20</v>
      </c>
      <c r="F4" s="141">
        <v>0.83333333333333337</v>
      </c>
      <c r="G4" s="160"/>
      <c r="H4" s="6"/>
      <c r="I4" s="133" t="s">
        <v>117</v>
      </c>
      <c r="J4" s="133" t="s">
        <v>118</v>
      </c>
      <c r="K4" s="133" t="s">
        <v>119</v>
      </c>
      <c r="L4" s="133" t="s">
        <v>120</v>
      </c>
      <c r="M4" s="6"/>
      <c r="N4" s="5" t="s">
        <v>115</v>
      </c>
      <c r="O4" s="6"/>
    </row>
    <row r="5" spans="2:15" x14ac:dyDescent="0.2">
      <c r="B5" s="134" t="s">
        <v>111</v>
      </c>
      <c r="C5" s="127"/>
      <c r="D5" s="126"/>
      <c r="E5" s="129"/>
      <c r="F5" s="126"/>
      <c r="G5" s="161"/>
      <c r="H5" s="6"/>
      <c r="I5" s="165"/>
      <c r="J5" s="165"/>
      <c r="K5" s="165"/>
      <c r="L5" s="128">
        <f>J5*K5</f>
        <v>0</v>
      </c>
      <c r="M5" s="6"/>
      <c r="N5" s="5" t="s">
        <v>270</v>
      </c>
      <c r="O5" s="6"/>
    </row>
    <row r="6" spans="2:15" x14ac:dyDescent="0.2">
      <c r="B6" s="134" t="s">
        <v>112</v>
      </c>
      <c r="C6" s="127"/>
      <c r="D6" s="126" t="s">
        <v>47</v>
      </c>
      <c r="E6" s="130">
        <v>30</v>
      </c>
      <c r="F6" s="131">
        <v>25</v>
      </c>
      <c r="G6" s="161"/>
      <c r="H6" s="6"/>
      <c r="I6" s="165"/>
      <c r="J6" s="165"/>
      <c r="K6" s="165"/>
      <c r="L6" s="128">
        <f>J6*K6</f>
        <v>0</v>
      </c>
      <c r="M6" s="6"/>
      <c r="N6" s="5" t="s">
        <v>116</v>
      </c>
      <c r="O6" s="6"/>
    </row>
    <row r="7" spans="2:15" x14ac:dyDescent="0.2">
      <c r="B7" s="134"/>
      <c r="C7" s="127"/>
      <c r="D7" s="126"/>
      <c r="E7" s="126"/>
      <c r="F7" s="132"/>
      <c r="G7" s="135"/>
      <c r="H7" s="6"/>
      <c r="I7" s="165"/>
      <c r="J7" s="165"/>
      <c r="K7" s="165"/>
      <c r="L7" s="128">
        <f t="shared" ref="L7:L14" si="0">J7*K7</f>
        <v>0</v>
      </c>
      <c r="M7" s="6"/>
      <c r="N7" s="6"/>
      <c r="O7" s="6"/>
    </row>
    <row r="8" spans="2:15" x14ac:dyDescent="0.2">
      <c r="B8" s="134" t="s">
        <v>122</v>
      </c>
      <c r="C8" s="127"/>
      <c r="D8" s="126"/>
      <c r="E8" s="126"/>
      <c r="F8" s="126"/>
      <c r="G8" s="178">
        <f>((G4+G5)*2)*G6</f>
        <v>0</v>
      </c>
      <c r="H8" s="6"/>
      <c r="I8" s="165"/>
      <c r="J8" s="165"/>
      <c r="K8" s="165"/>
      <c r="L8" s="128">
        <f t="shared" si="0"/>
        <v>0</v>
      </c>
      <c r="M8" s="6"/>
      <c r="N8" s="6"/>
      <c r="O8" s="6"/>
    </row>
    <row r="9" spans="2:15" ht="15" thickBot="1" x14ac:dyDescent="0.25">
      <c r="B9" s="142" t="s">
        <v>121</v>
      </c>
      <c r="C9" s="150"/>
      <c r="D9" s="151"/>
      <c r="E9" s="151"/>
      <c r="F9" s="151"/>
      <c r="G9" s="159">
        <f>SUM(L5:L14)</f>
        <v>0</v>
      </c>
      <c r="H9" s="6"/>
      <c r="I9" s="165"/>
      <c r="J9" s="165"/>
      <c r="K9" s="165"/>
      <c r="L9" s="128">
        <f t="shared" si="0"/>
        <v>0</v>
      </c>
      <c r="M9" s="6"/>
      <c r="N9" s="6"/>
      <c r="O9" s="6"/>
    </row>
    <row r="10" spans="2:15" ht="15" thickBot="1" x14ac:dyDescent="0.25">
      <c r="B10" s="145" t="s">
        <v>123</v>
      </c>
      <c r="C10" s="156"/>
      <c r="D10" s="157"/>
      <c r="E10" s="157"/>
      <c r="F10" s="157"/>
      <c r="G10" s="158">
        <f>G8-G9</f>
        <v>0</v>
      </c>
      <c r="H10" s="6"/>
      <c r="I10" s="165"/>
      <c r="J10" s="165"/>
      <c r="K10" s="165"/>
      <c r="L10" s="128">
        <f t="shared" si="0"/>
        <v>0</v>
      </c>
      <c r="M10" s="6"/>
      <c r="N10" s="6"/>
      <c r="O10" s="6"/>
    </row>
    <row r="11" spans="2:15" x14ac:dyDescent="0.2">
      <c r="B11" s="152"/>
      <c r="C11" s="153"/>
      <c r="D11" s="154"/>
      <c r="E11" s="154"/>
      <c r="F11" s="154"/>
      <c r="G11" s="155"/>
      <c r="H11" s="6"/>
      <c r="I11" s="165"/>
      <c r="J11" s="165"/>
      <c r="K11" s="165"/>
      <c r="L11" s="128">
        <f t="shared" si="0"/>
        <v>0</v>
      </c>
      <c r="M11" s="6"/>
      <c r="N11" s="6"/>
      <c r="O11" s="6"/>
    </row>
    <row r="12" spans="2:15" x14ac:dyDescent="0.2">
      <c r="B12" s="136" t="s">
        <v>124</v>
      </c>
      <c r="C12" s="121"/>
      <c r="D12" s="123"/>
      <c r="E12" s="122"/>
      <c r="F12" s="122"/>
      <c r="G12" s="163"/>
      <c r="H12" s="6"/>
      <c r="I12" s="165"/>
      <c r="J12" s="165"/>
      <c r="K12" s="165"/>
      <c r="L12" s="128">
        <f t="shared" si="0"/>
        <v>0</v>
      </c>
      <c r="M12" s="6"/>
      <c r="N12" s="6"/>
      <c r="O12" s="6"/>
    </row>
    <row r="13" spans="2:15" ht="15" thickBot="1" x14ac:dyDescent="0.25">
      <c r="B13" s="142" t="s">
        <v>125</v>
      </c>
      <c r="C13" s="143"/>
      <c r="D13" s="144"/>
      <c r="E13" s="144"/>
      <c r="F13" s="144"/>
      <c r="G13" s="164"/>
      <c r="H13" s="6"/>
      <c r="I13" s="165"/>
      <c r="J13" s="165"/>
      <c r="K13" s="165"/>
      <c r="L13" s="128">
        <f t="shared" si="0"/>
        <v>0</v>
      </c>
      <c r="M13" s="6"/>
      <c r="N13" s="6"/>
      <c r="O13" s="6"/>
    </row>
    <row r="14" spans="2:15" ht="15.75" thickBot="1" x14ac:dyDescent="0.3">
      <c r="B14" s="145" t="s">
        <v>126</v>
      </c>
      <c r="C14" s="146"/>
      <c r="D14" s="147"/>
      <c r="E14" s="148"/>
      <c r="F14" s="148"/>
      <c r="G14" s="149" t="e">
        <f>(G10/G13)*G12</f>
        <v>#DIV/0!</v>
      </c>
      <c r="H14" s="6"/>
      <c r="I14" s="165"/>
      <c r="J14" s="165"/>
      <c r="K14" s="165"/>
      <c r="L14" s="128">
        <f t="shared" si="0"/>
        <v>0</v>
      </c>
      <c r="M14" s="6"/>
      <c r="N14" s="6"/>
      <c r="O14" s="6"/>
    </row>
    <row r="15" spans="2:15" x14ac:dyDescent="0.2">
      <c r="B15" s="134"/>
      <c r="C15" s="127"/>
      <c r="D15" s="126"/>
      <c r="E15" s="126"/>
      <c r="F15" s="132"/>
      <c r="G15" s="135"/>
      <c r="H15" s="6"/>
      <c r="I15" s="94"/>
      <c r="J15" s="94"/>
      <c r="K15" s="94"/>
      <c r="L15" s="94"/>
      <c r="M15" s="6"/>
      <c r="N15" s="6"/>
      <c r="O15" s="6"/>
    </row>
    <row r="16" spans="2:15" x14ac:dyDescent="0.2">
      <c r="B16" s="134" t="s">
        <v>127</v>
      </c>
      <c r="C16" s="127"/>
      <c r="D16" s="126"/>
      <c r="E16" s="126"/>
      <c r="F16" s="126"/>
      <c r="G16" s="162"/>
      <c r="H16" s="6"/>
      <c r="I16" s="94"/>
      <c r="J16" s="94"/>
      <c r="K16" s="94"/>
      <c r="L16" s="94"/>
      <c r="M16" s="6"/>
      <c r="N16" s="6"/>
      <c r="O16" s="6"/>
    </row>
    <row r="17" spans="2:15" ht="15" thickBot="1" x14ac:dyDescent="0.25">
      <c r="B17" s="142" t="s">
        <v>128</v>
      </c>
      <c r="C17" s="150"/>
      <c r="D17" s="151"/>
      <c r="E17" s="151"/>
      <c r="F17" s="151"/>
      <c r="G17" s="159">
        <v>50</v>
      </c>
      <c r="H17" s="6"/>
      <c r="I17" s="94"/>
      <c r="J17" s="94"/>
      <c r="K17" s="94"/>
      <c r="L17" s="94"/>
      <c r="M17" s="6"/>
      <c r="N17" s="6"/>
      <c r="O17" s="6"/>
    </row>
    <row r="18" spans="2:15" ht="15" thickBot="1" x14ac:dyDescent="0.25">
      <c r="B18" s="145" t="s">
        <v>129</v>
      </c>
      <c r="C18" s="156"/>
      <c r="D18" s="157"/>
      <c r="E18" s="157"/>
      <c r="F18" s="157"/>
      <c r="G18" s="158">
        <f>G16*G17</f>
        <v>0</v>
      </c>
      <c r="H18" s="6"/>
      <c r="I18" s="94"/>
      <c r="J18" s="94"/>
      <c r="K18" s="94"/>
      <c r="L18" s="94"/>
      <c r="M18" s="6"/>
      <c r="N18" s="6"/>
      <c r="O18" s="6"/>
    </row>
  </sheetData>
  <mergeCells count="1">
    <mergeCell ref="B2:G3"/>
  </mergeCells>
  <dataValidations count="2">
    <dataValidation type="list" allowBlank="1" showInputMessage="1" showErrorMessage="1" sqref="I15:I18" xr:uid="{3BF7D05E-ED5A-457E-9E50-24F2B18B30FD}">
      <formula1>$AA$3:$AA$5</formula1>
    </dataValidation>
    <dataValidation type="list" allowBlank="1" showInputMessage="1" showErrorMessage="1" sqref="I5:I14" xr:uid="{2AC7257F-65B4-429C-A919-5F4C9CA430DF}">
      <formula1>$N$3:$N$6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E3"/>
  <sheetViews>
    <sheetView workbookViewId="0">
      <pane ySplit="1" topLeftCell="A2" activePane="bottomLeft" state="frozenSplit"/>
      <selection pane="bottomLeft" activeCell="C19" sqref="C19"/>
    </sheetView>
  </sheetViews>
  <sheetFormatPr baseColWidth="10" defaultRowHeight="14.25" x14ac:dyDescent="0.2"/>
  <cols>
    <col min="1" max="1" width="9.875" style="96" bestFit="1" customWidth="1"/>
    <col min="2" max="2" width="10.625" style="96" customWidth="1"/>
    <col min="3" max="3" width="30.625" style="96" customWidth="1"/>
    <col min="4" max="5" width="10.625" style="96" customWidth="1"/>
  </cols>
  <sheetData>
    <row r="1" spans="1:5" ht="39.950000000000003" customHeight="1" thickTop="1" x14ac:dyDescent="0.2">
      <c r="A1" s="19" t="s">
        <v>25</v>
      </c>
      <c r="B1" s="20" t="s">
        <v>26</v>
      </c>
      <c r="C1" s="21" t="s">
        <v>27</v>
      </c>
      <c r="D1" s="22" t="s">
        <v>28</v>
      </c>
      <c r="E1" s="22" t="s">
        <v>29</v>
      </c>
    </row>
    <row r="2" spans="1:5" x14ac:dyDescent="0.2">
      <c r="A2" s="243"/>
      <c r="B2" s="98"/>
    </row>
    <row r="3" spans="1:5" x14ac:dyDescent="0.2">
      <c r="B3" s="99"/>
    </row>
  </sheetData>
  <sortState ref="A2:E3">
    <sortCondition ref="B1"/>
  </sortState>
  <phoneticPr fontId="17"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RetourMODELE">
                <anchor moveWithCells="1" sizeWithCells="1">
                  <from>
                    <xdr:col>5</xdr:col>
                    <xdr:colOff>676275</xdr:colOff>
                    <xdr:row>0</xdr:row>
                    <xdr:rowOff>38100</xdr:rowOff>
                  </from>
                  <to>
                    <xdr:col>7</xdr:col>
                    <xdr:colOff>371475</xdr:colOff>
                    <xdr:row>0</xdr:row>
                    <xdr:rowOff>428625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F3"/>
  <sheetViews>
    <sheetView workbookViewId="0">
      <pane ySplit="1" topLeftCell="A2" activePane="bottomLeft" state="frozenSplit"/>
      <selection pane="bottomLeft" activeCell="E39" sqref="E39"/>
    </sheetView>
  </sheetViews>
  <sheetFormatPr baseColWidth="10" defaultRowHeight="14.25" x14ac:dyDescent="0.2"/>
  <cols>
    <col min="1" max="1" width="9.875" style="96" bestFit="1" customWidth="1"/>
    <col min="2" max="2" width="10.625" style="96" customWidth="1"/>
    <col min="3" max="3" width="30.625" style="96" customWidth="1"/>
    <col min="4" max="5" width="10.625" style="96" customWidth="1"/>
    <col min="6" max="6" width="13.625" style="96" bestFit="1" customWidth="1"/>
  </cols>
  <sheetData>
    <row r="1" spans="1:6" ht="39.950000000000003" customHeight="1" x14ac:dyDescent="0.2">
      <c r="A1" s="16" t="s">
        <v>25</v>
      </c>
      <c r="B1" s="17" t="s">
        <v>26</v>
      </c>
      <c r="C1" s="13" t="s">
        <v>27</v>
      </c>
      <c r="D1" s="18" t="s">
        <v>28</v>
      </c>
      <c r="E1" s="18" t="s">
        <v>29</v>
      </c>
      <c r="F1" s="13" t="s">
        <v>30</v>
      </c>
    </row>
    <row r="2" spans="1:6" x14ac:dyDescent="0.2">
      <c r="A2" s="243"/>
      <c r="B2" s="98"/>
    </row>
    <row r="3" spans="1:6" x14ac:dyDescent="0.2">
      <c r="B3" s="99"/>
    </row>
  </sheetData>
  <sortState ref="A2:F3">
    <sortCondition ref="B1"/>
  </sortState>
  <phoneticPr fontId="17"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RetourMODELE">
                <anchor moveWithCells="1" sizeWithCells="1">
                  <from>
                    <xdr:col>6</xdr:col>
                    <xdr:colOff>581025</xdr:colOff>
                    <xdr:row>0</xdr:row>
                    <xdr:rowOff>66675</xdr:rowOff>
                  </from>
                  <to>
                    <xdr:col>8</xdr:col>
                    <xdr:colOff>276225</xdr:colOff>
                    <xdr:row>0</xdr:row>
                    <xdr:rowOff>457200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G11"/>
  <sheetViews>
    <sheetView workbookViewId="0">
      <pane ySplit="1" topLeftCell="A2" activePane="bottomLeft" state="frozen"/>
      <selection pane="bottomLeft" activeCell="C14" sqref="C14"/>
    </sheetView>
  </sheetViews>
  <sheetFormatPr baseColWidth="10" defaultRowHeight="14.25" x14ac:dyDescent="0.2"/>
  <cols>
    <col min="1" max="1" width="29.25" style="96" bestFit="1" customWidth="1"/>
    <col min="2" max="2" width="23.375" style="96" customWidth="1"/>
    <col min="3" max="3" width="27.875" style="96" bestFit="1" customWidth="1"/>
    <col min="4" max="5" width="23.375" style="96" customWidth="1"/>
    <col min="6" max="6" width="26.75" style="97" bestFit="1" customWidth="1"/>
    <col min="7" max="7" width="24.625" style="96" customWidth="1"/>
  </cols>
  <sheetData>
    <row r="1" spans="1:7" ht="39.950000000000003" customHeight="1" x14ac:dyDescent="0.2">
      <c r="A1" s="13" t="s">
        <v>36</v>
      </c>
      <c r="B1" s="13" t="s">
        <v>37</v>
      </c>
      <c r="C1" s="13" t="s">
        <v>20</v>
      </c>
      <c r="D1" s="13" t="s">
        <v>21</v>
      </c>
      <c r="E1" s="13" t="s">
        <v>22</v>
      </c>
      <c r="F1" s="14" t="s">
        <v>23</v>
      </c>
      <c r="G1" s="15" t="s">
        <v>24</v>
      </c>
    </row>
    <row r="2" spans="1:7" x14ac:dyDescent="0.2">
      <c r="A2" s="101" t="s">
        <v>184</v>
      </c>
      <c r="B2" s="101" t="s">
        <v>152</v>
      </c>
      <c r="C2" s="101" t="s">
        <v>153</v>
      </c>
      <c r="D2" s="101" t="s">
        <v>154</v>
      </c>
      <c r="E2" s="96" t="s">
        <v>155</v>
      </c>
      <c r="F2" s="97" t="s">
        <v>156</v>
      </c>
      <c r="G2" s="98"/>
    </row>
    <row r="3" spans="1:7" x14ac:dyDescent="0.2">
      <c r="A3" s="101" t="s">
        <v>185</v>
      </c>
      <c r="B3" s="101" t="s">
        <v>173</v>
      </c>
      <c r="C3" s="101" t="s">
        <v>174</v>
      </c>
      <c r="E3" s="101" t="s">
        <v>175</v>
      </c>
      <c r="G3" s="98" t="s">
        <v>176</v>
      </c>
    </row>
    <row r="4" spans="1:7" x14ac:dyDescent="0.2">
      <c r="A4" s="101" t="s">
        <v>186</v>
      </c>
      <c r="B4" s="95"/>
      <c r="C4" s="101" t="s">
        <v>187</v>
      </c>
      <c r="E4" s="96" t="s">
        <v>188</v>
      </c>
      <c r="F4" s="97" t="s">
        <v>189</v>
      </c>
    </row>
    <row r="5" spans="1:7" x14ac:dyDescent="0.2">
      <c r="A5" s="101" t="s">
        <v>199</v>
      </c>
      <c r="B5" s="95"/>
      <c r="C5" s="101" t="s">
        <v>200</v>
      </c>
      <c r="E5" s="96" t="s">
        <v>201</v>
      </c>
      <c r="F5" s="184" t="s">
        <v>212</v>
      </c>
    </row>
    <row r="6" spans="1:7" x14ac:dyDescent="0.2">
      <c r="A6" s="96" t="s">
        <v>271</v>
      </c>
      <c r="C6" s="101" t="s">
        <v>272</v>
      </c>
      <c r="E6" s="101" t="s">
        <v>201</v>
      </c>
    </row>
    <row r="7" spans="1:7" x14ac:dyDescent="0.2">
      <c r="A7" s="101" t="s">
        <v>277</v>
      </c>
      <c r="B7" s="101" t="s">
        <v>278</v>
      </c>
      <c r="C7" s="101" t="s">
        <v>279</v>
      </c>
      <c r="E7" s="96" t="s">
        <v>280</v>
      </c>
      <c r="F7" s="184" t="s">
        <v>281</v>
      </c>
      <c r="G7" s="98" t="s">
        <v>282</v>
      </c>
    </row>
    <row r="8" spans="1:7" x14ac:dyDescent="0.2">
      <c r="A8" s="101" t="s">
        <v>289</v>
      </c>
      <c r="C8" s="101" t="s">
        <v>290</v>
      </c>
      <c r="E8" s="96" t="s">
        <v>291</v>
      </c>
    </row>
    <row r="9" spans="1:7" x14ac:dyDescent="0.2">
      <c r="A9" s="101" t="s">
        <v>301</v>
      </c>
      <c r="B9" s="101" t="s">
        <v>302</v>
      </c>
      <c r="C9" s="101" t="s">
        <v>303</v>
      </c>
      <c r="E9" s="101" t="s">
        <v>304</v>
      </c>
      <c r="F9" s="184" t="s">
        <v>567</v>
      </c>
      <c r="G9" s="98" t="s">
        <v>305</v>
      </c>
    </row>
    <row r="10" spans="1:7" x14ac:dyDescent="0.2">
      <c r="A10" s="101" t="s">
        <v>316</v>
      </c>
      <c r="C10" s="101" t="s">
        <v>317</v>
      </c>
      <c r="D10" s="101" t="s">
        <v>318</v>
      </c>
      <c r="E10" s="96" t="s">
        <v>319</v>
      </c>
    </row>
    <row r="11" spans="1:7" x14ac:dyDescent="0.2">
      <c r="A11" s="101" t="s">
        <v>329</v>
      </c>
      <c r="C11" s="101" t="s">
        <v>330</v>
      </c>
      <c r="E11" s="101" t="s">
        <v>331</v>
      </c>
    </row>
  </sheetData>
  <sortState ref="A2:G5">
    <sortCondition ref="A2:A5"/>
    <sortCondition ref="B2:B5"/>
  </sortState>
  <phoneticPr fontId="17" type="noConversion"/>
  <hyperlinks>
    <hyperlink ref="G3" r:id="rId1" xr:uid="{CA253ACA-DDE4-4E60-B3F9-F0FBA150564A}"/>
    <hyperlink ref="G7" r:id="rId2" xr:uid="{3B5F369A-3A3A-4265-A8AB-F4E5BB13A6E8}"/>
    <hyperlink ref="G9" r:id="rId3" xr:uid="{1F274DBA-6AEF-4E37-8F23-04C43CDF2C58}"/>
  </hyperlinks>
  <pageMargins left="0.7" right="0.7" top="0.75" bottom="0.75" header="0.3" footer="0.3"/>
  <pageSetup paperSize="9"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5121" r:id="rId7" name="Button 1">
              <controlPr defaultSize="0" print="0" autoFill="0" autoPict="0" macro="[0]!RetourMODELE">
                <anchor moveWithCells="1" sizeWithCells="1">
                  <from>
                    <xdr:col>7</xdr:col>
                    <xdr:colOff>533400</xdr:colOff>
                    <xdr:row>0</xdr:row>
                    <xdr:rowOff>38100</xdr:rowOff>
                  </from>
                  <to>
                    <xdr:col>9</xdr:col>
                    <xdr:colOff>228600</xdr:colOff>
                    <xdr:row>0</xdr:row>
                    <xdr:rowOff>428625</xdr:rowOff>
                  </to>
                </anchor>
              </controlPr>
            </control>
          </mc:Choice>
        </mc:AlternateContent>
      </controls>
    </mc:Choice>
  </mc:AlternateContent>
  <tableParts count="1">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CDF0B98-9029-41E5-A4F8-83C089F222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MODELE</vt:lpstr>
      <vt:lpstr>Designation</vt:lpstr>
      <vt:lpstr>Calcul</vt:lpstr>
      <vt:lpstr>RecapDevis</vt:lpstr>
      <vt:lpstr>RecapFacture</vt:lpstr>
      <vt:lpstr>Client</vt:lpstr>
      <vt:lpstr>CLIENT</vt:lpstr>
      <vt:lpstr>Code</vt:lpstr>
      <vt:lpstr>Code1</vt:lpstr>
      <vt:lpstr>Code2</vt:lpstr>
      <vt:lpstr>Réf</vt:lpstr>
      <vt:lpstr>TABLO_CLIENT</vt:lpstr>
      <vt:lpstr>MODELE!Zone_d_impression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CUISINES</dc:creator>
  <cp:lastModifiedBy>CROIZER, Florian</cp:lastModifiedBy>
  <cp:lastPrinted>2019-12-12T14:15:33Z</cp:lastPrinted>
  <dcterms:created xsi:type="dcterms:W3CDTF">2002-12-03T17:12:26Z</dcterms:created>
  <dcterms:modified xsi:type="dcterms:W3CDTF">2020-01-07T12:13:47Z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