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ie/OneDrive - Fenixys/"/>
    </mc:Choice>
  </mc:AlternateContent>
  <xr:revisionPtr revIDLastSave="182" documentId="8_{E1882DFC-6E83-4149-A993-AC2BEDEB60B5}" xr6:coauthVersionLast="43" xr6:coauthVersionMax="43" xr10:uidLastSave="{2BF215FF-62DB-8047-AFBA-C34F3A5176B4}"/>
  <bookViews>
    <workbookView xWindow="140" yWindow="460" windowWidth="25460" windowHeight="14180" xr2:uid="{3C67C4B7-0A5B-0B46-8C7D-FCF8A44DA612}"/>
  </bookViews>
  <sheets>
    <sheet name="Collab" sheetId="21" r:id="rId1"/>
    <sheet name="GAP" sheetId="10" r:id="rId2"/>
    <sheet name="Début" sheetId="18" r:id="rId3"/>
    <sheet name="Nordea" sheetId="11" r:id="rId4"/>
    <sheet name="Rabo Ftbtr" sheetId="3" r:id="rId5"/>
    <sheet name="OneALM" sheetId="12" r:id="rId6"/>
    <sheet name="LCH" sheetId="14" r:id="rId7"/>
    <sheet name="Bankdata" sheetId="13" r:id="rId8"/>
    <sheet name="Santander" sheetId="15" r:id="rId9"/>
    <sheet name="DNB" sheetId="16" r:id="rId10"/>
    <sheet name="Fin" sheetId="19" r:id="rId11"/>
    <sheet name="Note" sheetId="1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6" i="21" l="1"/>
  <c r="K9" i="16" l="1"/>
  <c r="I9" i="16"/>
  <c r="Y14" i="11" l="1"/>
  <c r="Y13" i="11"/>
  <c r="Y12" i="11"/>
  <c r="Y11" i="11"/>
  <c r="Y10" i="11"/>
  <c r="Y9" i="11"/>
  <c r="W14" i="11"/>
  <c r="W13" i="11"/>
  <c r="W12" i="11"/>
  <c r="W11" i="11"/>
  <c r="W10" i="11"/>
  <c r="W9" i="11"/>
  <c r="U14" i="11"/>
  <c r="U13" i="11"/>
  <c r="U12" i="11"/>
  <c r="U11" i="11"/>
  <c r="U10" i="11"/>
  <c r="U9" i="11"/>
  <c r="S14" i="11"/>
  <c r="S13" i="11"/>
  <c r="S12" i="11"/>
  <c r="S11" i="11"/>
  <c r="S10" i="11"/>
  <c r="S9" i="11"/>
  <c r="Q14" i="11"/>
  <c r="Q13" i="11"/>
  <c r="Q12" i="11"/>
  <c r="Q11" i="11"/>
  <c r="Q10" i="11"/>
  <c r="Q9" i="11"/>
  <c r="O14" i="11"/>
  <c r="O13" i="11"/>
  <c r="O12" i="11"/>
  <c r="O11" i="11"/>
  <c r="O10" i="11"/>
  <c r="O9" i="11"/>
  <c r="M14" i="11"/>
  <c r="M13" i="11"/>
  <c r="M12" i="11"/>
  <c r="M11" i="11"/>
  <c r="M10" i="11"/>
  <c r="M9" i="11"/>
  <c r="K14" i="11"/>
  <c r="K13" i="11"/>
  <c r="K12" i="11"/>
  <c r="K11" i="11"/>
  <c r="K10" i="11"/>
  <c r="K9" i="11"/>
  <c r="B36" i="10"/>
  <c r="C36" i="10"/>
  <c r="D36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B37" i="10"/>
  <c r="C37" i="10"/>
  <c r="D37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A38" i="10"/>
  <c r="B53" i="10" l="1"/>
  <c r="C53" i="10"/>
  <c r="D53" i="10"/>
  <c r="E53" i="10"/>
  <c r="F53" i="10"/>
  <c r="G53" i="10"/>
  <c r="H53" i="10"/>
  <c r="I53" i="10"/>
  <c r="J53" i="10"/>
  <c r="K53" i="10"/>
  <c r="L53" i="10"/>
  <c r="M53" i="10"/>
  <c r="N53" i="10"/>
  <c r="O53" i="10"/>
  <c r="P53" i="10"/>
  <c r="Q53" i="10"/>
  <c r="R53" i="10"/>
  <c r="S53" i="10"/>
  <c r="T53" i="10"/>
  <c r="U53" i="10"/>
  <c r="V53" i="10"/>
  <c r="W53" i="10"/>
  <c r="X53" i="10"/>
  <c r="Y53" i="10"/>
  <c r="B54" i="10"/>
  <c r="C54" i="10"/>
  <c r="D54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B55" i="10"/>
  <c r="C55" i="10"/>
  <c r="D55" i="10"/>
  <c r="E55" i="10"/>
  <c r="F55" i="10"/>
  <c r="G55" i="10"/>
  <c r="H55" i="10"/>
  <c r="I55" i="10"/>
  <c r="J55" i="10"/>
  <c r="K55" i="10"/>
  <c r="L55" i="10"/>
  <c r="N55" i="10"/>
  <c r="P55" i="10"/>
  <c r="R55" i="10"/>
  <c r="T55" i="10"/>
  <c r="V55" i="10"/>
  <c r="X55" i="10"/>
  <c r="B56" i="10"/>
  <c r="C56" i="10"/>
  <c r="D56" i="10"/>
  <c r="E56" i="10"/>
  <c r="F56" i="10"/>
  <c r="G56" i="10"/>
  <c r="H56" i="10"/>
  <c r="J56" i="10"/>
  <c r="L56" i="10"/>
  <c r="N56" i="10"/>
  <c r="P56" i="10"/>
  <c r="R56" i="10"/>
  <c r="T56" i="10"/>
  <c r="V56" i="10"/>
  <c r="X56" i="10"/>
  <c r="B57" i="10"/>
  <c r="C57" i="10"/>
  <c r="D57" i="10"/>
  <c r="E57" i="10"/>
  <c r="F57" i="10"/>
  <c r="G57" i="10"/>
  <c r="H57" i="10"/>
  <c r="J57" i="10"/>
  <c r="L57" i="10"/>
  <c r="N57" i="10"/>
  <c r="P57" i="10"/>
  <c r="R57" i="10"/>
  <c r="T57" i="10"/>
  <c r="V57" i="10"/>
  <c r="X57" i="10"/>
  <c r="B58" i="10"/>
  <c r="C58" i="10"/>
  <c r="D58" i="10"/>
  <c r="E58" i="10"/>
  <c r="F58" i="10"/>
  <c r="G58" i="10"/>
  <c r="H58" i="10"/>
  <c r="J58" i="10"/>
  <c r="L58" i="10"/>
  <c r="N58" i="10"/>
  <c r="P58" i="10"/>
  <c r="R58" i="10"/>
  <c r="T58" i="10"/>
  <c r="V58" i="10"/>
  <c r="X58" i="10"/>
  <c r="B59" i="10"/>
  <c r="C59" i="10"/>
  <c r="D59" i="10"/>
  <c r="E59" i="10"/>
  <c r="F59" i="10"/>
  <c r="G59" i="10"/>
  <c r="H59" i="10"/>
  <c r="J59" i="10"/>
  <c r="L59" i="10"/>
  <c r="N59" i="10"/>
  <c r="P59" i="10"/>
  <c r="R59" i="10"/>
  <c r="T59" i="10"/>
  <c r="V59" i="10"/>
  <c r="X59" i="10"/>
  <c r="A55" i="10"/>
  <c r="A56" i="10"/>
  <c r="A57" i="10"/>
  <c r="A58" i="10"/>
  <c r="A59" i="10"/>
  <c r="B47" i="10"/>
  <c r="C47" i="10"/>
  <c r="D47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B48" i="10"/>
  <c r="C48" i="10"/>
  <c r="D48" i="10"/>
  <c r="E48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U48" i="10"/>
  <c r="V48" i="10"/>
  <c r="W48" i="10"/>
  <c r="X48" i="10"/>
  <c r="Y48" i="10"/>
  <c r="B49" i="10"/>
  <c r="C49" i="10"/>
  <c r="D49" i="10"/>
  <c r="E49" i="10"/>
  <c r="F49" i="10"/>
  <c r="G49" i="10"/>
  <c r="H49" i="10"/>
  <c r="I49" i="10"/>
  <c r="J49" i="10"/>
  <c r="K49" i="10"/>
  <c r="L49" i="10"/>
  <c r="M49" i="10"/>
  <c r="N49" i="10"/>
  <c r="O49" i="10"/>
  <c r="P49" i="10"/>
  <c r="Q49" i="10"/>
  <c r="R49" i="10"/>
  <c r="S49" i="10"/>
  <c r="T49" i="10"/>
  <c r="U49" i="10"/>
  <c r="V49" i="10"/>
  <c r="W49" i="10"/>
  <c r="X49" i="10"/>
  <c r="Y49" i="10"/>
  <c r="B50" i="10"/>
  <c r="C50" i="10"/>
  <c r="D50" i="10"/>
  <c r="E50" i="10"/>
  <c r="F50" i="10"/>
  <c r="G50" i="10"/>
  <c r="H50" i="10"/>
  <c r="I50" i="10"/>
  <c r="J50" i="10"/>
  <c r="K50" i="10"/>
  <c r="L50" i="10"/>
  <c r="M50" i="10"/>
  <c r="N50" i="10"/>
  <c r="O50" i="10"/>
  <c r="P50" i="10"/>
  <c r="Q50" i="10"/>
  <c r="R50" i="10"/>
  <c r="S50" i="10"/>
  <c r="T50" i="10"/>
  <c r="U50" i="10"/>
  <c r="V50" i="10"/>
  <c r="W50" i="10"/>
  <c r="X50" i="10"/>
  <c r="Y50" i="10"/>
  <c r="A49" i="10"/>
  <c r="A50" i="10"/>
  <c r="B41" i="10"/>
  <c r="C41" i="10"/>
  <c r="D41" i="10"/>
  <c r="E41" i="10"/>
  <c r="F41" i="10"/>
  <c r="G41" i="10"/>
  <c r="H41" i="10"/>
  <c r="I41" i="10"/>
  <c r="J41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41" i="10"/>
  <c r="X41" i="10"/>
  <c r="Y41" i="10"/>
  <c r="B42" i="10"/>
  <c r="C42" i="10"/>
  <c r="D42" i="10"/>
  <c r="E42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B43" i="10"/>
  <c r="C43" i="10"/>
  <c r="D43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B44" i="10"/>
  <c r="C44" i="10"/>
  <c r="D44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A43" i="10"/>
  <c r="A44" i="10"/>
  <c r="B38" i="10"/>
  <c r="D38" i="10"/>
  <c r="F38" i="10"/>
  <c r="H38" i="10"/>
  <c r="J38" i="10"/>
  <c r="L38" i="10"/>
  <c r="N38" i="10"/>
  <c r="P38" i="10"/>
  <c r="R38" i="10"/>
  <c r="T38" i="10"/>
  <c r="V38" i="10"/>
  <c r="X38" i="10"/>
  <c r="B31" i="10"/>
  <c r="D31" i="10"/>
  <c r="F31" i="10"/>
  <c r="H31" i="10"/>
  <c r="J31" i="10"/>
  <c r="L31" i="10"/>
  <c r="N31" i="10"/>
  <c r="P31" i="10"/>
  <c r="R31" i="10"/>
  <c r="T31" i="10"/>
  <c r="V31" i="10"/>
  <c r="X31" i="10"/>
  <c r="B32" i="10"/>
  <c r="C32" i="10"/>
  <c r="D32" i="10"/>
  <c r="E32" i="10"/>
  <c r="F32" i="10"/>
  <c r="G32" i="10"/>
  <c r="H32" i="10"/>
  <c r="I32" i="10"/>
  <c r="J32" i="10"/>
  <c r="K32" i="10"/>
  <c r="L32" i="10"/>
  <c r="M32" i="10"/>
  <c r="N32" i="10"/>
  <c r="O32" i="10"/>
  <c r="P32" i="10"/>
  <c r="Q32" i="10"/>
  <c r="R32" i="10"/>
  <c r="S32" i="10"/>
  <c r="T32" i="10"/>
  <c r="U32" i="10"/>
  <c r="V32" i="10"/>
  <c r="W32" i="10"/>
  <c r="X32" i="10"/>
  <c r="Y32" i="10"/>
  <c r="B33" i="10"/>
  <c r="C33" i="10"/>
  <c r="D33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A33" i="10"/>
  <c r="B28" i="10"/>
  <c r="C28" i="10"/>
  <c r="D28" i="10"/>
  <c r="E28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B27" i="10"/>
  <c r="C27" i="10"/>
  <c r="D27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B26" i="10"/>
  <c r="C26" i="10"/>
  <c r="D26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B25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B24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B23" i="10"/>
  <c r="D23" i="10"/>
  <c r="F23" i="10"/>
  <c r="H23" i="10"/>
  <c r="J23" i="10"/>
  <c r="L23" i="10"/>
  <c r="N23" i="10"/>
  <c r="P23" i="10"/>
  <c r="R23" i="10"/>
  <c r="T23" i="10"/>
  <c r="V23" i="10"/>
  <c r="X23" i="10"/>
  <c r="A25" i="10"/>
  <c r="A26" i="10"/>
  <c r="A27" i="10"/>
  <c r="A28" i="10"/>
  <c r="B20" i="10"/>
  <c r="C20" i="10"/>
  <c r="D20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B19" i="10"/>
  <c r="C19" i="10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B18" i="10"/>
  <c r="C18" i="10"/>
  <c r="D18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B17" i="10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B16" i="10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B15" i="10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X13" i="10"/>
  <c r="V13" i="10"/>
  <c r="T13" i="10"/>
  <c r="N13" i="10"/>
  <c r="P13" i="10"/>
  <c r="R13" i="10"/>
  <c r="B14" i="10"/>
  <c r="C14" i="10"/>
  <c r="D14" i="10"/>
  <c r="E14" i="10"/>
  <c r="F14" i="10"/>
  <c r="G14" i="10"/>
  <c r="H14" i="10"/>
  <c r="I14" i="10"/>
  <c r="J14" i="10"/>
  <c r="K14" i="10"/>
  <c r="L14" i="10"/>
  <c r="M14" i="10"/>
  <c r="B13" i="10"/>
  <c r="D13" i="10"/>
  <c r="F13" i="10"/>
  <c r="H13" i="10"/>
  <c r="J13" i="10"/>
  <c r="L13" i="10"/>
  <c r="A19" i="10"/>
  <c r="A20" i="10"/>
  <c r="A17" i="10"/>
  <c r="A18" i="10"/>
  <c r="A15" i="10"/>
  <c r="A16" i="10"/>
  <c r="I14" i="11"/>
  <c r="G14" i="11"/>
  <c r="E14" i="11"/>
  <c r="C14" i="11"/>
  <c r="AA13" i="16" l="1"/>
  <c r="Y13" i="16"/>
  <c r="Y59" i="10" s="1"/>
  <c r="Y12" i="16"/>
  <c r="Y58" i="10" s="1"/>
  <c r="Y11" i="16"/>
  <c r="Y57" i="10" s="1"/>
  <c r="Y10" i="16"/>
  <c r="Y56" i="10" s="1"/>
  <c r="Y9" i="16"/>
  <c r="Y55" i="10" s="1"/>
  <c r="W13" i="16"/>
  <c r="W59" i="10" s="1"/>
  <c r="W12" i="16"/>
  <c r="W58" i="10" s="1"/>
  <c r="W11" i="16"/>
  <c r="W57" i="10" s="1"/>
  <c r="W10" i="16"/>
  <c r="W56" i="10" s="1"/>
  <c r="W9" i="16"/>
  <c r="W55" i="10" s="1"/>
  <c r="U13" i="16"/>
  <c r="U59" i="10" s="1"/>
  <c r="U12" i="16"/>
  <c r="U58" i="10" s="1"/>
  <c r="U11" i="16"/>
  <c r="U57" i="10" s="1"/>
  <c r="U10" i="16"/>
  <c r="U56" i="10" s="1"/>
  <c r="U9" i="16"/>
  <c r="U55" i="10" s="1"/>
  <c r="S13" i="16"/>
  <c r="S59" i="10" s="1"/>
  <c r="S12" i="16"/>
  <c r="S58" i="10" s="1"/>
  <c r="S11" i="16"/>
  <c r="S57" i="10" s="1"/>
  <c r="S10" i="16"/>
  <c r="S56" i="10" s="1"/>
  <c r="S9" i="16"/>
  <c r="S55" i="10" s="1"/>
  <c r="Q13" i="16"/>
  <c r="Q59" i="10" s="1"/>
  <c r="Q12" i="16"/>
  <c r="Q58" i="10" s="1"/>
  <c r="Q11" i="16"/>
  <c r="Q57" i="10" s="1"/>
  <c r="Q10" i="16"/>
  <c r="Q56" i="10" s="1"/>
  <c r="Q9" i="16"/>
  <c r="Q55" i="10" s="1"/>
  <c r="O13" i="16"/>
  <c r="O59" i="10" s="1"/>
  <c r="O12" i="16"/>
  <c r="O58" i="10" s="1"/>
  <c r="O11" i="16"/>
  <c r="O57" i="10" s="1"/>
  <c r="O10" i="16"/>
  <c r="O56" i="10" s="1"/>
  <c r="O9" i="16"/>
  <c r="O55" i="10" s="1"/>
  <c r="M13" i="16"/>
  <c r="M59" i="10" s="1"/>
  <c r="M12" i="16"/>
  <c r="M58" i="10" s="1"/>
  <c r="M11" i="16"/>
  <c r="M57" i="10" s="1"/>
  <c r="M10" i="16"/>
  <c r="M56" i="10" s="1"/>
  <c r="M9" i="16"/>
  <c r="M55" i="10" s="1"/>
  <c r="K13" i="16"/>
  <c r="K59" i="10" s="1"/>
  <c r="K12" i="16"/>
  <c r="K58" i="10" s="1"/>
  <c r="K11" i="16"/>
  <c r="K57" i="10" s="1"/>
  <c r="K10" i="16"/>
  <c r="K56" i="10" s="1"/>
  <c r="I13" i="16"/>
  <c r="I59" i="10" s="1"/>
  <c r="I12" i="16"/>
  <c r="I58" i="10" s="1"/>
  <c r="I11" i="16"/>
  <c r="I57" i="10" s="1"/>
  <c r="I10" i="16"/>
  <c r="I56" i="10" s="1"/>
  <c r="Y10" i="15"/>
  <c r="Y9" i="15"/>
  <c r="W10" i="15"/>
  <c r="W9" i="15"/>
  <c r="U10" i="15"/>
  <c r="U9" i="15"/>
  <c r="S10" i="15"/>
  <c r="S9" i="15"/>
  <c r="Q10" i="15"/>
  <c r="Q9" i="15"/>
  <c r="O10" i="15"/>
  <c r="O9" i="15"/>
  <c r="M10" i="15"/>
  <c r="M9" i="15"/>
  <c r="K10" i="15"/>
  <c r="K9" i="15"/>
  <c r="I10" i="15"/>
  <c r="I9" i="15"/>
  <c r="Y10" i="13"/>
  <c r="Y9" i="13"/>
  <c r="W10" i="13"/>
  <c r="W9" i="13"/>
  <c r="U10" i="13"/>
  <c r="U9" i="13"/>
  <c r="S10" i="13"/>
  <c r="S9" i="13"/>
  <c r="Q10" i="13"/>
  <c r="Q9" i="13"/>
  <c r="O10" i="13"/>
  <c r="O9" i="13"/>
  <c r="M10" i="13"/>
  <c r="M9" i="13"/>
  <c r="K10" i="13"/>
  <c r="K9" i="13"/>
  <c r="I10" i="13"/>
  <c r="I9" i="13"/>
  <c r="G10" i="13"/>
  <c r="G9" i="13"/>
  <c r="E10" i="13"/>
  <c r="E9" i="13"/>
  <c r="C10" i="13"/>
  <c r="C9" i="13"/>
  <c r="Y9" i="14"/>
  <c r="Y38" i="10" s="1"/>
  <c r="W9" i="14"/>
  <c r="W38" i="10" s="1"/>
  <c r="U9" i="14"/>
  <c r="U38" i="10" s="1"/>
  <c r="S9" i="14"/>
  <c r="S38" i="10" s="1"/>
  <c r="Q9" i="14"/>
  <c r="Q38" i="10" s="1"/>
  <c r="O9" i="14"/>
  <c r="O38" i="10" s="1"/>
  <c r="M9" i="14"/>
  <c r="M38" i="10" s="1"/>
  <c r="K9" i="14"/>
  <c r="K38" i="10" s="1"/>
  <c r="I9" i="14"/>
  <c r="I38" i="10" s="1"/>
  <c r="G9" i="14"/>
  <c r="G38" i="10" s="1"/>
  <c r="E9" i="14"/>
  <c r="E38" i="10" s="1"/>
  <c r="C9" i="14"/>
  <c r="C38" i="10" s="1"/>
  <c r="Y9" i="12"/>
  <c r="W9" i="12"/>
  <c r="U9" i="12"/>
  <c r="S9" i="12"/>
  <c r="Q9" i="12"/>
  <c r="O9" i="12"/>
  <c r="M9" i="12"/>
  <c r="K9" i="12"/>
  <c r="I9" i="12"/>
  <c r="G9" i="12"/>
  <c r="E9" i="12"/>
  <c r="C9" i="12"/>
  <c r="Y12" i="3"/>
  <c r="Y11" i="3"/>
  <c r="Y10" i="3"/>
  <c r="Y9" i="3"/>
  <c r="W12" i="3"/>
  <c r="W11" i="3"/>
  <c r="W10" i="3"/>
  <c r="W9" i="3"/>
  <c r="U12" i="3"/>
  <c r="U11" i="3"/>
  <c r="U10" i="3"/>
  <c r="U9" i="3"/>
  <c r="S12" i="3"/>
  <c r="S11" i="3"/>
  <c r="S10" i="3"/>
  <c r="S9" i="3"/>
  <c r="Q12" i="3"/>
  <c r="Q11" i="3"/>
  <c r="Q10" i="3"/>
  <c r="Q9" i="3"/>
  <c r="O12" i="3"/>
  <c r="O11" i="3"/>
  <c r="O10" i="3"/>
  <c r="O9" i="3"/>
  <c r="M12" i="3"/>
  <c r="M11" i="3"/>
  <c r="M10" i="3"/>
  <c r="M9" i="3"/>
  <c r="K12" i="3"/>
  <c r="K11" i="3"/>
  <c r="K10" i="3"/>
  <c r="K9" i="3"/>
  <c r="I12" i="3"/>
  <c r="I11" i="3"/>
  <c r="I10" i="3"/>
  <c r="I9" i="3"/>
  <c r="G12" i="3"/>
  <c r="G11" i="3"/>
  <c r="G10" i="3"/>
  <c r="G9" i="3"/>
  <c r="E12" i="3"/>
  <c r="E11" i="3"/>
  <c r="E10" i="3"/>
  <c r="E9" i="3"/>
  <c r="C10" i="3"/>
  <c r="C11" i="3"/>
  <c r="C12" i="3"/>
  <c r="C9" i="3"/>
  <c r="I13" i="11"/>
  <c r="I12" i="11"/>
  <c r="I11" i="11"/>
  <c r="I10" i="11"/>
  <c r="I9" i="11"/>
  <c r="G13" i="11"/>
  <c r="G12" i="11"/>
  <c r="G11" i="11"/>
  <c r="G10" i="11"/>
  <c r="G9" i="11"/>
  <c r="E13" i="11"/>
  <c r="E12" i="11"/>
  <c r="E11" i="11"/>
  <c r="E10" i="11"/>
  <c r="E9" i="11"/>
  <c r="C9" i="11"/>
  <c r="C11" i="11"/>
  <c r="C12" i="11"/>
  <c r="C13" i="11"/>
  <c r="C10" i="11"/>
  <c r="AB13" i="16" l="1"/>
  <c r="X6" i="11"/>
  <c r="V6" i="11"/>
  <c r="T6" i="11"/>
  <c r="R6" i="11"/>
  <c r="P6" i="11"/>
  <c r="N6" i="11"/>
  <c r="L6" i="11"/>
  <c r="J6" i="11"/>
  <c r="H6" i="11"/>
  <c r="F6" i="11"/>
  <c r="D6" i="11"/>
  <c r="B6" i="11"/>
  <c r="X6" i="3"/>
  <c r="V6" i="3"/>
  <c r="T6" i="3"/>
  <c r="R6" i="3"/>
  <c r="P6" i="3"/>
  <c r="N6" i="3"/>
  <c r="L6" i="3"/>
  <c r="J6" i="3"/>
  <c r="H6" i="3"/>
  <c r="F6" i="3"/>
  <c r="D6" i="3"/>
  <c r="B6" i="3"/>
  <c r="X6" i="12"/>
  <c r="V6" i="12"/>
  <c r="T6" i="12"/>
  <c r="R6" i="12"/>
  <c r="P6" i="12"/>
  <c r="N6" i="12"/>
  <c r="L6" i="12"/>
  <c r="J6" i="12"/>
  <c r="H6" i="12"/>
  <c r="F6" i="12"/>
  <c r="D6" i="12"/>
  <c r="B6" i="12"/>
  <c r="X6" i="14"/>
  <c r="V6" i="14"/>
  <c r="T6" i="14"/>
  <c r="R6" i="14"/>
  <c r="P6" i="14"/>
  <c r="N6" i="14"/>
  <c r="L6" i="14"/>
  <c r="J6" i="14"/>
  <c r="H6" i="14"/>
  <c r="F6" i="14"/>
  <c r="D6" i="14"/>
  <c r="B6" i="14"/>
  <c r="X6" i="13"/>
  <c r="V6" i="13"/>
  <c r="T6" i="13"/>
  <c r="R6" i="13"/>
  <c r="P6" i="13"/>
  <c r="N6" i="13"/>
  <c r="L6" i="13"/>
  <c r="J6" i="13"/>
  <c r="H6" i="13"/>
  <c r="F6" i="13"/>
  <c r="D6" i="13"/>
  <c r="B6" i="13"/>
  <c r="X6" i="16"/>
  <c r="V6" i="16"/>
  <c r="T6" i="16"/>
  <c r="R6" i="16"/>
  <c r="P6" i="16"/>
  <c r="N6" i="16"/>
  <c r="L6" i="16"/>
  <c r="J6" i="16"/>
  <c r="H6" i="16"/>
  <c r="F6" i="16"/>
  <c r="D6" i="16"/>
  <c r="B6" i="16"/>
  <c r="X6" i="15"/>
  <c r="V6" i="15"/>
  <c r="T6" i="15"/>
  <c r="R6" i="15"/>
  <c r="P6" i="15"/>
  <c r="N6" i="15"/>
  <c r="L6" i="15"/>
  <c r="J6" i="15"/>
  <c r="H6" i="15"/>
  <c r="F6" i="15"/>
  <c r="D6" i="15"/>
  <c r="B6" i="15"/>
  <c r="L4" i="16"/>
  <c r="J4" i="16"/>
  <c r="AB9" i="16"/>
  <c r="AA12" i="16"/>
  <c r="AB12" i="16"/>
  <c r="AA11" i="16"/>
  <c r="AB11" i="16"/>
  <c r="AA10" i="16"/>
  <c r="V4" i="16"/>
  <c r="N4" i="16"/>
  <c r="N5" i="16" s="1"/>
  <c r="F4" i="16"/>
  <c r="F5" i="16" s="1"/>
  <c r="AB10" i="16"/>
  <c r="AA9" i="16"/>
  <c r="X4" i="16"/>
  <c r="P4" i="16"/>
  <c r="P5" i="16" s="1"/>
  <c r="H4" i="16"/>
  <c r="T4" i="16"/>
  <c r="R4" i="16"/>
  <c r="D4" i="16"/>
  <c r="B4" i="16"/>
  <c r="X3" i="16"/>
  <c r="V3" i="16"/>
  <c r="T3" i="16"/>
  <c r="R3" i="16"/>
  <c r="P3" i="16"/>
  <c r="N3" i="16"/>
  <c r="L3" i="16"/>
  <c r="J3" i="16"/>
  <c r="H3" i="16"/>
  <c r="F3" i="16"/>
  <c r="D3" i="16"/>
  <c r="B3" i="16"/>
  <c r="R4" i="15"/>
  <c r="B4" i="15"/>
  <c r="T4" i="15"/>
  <c r="D4" i="15"/>
  <c r="AA10" i="15"/>
  <c r="AA9" i="15"/>
  <c r="X4" i="15"/>
  <c r="J4" i="15"/>
  <c r="H4" i="15"/>
  <c r="P4" i="15"/>
  <c r="L4" i="15"/>
  <c r="X3" i="15"/>
  <c r="V3" i="15"/>
  <c r="T3" i="15"/>
  <c r="R3" i="15"/>
  <c r="P3" i="15"/>
  <c r="N3" i="15"/>
  <c r="L3" i="15"/>
  <c r="J3" i="15"/>
  <c r="H3" i="15"/>
  <c r="F3" i="15"/>
  <c r="D3" i="15"/>
  <c r="B3" i="15"/>
  <c r="L4" i="13"/>
  <c r="L5" i="13" s="1"/>
  <c r="D4" i="13"/>
  <c r="AA9" i="14"/>
  <c r="V4" i="14"/>
  <c r="T4" i="14"/>
  <c r="T5" i="14" s="1"/>
  <c r="R4" i="14"/>
  <c r="N4" i="14"/>
  <c r="L4" i="14"/>
  <c r="J4" i="14"/>
  <c r="F4" i="14"/>
  <c r="D4" i="14"/>
  <c r="X4" i="14"/>
  <c r="P4" i="14"/>
  <c r="H4" i="14"/>
  <c r="X3" i="14"/>
  <c r="V3" i="14"/>
  <c r="T3" i="14"/>
  <c r="R3" i="14"/>
  <c r="P3" i="14"/>
  <c r="N3" i="14"/>
  <c r="L3" i="14"/>
  <c r="J3" i="14"/>
  <c r="H3" i="14"/>
  <c r="F3" i="14"/>
  <c r="D3" i="14"/>
  <c r="B3" i="14"/>
  <c r="AA10" i="13"/>
  <c r="AA9" i="13"/>
  <c r="X4" i="13"/>
  <c r="X5" i="13" s="1"/>
  <c r="H4" i="13"/>
  <c r="T4" i="13"/>
  <c r="X3" i="13"/>
  <c r="V3" i="13"/>
  <c r="T3" i="13"/>
  <c r="R3" i="13"/>
  <c r="P3" i="13"/>
  <c r="N3" i="13"/>
  <c r="L3" i="13"/>
  <c r="J3" i="13"/>
  <c r="H3" i="13"/>
  <c r="F3" i="13"/>
  <c r="D3" i="13"/>
  <c r="B3" i="13"/>
  <c r="AA9" i="12"/>
  <c r="X4" i="12"/>
  <c r="X5" i="12" s="1"/>
  <c r="V4" i="12"/>
  <c r="V5" i="12" s="1"/>
  <c r="T4" i="12"/>
  <c r="T5" i="12" s="1"/>
  <c r="R4" i="12"/>
  <c r="R5" i="12" s="1"/>
  <c r="P4" i="12"/>
  <c r="P5" i="12" s="1"/>
  <c r="N4" i="12"/>
  <c r="N5" i="12" s="1"/>
  <c r="L4" i="12"/>
  <c r="L5" i="12" s="1"/>
  <c r="H4" i="12"/>
  <c r="H5" i="12" s="1"/>
  <c r="F4" i="12"/>
  <c r="F5" i="12" s="1"/>
  <c r="D4" i="12"/>
  <c r="J4" i="12"/>
  <c r="X3" i="12"/>
  <c r="V3" i="12"/>
  <c r="T3" i="12"/>
  <c r="R3" i="12"/>
  <c r="P3" i="12"/>
  <c r="N3" i="12"/>
  <c r="L3" i="12"/>
  <c r="J3" i="12"/>
  <c r="H3" i="12"/>
  <c r="F3" i="12"/>
  <c r="D3" i="12"/>
  <c r="B3" i="12"/>
  <c r="AA12" i="11"/>
  <c r="AB12" i="11"/>
  <c r="AA11" i="11"/>
  <c r="AB11" i="11"/>
  <c r="AA10" i="11"/>
  <c r="V4" i="11"/>
  <c r="N4" i="11"/>
  <c r="AA9" i="11"/>
  <c r="X4" i="11"/>
  <c r="P4" i="11"/>
  <c r="H4" i="11"/>
  <c r="D4" i="11"/>
  <c r="T4" i="11"/>
  <c r="R4" i="11"/>
  <c r="L4" i="11"/>
  <c r="J4" i="11"/>
  <c r="X3" i="11"/>
  <c r="V3" i="11"/>
  <c r="T3" i="11"/>
  <c r="R3" i="11"/>
  <c r="P3" i="11"/>
  <c r="N3" i="11"/>
  <c r="L3" i="11"/>
  <c r="J3" i="11"/>
  <c r="H3" i="11"/>
  <c r="F3" i="11"/>
  <c r="D3" i="11"/>
  <c r="B3" i="11"/>
  <c r="AB10" i="3"/>
  <c r="AB11" i="3"/>
  <c r="AB12" i="3"/>
  <c r="AB9" i="3"/>
  <c r="AA10" i="3"/>
  <c r="AA11" i="3"/>
  <c r="AA12" i="3"/>
  <c r="AA9" i="3"/>
  <c r="D3" i="3"/>
  <c r="B3" i="3"/>
  <c r="AA3" i="3" s="1"/>
  <c r="D4" i="3"/>
  <c r="D5" i="3" s="1"/>
  <c r="F4" i="3"/>
  <c r="F5" i="3" s="1"/>
  <c r="H4" i="3"/>
  <c r="H5" i="3" s="1"/>
  <c r="J4" i="3"/>
  <c r="L4" i="3"/>
  <c r="L5" i="3" s="1"/>
  <c r="N4" i="3"/>
  <c r="N5" i="3" s="1"/>
  <c r="P4" i="3"/>
  <c r="P5" i="3" s="1"/>
  <c r="R4" i="3"/>
  <c r="T4" i="3"/>
  <c r="V4" i="3"/>
  <c r="V5" i="3" s="1"/>
  <c r="X4" i="3"/>
  <c r="X5" i="3" s="1"/>
  <c r="B4" i="3"/>
  <c r="P3" i="3"/>
  <c r="R3" i="3"/>
  <c r="T3" i="3"/>
  <c r="V3" i="3"/>
  <c r="X3" i="3"/>
  <c r="N3" i="3"/>
  <c r="L3" i="3"/>
  <c r="F3" i="3"/>
  <c r="H3" i="3"/>
  <c r="J3" i="3"/>
  <c r="V5" i="16" l="1"/>
  <c r="AA3" i="16"/>
  <c r="X5" i="14"/>
  <c r="V5" i="14"/>
  <c r="P5" i="14"/>
  <c r="N5" i="14"/>
  <c r="L5" i="14"/>
  <c r="H5" i="14"/>
  <c r="F5" i="14"/>
  <c r="D5" i="14"/>
  <c r="H5" i="16"/>
  <c r="B5" i="16"/>
  <c r="D5" i="16"/>
  <c r="X5" i="15"/>
  <c r="T5" i="15"/>
  <c r="P5" i="15"/>
  <c r="L5" i="15"/>
  <c r="J5" i="10"/>
  <c r="H5" i="13"/>
  <c r="T5" i="13"/>
  <c r="C5" i="10"/>
  <c r="G5" i="10"/>
  <c r="K5" i="10"/>
  <c r="M3" i="10"/>
  <c r="X5" i="11"/>
  <c r="F5" i="10"/>
  <c r="T5" i="3"/>
  <c r="J5" i="11"/>
  <c r="C3" i="10"/>
  <c r="D5" i="11"/>
  <c r="J5" i="12"/>
  <c r="B5" i="3"/>
  <c r="R5" i="3"/>
  <c r="J5" i="3"/>
  <c r="G3" i="10"/>
  <c r="L5" i="11"/>
  <c r="E3" i="10"/>
  <c r="H5" i="11"/>
  <c r="N5" i="11"/>
  <c r="D5" i="12"/>
  <c r="R5" i="14"/>
  <c r="D5" i="13"/>
  <c r="H5" i="15"/>
  <c r="B5" i="15"/>
  <c r="R5" i="16"/>
  <c r="X5" i="16"/>
  <c r="J5" i="16"/>
  <c r="D5" i="10"/>
  <c r="H5" i="10"/>
  <c r="L5" i="10"/>
  <c r="K3" i="10"/>
  <c r="T5" i="11"/>
  <c r="B5" i="10"/>
  <c r="J3" i="10"/>
  <c r="R5" i="11"/>
  <c r="P5" i="11"/>
  <c r="V5" i="11"/>
  <c r="J5" i="14"/>
  <c r="J5" i="15"/>
  <c r="D5" i="15"/>
  <c r="R5" i="15"/>
  <c r="T5" i="16"/>
  <c r="L5" i="16"/>
  <c r="E5" i="10"/>
  <c r="I5" i="10"/>
  <c r="M5" i="10"/>
  <c r="AA6" i="16"/>
  <c r="AA6" i="15"/>
  <c r="AA6" i="13"/>
  <c r="AA6" i="14"/>
  <c r="AA6" i="12"/>
  <c r="AA4" i="3"/>
  <c r="AA6" i="3"/>
  <c r="AA6" i="11"/>
  <c r="AA4" i="16"/>
  <c r="AA3" i="15"/>
  <c r="AB9" i="15"/>
  <c r="AB10" i="15"/>
  <c r="F4" i="15"/>
  <c r="N4" i="15"/>
  <c r="N5" i="15" s="1"/>
  <c r="V4" i="15"/>
  <c r="V5" i="15" s="1"/>
  <c r="R4" i="13"/>
  <c r="R5" i="13" s="1"/>
  <c r="J4" i="13"/>
  <c r="J5" i="13" s="1"/>
  <c r="AA3" i="14"/>
  <c r="AB9" i="14"/>
  <c r="B4" i="14"/>
  <c r="P4" i="13"/>
  <c r="P5" i="13" s="1"/>
  <c r="AB10" i="13"/>
  <c r="AA3" i="13"/>
  <c r="V4" i="13"/>
  <c r="V5" i="13" s="1"/>
  <c r="N4" i="13"/>
  <c r="N5" i="13" s="1"/>
  <c r="AB9" i="13"/>
  <c r="F4" i="13"/>
  <c r="F5" i="13" s="1"/>
  <c r="B4" i="13"/>
  <c r="B5" i="13" s="1"/>
  <c r="AB9" i="12"/>
  <c r="AA3" i="12"/>
  <c r="B4" i="12"/>
  <c r="B5" i="12" s="1"/>
  <c r="AA4" i="12"/>
  <c r="AB9" i="11"/>
  <c r="AB10" i="11"/>
  <c r="F4" i="11"/>
  <c r="AA3" i="11"/>
  <c r="B4" i="11"/>
  <c r="E4" i="10" l="1"/>
  <c r="L3" i="10"/>
  <c r="B3" i="10"/>
  <c r="B5" i="11"/>
  <c r="H3" i="10"/>
  <c r="F3" i="10"/>
  <c r="AA4" i="14"/>
  <c r="B5" i="14"/>
  <c r="AA4" i="15"/>
  <c r="F5" i="15"/>
  <c r="I4" i="10"/>
  <c r="C4" i="10"/>
  <c r="D3" i="10"/>
  <c r="F5" i="11"/>
  <c r="D4" i="10" s="1"/>
  <c r="I3" i="10"/>
  <c r="K4" i="10"/>
  <c r="L4" i="10"/>
  <c r="J4" i="10"/>
  <c r="H4" i="10"/>
  <c r="G4" i="10"/>
  <c r="F4" i="10"/>
  <c r="M4" i="10"/>
  <c r="AA4" i="11"/>
  <c r="AA4" i="13"/>
  <c r="B4" i="10" l="1"/>
</calcChain>
</file>

<file path=xl/sharedStrings.xml><?xml version="1.0" encoding="utf-8"?>
<sst xmlns="http://schemas.openxmlformats.org/spreadsheetml/2006/main" count="462" uniqueCount="55">
  <si>
    <t>Rabo FtBtR</t>
  </si>
  <si>
    <t>jours</t>
  </si>
  <si>
    <t>FTE</t>
  </si>
  <si>
    <t>Rabo OneALM</t>
  </si>
  <si>
    <t>LCH</t>
  </si>
  <si>
    <t>Bankdata</t>
  </si>
  <si>
    <t>Nordea</t>
  </si>
  <si>
    <t>DNB</t>
  </si>
  <si>
    <t>Santander</t>
  </si>
  <si>
    <t>June</t>
  </si>
  <si>
    <t>July</t>
  </si>
  <si>
    <t>Aug</t>
  </si>
  <si>
    <t>Sep</t>
  </si>
  <si>
    <t>Oct</t>
  </si>
  <si>
    <t>Nov</t>
  </si>
  <si>
    <t>Dec</t>
  </si>
  <si>
    <t>Jan</t>
  </si>
  <si>
    <t>Feb</t>
  </si>
  <si>
    <t>Mar</t>
  </si>
  <si>
    <t>Apr</t>
  </si>
  <si>
    <t>May</t>
  </si>
  <si>
    <t>TOTAL</t>
  </si>
  <si>
    <t>min</t>
  </si>
  <si>
    <t>max</t>
  </si>
  <si>
    <t>Eric</t>
  </si>
  <si>
    <t xml:space="preserve">Nordine </t>
  </si>
  <si>
    <t>Brian</t>
  </si>
  <si>
    <t>Anas</t>
  </si>
  <si>
    <t>Emmanuel</t>
  </si>
  <si>
    <t>Marc</t>
  </si>
  <si>
    <t>Nadine</t>
  </si>
  <si>
    <t>Nb consultant</t>
  </si>
  <si>
    <t>Jours</t>
  </si>
  <si>
    <t>TOTAL J</t>
  </si>
  <si>
    <t>TOTAL FTE</t>
  </si>
  <si>
    <t>Nordine</t>
  </si>
  <si>
    <t>?</t>
  </si>
  <si>
    <t>TOTAL FTE NEEDED</t>
  </si>
  <si>
    <t>TOTAL FTE TODAY</t>
  </si>
  <si>
    <t>Karim</t>
  </si>
  <si>
    <t>TOTAL FTE Capacity</t>
  </si>
  <si>
    <t>TOTAL FTE GAP</t>
  </si>
  <si>
    <t>OneALM</t>
  </si>
  <si>
    <t>NORDEA</t>
  </si>
  <si>
    <t>RABO Ftbtr</t>
  </si>
  <si>
    <t>BANKDATA</t>
  </si>
  <si>
    <t>SANTANDER</t>
  </si>
  <si>
    <t>! Ne pas modifier ci-dessous !</t>
  </si>
  <si>
    <t>NomsFeuilles</t>
  </si>
  <si>
    <t>Rabo Ftbtr</t>
  </si>
  <si>
    <t xml:space="preserve">DNB </t>
  </si>
  <si>
    <t>Début</t>
  </si>
  <si>
    <t>Fin</t>
  </si>
  <si>
    <t>SOMMEPROD(SOMME.SI(INDIRECT("'"&amp;M1:M3&amp;"'!f7");B2;INDIRECT("'"&amp;M1:M3&amp;"'!c115")))</t>
  </si>
  <si>
    <t>NomsCollab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</si>
</sst>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4"/>
      <name val="Calibri"/>
      <family val="2"/>
      <scheme val="minor"/>
    </font>
    <font>
      <i/>
      <sz val="12"/>
      <color theme="4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2"/>
      <color theme="5"/>
      <name val="Calibri"/>
      <family val="2"/>
      <scheme val="minor"/>
    </font>
    <font>
      <i/>
      <sz val="12"/>
      <color theme="9"/>
      <name val="Calibri"/>
      <family val="2"/>
      <scheme val="minor"/>
    </font>
    <font>
      <i/>
      <sz val="12"/>
      <color theme="5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000000"/>
      <name val="Verdana"/>
      <family val="2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right"/>
    </xf>
    <xf numFmtId="0" fontId="3" fillId="3" borderId="0" xfId="0" applyFont="1" applyFill="1"/>
    <xf numFmtId="0" fontId="0" fillId="3" borderId="0" xfId="0" applyFill="1" applyAlignment="1">
      <alignment horizontal="center"/>
    </xf>
    <xf numFmtId="0" fontId="4" fillId="3" borderId="0" xfId="0" applyFont="1" applyFill="1" applyAlignment="1">
      <alignment horizontal="right"/>
    </xf>
    <xf numFmtId="0" fontId="0" fillId="3" borderId="0" xfId="0" applyFill="1"/>
    <xf numFmtId="0" fontId="3" fillId="2" borderId="0" xfId="0" applyFont="1" applyFill="1"/>
    <xf numFmtId="0" fontId="4" fillId="2" borderId="0" xfId="0" applyFont="1" applyFill="1" applyAlignment="1">
      <alignment horizontal="right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64" fontId="6" fillId="0" borderId="0" xfId="0" applyNumberFormat="1" applyFont="1"/>
    <xf numFmtId="164" fontId="0" fillId="0" borderId="0" xfId="0" applyNumberFormat="1"/>
    <xf numFmtId="0" fontId="0" fillId="0" borderId="0" xfId="0" applyFont="1"/>
    <xf numFmtId="164" fontId="0" fillId="0" borderId="0" xfId="0" applyNumberFormat="1" applyFont="1"/>
    <xf numFmtId="0" fontId="7" fillId="0" borderId="0" xfId="0" applyFont="1"/>
    <xf numFmtId="164" fontId="0" fillId="0" borderId="0" xfId="0" applyNumberFormat="1" applyAlignment="1">
      <alignment vertical="center"/>
    </xf>
    <xf numFmtId="164" fontId="2" fillId="0" borderId="0" xfId="0" applyNumberFormat="1" applyFont="1"/>
    <xf numFmtId="164" fontId="2" fillId="0" borderId="0" xfId="0" applyNumberFormat="1" applyFont="1" applyAlignment="1">
      <alignment vertical="center" wrapText="1"/>
    </xf>
    <xf numFmtId="164" fontId="7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164" fontId="7" fillId="0" borderId="0" xfId="0" applyNumberFormat="1" applyFont="1"/>
    <xf numFmtId="164" fontId="5" fillId="0" borderId="0" xfId="0" applyNumberFormat="1" applyFont="1"/>
    <xf numFmtId="164" fontId="3" fillId="0" borderId="0" xfId="0" applyNumberFormat="1" applyFont="1"/>
    <xf numFmtId="0" fontId="6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vertical="center" wrapText="1"/>
    </xf>
    <xf numFmtId="164" fontId="7" fillId="0" borderId="1" xfId="0" applyNumberFormat="1" applyFont="1" applyBorder="1"/>
    <xf numFmtId="164" fontId="6" fillId="0" borderId="1" xfId="0" applyNumberFormat="1" applyFont="1" applyBorder="1"/>
    <xf numFmtId="164" fontId="7" fillId="0" borderId="1" xfId="0" applyNumberFormat="1" applyFont="1" applyBorder="1" applyAlignment="1">
      <alignment vertical="center" wrapText="1"/>
    </xf>
    <xf numFmtId="0" fontId="0" fillId="4" borderId="0" xfId="0" applyFill="1"/>
    <xf numFmtId="0" fontId="13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3" xfId="0" applyBorder="1"/>
    <xf numFmtId="164" fontId="6" fillId="0" borderId="6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164" fontId="1" fillId="0" borderId="9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64" fontId="2" fillId="4" borderId="0" xfId="0" applyNumberFormat="1" applyFont="1" applyFill="1"/>
    <xf numFmtId="164" fontId="2" fillId="4" borderId="0" xfId="0" applyNumberFormat="1" applyFont="1" applyFill="1" applyAlignment="1">
      <alignment vertical="center" wrapText="1"/>
    </xf>
    <xf numFmtId="164" fontId="7" fillId="4" borderId="1" xfId="0" applyNumberFormat="1" applyFont="1" applyFill="1" applyBorder="1" applyAlignment="1">
      <alignment vertical="center" wrapText="1"/>
    </xf>
    <xf numFmtId="164" fontId="4" fillId="4" borderId="0" xfId="0" applyNumberFormat="1" applyFont="1" applyFill="1" applyAlignment="1">
      <alignment vertical="center" wrapText="1"/>
    </xf>
    <xf numFmtId="164" fontId="0" fillId="4" borderId="0" xfId="0" applyNumberFormat="1" applyFill="1"/>
    <xf numFmtId="164" fontId="6" fillId="4" borderId="1" xfId="0" applyNumberFormat="1" applyFont="1" applyFill="1" applyBorder="1"/>
    <xf numFmtId="164" fontId="6" fillId="4" borderId="0" xfId="0" applyNumberFormat="1" applyFont="1" applyFill="1"/>
    <xf numFmtId="0" fontId="10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/>
    <xf numFmtId="164" fontId="14" fillId="0" borderId="0" xfId="0" applyNumberFormat="1" applyFont="1"/>
    <xf numFmtId="164" fontId="0" fillId="0" borderId="0" xfId="0" applyNumberFormat="1" applyFont="1" applyAlignment="1">
      <alignment vertical="center" wrapText="1"/>
    </xf>
    <xf numFmtId="0" fontId="15" fillId="0" borderId="0" xfId="0" applyFont="1"/>
    <xf numFmtId="0" fontId="16" fillId="0" borderId="0" xfId="0" applyFont="1"/>
    <xf numFmtId="164" fontId="1" fillId="2" borderId="0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CC307-8267-DF46-829E-ACC2FCA975BC}">
  <sheetPr>
    <tabColor rgb="FFFFFF00"/>
  </sheetPr>
  <dimension ref="A1:AC34"/>
  <sheetViews>
    <sheetView tabSelected="1" workbookViewId="0">
      <selection activeCell="D16" sqref="D16"/>
    </sheetView>
  </sheetViews>
  <sheetFormatPr baseColWidth="10" defaultRowHeight="16"/>
  <cols>
    <col min="3" max="26" width="6.33203125" customWidth="1"/>
    <col min="27" max="27" width="2.83203125" customWidth="1"/>
  </cols>
  <sheetData>
    <row r="1" spans="1:26">
      <c r="A1" s="77" t="s">
        <v>48</v>
      </c>
      <c r="B1" t="s">
        <v>54</v>
      </c>
    </row>
    <row r="2" spans="1:26">
      <c r="A2" t="s">
        <v>51</v>
      </c>
      <c r="B2" t="s">
        <v>24</v>
      </c>
    </row>
    <row r="3" spans="1:26">
      <c r="A3" s="76" t="s">
        <v>6</v>
      </c>
      <c r="B3" t="s">
        <v>25</v>
      </c>
    </row>
    <row r="4" spans="1:26">
      <c r="A4" t="s">
        <v>49</v>
      </c>
      <c r="B4" t="s">
        <v>26</v>
      </c>
    </row>
    <row r="5" spans="1:26">
      <c r="A5" t="s">
        <v>42</v>
      </c>
      <c r="B5" t="s">
        <v>28</v>
      </c>
    </row>
    <row r="6" spans="1:26">
      <c r="A6" t="s">
        <v>4</v>
      </c>
      <c r="B6" t="s">
        <v>30</v>
      </c>
    </row>
    <row r="7" spans="1:26">
      <c r="A7" t="s">
        <v>5</v>
      </c>
      <c r="B7" t="s">
        <v>27</v>
      </c>
    </row>
    <row r="8" spans="1:26">
      <c r="A8" t="s">
        <v>8</v>
      </c>
      <c r="B8" t="s">
        <v>29</v>
      </c>
    </row>
    <row r="9" spans="1:26">
      <c r="A9" t="s">
        <v>50</v>
      </c>
      <c r="B9" t="s">
        <v>39</v>
      </c>
    </row>
    <row r="10" spans="1:26">
      <c r="A10" t="s">
        <v>52</v>
      </c>
    </row>
    <row r="14" spans="1:26">
      <c r="C14" s="80" t="s">
        <v>9</v>
      </c>
      <c r="D14" s="81"/>
      <c r="E14" s="78" t="s">
        <v>10</v>
      </c>
      <c r="F14" s="79"/>
      <c r="G14" s="78" t="s">
        <v>11</v>
      </c>
      <c r="H14" s="79"/>
      <c r="I14" s="78" t="s">
        <v>12</v>
      </c>
      <c r="J14" s="79"/>
      <c r="K14" s="78" t="s">
        <v>13</v>
      </c>
      <c r="L14" s="79"/>
      <c r="M14" s="78" t="s">
        <v>14</v>
      </c>
      <c r="N14" s="79"/>
      <c r="O14" s="78" t="s">
        <v>15</v>
      </c>
      <c r="P14" s="79"/>
      <c r="Q14" s="78" t="s">
        <v>16</v>
      </c>
      <c r="R14" s="79"/>
      <c r="S14" s="78" t="s">
        <v>17</v>
      </c>
      <c r="T14" s="79"/>
      <c r="U14" s="78" t="s">
        <v>18</v>
      </c>
      <c r="V14" s="79"/>
      <c r="W14" s="78" t="s">
        <v>19</v>
      </c>
      <c r="X14" s="79"/>
      <c r="Y14" s="78" t="s">
        <v>20</v>
      </c>
      <c r="Z14" s="79"/>
    </row>
    <row r="15" spans="1:26" ht="17">
      <c r="C15" s="26" t="s">
        <v>32</v>
      </c>
      <c r="D15" s="51" t="s">
        <v>2</v>
      </c>
      <c r="E15" s="26" t="s">
        <v>32</v>
      </c>
      <c r="F15" s="51" t="s">
        <v>2</v>
      </c>
      <c r="G15" s="26" t="s">
        <v>32</v>
      </c>
      <c r="H15" s="51" t="s">
        <v>2</v>
      </c>
      <c r="I15" s="26" t="s">
        <v>32</v>
      </c>
      <c r="J15" s="51" t="s">
        <v>2</v>
      </c>
      <c r="K15" s="26" t="s">
        <v>32</v>
      </c>
      <c r="L15" s="51" t="s">
        <v>2</v>
      </c>
      <c r="M15" s="26" t="s">
        <v>32</v>
      </c>
      <c r="N15" s="51" t="s">
        <v>2</v>
      </c>
      <c r="O15" s="26" t="s">
        <v>32</v>
      </c>
      <c r="P15" s="51" t="s">
        <v>2</v>
      </c>
      <c r="Q15" s="26" t="s">
        <v>32</v>
      </c>
      <c r="R15" s="51" t="s">
        <v>2</v>
      </c>
      <c r="S15" s="26" t="s">
        <v>32</v>
      </c>
      <c r="T15" s="51" t="s">
        <v>2</v>
      </c>
      <c r="U15" s="26" t="s">
        <v>32</v>
      </c>
      <c r="V15" s="51" t="s">
        <v>2</v>
      </c>
      <c r="W15" s="28" t="s">
        <v>32</v>
      </c>
      <c r="X15" s="51" t="s">
        <v>2</v>
      </c>
      <c r="Y15" s="28" t="s">
        <v>32</v>
      </c>
      <c r="Z15" s="51" t="s">
        <v>2</v>
      </c>
    </row>
    <row r="16" spans="1:26">
      <c r="B16" t="s">
        <v>24</v>
      </c>
      <c r="C16" t="e">
        <f ca="1">SUMPRODUCT(SUMIF(INDIRECT("'"&amp;A2:A10&amp;"'!Nordea!B7"),B2))</f>
        <v>#REF!</v>
      </c>
    </row>
    <row r="17" spans="2:29">
      <c r="B17" t="s">
        <v>25</v>
      </c>
    </row>
    <row r="18" spans="2:29">
      <c r="B18" t="s">
        <v>26</v>
      </c>
    </row>
    <row r="19" spans="2:29">
      <c r="B19" t="s">
        <v>28</v>
      </c>
    </row>
    <row r="20" spans="2:29">
      <c r="B20" t="s">
        <v>30</v>
      </c>
    </row>
    <row r="21" spans="2:29">
      <c r="B21" t="s">
        <v>27</v>
      </c>
    </row>
    <row r="22" spans="2:29">
      <c r="B22" t="s">
        <v>29</v>
      </c>
    </row>
    <row r="23" spans="2:29">
      <c r="B23" t="s">
        <v>39</v>
      </c>
    </row>
    <row r="29" spans="2:29"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</row>
    <row r="30" spans="2:29"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AC30" t="s">
        <v>53</v>
      </c>
    </row>
    <row r="31" spans="2:29"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2:29"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2:13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</row>
    <row r="34" spans="2:13"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</row>
  </sheetData>
  <dataConsolidate topLabels="1">
    <dataRefs count="7">
      <dataRef ref="A7:Y14" sheet="Bankdata"/>
      <dataRef ref="A7:Y14" sheet="DNB"/>
      <dataRef ref="A7:Y14" sheet="LCH"/>
      <dataRef ref="A7:Y14" sheet="Nordea"/>
      <dataRef ref="A7:Y14" sheet="OneALM"/>
      <dataRef ref="A7:Y14" sheet="Rabo Ftbtr"/>
      <dataRef ref="A7:Y14" sheet="Santander"/>
    </dataRefs>
  </dataConsolidate>
  <mergeCells count="12">
    <mergeCell ref="Y14:Z14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U14:V14"/>
    <mergeCell ref="W14:X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EE6D9-8CD4-2943-9F6D-5970E22708CC}">
  <sheetPr>
    <tabColor theme="9"/>
  </sheetPr>
  <dimension ref="A1:Y59"/>
  <sheetViews>
    <sheetView topLeftCell="A4" zoomScale="64" workbookViewId="0">
      <selection activeCell="D7" sqref="D7"/>
    </sheetView>
  </sheetViews>
  <sheetFormatPr baseColWidth="10" defaultRowHeight="16"/>
  <cols>
    <col min="2" max="24" width="7.83203125" customWidth="1"/>
    <col min="25" max="25" width="5.83203125" customWidth="1"/>
  </cols>
  <sheetData>
    <row r="1" spans="1:25" ht="17" thickBot="1"/>
    <row r="2" spans="1:25" ht="16" customHeight="1">
      <c r="A2" s="56"/>
      <c r="B2" s="54" t="s">
        <v>9</v>
      </c>
      <c r="C2" s="54" t="s">
        <v>10</v>
      </c>
      <c r="D2" s="54" t="s">
        <v>11</v>
      </c>
      <c r="E2" s="54" t="s">
        <v>12</v>
      </c>
      <c r="F2" s="54" t="s">
        <v>13</v>
      </c>
      <c r="G2" s="54" t="s">
        <v>14</v>
      </c>
      <c r="H2" s="54" t="s">
        <v>15</v>
      </c>
      <c r="I2" s="54" t="s">
        <v>16</v>
      </c>
      <c r="J2" s="54" t="s">
        <v>17</v>
      </c>
      <c r="K2" s="54" t="s">
        <v>18</v>
      </c>
      <c r="L2" s="54" t="s">
        <v>19</v>
      </c>
      <c r="M2" s="55" t="s">
        <v>20</v>
      </c>
    </row>
    <row r="3" spans="1:25" s="2" customFormat="1" ht="32" customHeight="1">
      <c r="A3" s="57" t="s">
        <v>34</v>
      </c>
      <c r="B3" s="58">
        <f>SUM(Début:Fin!B4)</f>
        <v>8.7340425531914896</v>
      </c>
      <c r="C3" s="58">
        <f>SUM(Début:Fin!D4)</f>
        <v>7.6170212765957439</v>
      </c>
      <c r="D3" s="58">
        <f>SUM(Début:Fin!F4)</f>
        <v>8.3085106382978715</v>
      </c>
      <c r="E3" s="58">
        <f>SUM(Début:Fin!H4)</f>
        <v>10.25</v>
      </c>
      <c r="F3" s="58">
        <f>SUM(Début:Fin!J4)</f>
        <v>10.382978723404255</v>
      </c>
      <c r="G3" s="58">
        <f>SUM(Début:Fin!L4)</f>
        <v>10.648936170212767</v>
      </c>
      <c r="H3" s="58">
        <f>SUM(Début:Fin!N4)</f>
        <v>10.648936170212767</v>
      </c>
      <c r="I3" s="58">
        <f>SUM(Début:Fin!P4)</f>
        <v>10.648936170212767</v>
      </c>
      <c r="J3" s="58">
        <f>SUM(Début:Fin!R4)</f>
        <v>10.648936170212767</v>
      </c>
      <c r="K3" s="58">
        <f>SUM(Début:Fin!T4)</f>
        <v>10.648936170212767</v>
      </c>
      <c r="L3" s="58">
        <f>SUM(Début:Fin!V4)</f>
        <v>10.648936170212767</v>
      </c>
      <c r="M3" s="59">
        <f>SUM(Début:Fin!X4)</f>
        <v>10.648936170212767</v>
      </c>
    </row>
    <row r="4" spans="1:25" s="2" customFormat="1" ht="32" customHeight="1">
      <c r="A4" s="60" t="s">
        <v>38</v>
      </c>
      <c r="B4" s="58">
        <f>SUM(Début:Fin!B5)</f>
        <v>5.7340425531914887</v>
      </c>
      <c r="C4" s="58">
        <f>SUM(Début:Fin!D5)</f>
        <v>4.6170212765957448</v>
      </c>
      <c r="D4" s="58">
        <f>SUM(Début:Fin!F5)</f>
        <v>5.3085106382978724</v>
      </c>
      <c r="E4" s="58">
        <f>SUM(Début:Fin!H5)</f>
        <v>6.5851063829787231</v>
      </c>
      <c r="F4" s="58">
        <f>SUM(Début:Fin!J5)</f>
        <v>6.5851063829787231</v>
      </c>
      <c r="G4" s="58">
        <f>SUM(Début:Fin!L5)</f>
        <v>6.5851063829787231</v>
      </c>
      <c r="H4" s="58">
        <f>SUM(Début:Fin!N5)</f>
        <v>6.5851063829787231</v>
      </c>
      <c r="I4" s="58">
        <f>SUM(Début:Fin!P5)</f>
        <v>6.5851063829787231</v>
      </c>
      <c r="J4" s="58">
        <f>SUM(Début:Fin!R5)</f>
        <v>6.5851063829787231</v>
      </c>
      <c r="K4" s="58">
        <f>SUM(Début:Fin!T5)</f>
        <v>6.5851063829787231</v>
      </c>
      <c r="L4" s="58">
        <f>SUM(Début:Fin!V5)</f>
        <v>6.5851063829787231</v>
      </c>
      <c r="M4" s="59">
        <f>SUM(Début:Fin!X5)</f>
        <v>6.5851063829787231</v>
      </c>
    </row>
    <row r="5" spans="1:25" s="42" customFormat="1" ht="32" customHeight="1" thickBot="1">
      <c r="A5" s="61" t="s">
        <v>37</v>
      </c>
      <c r="B5" s="62">
        <f>SUM(Début:Fin!B6)</f>
        <v>3</v>
      </c>
      <c r="C5" s="62">
        <f>SUM(Début:Fin!D6)</f>
        <v>3</v>
      </c>
      <c r="D5" s="62">
        <f>SUM(Début:Fin!F6)</f>
        <v>3</v>
      </c>
      <c r="E5" s="62">
        <f>SUM(Début:Fin!H6)</f>
        <v>3.6648936170212765</v>
      </c>
      <c r="F5" s="62">
        <f>SUM(Début:Fin!J6)</f>
        <v>3.7978723404255317</v>
      </c>
      <c r="G5" s="62">
        <f>SUM(Début:Fin!L6)</f>
        <v>4.0638297872340425</v>
      </c>
      <c r="H5" s="62">
        <f>SUM(Début:Fin!N6)</f>
        <v>4.0638297872340425</v>
      </c>
      <c r="I5" s="62">
        <f>SUM(Début:Fin!P6)</f>
        <v>4.0638297872340425</v>
      </c>
      <c r="J5" s="62">
        <f>SUM(Début:Fin!R6)</f>
        <v>4.0638297872340425</v>
      </c>
      <c r="K5" s="62">
        <f>SUM(Début:Fin!T6)</f>
        <v>4.0638297872340425</v>
      </c>
      <c r="L5" s="62">
        <f>SUM(Début:Fin!V6)</f>
        <v>4.0638297872340425</v>
      </c>
      <c r="M5" s="63">
        <f>SUM(Début:Fin!X6)</f>
        <v>4.0638297872340425</v>
      </c>
    </row>
    <row r="6" spans="1:25" s="42" customFormat="1" ht="32" customHeight="1">
      <c r="A6" s="71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</row>
    <row r="7" spans="1:25" s="42" customFormat="1" ht="32" customHeight="1">
      <c r="A7" s="71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</row>
    <row r="8" spans="1:25" s="42" customFormat="1" ht="32" customHeight="1">
      <c r="A8" s="71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</row>
    <row r="9" spans="1:25" s="42" customFormat="1" ht="32" customHeight="1">
      <c r="A9" s="71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</row>
    <row r="11" spans="1:25">
      <c r="A11" s="53" t="s">
        <v>47</v>
      </c>
    </row>
    <row r="12" spans="1:25" s="52" customFormat="1" ht="11" customHeight="1"/>
    <row r="13" spans="1:25">
      <c r="A13" s="73" t="s">
        <v>43</v>
      </c>
      <c r="B13" s="83" t="str">
        <f>Nordea!B7</f>
        <v>June</v>
      </c>
      <c r="C13" s="81"/>
      <c r="D13" s="82" t="str">
        <f>Nordea!D7</f>
        <v>July</v>
      </c>
      <c r="E13" s="79"/>
      <c r="F13" s="82" t="str">
        <f>Nordea!F7</f>
        <v>Aug</v>
      </c>
      <c r="G13" s="79"/>
      <c r="H13" s="82" t="str">
        <f>Nordea!H7</f>
        <v>Sep</v>
      </c>
      <c r="I13" s="79"/>
      <c r="J13" s="82" t="str">
        <f>Nordea!J7</f>
        <v>Oct</v>
      </c>
      <c r="K13" s="79"/>
      <c r="L13" s="82" t="str">
        <f>Nordea!L7</f>
        <v>Nov</v>
      </c>
      <c r="M13" s="79"/>
      <c r="N13" s="82" t="str">
        <f>Nordea!N7</f>
        <v>Dec</v>
      </c>
      <c r="O13" s="79"/>
      <c r="P13" s="82" t="str">
        <f>Nordea!P7</f>
        <v>Jan</v>
      </c>
      <c r="Q13" s="79"/>
      <c r="R13" s="82" t="str">
        <f>Nordea!R7</f>
        <v>Feb</v>
      </c>
      <c r="S13" s="79"/>
      <c r="T13" s="82" t="str">
        <f>Nordea!T7</f>
        <v>Mar</v>
      </c>
      <c r="U13" s="79"/>
      <c r="V13" s="82" t="str">
        <f>Nordea!V7</f>
        <v>Apr</v>
      </c>
      <c r="W13" s="79"/>
      <c r="X13" s="82" t="str">
        <f>Nordea!X7</f>
        <v>May</v>
      </c>
      <c r="Y13" s="79"/>
    </row>
    <row r="14" spans="1:25" ht="17">
      <c r="A14" s="25"/>
      <c r="B14" s="75" t="str">
        <f>Nordea!B8</f>
        <v>Jours</v>
      </c>
      <c r="C14" s="51" t="str">
        <f>Nordea!C8</f>
        <v>FTE</v>
      </c>
      <c r="D14" s="26" t="str">
        <f>Nordea!D8</f>
        <v>Jours</v>
      </c>
      <c r="E14" s="51" t="str">
        <f>Nordea!E8</f>
        <v>FTE</v>
      </c>
      <c r="F14" s="75" t="str">
        <f>Nordea!F8</f>
        <v>Jours</v>
      </c>
      <c r="G14" s="51" t="str">
        <f>Nordea!G8</f>
        <v>FTE</v>
      </c>
      <c r="H14" s="26" t="str">
        <f>Nordea!H8</f>
        <v>Jours</v>
      </c>
      <c r="I14" s="51" t="str">
        <f>Nordea!I8</f>
        <v>FTE</v>
      </c>
      <c r="J14" s="26" t="str">
        <f>Nordea!J8</f>
        <v>Jours</v>
      </c>
      <c r="K14" s="51" t="str">
        <f>Nordea!K8</f>
        <v>FTE</v>
      </c>
      <c r="L14" s="26" t="str">
        <f>Nordea!L8</f>
        <v>Jours</v>
      </c>
      <c r="M14" s="51" t="str">
        <f>Nordea!M8</f>
        <v>FTE</v>
      </c>
      <c r="N14" s="26" t="str">
        <f>Nordea!N8</f>
        <v>Jours</v>
      </c>
      <c r="O14" s="51" t="str">
        <f>Nordea!O8</f>
        <v>FTE</v>
      </c>
      <c r="P14" s="26" t="str">
        <f>Nordea!P8</f>
        <v>Jours</v>
      </c>
      <c r="Q14" s="51" t="str">
        <f>Nordea!Q8</f>
        <v>FTE</v>
      </c>
      <c r="R14" s="26" t="str">
        <f>Nordea!R8</f>
        <v>Jours</v>
      </c>
      <c r="S14" s="51" t="str">
        <f>Nordea!S8</f>
        <v>FTE</v>
      </c>
      <c r="T14" s="26" t="str">
        <f>Nordea!T8</f>
        <v>Jours</v>
      </c>
      <c r="U14" s="51" t="str">
        <f>Nordea!U8</f>
        <v>FTE</v>
      </c>
      <c r="V14" s="28" t="str">
        <f>Nordea!V8</f>
        <v>Jours</v>
      </c>
      <c r="W14" s="51" t="str">
        <f>Nordea!W8</f>
        <v>FTE</v>
      </c>
      <c r="X14" s="28" t="str">
        <f>Nordea!X8</f>
        <v>Jours</v>
      </c>
      <c r="Y14" s="51" t="str">
        <f>Nordea!Y8</f>
        <v>FTE</v>
      </c>
    </row>
    <row r="15" spans="1:25">
      <c r="A15" s="20" t="str">
        <f>Nordea!A9</f>
        <v>Eric</v>
      </c>
      <c r="B15" s="20">
        <f>Nordea!B9</f>
        <v>12</v>
      </c>
      <c r="C15" s="50">
        <f>Nordea!C9</f>
        <v>0.63829787234042545</v>
      </c>
      <c r="D15" s="20">
        <f>Nordea!D9</f>
        <v>10</v>
      </c>
      <c r="E15" s="50">
        <f>Nordea!E9</f>
        <v>0.53191489361702127</v>
      </c>
      <c r="F15" s="20">
        <f>Nordea!F9</f>
        <v>10</v>
      </c>
      <c r="G15" s="50">
        <f>Nordea!G9</f>
        <v>0.53191489361702127</v>
      </c>
      <c r="H15" s="20">
        <f>Nordea!H9</f>
        <v>12</v>
      </c>
      <c r="I15" s="50">
        <f>Nordea!I9</f>
        <v>0.63829787234042545</v>
      </c>
      <c r="J15" s="20">
        <f>Nordea!J9</f>
        <v>12</v>
      </c>
      <c r="K15" s="50">
        <f>Nordea!K9</f>
        <v>0.63829787234042545</v>
      </c>
      <c r="L15" s="20">
        <f>Nordea!L9</f>
        <v>12</v>
      </c>
      <c r="M15" s="50">
        <f>Nordea!M9</f>
        <v>0.63829787234042545</v>
      </c>
      <c r="N15" s="20">
        <f>Nordea!N9</f>
        <v>12</v>
      </c>
      <c r="O15" s="50">
        <f>Nordea!O9</f>
        <v>0.63829787234042545</v>
      </c>
      <c r="P15" s="20">
        <f>Nordea!P9</f>
        <v>12</v>
      </c>
      <c r="Q15" s="50">
        <f>Nordea!Q9</f>
        <v>0.63829787234042545</v>
      </c>
      <c r="R15" s="20">
        <f>Nordea!R9</f>
        <v>12</v>
      </c>
      <c r="S15" s="50">
        <f>Nordea!S9</f>
        <v>0.63829787234042545</v>
      </c>
      <c r="T15" s="20">
        <f>Nordea!T9</f>
        <v>12</v>
      </c>
      <c r="U15" s="50">
        <f>Nordea!U9</f>
        <v>0.63829787234042545</v>
      </c>
      <c r="V15" s="20">
        <f>Nordea!V9</f>
        <v>12</v>
      </c>
      <c r="W15" s="50">
        <f>Nordea!W9</f>
        <v>0.63829787234042545</v>
      </c>
      <c r="X15" s="20">
        <f>Nordea!X9</f>
        <v>12</v>
      </c>
      <c r="Y15" s="50">
        <f>Nordea!Y9</f>
        <v>0.63829787234042545</v>
      </c>
    </row>
    <row r="16" spans="1:25">
      <c r="A16" s="20" t="str">
        <f>Nordea!A10</f>
        <v xml:space="preserve">Nordine </v>
      </c>
      <c r="B16" s="20">
        <f>Nordea!B10</f>
        <v>4</v>
      </c>
      <c r="C16" s="50">
        <f>Nordea!C10</f>
        <v>0.21276595744680851</v>
      </c>
      <c r="D16" s="20">
        <f>Nordea!D10</f>
        <v>0</v>
      </c>
      <c r="E16" s="50">
        <f>Nordea!E10</f>
        <v>0</v>
      </c>
      <c r="F16" s="20">
        <f>Nordea!F10</f>
        <v>4</v>
      </c>
      <c r="G16" s="50">
        <f>Nordea!G10</f>
        <v>0.21276595744680851</v>
      </c>
      <c r="H16" s="20">
        <f>Nordea!H10</f>
        <v>4</v>
      </c>
      <c r="I16" s="50">
        <f>Nordea!I10</f>
        <v>0.21276595744680851</v>
      </c>
      <c r="J16" s="74">
        <f>Nordea!J10</f>
        <v>4</v>
      </c>
      <c r="K16" s="50">
        <f>Nordea!K10</f>
        <v>0.21276595744680851</v>
      </c>
      <c r="L16" s="20">
        <f>Nordea!L10</f>
        <v>4</v>
      </c>
      <c r="M16" s="50">
        <f>Nordea!M10</f>
        <v>0.21276595744680851</v>
      </c>
      <c r="N16" s="20">
        <f>Nordea!N10</f>
        <v>4</v>
      </c>
      <c r="O16" s="50">
        <f>Nordea!O10</f>
        <v>0.21276595744680851</v>
      </c>
      <c r="P16" s="20">
        <f>Nordea!P10</f>
        <v>4</v>
      </c>
      <c r="Q16" s="50">
        <f>Nordea!Q10</f>
        <v>0.21276595744680851</v>
      </c>
      <c r="R16" s="20">
        <f>Nordea!R10</f>
        <v>4</v>
      </c>
      <c r="S16" s="50">
        <f>Nordea!S10</f>
        <v>0.21276595744680851</v>
      </c>
      <c r="T16" s="20">
        <f>Nordea!T10</f>
        <v>4</v>
      </c>
      <c r="U16" s="50">
        <f>Nordea!U10</f>
        <v>0.21276595744680851</v>
      </c>
      <c r="V16" s="20">
        <f>Nordea!V10</f>
        <v>4</v>
      </c>
      <c r="W16" s="50">
        <f>Nordea!W10</f>
        <v>0.21276595744680851</v>
      </c>
      <c r="X16" s="20">
        <f>Nordea!X10</f>
        <v>4</v>
      </c>
      <c r="Y16" s="50">
        <f>Nordea!Y10</f>
        <v>0.21276595744680851</v>
      </c>
    </row>
    <row r="17" spans="1:25">
      <c r="A17" s="20" t="str">
        <f>Nordea!A11</f>
        <v>Brian</v>
      </c>
      <c r="B17" s="20">
        <f>Nordea!B11</f>
        <v>12</v>
      </c>
      <c r="C17" s="50">
        <f>Nordea!C11</f>
        <v>0.63829787234042545</v>
      </c>
      <c r="D17" s="20">
        <f>Nordea!D11</f>
        <v>12</v>
      </c>
      <c r="E17" s="50">
        <f>Nordea!E11</f>
        <v>0.63829787234042545</v>
      </c>
      <c r="F17" s="20">
        <f>Nordea!F11</f>
        <v>10</v>
      </c>
      <c r="G17" s="50">
        <f>Nordea!G11</f>
        <v>0.53191489361702127</v>
      </c>
      <c r="H17" s="20">
        <f>Nordea!H11</f>
        <v>12</v>
      </c>
      <c r="I17" s="50">
        <f>Nordea!I11</f>
        <v>0.63829787234042545</v>
      </c>
      <c r="J17" s="74">
        <f>Nordea!J11</f>
        <v>12</v>
      </c>
      <c r="K17" s="50">
        <f>Nordea!K11</f>
        <v>0.63829787234042545</v>
      </c>
      <c r="L17" s="20">
        <f>Nordea!L11</f>
        <v>12</v>
      </c>
      <c r="M17" s="50">
        <f>Nordea!M11</f>
        <v>0.63829787234042545</v>
      </c>
      <c r="N17" s="20">
        <f>Nordea!N11</f>
        <v>12</v>
      </c>
      <c r="O17" s="50">
        <f>Nordea!O11</f>
        <v>0.63829787234042545</v>
      </c>
      <c r="P17" s="20">
        <f>Nordea!P11</f>
        <v>12</v>
      </c>
      <c r="Q17" s="50">
        <f>Nordea!Q11</f>
        <v>0.63829787234042545</v>
      </c>
      <c r="R17" s="20">
        <f>Nordea!R11</f>
        <v>12</v>
      </c>
      <c r="S17" s="50">
        <f>Nordea!S11</f>
        <v>0.63829787234042545</v>
      </c>
      <c r="T17" s="20">
        <f>Nordea!T11</f>
        <v>12</v>
      </c>
      <c r="U17" s="50">
        <f>Nordea!U11</f>
        <v>0.63829787234042545</v>
      </c>
      <c r="V17" s="20">
        <f>Nordea!V11</f>
        <v>12</v>
      </c>
      <c r="W17" s="50">
        <f>Nordea!W11</f>
        <v>0.63829787234042545</v>
      </c>
      <c r="X17" s="20">
        <f>Nordea!X11</f>
        <v>12</v>
      </c>
      <c r="Y17" s="50">
        <f>Nordea!Y11</f>
        <v>0.63829787234042545</v>
      </c>
    </row>
    <row r="18" spans="1:25">
      <c r="A18" s="20" t="str">
        <f>Nordea!A12</f>
        <v>Emmanuel</v>
      </c>
      <c r="B18" s="31">
        <f>Nordea!B12</f>
        <v>12</v>
      </c>
      <c r="C18" s="50">
        <f>Nordea!C12</f>
        <v>0.63829787234042545</v>
      </c>
      <c r="D18" s="31">
        <f>Nordea!D12</f>
        <v>12</v>
      </c>
      <c r="E18" s="50">
        <f>Nordea!E12</f>
        <v>0.63829787234042545</v>
      </c>
      <c r="F18" s="31">
        <f>Nordea!F12</f>
        <v>10</v>
      </c>
      <c r="G18" s="50">
        <f>Nordea!G12</f>
        <v>0.53191489361702127</v>
      </c>
      <c r="H18" s="31">
        <f>Nordea!H12</f>
        <v>12</v>
      </c>
      <c r="I18" s="50">
        <f>Nordea!I12</f>
        <v>0.63829787234042545</v>
      </c>
      <c r="J18" s="74">
        <f>Nordea!J12</f>
        <v>12</v>
      </c>
      <c r="K18" s="50">
        <f>Nordea!K12</f>
        <v>0.63829787234042545</v>
      </c>
      <c r="L18" s="20">
        <f>Nordea!L12</f>
        <v>12</v>
      </c>
      <c r="M18" s="50">
        <f>Nordea!M12</f>
        <v>0.63829787234042545</v>
      </c>
      <c r="N18" s="20">
        <f>Nordea!N12</f>
        <v>12</v>
      </c>
      <c r="O18" s="50">
        <f>Nordea!O12</f>
        <v>0.63829787234042545</v>
      </c>
      <c r="P18" s="20">
        <f>Nordea!P12</f>
        <v>12</v>
      </c>
      <c r="Q18" s="50">
        <f>Nordea!Q12</f>
        <v>0.63829787234042545</v>
      </c>
      <c r="R18" s="20">
        <f>Nordea!R12</f>
        <v>12</v>
      </c>
      <c r="S18" s="50">
        <f>Nordea!S12</f>
        <v>0.63829787234042545</v>
      </c>
      <c r="T18" s="20">
        <f>Nordea!T12</f>
        <v>12</v>
      </c>
      <c r="U18" s="50">
        <f>Nordea!U12</f>
        <v>0.63829787234042545</v>
      </c>
      <c r="V18" s="20">
        <f>Nordea!V12</f>
        <v>12</v>
      </c>
      <c r="W18" s="50">
        <f>Nordea!W12</f>
        <v>0.63829787234042545</v>
      </c>
      <c r="X18" s="20">
        <f>Nordea!X12</f>
        <v>12</v>
      </c>
      <c r="Y18" s="50">
        <f>Nordea!Y12</f>
        <v>0.63829787234042545</v>
      </c>
    </row>
    <row r="19" spans="1:25">
      <c r="A19" s="20" t="str">
        <f>Nordea!A13</f>
        <v>Nadine</v>
      </c>
      <c r="B19" s="20">
        <f>Nordea!B13</f>
        <v>4</v>
      </c>
      <c r="C19" s="50">
        <f>Nordea!C13</f>
        <v>0.21276595744680851</v>
      </c>
      <c r="D19" s="20">
        <f>Nordea!D13</f>
        <v>2</v>
      </c>
      <c r="E19" s="50">
        <f>Nordea!E13</f>
        <v>0.10638297872340426</v>
      </c>
      <c r="F19" s="20">
        <f>Nordea!F13</f>
        <v>2</v>
      </c>
      <c r="G19" s="50">
        <f>Nordea!G13</f>
        <v>0.10638297872340426</v>
      </c>
      <c r="H19" s="20">
        <f>Nordea!H13</f>
        <v>4</v>
      </c>
      <c r="I19" s="50">
        <f>Nordea!I13</f>
        <v>0.21276595744680851</v>
      </c>
      <c r="J19" s="74">
        <f>Nordea!J13</f>
        <v>4</v>
      </c>
      <c r="K19" s="50">
        <f>Nordea!K13</f>
        <v>0.21276595744680851</v>
      </c>
      <c r="L19" s="20">
        <f>Nordea!L13</f>
        <v>4</v>
      </c>
      <c r="M19" s="50">
        <f>Nordea!M13</f>
        <v>0.21276595744680851</v>
      </c>
      <c r="N19" s="20">
        <f>Nordea!N13</f>
        <v>4</v>
      </c>
      <c r="O19" s="50">
        <f>Nordea!O13</f>
        <v>0.21276595744680851</v>
      </c>
      <c r="P19" s="20">
        <f>Nordea!P13</f>
        <v>4</v>
      </c>
      <c r="Q19" s="50">
        <f>Nordea!Q13</f>
        <v>0.21276595744680851</v>
      </c>
      <c r="R19" s="20">
        <f>Nordea!R13</f>
        <v>4</v>
      </c>
      <c r="S19" s="50">
        <f>Nordea!S13</f>
        <v>0.21276595744680851</v>
      </c>
      <c r="T19" s="20">
        <f>Nordea!T13</f>
        <v>4</v>
      </c>
      <c r="U19" s="50">
        <f>Nordea!U13</f>
        <v>0.21276595744680851</v>
      </c>
      <c r="V19" s="20">
        <f>Nordea!V13</f>
        <v>4</v>
      </c>
      <c r="W19" s="50">
        <f>Nordea!W13</f>
        <v>0.21276595744680851</v>
      </c>
      <c r="X19" s="20">
        <f>Nordea!X13</f>
        <v>4</v>
      </c>
      <c r="Y19" s="50">
        <f>Nordea!Y13</f>
        <v>0.21276595744680851</v>
      </c>
    </row>
    <row r="20" spans="1:25">
      <c r="A20" s="20" t="str">
        <f>Nordea!A14</f>
        <v>Karim</v>
      </c>
      <c r="B20" s="20">
        <f>Nordea!B14</f>
        <v>12</v>
      </c>
      <c r="C20" s="50">
        <f>Nordea!C14</f>
        <v>0.63829787234042545</v>
      </c>
      <c r="D20" s="20">
        <f>Nordea!D14</f>
        <v>12</v>
      </c>
      <c r="E20" s="50">
        <f>Nordea!E14</f>
        <v>0.63829787234042545</v>
      </c>
      <c r="F20" s="20">
        <f>Nordea!F14</f>
        <v>12</v>
      </c>
      <c r="G20" s="50">
        <f>Nordea!G14</f>
        <v>0.63829787234042545</v>
      </c>
      <c r="H20" s="20">
        <f>Nordea!H14</f>
        <v>12</v>
      </c>
      <c r="I20" s="50">
        <f>Nordea!I14</f>
        <v>0.63829787234042545</v>
      </c>
      <c r="J20" s="74">
        <f>Nordea!J14</f>
        <v>12</v>
      </c>
      <c r="K20" s="50">
        <f>Nordea!K14</f>
        <v>0.63829787234042545</v>
      </c>
      <c r="L20" s="20">
        <f>Nordea!L14</f>
        <v>12</v>
      </c>
      <c r="M20" s="50">
        <f>Nordea!M14</f>
        <v>0.63829787234042545</v>
      </c>
      <c r="N20" s="20">
        <f>Nordea!N14</f>
        <v>12</v>
      </c>
      <c r="O20" s="50">
        <f>Nordea!O14</f>
        <v>0.63829787234042545</v>
      </c>
      <c r="P20" s="20">
        <f>Nordea!P14</f>
        <v>12</v>
      </c>
      <c r="Q20" s="50">
        <f>Nordea!Q14</f>
        <v>0.63829787234042545</v>
      </c>
      <c r="R20" s="20">
        <f>Nordea!R14</f>
        <v>12</v>
      </c>
      <c r="S20" s="50">
        <f>Nordea!S14</f>
        <v>0.63829787234042545</v>
      </c>
      <c r="T20" s="20">
        <f>Nordea!T14</f>
        <v>12</v>
      </c>
      <c r="U20" s="50">
        <f>Nordea!U14</f>
        <v>0.63829787234042545</v>
      </c>
      <c r="V20" s="20">
        <f>Nordea!V14</f>
        <v>12</v>
      </c>
      <c r="W20" s="50">
        <f>Nordea!W14</f>
        <v>0.63829787234042545</v>
      </c>
      <c r="X20" s="20">
        <f>Nordea!X14</f>
        <v>12</v>
      </c>
      <c r="Y20" s="50">
        <f>Nordea!Y14</f>
        <v>0.63829787234042545</v>
      </c>
    </row>
    <row r="21" spans="1:25">
      <c r="A21" s="20"/>
      <c r="B21" s="84"/>
      <c r="C21" s="85"/>
      <c r="D21" s="86"/>
      <c r="E21" s="87"/>
      <c r="F21" s="86"/>
      <c r="G21" s="87"/>
      <c r="H21" s="86"/>
      <c r="I21" s="87"/>
      <c r="J21" s="86"/>
      <c r="K21" s="87"/>
      <c r="L21" s="86"/>
      <c r="M21" s="87"/>
      <c r="N21" s="86"/>
      <c r="O21" s="87"/>
      <c r="P21" s="86"/>
      <c r="Q21" s="87"/>
      <c r="R21" s="86"/>
      <c r="S21" s="87"/>
      <c r="T21" s="86"/>
      <c r="U21" s="87"/>
      <c r="V21" s="86"/>
      <c r="W21" s="87"/>
      <c r="X21" s="86"/>
      <c r="Y21" s="87"/>
    </row>
    <row r="22" spans="1:25" s="52" customFormat="1" ht="10" customHeight="1">
      <c r="A22" s="64"/>
      <c r="B22" s="65"/>
      <c r="C22" s="66"/>
      <c r="D22" s="65"/>
      <c r="E22" s="66"/>
      <c r="F22" s="65"/>
      <c r="G22" s="66"/>
      <c r="H22" s="65"/>
      <c r="I22" s="66"/>
      <c r="J22" s="65"/>
      <c r="K22" s="66"/>
      <c r="L22" s="65"/>
      <c r="M22" s="66"/>
      <c r="N22" s="65"/>
      <c r="O22" s="66"/>
      <c r="P22" s="65"/>
      <c r="Q22" s="66"/>
      <c r="R22" s="65"/>
      <c r="S22" s="66"/>
      <c r="T22" s="65"/>
      <c r="U22" s="66"/>
      <c r="V22" s="67"/>
      <c r="W22" s="66"/>
      <c r="X22" s="67"/>
      <c r="Y22" s="66"/>
    </row>
    <row r="23" spans="1:25">
      <c r="A23" s="73" t="s">
        <v>44</v>
      </c>
      <c r="B23" s="83" t="str">
        <f>'Rabo Ftbtr'!B7</f>
        <v>June</v>
      </c>
      <c r="C23" s="81"/>
      <c r="D23" s="82" t="str">
        <f>'Rabo Ftbtr'!D7</f>
        <v>July</v>
      </c>
      <c r="E23" s="79"/>
      <c r="F23" s="82" t="str">
        <f>'Rabo Ftbtr'!F7</f>
        <v>Aug</v>
      </c>
      <c r="G23" s="79"/>
      <c r="H23" s="82" t="str">
        <f>'Rabo Ftbtr'!H7</f>
        <v>Sep</v>
      </c>
      <c r="I23" s="79"/>
      <c r="J23" s="82" t="str">
        <f>'Rabo Ftbtr'!J7</f>
        <v>Oct</v>
      </c>
      <c r="K23" s="79"/>
      <c r="L23" s="82" t="str">
        <f>'Rabo Ftbtr'!L7</f>
        <v>Nov</v>
      </c>
      <c r="M23" s="79"/>
      <c r="N23" s="82" t="str">
        <f>'Rabo Ftbtr'!N7</f>
        <v>Dec</v>
      </c>
      <c r="O23" s="79"/>
      <c r="P23" s="82" t="str">
        <f>'Rabo Ftbtr'!P7</f>
        <v>Jan</v>
      </c>
      <c r="Q23" s="79"/>
      <c r="R23" s="82" t="str">
        <f>'Rabo Ftbtr'!R7</f>
        <v>Feb</v>
      </c>
      <c r="S23" s="79"/>
      <c r="T23" s="82" t="str">
        <f>'Rabo Ftbtr'!T7</f>
        <v>Mar</v>
      </c>
      <c r="U23" s="79"/>
      <c r="V23" s="82" t="str">
        <f>'Rabo Ftbtr'!V7</f>
        <v>Apr</v>
      </c>
      <c r="W23" s="79"/>
      <c r="X23" s="82" t="str">
        <f>'Rabo Ftbtr'!X7</f>
        <v>May</v>
      </c>
      <c r="Y23" s="79"/>
    </row>
    <row r="24" spans="1:25" ht="17">
      <c r="A24" s="20"/>
      <c r="B24" s="26" t="str">
        <f>'Rabo Ftbtr'!B8</f>
        <v>Jours</v>
      </c>
      <c r="C24" s="51" t="str">
        <f>'Rabo Ftbtr'!C8</f>
        <v>FTE</v>
      </c>
      <c r="D24" s="26" t="str">
        <f>'Rabo Ftbtr'!D8</f>
        <v>Jours</v>
      </c>
      <c r="E24" s="51" t="str">
        <f>'Rabo Ftbtr'!E8</f>
        <v>FTE</v>
      </c>
      <c r="F24" s="26" t="str">
        <f>'Rabo Ftbtr'!F8</f>
        <v>Jours</v>
      </c>
      <c r="G24" s="51" t="str">
        <f>'Rabo Ftbtr'!G8</f>
        <v>FTE</v>
      </c>
      <c r="H24" s="26" t="str">
        <f>'Rabo Ftbtr'!H8</f>
        <v>Jours</v>
      </c>
      <c r="I24" s="51" t="str">
        <f>'Rabo Ftbtr'!I8</f>
        <v>FTE</v>
      </c>
      <c r="J24" s="26" t="str">
        <f>'Rabo Ftbtr'!J8</f>
        <v>Jours</v>
      </c>
      <c r="K24" s="51" t="str">
        <f>'Rabo Ftbtr'!K8</f>
        <v>FTE</v>
      </c>
      <c r="L24" s="26" t="str">
        <f>'Rabo Ftbtr'!L8</f>
        <v>Jours</v>
      </c>
      <c r="M24" s="51" t="str">
        <f>'Rabo Ftbtr'!M8</f>
        <v>FTE</v>
      </c>
      <c r="N24" s="26" t="str">
        <f>'Rabo Ftbtr'!N8</f>
        <v>Jours</v>
      </c>
      <c r="O24" s="51" t="str">
        <f>'Rabo Ftbtr'!O8</f>
        <v>FTE</v>
      </c>
      <c r="P24" s="26" t="str">
        <f>'Rabo Ftbtr'!P8</f>
        <v>Jours</v>
      </c>
      <c r="Q24" s="51" t="str">
        <f>'Rabo Ftbtr'!Q8</f>
        <v>FTE</v>
      </c>
      <c r="R24" s="26" t="str">
        <f>'Rabo Ftbtr'!R8</f>
        <v>Jours</v>
      </c>
      <c r="S24" s="51" t="str">
        <f>'Rabo Ftbtr'!S8</f>
        <v>FTE</v>
      </c>
      <c r="T24" s="26" t="str">
        <f>'Rabo Ftbtr'!T8</f>
        <v>Jours</v>
      </c>
      <c r="U24" s="51" t="str">
        <f>'Rabo Ftbtr'!U8</f>
        <v>FTE</v>
      </c>
      <c r="V24" s="28" t="str">
        <f>'Rabo Ftbtr'!V8</f>
        <v>Jours</v>
      </c>
      <c r="W24" s="51" t="str">
        <f>'Rabo Ftbtr'!W8</f>
        <v>FTE</v>
      </c>
      <c r="X24" s="28" t="str">
        <f>'Rabo Ftbtr'!X8</f>
        <v>Jours</v>
      </c>
      <c r="Y24" s="51" t="str">
        <f>'Rabo Ftbtr'!Y8</f>
        <v>FTE</v>
      </c>
    </row>
    <row r="25" spans="1:25">
      <c r="A25" s="20" t="str">
        <f>'Rabo Ftbtr'!A9</f>
        <v>Anas</v>
      </c>
      <c r="B25" s="20">
        <f>'Rabo Ftbtr'!B9</f>
        <v>18.8</v>
      </c>
      <c r="C25" s="50">
        <f>'Rabo Ftbtr'!C9</f>
        <v>1</v>
      </c>
      <c r="D25" s="20">
        <f>'Rabo Ftbtr'!D9</f>
        <v>18.8</v>
      </c>
      <c r="E25" s="50">
        <f>'Rabo Ftbtr'!E9</f>
        <v>1</v>
      </c>
      <c r="F25" s="20">
        <f>'Rabo Ftbtr'!F9</f>
        <v>18.8</v>
      </c>
      <c r="G25" s="50">
        <f>'Rabo Ftbtr'!G9</f>
        <v>1</v>
      </c>
      <c r="H25" s="20">
        <f>'Rabo Ftbtr'!H9</f>
        <v>18.8</v>
      </c>
      <c r="I25" s="50">
        <f>'Rabo Ftbtr'!I9</f>
        <v>1</v>
      </c>
      <c r="J25" s="74">
        <f>'Rabo Ftbtr'!J9</f>
        <v>18.8</v>
      </c>
      <c r="K25" s="50">
        <f>'Rabo Ftbtr'!K9</f>
        <v>1</v>
      </c>
      <c r="L25" s="20">
        <f>'Rabo Ftbtr'!L9</f>
        <v>18.8</v>
      </c>
      <c r="M25" s="50">
        <f>'Rabo Ftbtr'!M9</f>
        <v>1</v>
      </c>
      <c r="N25" s="20">
        <f>'Rabo Ftbtr'!N9</f>
        <v>18.8</v>
      </c>
      <c r="O25" s="50">
        <f>'Rabo Ftbtr'!O9</f>
        <v>1</v>
      </c>
      <c r="P25" s="20">
        <f>'Rabo Ftbtr'!P9</f>
        <v>18.8</v>
      </c>
      <c r="Q25" s="50">
        <f>'Rabo Ftbtr'!Q9</f>
        <v>1</v>
      </c>
      <c r="R25" s="20">
        <f>'Rabo Ftbtr'!R9</f>
        <v>18.8</v>
      </c>
      <c r="S25" s="50">
        <f>'Rabo Ftbtr'!S9</f>
        <v>1</v>
      </c>
      <c r="T25" s="20">
        <f>'Rabo Ftbtr'!T9</f>
        <v>18.8</v>
      </c>
      <c r="U25" s="50">
        <f>'Rabo Ftbtr'!U9</f>
        <v>1</v>
      </c>
      <c r="V25" s="20">
        <f>'Rabo Ftbtr'!V9</f>
        <v>18.8</v>
      </c>
      <c r="W25" s="50">
        <f>'Rabo Ftbtr'!W9</f>
        <v>1</v>
      </c>
      <c r="X25" s="20">
        <f>'Rabo Ftbtr'!X9</f>
        <v>18.8</v>
      </c>
      <c r="Y25" s="50">
        <f>'Rabo Ftbtr'!Y9</f>
        <v>1</v>
      </c>
    </row>
    <row r="26" spans="1:25">
      <c r="A26" s="20" t="str">
        <f>'Rabo Ftbtr'!A10</f>
        <v xml:space="preserve">Nordine </v>
      </c>
      <c r="B26" s="31">
        <f>'Rabo Ftbtr'!B10</f>
        <v>13</v>
      </c>
      <c r="C26" s="50">
        <f>'Rabo Ftbtr'!C10</f>
        <v>0.6914893617021276</v>
      </c>
      <c r="D26" s="31">
        <f>'Rabo Ftbtr'!D10</f>
        <v>0</v>
      </c>
      <c r="E26" s="50">
        <f>'Rabo Ftbtr'!E10</f>
        <v>0</v>
      </c>
      <c r="F26" s="31">
        <f>'Rabo Ftbtr'!F10</f>
        <v>13</v>
      </c>
      <c r="G26" s="50">
        <f>'Rabo Ftbtr'!G10</f>
        <v>0.6914893617021276</v>
      </c>
      <c r="H26" s="31">
        <f>'Rabo Ftbtr'!H10</f>
        <v>13</v>
      </c>
      <c r="I26" s="50">
        <f>'Rabo Ftbtr'!I10</f>
        <v>0.6914893617021276</v>
      </c>
      <c r="J26" s="74">
        <f>'Rabo Ftbtr'!J10</f>
        <v>13</v>
      </c>
      <c r="K26" s="50">
        <f>'Rabo Ftbtr'!K10</f>
        <v>0.6914893617021276</v>
      </c>
      <c r="L26" s="20">
        <f>'Rabo Ftbtr'!L10</f>
        <v>13</v>
      </c>
      <c r="M26" s="50">
        <f>'Rabo Ftbtr'!M10</f>
        <v>0.6914893617021276</v>
      </c>
      <c r="N26" s="20">
        <f>'Rabo Ftbtr'!N10</f>
        <v>13</v>
      </c>
      <c r="O26" s="50">
        <f>'Rabo Ftbtr'!O10</f>
        <v>0.6914893617021276</v>
      </c>
      <c r="P26" s="20">
        <f>'Rabo Ftbtr'!P10</f>
        <v>13</v>
      </c>
      <c r="Q26" s="50">
        <f>'Rabo Ftbtr'!Q10</f>
        <v>0.6914893617021276</v>
      </c>
      <c r="R26" s="20">
        <f>'Rabo Ftbtr'!R10</f>
        <v>13</v>
      </c>
      <c r="S26" s="50">
        <f>'Rabo Ftbtr'!S10</f>
        <v>0.6914893617021276</v>
      </c>
      <c r="T26" s="20">
        <f>'Rabo Ftbtr'!T10</f>
        <v>13</v>
      </c>
      <c r="U26" s="50">
        <f>'Rabo Ftbtr'!U10</f>
        <v>0.6914893617021276</v>
      </c>
      <c r="V26" s="20">
        <f>'Rabo Ftbtr'!V10</f>
        <v>13</v>
      </c>
      <c r="W26" s="50">
        <f>'Rabo Ftbtr'!W10</f>
        <v>0.6914893617021276</v>
      </c>
      <c r="X26" s="20">
        <f>'Rabo Ftbtr'!X10</f>
        <v>13</v>
      </c>
      <c r="Y26" s="50">
        <f>'Rabo Ftbtr'!Y10</f>
        <v>0.6914893617021276</v>
      </c>
    </row>
    <row r="27" spans="1:25">
      <c r="A27" s="20" t="str">
        <f>'Rabo Ftbtr'!A11</f>
        <v>?</v>
      </c>
      <c r="B27" s="20">
        <f>'Rabo Ftbtr'!B11</f>
        <v>18.8</v>
      </c>
      <c r="C27" s="50">
        <f>'Rabo Ftbtr'!C11</f>
        <v>1</v>
      </c>
      <c r="D27" s="20">
        <f>'Rabo Ftbtr'!D11</f>
        <v>18.8</v>
      </c>
      <c r="E27" s="50">
        <f>'Rabo Ftbtr'!E11</f>
        <v>1</v>
      </c>
      <c r="F27" s="20">
        <f>'Rabo Ftbtr'!F11</f>
        <v>18.8</v>
      </c>
      <c r="G27" s="50">
        <f>'Rabo Ftbtr'!G11</f>
        <v>1</v>
      </c>
      <c r="H27" s="20">
        <f>'Rabo Ftbtr'!H11</f>
        <v>18.8</v>
      </c>
      <c r="I27" s="50">
        <f>'Rabo Ftbtr'!I11</f>
        <v>1</v>
      </c>
      <c r="J27" s="74">
        <f>'Rabo Ftbtr'!J11</f>
        <v>18.8</v>
      </c>
      <c r="K27" s="50">
        <f>'Rabo Ftbtr'!K11</f>
        <v>1</v>
      </c>
      <c r="L27" s="20">
        <f>'Rabo Ftbtr'!L11</f>
        <v>18.8</v>
      </c>
      <c r="M27" s="50">
        <f>'Rabo Ftbtr'!M11</f>
        <v>1</v>
      </c>
      <c r="N27" s="20">
        <f>'Rabo Ftbtr'!N11</f>
        <v>18.8</v>
      </c>
      <c r="O27" s="50">
        <f>'Rabo Ftbtr'!O11</f>
        <v>1</v>
      </c>
      <c r="P27" s="20">
        <f>'Rabo Ftbtr'!P11</f>
        <v>18.8</v>
      </c>
      <c r="Q27" s="50">
        <f>'Rabo Ftbtr'!Q11</f>
        <v>1</v>
      </c>
      <c r="R27" s="20">
        <f>'Rabo Ftbtr'!R11</f>
        <v>18.8</v>
      </c>
      <c r="S27" s="50">
        <f>'Rabo Ftbtr'!S11</f>
        <v>1</v>
      </c>
      <c r="T27" s="20">
        <f>'Rabo Ftbtr'!T11</f>
        <v>18.8</v>
      </c>
      <c r="U27" s="50">
        <f>'Rabo Ftbtr'!U11</f>
        <v>1</v>
      </c>
      <c r="V27" s="20">
        <f>'Rabo Ftbtr'!V11</f>
        <v>18.8</v>
      </c>
      <c r="W27" s="50">
        <f>'Rabo Ftbtr'!W11</f>
        <v>1</v>
      </c>
      <c r="X27" s="20">
        <f>'Rabo Ftbtr'!X11</f>
        <v>18.8</v>
      </c>
      <c r="Y27" s="50">
        <f>'Rabo Ftbtr'!Y11</f>
        <v>1</v>
      </c>
    </row>
    <row r="28" spans="1:25">
      <c r="A28" s="20" t="str">
        <f>'Rabo Ftbtr'!A12</f>
        <v>?</v>
      </c>
      <c r="B28" s="20">
        <f>'Rabo Ftbtr'!B12</f>
        <v>18.8</v>
      </c>
      <c r="C28" s="50">
        <f>'Rabo Ftbtr'!C12</f>
        <v>1</v>
      </c>
      <c r="D28" s="20">
        <f>'Rabo Ftbtr'!D12</f>
        <v>18.8</v>
      </c>
      <c r="E28" s="50">
        <f>'Rabo Ftbtr'!E12</f>
        <v>1</v>
      </c>
      <c r="F28" s="20">
        <f>'Rabo Ftbtr'!F12</f>
        <v>18.8</v>
      </c>
      <c r="G28" s="50">
        <f>'Rabo Ftbtr'!G12</f>
        <v>1</v>
      </c>
      <c r="H28" s="20">
        <f>'Rabo Ftbtr'!H12</f>
        <v>18.8</v>
      </c>
      <c r="I28" s="50">
        <f>'Rabo Ftbtr'!I12</f>
        <v>1</v>
      </c>
      <c r="J28" s="74">
        <f>'Rabo Ftbtr'!J12</f>
        <v>18.8</v>
      </c>
      <c r="K28" s="50">
        <f>'Rabo Ftbtr'!K12</f>
        <v>1</v>
      </c>
      <c r="L28" s="20">
        <f>'Rabo Ftbtr'!L12</f>
        <v>18.8</v>
      </c>
      <c r="M28" s="50">
        <f>'Rabo Ftbtr'!M12</f>
        <v>1</v>
      </c>
      <c r="N28" s="20">
        <f>'Rabo Ftbtr'!N12</f>
        <v>18.8</v>
      </c>
      <c r="O28" s="50">
        <f>'Rabo Ftbtr'!O12</f>
        <v>1</v>
      </c>
      <c r="P28" s="20">
        <f>'Rabo Ftbtr'!P12</f>
        <v>18.8</v>
      </c>
      <c r="Q28" s="50">
        <f>'Rabo Ftbtr'!Q12</f>
        <v>1</v>
      </c>
      <c r="R28" s="20">
        <f>'Rabo Ftbtr'!R12</f>
        <v>18.8</v>
      </c>
      <c r="S28" s="50">
        <f>'Rabo Ftbtr'!S12</f>
        <v>1</v>
      </c>
      <c r="T28" s="20">
        <f>'Rabo Ftbtr'!T12</f>
        <v>18.8</v>
      </c>
      <c r="U28" s="50">
        <f>'Rabo Ftbtr'!U12</f>
        <v>1</v>
      </c>
      <c r="V28" s="20">
        <f>'Rabo Ftbtr'!V12</f>
        <v>18.8</v>
      </c>
      <c r="W28" s="50">
        <f>'Rabo Ftbtr'!W12</f>
        <v>1</v>
      </c>
      <c r="X28" s="20">
        <f>'Rabo Ftbtr'!X12</f>
        <v>18.8</v>
      </c>
      <c r="Y28" s="50">
        <f>'Rabo Ftbtr'!Y12</f>
        <v>1</v>
      </c>
    </row>
    <row r="29" spans="1:25">
      <c r="A29" s="20"/>
      <c r="B29" s="84"/>
      <c r="C29" s="85"/>
      <c r="D29" s="86"/>
      <c r="E29" s="87"/>
      <c r="F29" s="86"/>
      <c r="G29" s="87"/>
      <c r="H29" s="86"/>
      <c r="I29" s="87"/>
      <c r="J29" s="86"/>
      <c r="K29" s="87"/>
      <c r="L29" s="86"/>
      <c r="M29" s="87"/>
      <c r="N29" s="86"/>
      <c r="O29" s="87"/>
      <c r="P29" s="86"/>
      <c r="Q29" s="87"/>
      <c r="R29" s="86"/>
      <c r="S29" s="87"/>
      <c r="T29" s="86"/>
      <c r="U29" s="87"/>
      <c r="V29" s="86"/>
      <c r="W29" s="87"/>
      <c r="X29" s="86"/>
      <c r="Y29" s="87"/>
    </row>
    <row r="30" spans="1:25" s="52" customFormat="1" ht="10" customHeight="1">
      <c r="A30" s="64"/>
      <c r="B30" s="65"/>
      <c r="C30" s="66"/>
      <c r="D30" s="65"/>
      <c r="E30" s="66"/>
      <c r="F30" s="65"/>
      <c r="G30" s="66"/>
      <c r="H30" s="65"/>
      <c r="I30" s="66"/>
      <c r="J30" s="65"/>
      <c r="K30" s="66"/>
      <c r="L30" s="65"/>
      <c r="M30" s="66"/>
      <c r="N30" s="65"/>
      <c r="O30" s="66"/>
      <c r="P30" s="65"/>
      <c r="Q30" s="66"/>
      <c r="R30" s="65"/>
      <c r="S30" s="66"/>
      <c r="T30" s="65"/>
      <c r="U30" s="66"/>
      <c r="V30" s="67"/>
      <c r="W30" s="66"/>
      <c r="X30" s="67"/>
      <c r="Y30" s="66"/>
    </row>
    <row r="31" spans="1:25">
      <c r="A31" s="73" t="s">
        <v>42</v>
      </c>
      <c r="B31" s="83" t="str">
        <f>OneALM!B7</f>
        <v>June</v>
      </c>
      <c r="C31" s="81"/>
      <c r="D31" s="82" t="str">
        <f>OneALM!D7</f>
        <v>July</v>
      </c>
      <c r="E31" s="79"/>
      <c r="F31" s="82" t="str">
        <f>OneALM!F7</f>
        <v>Aug</v>
      </c>
      <c r="G31" s="79"/>
      <c r="H31" s="82" t="str">
        <f>OneALM!H7</f>
        <v>Sep</v>
      </c>
      <c r="I31" s="79"/>
      <c r="J31" s="82" t="str">
        <f>OneALM!J7</f>
        <v>Oct</v>
      </c>
      <c r="K31" s="79"/>
      <c r="L31" s="82" t="str">
        <f>OneALM!L7</f>
        <v>Nov</v>
      </c>
      <c r="M31" s="79"/>
      <c r="N31" s="82" t="str">
        <f>OneALM!N7</f>
        <v>Dec</v>
      </c>
      <c r="O31" s="79"/>
      <c r="P31" s="82" t="str">
        <f>OneALM!P7</f>
        <v>Jan</v>
      </c>
      <c r="Q31" s="79"/>
      <c r="R31" s="82" t="str">
        <f>OneALM!R7</f>
        <v>Feb</v>
      </c>
      <c r="S31" s="79"/>
      <c r="T31" s="82" t="str">
        <f>OneALM!T7</f>
        <v>Mar</v>
      </c>
      <c r="U31" s="79"/>
      <c r="V31" s="82" t="str">
        <f>OneALM!V7</f>
        <v>Apr</v>
      </c>
      <c r="W31" s="79"/>
      <c r="X31" s="82" t="str">
        <f>OneALM!X7</f>
        <v>May</v>
      </c>
      <c r="Y31" s="79"/>
    </row>
    <row r="32" spans="1:25" ht="17">
      <c r="A32" s="20"/>
      <c r="B32" s="26" t="str">
        <f>OneALM!B8</f>
        <v>Jours</v>
      </c>
      <c r="C32" s="51" t="str">
        <f>OneALM!C8</f>
        <v>FTE</v>
      </c>
      <c r="D32" s="26" t="str">
        <f>OneALM!D8</f>
        <v>Jours</v>
      </c>
      <c r="E32" s="51" t="str">
        <f>OneALM!E8</f>
        <v>FTE</v>
      </c>
      <c r="F32" s="26" t="str">
        <f>OneALM!F8</f>
        <v>Jours</v>
      </c>
      <c r="G32" s="51" t="str">
        <f>OneALM!G8</f>
        <v>FTE</v>
      </c>
      <c r="H32" s="26" t="str">
        <f>OneALM!H8</f>
        <v>Jours</v>
      </c>
      <c r="I32" s="51" t="str">
        <f>OneALM!I8</f>
        <v>FTE</v>
      </c>
      <c r="J32" s="26" t="str">
        <f>OneALM!J8</f>
        <v>Jours</v>
      </c>
      <c r="K32" s="51" t="str">
        <f>OneALM!K8</f>
        <v>FTE</v>
      </c>
      <c r="L32" s="26" t="str">
        <f>OneALM!L8</f>
        <v>Jours</v>
      </c>
      <c r="M32" s="51" t="str">
        <f>OneALM!M8</f>
        <v>FTE</v>
      </c>
      <c r="N32" s="26" t="str">
        <f>OneALM!N8</f>
        <v>Jours</v>
      </c>
      <c r="O32" s="51" t="str">
        <f>OneALM!O8</f>
        <v>FTE</v>
      </c>
      <c r="P32" s="26" t="str">
        <f>OneALM!P8</f>
        <v>Jours</v>
      </c>
      <c r="Q32" s="51" t="str">
        <f>OneALM!Q8</f>
        <v>FTE</v>
      </c>
      <c r="R32" s="26" t="str">
        <f>OneALM!R8</f>
        <v>Jours</v>
      </c>
      <c r="S32" s="51" t="str">
        <f>OneALM!S8</f>
        <v>FTE</v>
      </c>
      <c r="T32" s="26" t="str">
        <f>OneALM!T8</f>
        <v>Jours</v>
      </c>
      <c r="U32" s="51" t="str">
        <f>OneALM!U8</f>
        <v>FTE</v>
      </c>
      <c r="V32" s="28" t="str">
        <f>OneALM!V8</f>
        <v>Jours</v>
      </c>
      <c r="W32" s="51" t="str">
        <f>OneALM!W8</f>
        <v>FTE</v>
      </c>
      <c r="X32" s="28" t="str">
        <f>OneALM!X8</f>
        <v>Jours</v>
      </c>
      <c r="Y32" s="51" t="str">
        <f>OneALM!Y8</f>
        <v>FTE</v>
      </c>
    </row>
    <row r="33" spans="1:25">
      <c r="A33" s="20" t="str">
        <f>OneALM!A9</f>
        <v>Marc</v>
      </c>
      <c r="B33" s="20">
        <f>OneALM!B9</f>
        <v>8</v>
      </c>
      <c r="C33" s="50">
        <f>OneALM!C9</f>
        <v>0.42553191489361702</v>
      </c>
      <c r="D33" s="20">
        <f>OneALM!D9</f>
        <v>8</v>
      </c>
      <c r="E33" s="50">
        <f>OneALM!E9</f>
        <v>0.42553191489361702</v>
      </c>
      <c r="F33" s="20">
        <f>OneALM!F9</f>
        <v>8</v>
      </c>
      <c r="G33" s="50">
        <f>OneALM!G9</f>
        <v>0.42553191489361702</v>
      </c>
      <c r="H33" s="20">
        <f>OneALM!H9</f>
        <v>8</v>
      </c>
      <c r="I33" s="50">
        <f>OneALM!I9</f>
        <v>0.42553191489361702</v>
      </c>
      <c r="J33" s="74">
        <f>OneALM!J9</f>
        <v>8</v>
      </c>
      <c r="K33" s="50">
        <f>OneALM!K9</f>
        <v>0.42553191489361702</v>
      </c>
      <c r="L33" s="20">
        <f>OneALM!L9</f>
        <v>8</v>
      </c>
      <c r="M33" s="50">
        <f>OneALM!M9</f>
        <v>0.42553191489361702</v>
      </c>
      <c r="N33" s="20">
        <f>OneALM!N9</f>
        <v>8</v>
      </c>
      <c r="O33" s="50">
        <f>OneALM!O9</f>
        <v>0.42553191489361702</v>
      </c>
      <c r="P33" s="20">
        <f>OneALM!P9</f>
        <v>8</v>
      </c>
      <c r="Q33" s="50">
        <f>OneALM!Q9</f>
        <v>0.42553191489361702</v>
      </c>
      <c r="R33" s="20">
        <f>OneALM!R9</f>
        <v>8</v>
      </c>
      <c r="S33" s="50">
        <f>OneALM!S9</f>
        <v>0.42553191489361702</v>
      </c>
      <c r="T33" s="20">
        <f>OneALM!T9</f>
        <v>8</v>
      </c>
      <c r="U33" s="50">
        <f>OneALM!U9</f>
        <v>0.42553191489361702</v>
      </c>
      <c r="V33" s="20">
        <f>OneALM!V9</f>
        <v>8</v>
      </c>
      <c r="W33" s="50">
        <f>OneALM!W9</f>
        <v>0.42553191489361702</v>
      </c>
      <c r="X33" s="20">
        <f>OneALM!X9</f>
        <v>8</v>
      </c>
      <c r="Y33" s="50">
        <f>OneALM!Y9</f>
        <v>0.42553191489361702</v>
      </c>
    </row>
    <row r="34" spans="1:25">
      <c r="A34" s="20"/>
      <c r="B34" s="31"/>
      <c r="C34" s="50"/>
      <c r="D34" s="31"/>
      <c r="E34" s="50"/>
      <c r="F34" s="31"/>
      <c r="G34" s="50"/>
      <c r="H34" s="31"/>
      <c r="I34" s="50"/>
      <c r="J34" s="19"/>
      <c r="K34" s="50"/>
      <c r="L34" s="20"/>
      <c r="M34" s="50"/>
      <c r="N34" s="20"/>
      <c r="O34" s="50"/>
      <c r="P34" s="20"/>
      <c r="Q34" s="50"/>
      <c r="R34" s="20"/>
      <c r="S34" s="50"/>
      <c r="T34" s="20"/>
      <c r="U34" s="50"/>
      <c r="V34" s="20"/>
      <c r="W34" s="50"/>
      <c r="X34" s="20"/>
      <c r="Y34" s="50"/>
    </row>
    <row r="35" spans="1:25" s="52" customFormat="1" ht="10" customHeight="1">
      <c r="A35" s="68"/>
      <c r="B35" s="68"/>
      <c r="C35" s="69"/>
      <c r="D35" s="68"/>
      <c r="E35" s="69"/>
      <c r="F35" s="68"/>
      <c r="G35" s="69"/>
      <c r="H35" s="68"/>
      <c r="I35" s="69"/>
      <c r="J35" s="70"/>
      <c r="K35" s="69"/>
      <c r="L35" s="68"/>
      <c r="M35" s="69"/>
      <c r="N35" s="68"/>
      <c r="O35" s="69"/>
      <c r="P35" s="68"/>
      <c r="Q35" s="69"/>
      <c r="R35" s="68"/>
      <c r="S35" s="69"/>
      <c r="T35" s="68"/>
      <c r="U35" s="69"/>
      <c r="V35" s="68"/>
      <c r="W35" s="69"/>
      <c r="X35" s="68"/>
      <c r="Y35" s="69"/>
    </row>
    <row r="36" spans="1:25">
      <c r="A36" s="73" t="s">
        <v>4</v>
      </c>
      <c r="B36" s="83" t="str">
        <f>LCH!B7</f>
        <v>June</v>
      </c>
      <c r="C36" s="81">
        <f>LCH!C7</f>
        <v>0</v>
      </c>
      <c r="D36" s="82" t="str">
        <f>LCH!D7</f>
        <v>July</v>
      </c>
      <c r="E36" s="79">
        <f>LCH!E7</f>
        <v>0</v>
      </c>
      <c r="F36" s="82" t="str">
        <f>LCH!F7</f>
        <v>Aug</v>
      </c>
      <c r="G36" s="79">
        <f>LCH!G7</f>
        <v>0</v>
      </c>
      <c r="H36" s="82" t="str">
        <f>LCH!H7</f>
        <v>Sep</v>
      </c>
      <c r="I36" s="79">
        <f>LCH!I7</f>
        <v>0</v>
      </c>
      <c r="J36" s="82" t="str">
        <f>LCH!J7</f>
        <v>Oct</v>
      </c>
      <c r="K36" s="79">
        <f>LCH!K7</f>
        <v>0</v>
      </c>
      <c r="L36" s="82" t="str">
        <f>LCH!L7</f>
        <v>Nov</v>
      </c>
      <c r="M36" s="79">
        <f>LCH!M7</f>
        <v>0</v>
      </c>
      <c r="N36" s="82" t="str">
        <f>LCH!N7</f>
        <v>Dec</v>
      </c>
      <c r="O36" s="79">
        <f>LCH!O7</f>
        <v>0</v>
      </c>
      <c r="P36" s="82" t="str">
        <f>LCH!P7</f>
        <v>Jan</v>
      </c>
      <c r="Q36" s="79">
        <f>LCH!Q7</f>
        <v>0</v>
      </c>
      <c r="R36" s="82" t="str">
        <f>LCH!R7</f>
        <v>Feb</v>
      </c>
      <c r="S36" s="79">
        <f>LCH!S7</f>
        <v>0</v>
      </c>
      <c r="T36" s="82" t="str">
        <f>LCH!T7</f>
        <v>Mar</v>
      </c>
      <c r="U36" s="79">
        <f>LCH!U7</f>
        <v>0</v>
      </c>
      <c r="V36" s="82" t="str">
        <f>LCH!V7</f>
        <v>Apr</v>
      </c>
      <c r="W36" s="79">
        <f>LCH!W7</f>
        <v>0</v>
      </c>
      <c r="X36" s="82" t="str">
        <f>LCH!X7</f>
        <v>May</v>
      </c>
      <c r="Y36" s="79">
        <f>LCH!Y7</f>
        <v>0</v>
      </c>
    </row>
    <row r="37" spans="1:25" ht="17">
      <c r="A37" s="20"/>
      <c r="B37" s="26" t="str">
        <f>LCH!B8</f>
        <v>Jours</v>
      </c>
      <c r="C37" s="51" t="str">
        <f>LCH!C8</f>
        <v>FTE</v>
      </c>
      <c r="D37" s="26" t="str">
        <f>LCH!D8</f>
        <v>Jours</v>
      </c>
      <c r="E37" s="51" t="str">
        <f>LCH!E8</f>
        <v>FTE</v>
      </c>
      <c r="F37" s="26" t="str">
        <f>LCH!F8</f>
        <v>Jours</v>
      </c>
      <c r="G37" s="51" t="str">
        <f>LCH!G8</f>
        <v>FTE</v>
      </c>
      <c r="H37" s="26" t="str">
        <f>LCH!H8</f>
        <v>Jours</v>
      </c>
      <c r="I37" s="51" t="str">
        <f>LCH!I8</f>
        <v>FTE</v>
      </c>
      <c r="J37" s="26" t="str">
        <f>LCH!J8</f>
        <v>Jours</v>
      </c>
      <c r="K37" s="51" t="str">
        <f>LCH!K8</f>
        <v>FTE</v>
      </c>
      <c r="L37" s="26" t="str">
        <f>LCH!L8</f>
        <v>Jours</v>
      </c>
      <c r="M37" s="51" t="str">
        <f>LCH!M8</f>
        <v>FTE</v>
      </c>
      <c r="N37" s="26" t="str">
        <f>LCH!N8</f>
        <v>Jours</v>
      </c>
      <c r="O37" s="51" t="str">
        <f>LCH!O8</f>
        <v>FTE</v>
      </c>
      <c r="P37" s="26" t="str">
        <f>LCH!P8</f>
        <v>Jours</v>
      </c>
      <c r="Q37" s="51" t="str">
        <f>LCH!Q8</f>
        <v>FTE</v>
      </c>
      <c r="R37" s="26" t="str">
        <f>LCH!R8</f>
        <v>Jours</v>
      </c>
      <c r="S37" s="51" t="str">
        <f>LCH!S8</f>
        <v>FTE</v>
      </c>
      <c r="T37" s="26" t="str">
        <f>LCH!T8</f>
        <v>Jours</v>
      </c>
      <c r="U37" s="51" t="str">
        <f>LCH!U8</f>
        <v>FTE</v>
      </c>
      <c r="V37" s="28" t="str">
        <f>LCH!V8</f>
        <v>Jours</v>
      </c>
      <c r="W37" s="51" t="str">
        <f>LCH!W8</f>
        <v>FTE</v>
      </c>
      <c r="X37" s="28" t="str">
        <f>LCH!X8</f>
        <v>Jours</v>
      </c>
      <c r="Y37" s="51" t="str">
        <f>LCH!Y8</f>
        <v>FTE</v>
      </c>
    </row>
    <row r="38" spans="1:25">
      <c r="A38" s="20" t="str">
        <f>LCH!A9</f>
        <v>Nordine</v>
      </c>
      <c r="B38" s="26">
        <f>LCH!B9</f>
        <v>5</v>
      </c>
      <c r="C38" s="51">
        <f>LCH!C9</f>
        <v>0.26595744680851063</v>
      </c>
      <c r="D38" s="26">
        <f>LCH!D9</f>
        <v>5</v>
      </c>
      <c r="E38" s="51">
        <f>LCH!E9</f>
        <v>0.26595744680851063</v>
      </c>
      <c r="F38" s="26">
        <f>LCH!F9</f>
        <v>5</v>
      </c>
      <c r="G38" s="51">
        <f>LCH!G9</f>
        <v>0.26595744680851063</v>
      </c>
      <c r="H38" s="26">
        <f>LCH!H9</f>
        <v>5</v>
      </c>
      <c r="I38" s="51">
        <f>LCH!I9</f>
        <v>0.26595744680851063</v>
      </c>
      <c r="J38" s="26">
        <f>LCH!J9</f>
        <v>5</v>
      </c>
      <c r="K38" s="51">
        <f>LCH!K9</f>
        <v>0.26595744680851063</v>
      </c>
      <c r="L38" s="26">
        <f>LCH!L9</f>
        <v>5</v>
      </c>
      <c r="M38" s="51">
        <f>LCH!M9</f>
        <v>0.26595744680851063</v>
      </c>
      <c r="N38" s="26">
        <f>LCH!N9</f>
        <v>5</v>
      </c>
      <c r="O38" s="51">
        <f>LCH!O9</f>
        <v>0.26595744680851063</v>
      </c>
      <c r="P38" s="26">
        <f>LCH!P9</f>
        <v>5</v>
      </c>
      <c r="Q38" s="51">
        <f>LCH!Q9</f>
        <v>0.26595744680851063</v>
      </c>
      <c r="R38" s="26">
        <f>LCH!R9</f>
        <v>5</v>
      </c>
      <c r="S38" s="51">
        <f>LCH!S9</f>
        <v>0.26595744680851063</v>
      </c>
      <c r="T38" s="26">
        <f>LCH!T9</f>
        <v>5</v>
      </c>
      <c r="U38" s="51">
        <f>LCH!U9</f>
        <v>0.26595744680851063</v>
      </c>
      <c r="V38" s="28">
        <f>LCH!V9</f>
        <v>5</v>
      </c>
      <c r="W38" s="51">
        <f>LCH!W9</f>
        <v>0.26595744680851063</v>
      </c>
      <c r="X38" s="28">
        <f>LCH!X9</f>
        <v>5</v>
      </c>
      <c r="Y38" s="51">
        <f>LCH!Y9</f>
        <v>0.26595744680851063</v>
      </c>
    </row>
    <row r="39" spans="1:25">
      <c r="A39" s="20"/>
      <c r="B39" s="20"/>
      <c r="C39" s="50"/>
      <c r="D39" s="20"/>
      <c r="E39" s="50"/>
      <c r="F39" s="20"/>
      <c r="G39" s="50"/>
      <c r="H39" s="20"/>
      <c r="I39" s="50"/>
      <c r="J39" s="20"/>
      <c r="K39" s="50"/>
      <c r="L39" s="20"/>
      <c r="M39" s="50"/>
      <c r="N39" s="20"/>
      <c r="O39" s="50"/>
      <c r="P39" s="20"/>
      <c r="Q39" s="50"/>
      <c r="R39" s="20"/>
      <c r="S39" s="50"/>
      <c r="T39" s="20"/>
      <c r="U39" s="50"/>
      <c r="V39" s="20"/>
      <c r="W39" s="50"/>
      <c r="X39" s="20"/>
      <c r="Y39" s="50"/>
    </row>
    <row r="40" spans="1:25" s="52" customFormat="1" ht="10" customHeight="1">
      <c r="A40" s="68"/>
      <c r="B40" s="68"/>
      <c r="C40" s="69"/>
      <c r="D40" s="68"/>
      <c r="E40" s="69"/>
      <c r="F40" s="68"/>
      <c r="G40" s="69"/>
      <c r="H40" s="68"/>
      <c r="I40" s="69"/>
      <c r="J40" s="70"/>
      <c r="K40" s="69"/>
      <c r="L40" s="68"/>
      <c r="M40" s="69"/>
      <c r="N40" s="68"/>
      <c r="O40" s="69"/>
      <c r="P40" s="68"/>
      <c r="Q40" s="69"/>
      <c r="R40" s="68"/>
      <c r="S40" s="69"/>
      <c r="T40" s="68"/>
      <c r="U40" s="69"/>
      <c r="V40" s="68"/>
      <c r="W40" s="69"/>
      <c r="X40" s="68"/>
      <c r="Y40" s="69"/>
    </row>
    <row r="41" spans="1:25">
      <c r="A41" s="20" t="s">
        <v>45</v>
      </c>
      <c r="B41" s="83" t="str">
        <f>Bankdata!B7</f>
        <v>June</v>
      </c>
      <c r="C41" s="81">
        <f>Bankdata!C7</f>
        <v>0</v>
      </c>
      <c r="D41" s="82" t="str">
        <f>Bankdata!D7</f>
        <v>July</v>
      </c>
      <c r="E41" s="79">
        <f>Bankdata!E7</f>
        <v>0</v>
      </c>
      <c r="F41" s="82" t="str">
        <f>Bankdata!F7</f>
        <v>Aug</v>
      </c>
      <c r="G41" s="79">
        <f>Bankdata!G7</f>
        <v>0</v>
      </c>
      <c r="H41" s="82" t="str">
        <f>Bankdata!H7</f>
        <v>Sep</v>
      </c>
      <c r="I41" s="79">
        <f>Bankdata!I7</f>
        <v>0</v>
      </c>
      <c r="J41" s="82" t="str">
        <f>Bankdata!J7</f>
        <v>Oct</v>
      </c>
      <c r="K41" s="79">
        <f>Bankdata!K7</f>
        <v>0</v>
      </c>
      <c r="L41" s="82" t="str">
        <f>Bankdata!L7</f>
        <v>Nov</v>
      </c>
      <c r="M41" s="79">
        <f>Bankdata!M7</f>
        <v>0</v>
      </c>
      <c r="N41" s="82" t="str">
        <f>Bankdata!N7</f>
        <v>Dec</v>
      </c>
      <c r="O41" s="79">
        <f>Bankdata!O7</f>
        <v>0</v>
      </c>
      <c r="P41" s="82" t="str">
        <f>Bankdata!P7</f>
        <v>Jan</v>
      </c>
      <c r="Q41" s="79">
        <f>Bankdata!Q7</f>
        <v>0</v>
      </c>
      <c r="R41" s="82" t="str">
        <f>Bankdata!R7</f>
        <v>Feb</v>
      </c>
      <c r="S41" s="79">
        <f>Bankdata!S7</f>
        <v>0</v>
      </c>
      <c r="T41" s="82" t="str">
        <f>Bankdata!T7</f>
        <v>Mar</v>
      </c>
      <c r="U41" s="79">
        <f>Bankdata!U7</f>
        <v>0</v>
      </c>
      <c r="V41" s="82" t="str">
        <f>Bankdata!V7</f>
        <v>Apr</v>
      </c>
      <c r="W41" s="79">
        <f>Bankdata!W7</f>
        <v>0</v>
      </c>
      <c r="X41" s="82" t="str">
        <f>Bankdata!X7</f>
        <v>May</v>
      </c>
      <c r="Y41" s="79">
        <f>Bankdata!Y7</f>
        <v>0</v>
      </c>
    </row>
    <row r="42" spans="1:25" ht="17">
      <c r="A42" s="20"/>
      <c r="B42" s="26" t="str">
        <f>Bankdata!B8</f>
        <v>Jours</v>
      </c>
      <c r="C42" s="51" t="str">
        <f>Bankdata!C8</f>
        <v>FTE</v>
      </c>
      <c r="D42" s="26" t="str">
        <f>Bankdata!D8</f>
        <v>Jours</v>
      </c>
      <c r="E42" s="51" t="str">
        <f>Bankdata!E8</f>
        <v>FTE</v>
      </c>
      <c r="F42" s="26" t="str">
        <f>Bankdata!F8</f>
        <v>Jours</v>
      </c>
      <c r="G42" s="51" t="str">
        <f>Bankdata!G8</f>
        <v>FTE</v>
      </c>
      <c r="H42" s="26" t="str">
        <f>Bankdata!H8</f>
        <v>Jours</v>
      </c>
      <c r="I42" s="51" t="str">
        <f>Bankdata!I8</f>
        <v>FTE</v>
      </c>
      <c r="J42" s="26" t="str">
        <f>Bankdata!J8</f>
        <v>Jours</v>
      </c>
      <c r="K42" s="51" t="str">
        <f>Bankdata!K8</f>
        <v>FTE</v>
      </c>
      <c r="L42" s="26" t="str">
        <f>Bankdata!L8</f>
        <v>Jours</v>
      </c>
      <c r="M42" s="51" t="str">
        <f>Bankdata!M8</f>
        <v>FTE</v>
      </c>
      <c r="N42" s="26" t="str">
        <f>Bankdata!N8</f>
        <v>Jours</v>
      </c>
      <c r="O42" s="51" t="str">
        <f>Bankdata!O8</f>
        <v>FTE</v>
      </c>
      <c r="P42" s="26" t="str">
        <f>Bankdata!P8</f>
        <v>Jours</v>
      </c>
      <c r="Q42" s="51" t="str">
        <f>Bankdata!Q8</f>
        <v>FTE</v>
      </c>
      <c r="R42" s="26" t="str">
        <f>Bankdata!R8</f>
        <v>Jours</v>
      </c>
      <c r="S42" s="51" t="str">
        <f>Bankdata!S8</f>
        <v>FTE</v>
      </c>
      <c r="T42" s="26" t="str">
        <f>Bankdata!T8</f>
        <v>Jours</v>
      </c>
      <c r="U42" s="51" t="str">
        <f>Bankdata!U8</f>
        <v>FTE</v>
      </c>
      <c r="V42" s="28" t="str">
        <f>Bankdata!V8</f>
        <v>Jours</v>
      </c>
      <c r="W42" s="51" t="str">
        <f>Bankdata!W8</f>
        <v>FTE</v>
      </c>
      <c r="X42" s="28" t="str">
        <f>Bankdata!X8</f>
        <v>Jours</v>
      </c>
      <c r="Y42" s="51" t="str">
        <f>Bankdata!Y8</f>
        <v>FTE</v>
      </c>
    </row>
    <row r="43" spans="1:25">
      <c r="A43" s="20" t="str">
        <f>Bankdata!A9</f>
        <v>Brian</v>
      </c>
      <c r="B43" s="20">
        <f>Bankdata!B9</f>
        <v>7</v>
      </c>
      <c r="C43" s="50">
        <f>Bankdata!C9</f>
        <v>0.37234042553191488</v>
      </c>
      <c r="D43" s="20">
        <f>Bankdata!D9</f>
        <v>7</v>
      </c>
      <c r="E43" s="50">
        <f>Bankdata!E9</f>
        <v>0.37234042553191488</v>
      </c>
      <c r="F43" s="20">
        <f>Bankdata!F9</f>
        <v>7</v>
      </c>
      <c r="G43" s="50">
        <f>Bankdata!G9</f>
        <v>0.37234042553191488</v>
      </c>
      <c r="H43" s="20">
        <f>Bankdata!H9</f>
        <v>7</v>
      </c>
      <c r="I43" s="50">
        <f>Bankdata!I9</f>
        <v>0.37234042553191488</v>
      </c>
      <c r="J43" s="74">
        <f>Bankdata!J9</f>
        <v>7</v>
      </c>
      <c r="K43" s="50">
        <f>Bankdata!K9</f>
        <v>0.37234042553191488</v>
      </c>
      <c r="L43" s="20">
        <f>Bankdata!L9</f>
        <v>7</v>
      </c>
      <c r="M43" s="50">
        <f>Bankdata!M9</f>
        <v>0.37234042553191488</v>
      </c>
      <c r="N43" s="20">
        <f>Bankdata!N9</f>
        <v>7</v>
      </c>
      <c r="O43" s="50">
        <f>Bankdata!O9</f>
        <v>0.37234042553191488</v>
      </c>
      <c r="P43" s="20">
        <f>Bankdata!P9</f>
        <v>7</v>
      </c>
      <c r="Q43" s="50">
        <f>Bankdata!Q9</f>
        <v>0.37234042553191488</v>
      </c>
      <c r="R43" s="20">
        <f>Bankdata!R9</f>
        <v>7</v>
      </c>
      <c r="S43" s="50">
        <f>Bankdata!S9</f>
        <v>0.37234042553191488</v>
      </c>
      <c r="T43" s="20">
        <f>Bankdata!T9</f>
        <v>7</v>
      </c>
      <c r="U43" s="50">
        <f>Bankdata!U9</f>
        <v>0.37234042553191488</v>
      </c>
      <c r="V43" s="20">
        <f>Bankdata!V9</f>
        <v>7</v>
      </c>
      <c r="W43" s="50">
        <f>Bankdata!W9</f>
        <v>0.37234042553191488</v>
      </c>
      <c r="X43" s="20">
        <f>Bankdata!X9</f>
        <v>7</v>
      </c>
      <c r="Y43" s="50">
        <f>Bankdata!Y9</f>
        <v>0.37234042553191488</v>
      </c>
    </row>
    <row r="44" spans="1:25">
      <c r="A44" s="20" t="str">
        <f>Bankdata!A10</f>
        <v>?</v>
      </c>
      <c r="B44" s="20">
        <f>Bankdata!B10</f>
        <v>18.8</v>
      </c>
      <c r="C44" s="50">
        <f>Bankdata!C10</f>
        <v>1</v>
      </c>
      <c r="D44" s="20">
        <f>Bankdata!D10</f>
        <v>18.8</v>
      </c>
      <c r="E44" s="50">
        <f>Bankdata!E10</f>
        <v>1</v>
      </c>
      <c r="F44" s="20">
        <f>Bankdata!F10</f>
        <v>18.8</v>
      </c>
      <c r="G44" s="50">
        <f>Bankdata!G10</f>
        <v>1</v>
      </c>
      <c r="H44" s="20">
        <f>Bankdata!H10</f>
        <v>18.8</v>
      </c>
      <c r="I44" s="50">
        <f>Bankdata!I10</f>
        <v>1</v>
      </c>
      <c r="J44" s="74">
        <f>Bankdata!J10</f>
        <v>18.8</v>
      </c>
      <c r="K44" s="50">
        <f>Bankdata!K10</f>
        <v>1</v>
      </c>
      <c r="L44" s="20">
        <f>Bankdata!L10</f>
        <v>18.8</v>
      </c>
      <c r="M44" s="50">
        <f>Bankdata!M10</f>
        <v>1</v>
      </c>
      <c r="N44" s="20">
        <f>Bankdata!N10</f>
        <v>18.8</v>
      </c>
      <c r="O44" s="50">
        <f>Bankdata!O10</f>
        <v>1</v>
      </c>
      <c r="P44" s="20">
        <f>Bankdata!P10</f>
        <v>18.8</v>
      </c>
      <c r="Q44" s="50">
        <f>Bankdata!Q10</f>
        <v>1</v>
      </c>
      <c r="R44" s="20">
        <f>Bankdata!R10</f>
        <v>18.8</v>
      </c>
      <c r="S44" s="50">
        <f>Bankdata!S10</f>
        <v>1</v>
      </c>
      <c r="T44" s="20">
        <f>Bankdata!T10</f>
        <v>18.8</v>
      </c>
      <c r="U44" s="50">
        <f>Bankdata!U10</f>
        <v>1</v>
      </c>
      <c r="V44" s="20">
        <f>Bankdata!V10</f>
        <v>18.8</v>
      </c>
      <c r="W44" s="50">
        <f>Bankdata!W10</f>
        <v>1</v>
      </c>
      <c r="X44" s="20">
        <f>Bankdata!X10</f>
        <v>18.8</v>
      </c>
      <c r="Y44" s="50">
        <f>Bankdata!Y10</f>
        <v>1</v>
      </c>
    </row>
    <row r="45" spans="1:25">
      <c r="A45" s="20"/>
      <c r="B45" s="84"/>
      <c r="C45" s="85"/>
      <c r="D45" s="86"/>
      <c r="E45" s="87"/>
      <c r="F45" s="86"/>
      <c r="G45" s="87"/>
      <c r="H45" s="86"/>
      <c r="I45" s="87"/>
      <c r="J45" s="86"/>
      <c r="K45" s="87"/>
      <c r="L45" s="86"/>
      <c r="M45" s="87"/>
      <c r="N45" s="86"/>
      <c r="O45" s="87"/>
      <c r="P45" s="86"/>
      <c r="Q45" s="87"/>
      <c r="R45" s="86"/>
      <c r="S45" s="87"/>
      <c r="T45" s="86"/>
      <c r="U45" s="87"/>
      <c r="V45" s="86"/>
      <c r="W45" s="87"/>
      <c r="X45" s="86"/>
      <c r="Y45" s="87"/>
    </row>
    <row r="46" spans="1:25" s="52" customFormat="1" ht="10" customHeight="1">
      <c r="A46" s="64"/>
      <c r="B46" s="65"/>
      <c r="C46" s="66"/>
      <c r="D46" s="65"/>
      <c r="E46" s="66"/>
      <c r="F46" s="65"/>
      <c r="G46" s="66"/>
      <c r="H46" s="65"/>
      <c r="I46" s="66"/>
      <c r="J46" s="65"/>
      <c r="K46" s="66"/>
      <c r="L46" s="65"/>
      <c r="M46" s="66"/>
      <c r="N46" s="65"/>
      <c r="O46" s="66"/>
      <c r="P46" s="65"/>
      <c r="Q46" s="66"/>
      <c r="R46" s="65"/>
      <c r="S46" s="66"/>
      <c r="T46" s="65"/>
      <c r="U46" s="66"/>
      <c r="V46" s="67"/>
      <c r="W46" s="66"/>
      <c r="X46" s="67"/>
      <c r="Y46" s="66"/>
    </row>
    <row r="47" spans="1:25">
      <c r="A47" s="73" t="s">
        <v>46</v>
      </c>
      <c r="B47" s="83" t="str">
        <f>Santander!B7</f>
        <v>June</v>
      </c>
      <c r="C47" s="81">
        <f>Santander!C7</f>
        <v>0</v>
      </c>
      <c r="D47" s="82" t="str">
        <f>Santander!D7</f>
        <v>July</v>
      </c>
      <c r="E47" s="79">
        <f>Santander!E7</f>
        <v>0</v>
      </c>
      <c r="F47" s="82" t="str">
        <f>Santander!F7</f>
        <v>Aug</v>
      </c>
      <c r="G47" s="79">
        <f>Santander!G7</f>
        <v>0</v>
      </c>
      <c r="H47" s="82" t="str">
        <f>Santander!H7</f>
        <v>Sep</v>
      </c>
      <c r="I47" s="79">
        <f>Santander!I7</f>
        <v>0</v>
      </c>
      <c r="J47" s="82" t="str">
        <f>Santander!J7</f>
        <v>Oct</v>
      </c>
      <c r="K47" s="79">
        <f>Santander!K7</f>
        <v>0</v>
      </c>
      <c r="L47" s="82" t="str">
        <f>Santander!L7</f>
        <v>Nov</v>
      </c>
      <c r="M47" s="79">
        <f>Santander!M7</f>
        <v>0</v>
      </c>
      <c r="N47" s="82" t="str">
        <f>Santander!N7</f>
        <v>Dec</v>
      </c>
      <c r="O47" s="79">
        <f>Santander!O7</f>
        <v>0</v>
      </c>
      <c r="P47" s="82" t="str">
        <f>Santander!P7</f>
        <v>Jan</v>
      </c>
      <c r="Q47" s="79">
        <f>Santander!Q7</f>
        <v>0</v>
      </c>
      <c r="R47" s="82" t="str">
        <f>Santander!R7</f>
        <v>Feb</v>
      </c>
      <c r="S47" s="79">
        <f>Santander!S7</f>
        <v>0</v>
      </c>
      <c r="T47" s="82" t="str">
        <f>Santander!T7</f>
        <v>Mar</v>
      </c>
      <c r="U47" s="79">
        <f>Santander!U7</f>
        <v>0</v>
      </c>
      <c r="V47" s="82" t="str">
        <f>Santander!V7</f>
        <v>Apr</v>
      </c>
      <c r="W47" s="79">
        <f>Santander!W7</f>
        <v>0</v>
      </c>
      <c r="X47" s="82" t="str">
        <f>Santander!X7</f>
        <v>May</v>
      </c>
      <c r="Y47" s="79">
        <f>Santander!Y7</f>
        <v>0</v>
      </c>
    </row>
    <row r="48" spans="1:25" ht="17">
      <c r="A48" s="20"/>
      <c r="B48" s="26" t="str">
        <f>Santander!B8</f>
        <v>Jours</v>
      </c>
      <c r="C48" s="51" t="str">
        <f>Santander!C8</f>
        <v>FTE</v>
      </c>
      <c r="D48" s="26" t="str">
        <f>Santander!D8</f>
        <v>Jours</v>
      </c>
      <c r="E48" s="51" t="str">
        <f>Santander!E8</f>
        <v>FTE</v>
      </c>
      <c r="F48" s="26" t="str">
        <f>Santander!F8</f>
        <v>Jours</v>
      </c>
      <c r="G48" s="51" t="str">
        <f>Santander!G8</f>
        <v>FTE</v>
      </c>
      <c r="H48" s="26" t="str">
        <f>Santander!H8</f>
        <v>Jours</v>
      </c>
      <c r="I48" s="51" t="str">
        <f>Santander!I8</f>
        <v>FTE</v>
      </c>
      <c r="J48" s="26" t="str">
        <f>Santander!J8</f>
        <v>Jours</v>
      </c>
      <c r="K48" s="51" t="str">
        <f>Santander!K8</f>
        <v>FTE</v>
      </c>
      <c r="L48" s="26" t="str">
        <f>Santander!L8</f>
        <v>Jours</v>
      </c>
      <c r="M48" s="51" t="str">
        <f>Santander!M8</f>
        <v>FTE</v>
      </c>
      <c r="N48" s="26" t="str">
        <f>Santander!N8</f>
        <v>Jours</v>
      </c>
      <c r="O48" s="51" t="str">
        <f>Santander!O8</f>
        <v>FTE</v>
      </c>
      <c r="P48" s="26" t="str">
        <f>Santander!P8</f>
        <v>Jours</v>
      </c>
      <c r="Q48" s="51" t="str">
        <f>Santander!Q8</f>
        <v>FTE</v>
      </c>
      <c r="R48" s="26" t="str">
        <f>Santander!R8</f>
        <v>Jours</v>
      </c>
      <c r="S48" s="51" t="str">
        <f>Santander!S8</f>
        <v>FTE</v>
      </c>
      <c r="T48" s="26" t="str">
        <f>Santander!T8</f>
        <v>Jours</v>
      </c>
      <c r="U48" s="51" t="str">
        <f>Santander!U8</f>
        <v>FTE</v>
      </c>
      <c r="V48" s="28" t="str">
        <f>Santander!V8</f>
        <v>Jours</v>
      </c>
      <c r="W48" s="51" t="str">
        <f>Santander!W8</f>
        <v>FTE</v>
      </c>
      <c r="X48" s="28" t="str">
        <f>Santander!X8</f>
        <v>Jours</v>
      </c>
      <c r="Y48" s="51" t="str">
        <f>Santander!Y8</f>
        <v>FTE</v>
      </c>
    </row>
    <row r="49" spans="1:25">
      <c r="A49" s="20" t="str">
        <f>Santander!A9</f>
        <v>Marc</v>
      </c>
      <c r="B49" s="20">
        <f>Santander!B9</f>
        <v>0</v>
      </c>
      <c r="C49" s="50">
        <f>Santander!C9</f>
        <v>0</v>
      </c>
      <c r="D49" s="20">
        <f>Santander!D9</f>
        <v>0</v>
      </c>
      <c r="E49" s="50">
        <f>Santander!E9</f>
        <v>0</v>
      </c>
      <c r="F49" s="20">
        <f>Santander!F9</f>
        <v>0</v>
      </c>
      <c r="G49" s="50">
        <f>Santander!G9</f>
        <v>0</v>
      </c>
      <c r="H49" s="20">
        <f>Santander!H9</f>
        <v>8</v>
      </c>
      <c r="I49" s="50">
        <f>Santander!I9</f>
        <v>0.42553191489361702</v>
      </c>
      <c r="J49" s="74">
        <f>Santander!J9</f>
        <v>8</v>
      </c>
      <c r="K49" s="50">
        <f>Santander!K9</f>
        <v>0.42553191489361702</v>
      </c>
      <c r="L49" s="20">
        <f>Santander!L9</f>
        <v>8</v>
      </c>
      <c r="M49" s="50">
        <f>Santander!M9</f>
        <v>0.42553191489361702</v>
      </c>
      <c r="N49" s="20">
        <f>Santander!N9</f>
        <v>8</v>
      </c>
      <c r="O49" s="50">
        <f>Santander!O9</f>
        <v>0.42553191489361702</v>
      </c>
      <c r="P49" s="20">
        <f>Santander!P9</f>
        <v>8</v>
      </c>
      <c r="Q49" s="50">
        <f>Santander!Q9</f>
        <v>0.42553191489361702</v>
      </c>
      <c r="R49" s="20">
        <f>Santander!R9</f>
        <v>8</v>
      </c>
      <c r="S49" s="50">
        <f>Santander!S9</f>
        <v>0.42553191489361702</v>
      </c>
      <c r="T49" s="20">
        <f>Santander!T9</f>
        <v>8</v>
      </c>
      <c r="U49" s="50">
        <f>Santander!U9</f>
        <v>0.42553191489361702</v>
      </c>
      <c r="V49" s="20">
        <f>Santander!V9</f>
        <v>8</v>
      </c>
      <c r="W49" s="50">
        <f>Santander!W9</f>
        <v>0.42553191489361702</v>
      </c>
      <c r="X49" s="20">
        <f>Santander!X9</f>
        <v>8</v>
      </c>
      <c r="Y49" s="50">
        <f>Santander!Y9</f>
        <v>0.42553191489361702</v>
      </c>
    </row>
    <row r="50" spans="1:25">
      <c r="A50" s="20" t="str">
        <f>Santander!A10</f>
        <v>Anas</v>
      </c>
      <c r="B50" s="31">
        <f>Santander!B10</f>
        <v>0</v>
      </c>
      <c r="C50" s="50">
        <f>Santander!C10</f>
        <v>0</v>
      </c>
      <c r="D50" s="31">
        <f>Santander!D10</f>
        <v>0</v>
      </c>
      <c r="E50" s="50">
        <f>Santander!E10</f>
        <v>0</v>
      </c>
      <c r="F50" s="31">
        <f>Santander!F10</f>
        <v>0</v>
      </c>
      <c r="G50" s="50">
        <f>Santander!G10</f>
        <v>0</v>
      </c>
      <c r="H50" s="31">
        <f>Santander!H10</f>
        <v>8</v>
      </c>
      <c r="I50" s="50">
        <f>Santander!I10</f>
        <v>0.42553191489361702</v>
      </c>
      <c r="J50" s="74">
        <f>Santander!J10</f>
        <v>8</v>
      </c>
      <c r="K50" s="50">
        <f>Santander!K10</f>
        <v>0.42553191489361702</v>
      </c>
      <c r="L50" s="20">
        <f>Santander!L10</f>
        <v>8</v>
      </c>
      <c r="M50" s="50">
        <f>Santander!M10</f>
        <v>0.42553191489361702</v>
      </c>
      <c r="N50" s="20">
        <f>Santander!N10</f>
        <v>8</v>
      </c>
      <c r="O50" s="50">
        <f>Santander!O10</f>
        <v>0.42553191489361702</v>
      </c>
      <c r="P50" s="20">
        <f>Santander!P10</f>
        <v>8</v>
      </c>
      <c r="Q50" s="50">
        <f>Santander!Q10</f>
        <v>0.42553191489361702</v>
      </c>
      <c r="R50" s="20">
        <f>Santander!R10</f>
        <v>8</v>
      </c>
      <c r="S50" s="50">
        <f>Santander!S10</f>
        <v>0.42553191489361702</v>
      </c>
      <c r="T50" s="20">
        <f>Santander!T10</f>
        <v>8</v>
      </c>
      <c r="U50" s="50">
        <f>Santander!U10</f>
        <v>0.42553191489361702</v>
      </c>
      <c r="V50" s="20">
        <f>Santander!V10</f>
        <v>8</v>
      </c>
      <c r="W50" s="50">
        <f>Santander!W10</f>
        <v>0.42553191489361702</v>
      </c>
      <c r="X50" s="20">
        <f>Santander!X10</f>
        <v>8</v>
      </c>
      <c r="Y50" s="50">
        <f>Santander!Y10</f>
        <v>0.42553191489361702</v>
      </c>
    </row>
    <row r="51" spans="1:25">
      <c r="A51" s="20"/>
      <c r="B51" s="20"/>
      <c r="C51" s="50"/>
      <c r="D51" s="20"/>
      <c r="E51" s="50"/>
      <c r="F51" s="20"/>
      <c r="G51" s="50"/>
      <c r="H51" s="20"/>
      <c r="I51" s="50"/>
      <c r="J51" s="19"/>
      <c r="K51" s="50"/>
      <c r="L51" s="20"/>
      <c r="M51" s="50"/>
      <c r="N51" s="20"/>
      <c r="O51" s="50"/>
      <c r="P51" s="20"/>
      <c r="Q51" s="50"/>
      <c r="R51" s="20"/>
      <c r="S51" s="50"/>
      <c r="T51" s="20"/>
      <c r="U51" s="50"/>
      <c r="V51" s="20"/>
      <c r="W51" s="50"/>
      <c r="X51" s="20"/>
      <c r="Y51" s="50"/>
    </row>
    <row r="52" spans="1:25" s="52" customFormat="1" ht="10" customHeight="1">
      <c r="A52" s="68"/>
      <c r="B52" s="68"/>
      <c r="C52" s="69"/>
      <c r="D52" s="68"/>
      <c r="E52" s="69"/>
      <c r="F52" s="68"/>
      <c r="G52" s="69"/>
      <c r="H52" s="68"/>
      <c r="I52" s="69"/>
      <c r="J52" s="70"/>
      <c r="K52" s="69"/>
      <c r="L52" s="68"/>
      <c r="M52" s="69"/>
      <c r="N52" s="68"/>
      <c r="O52" s="69"/>
      <c r="P52" s="68"/>
      <c r="Q52" s="69"/>
      <c r="R52" s="68"/>
      <c r="S52" s="69"/>
      <c r="T52" s="68"/>
      <c r="U52" s="69"/>
      <c r="V52" s="68"/>
      <c r="W52" s="69"/>
      <c r="X52" s="68"/>
      <c r="Y52" s="69"/>
    </row>
    <row r="53" spans="1:25">
      <c r="A53" s="73" t="s">
        <v>7</v>
      </c>
      <c r="B53" s="83" t="str">
        <f>DNB!B7</f>
        <v>June</v>
      </c>
      <c r="C53" s="81">
        <f>DNB!C7</f>
        <v>0</v>
      </c>
      <c r="D53" s="82" t="str">
        <f>DNB!D7</f>
        <v>July</v>
      </c>
      <c r="E53" s="79">
        <f>DNB!E7</f>
        <v>0</v>
      </c>
      <c r="F53" s="82" t="str">
        <f>DNB!F7</f>
        <v>Aug</v>
      </c>
      <c r="G53" s="79">
        <f>DNB!G7</f>
        <v>0</v>
      </c>
      <c r="H53" s="82" t="str">
        <f>DNB!H7</f>
        <v>Sep</v>
      </c>
      <c r="I53" s="79">
        <f>DNB!I7</f>
        <v>0</v>
      </c>
      <c r="J53" s="82" t="str">
        <f>DNB!J7</f>
        <v>Oct</v>
      </c>
      <c r="K53" s="79">
        <f>DNB!K7</f>
        <v>0</v>
      </c>
      <c r="L53" s="82" t="str">
        <f>DNB!L7</f>
        <v>Nov</v>
      </c>
      <c r="M53" s="79">
        <f>DNB!M7</f>
        <v>0</v>
      </c>
      <c r="N53" s="82" t="str">
        <f>DNB!N7</f>
        <v>Dec</v>
      </c>
      <c r="O53" s="79">
        <f>DNB!O7</f>
        <v>0</v>
      </c>
      <c r="P53" s="82" t="str">
        <f>DNB!P7</f>
        <v>Jan</v>
      </c>
      <c r="Q53" s="79">
        <f>DNB!Q7</f>
        <v>0</v>
      </c>
      <c r="R53" s="82" t="str">
        <f>DNB!R7</f>
        <v>Feb</v>
      </c>
      <c r="S53" s="79">
        <f>DNB!S7</f>
        <v>0</v>
      </c>
      <c r="T53" s="82" t="str">
        <f>DNB!T7</f>
        <v>Mar</v>
      </c>
      <c r="U53" s="79">
        <f>DNB!U7</f>
        <v>0</v>
      </c>
      <c r="V53" s="82" t="str">
        <f>DNB!V7</f>
        <v>Apr</v>
      </c>
      <c r="W53" s="79">
        <f>DNB!W7</f>
        <v>0</v>
      </c>
      <c r="X53" s="82" t="str">
        <f>DNB!X7</f>
        <v>May</v>
      </c>
      <c r="Y53" s="79">
        <f>DNB!Y7</f>
        <v>0</v>
      </c>
    </row>
    <row r="54" spans="1:25" ht="17">
      <c r="A54" s="25"/>
      <c r="B54" s="26" t="str">
        <f>DNB!B8</f>
        <v>Jours</v>
      </c>
      <c r="C54" s="51" t="str">
        <f>DNB!C8</f>
        <v>FTE</v>
      </c>
      <c r="D54" s="26" t="str">
        <f>DNB!D8</f>
        <v>Jours</v>
      </c>
      <c r="E54" s="51" t="str">
        <f>DNB!E8</f>
        <v>FTE</v>
      </c>
      <c r="F54" s="26" t="str">
        <f>DNB!F8</f>
        <v>Jours</v>
      </c>
      <c r="G54" s="51" t="str">
        <f>DNB!G8</f>
        <v>FTE</v>
      </c>
      <c r="H54" s="26" t="str">
        <f>DNB!H8</f>
        <v>Jours</v>
      </c>
      <c r="I54" s="51" t="str">
        <f>DNB!I8</f>
        <v>FTE</v>
      </c>
      <c r="J54" s="26" t="str">
        <f>DNB!J8</f>
        <v>Jours</v>
      </c>
      <c r="K54" s="51" t="str">
        <f>DNB!K8</f>
        <v>FTE</v>
      </c>
      <c r="L54" s="26" t="str">
        <f>DNB!L8</f>
        <v>Jours</v>
      </c>
      <c r="M54" s="51" t="str">
        <f>DNB!M8</f>
        <v>FTE</v>
      </c>
      <c r="N54" s="26" t="str">
        <f>DNB!N8</f>
        <v>Jours</v>
      </c>
      <c r="O54" s="51" t="str">
        <f>DNB!O8</f>
        <v>FTE</v>
      </c>
      <c r="P54" s="26" t="str">
        <f>DNB!P8</f>
        <v>Jours</v>
      </c>
      <c r="Q54" s="51" t="str">
        <f>DNB!Q8</f>
        <v>FTE</v>
      </c>
      <c r="R54" s="26" t="str">
        <f>DNB!R8</f>
        <v>Jours</v>
      </c>
      <c r="S54" s="51" t="str">
        <f>DNB!S8</f>
        <v>FTE</v>
      </c>
      <c r="T54" s="26" t="str">
        <f>DNB!T8</f>
        <v>Jours</v>
      </c>
      <c r="U54" s="51" t="str">
        <f>DNB!U8</f>
        <v>FTE</v>
      </c>
      <c r="V54" s="28" t="str">
        <f>DNB!V8</f>
        <v>Jours</v>
      </c>
      <c r="W54" s="51" t="str">
        <f>DNB!W8</f>
        <v>FTE</v>
      </c>
      <c r="X54" s="28" t="str">
        <f>DNB!X8</f>
        <v>Jours</v>
      </c>
      <c r="Y54" s="51" t="str">
        <f>DNB!Y8</f>
        <v>FTE</v>
      </c>
    </row>
    <row r="55" spans="1:25">
      <c r="A55" s="20" t="str">
        <f>DNB!A9</f>
        <v>?</v>
      </c>
      <c r="B55" s="20">
        <f>DNB!B9</f>
        <v>0</v>
      </c>
      <c r="C55" s="50">
        <f>DNB!C9</f>
        <v>0</v>
      </c>
      <c r="D55" s="20">
        <f>DNB!D9</f>
        <v>0</v>
      </c>
      <c r="E55" s="50">
        <f>DNB!E9</f>
        <v>0</v>
      </c>
      <c r="F55" s="20">
        <f>DNB!F9</f>
        <v>0</v>
      </c>
      <c r="G55" s="50">
        <f>DNB!G9</f>
        <v>0</v>
      </c>
      <c r="H55" s="20">
        <f>DNB!H9</f>
        <v>2.5</v>
      </c>
      <c r="I55" s="50">
        <f>DNB!I9</f>
        <v>0.13297872340425532</v>
      </c>
      <c r="J55" s="74">
        <f>DNB!J9</f>
        <v>3</v>
      </c>
      <c r="K55" s="50">
        <f>DNB!K9</f>
        <v>0.15957446808510636</v>
      </c>
      <c r="L55" s="20">
        <f>DNB!L9</f>
        <v>4</v>
      </c>
      <c r="M55" s="50">
        <f>DNB!M9</f>
        <v>0.21276595744680851</v>
      </c>
      <c r="N55" s="20">
        <f>DNB!N9</f>
        <v>4</v>
      </c>
      <c r="O55" s="50">
        <f>DNB!O9</f>
        <v>0.21276595744680851</v>
      </c>
      <c r="P55" s="20">
        <f>DNB!P9</f>
        <v>4</v>
      </c>
      <c r="Q55" s="50">
        <f>DNB!Q9</f>
        <v>0.21276595744680851</v>
      </c>
      <c r="R55" s="20">
        <f>DNB!R9</f>
        <v>4</v>
      </c>
      <c r="S55" s="50">
        <f>DNB!S9</f>
        <v>0.21276595744680851</v>
      </c>
      <c r="T55" s="20">
        <f>DNB!T9</f>
        <v>4</v>
      </c>
      <c r="U55" s="50">
        <f>DNB!U9</f>
        <v>0.21276595744680851</v>
      </c>
      <c r="V55" s="20">
        <f>DNB!V9</f>
        <v>4</v>
      </c>
      <c r="W55" s="50">
        <f>DNB!W9</f>
        <v>0.21276595744680851</v>
      </c>
      <c r="X55" s="20">
        <f>DNB!X9</f>
        <v>4</v>
      </c>
      <c r="Y55" s="50">
        <f>DNB!Y9</f>
        <v>0.21276595744680851</v>
      </c>
    </row>
    <row r="56" spans="1:25">
      <c r="A56" s="20" t="str">
        <f>DNB!A10</f>
        <v>?</v>
      </c>
      <c r="B56" s="20">
        <f>DNB!B10</f>
        <v>0</v>
      </c>
      <c r="C56" s="50">
        <f>DNB!C10</f>
        <v>0</v>
      </c>
      <c r="D56" s="20">
        <f>DNB!D10</f>
        <v>0</v>
      </c>
      <c r="E56" s="50">
        <f>DNB!E10</f>
        <v>0</v>
      </c>
      <c r="F56" s="20">
        <f>DNB!F10</f>
        <v>0</v>
      </c>
      <c r="G56" s="50">
        <f>DNB!G10</f>
        <v>0</v>
      </c>
      <c r="H56" s="20">
        <f>DNB!H10</f>
        <v>2.5</v>
      </c>
      <c r="I56" s="50">
        <f>DNB!I10</f>
        <v>0.13297872340425532</v>
      </c>
      <c r="J56" s="74">
        <f>DNB!J10</f>
        <v>3</v>
      </c>
      <c r="K56" s="50">
        <f>DNB!K10</f>
        <v>0.15957446808510636</v>
      </c>
      <c r="L56" s="20">
        <f>DNB!L10</f>
        <v>4</v>
      </c>
      <c r="M56" s="50">
        <f>DNB!M10</f>
        <v>0.21276595744680851</v>
      </c>
      <c r="N56" s="20">
        <f>DNB!N10</f>
        <v>4</v>
      </c>
      <c r="O56" s="50">
        <f>DNB!O10</f>
        <v>0.21276595744680851</v>
      </c>
      <c r="P56" s="20">
        <f>DNB!P10</f>
        <v>4</v>
      </c>
      <c r="Q56" s="50">
        <f>DNB!Q10</f>
        <v>0.21276595744680851</v>
      </c>
      <c r="R56" s="20">
        <f>DNB!R10</f>
        <v>4</v>
      </c>
      <c r="S56" s="50">
        <f>DNB!S10</f>
        <v>0.21276595744680851</v>
      </c>
      <c r="T56" s="20">
        <f>DNB!T10</f>
        <v>4</v>
      </c>
      <c r="U56" s="50">
        <f>DNB!U10</f>
        <v>0.21276595744680851</v>
      </c>
      <c r="V56" s="20">
        <f>DNB!V10</f>
        <v>4</v>
      </c>
      <c r="W56" s="50">
        <f>DNB!W10</f>
        <v>0.21276595744680851</v>
      </c>
      <c r="X56" s="20">
        <f>DNB!X10</f>
        <v>4</v>
      </c>
      <c r="Y56" s="50">
        <f>DNB!Y10</f>
        <v>0.21276595744680851</v>
      </c>
    </row>
    <row r="57" spans="1:25">
      <c r="A57" s="20" t="str">
        <f>DNB!A11</f>
        <v>?</v>
      </c>
      <c r="B57" s="20">
        <f>DNB!B11</f>
        <v>0</v>
      </c>
      <c r="C57" s="50">
        <f>DNB!C11</f>
        <v>0</v>
      </c>
      <c r="D57" s="20">
        <f>DNB!D11</f>
        <v>0</v>
      </c>
      <c r="E57" s="50">
        <f>DNB!E11</f>
        <v>0</v>
      </c>
      <c r="F57" s="20">
        <f>DNB!F11</f>
        <v>0</v>
      </c>
      <c r="G57" s="50">
        <f>DNB!G11</f>
        <v>0</v>
      </c>
      <c r="H57" s="20">
        <f>DNB!H11</f>
        <v>2.5</v>
      </c>
      <c r="I57" s="50">
        <f>DNB!I11</f>
        <v>0.13297872340425532</v>
      </c>
      <c r="J57" s="74">
        <f>DNB!J11</f>
        <v>3</v>
      </c>
      <c r="K57" s="50">
        <f>DNB!K11</f>
        <v>0.15957446808510636</v>
      </c>
      <c r="L57" s="20">
        <f>DNB!L11</f>
        <v>4</v>
      </c>
      <c r="M57" s="50">
        <f>DNB!M11</f>
        <v>0.21276595744680851</v>
      </c>
      <c r="N57" s="20">
        <f>DNB!N11</f>
        <v>4</v>
      </c>
      <c r="O57" s="50">
        <f>DNB!O11</f>
        <v>0.21276595744680851</v>
      </c>
      <c r="P57" s="20">
        <f>DNB!P11</f>
        <v>4</v>
      </c>
      <c r="Q57" s="50">
        <f>DNB!Q11</f>
        <v>0.21276595744680851</v>
      </c>
      <c r="R57" s="20">
        <f>DNB!R11</f>
        <v>4</v>
      </c>
      <c r="S57" s="50">
        <f>DNB!S11</f>
        <v>0.21276595744680851</v>
      </c>
      <c r="T57" s="20">
        <f>DNB!T11</f>
        <v>4</v>
      </c>
      <c r="U57" s="50">
        <f>DNB!U11</f>
        <v>0.21276595744680851</v>
      </c>
      <c r="V57" s="20">
        <f>DNB!V11</f>
        <v>4</v>
      </c>
      <c r="W57" s="50">
        <f>DNB!W11</f>
        <v>0.21276595744680851</v>
      </c>
      <c r="X57" s="20">
        <f>DNB!X11</f>
        <v>4</v>
      </c>
      <c r="Y57" s="50">
        <f>DNB!Y11</f>
        <v>0.21276595744680851</v>
      </c>
    </row>
    <row r="58" spans="1:25">
      <c r="A58" s="20" t="str">
        <f>DNB!A12</f>
        <v>?</v>
      </c>
      <c r="B58" s="31">
        <f>DNB!B12</f>
        <v>0</v>
      </c>
      <c r="C58" s="50">
        <f>DNB!C12</f>
        <v>0</v>
      </c>
      <c r="D58" s="31">
        <f>DNB!D12</f>
        <v>0</v>
      </c>
      <c r="E58" s="50">
        <f>DNB!E12</f>
        <v>0</v>
      </c>
      <c r="F58" s="31">
        <f>DNB!F12</f>
        <v>0</v>
      </c>
      <c r="G58" s="50">
        <f>DNB!G12</f>
        <v>0</v>
      </c>
      <c r="H58" s="31">
        <f>DNB!H12</f>
        <v>2.5</v>
      </c>
      <c r="I58" s="50">
        <f>DNB!I12</f>
        <v>0.13297872340425532</v>
      </c>
      <c r="J58" s="74">
        <f>DNB!J12</f>
        <v>3</v>
      </c>
      <c r="K58" s="50">
        <f>DNB!K12</f>
        <v>0.15957446808510636</v>
      </c>
      <c r="L58" s="20">
        <f>DNB!L12</f>
        <v>4</v>
      </c>
      <c r="M58" s="50">
        <f>DNB!M12</f>
        <v>0.21276595744680851</v>
      </c>
      <c r="N58" s="20">
        <f>DNB!N12</f>
        <v>4</v>
      </c>
      <c r="O58" s="50">
        <f>DNB!O12</f>
        <v>0.21276595744680851</v>
      </c>
      <c r="P58" s="20">
        <f>DNB!P12</f>
        <v>4</v>
      </c>
      <c r="Q58" s="50">
        <f>DNB!Q12</f>
        <v>0.21276595744680851</v>
      </c>
      <c r="R58" s="20">
        <f>DNB!R12</f>
        <v>4</v>
      </c>
      <c r="S58" s="50">
        <f>DNB!S12</f>
        <v>0.21276595744680851</v>
      </c>
      <c r="T58" s="20">
        <f>DNB!T12</f>
        <v>4</v>
      </c>
      <c r="U58" s="50">
        <f>DNB!U12</f>
        <v>0.21276595744680851</v>
      </c>
      <c r="V58" s="20">
        <f>DNB!V12</f>
        <v>4</v>
      </c>
      <c r="W58" s="50">
        <f>DNB!W12</f>
        <v>0.21276595744680851</v>
      </c>
      <c r="X58" s="20">
        <f>DNB!X12</f>
        <v>4</v>
      </c>
      <c r="Y58" s="50">
        <f>DNB!Y12</f>
        <v>0.21276595744680851</v>
      </c>
    </row>
    <row r="59" spans="1:25">
      <c r="A59" s="20" t="str">
        <f>DNB!A13</f>
        <v>?</v>
      </c>
      <c r="B59" s="20">
        <f>DNB!B13</f>
        <v>0</v>
      </c>
      <c r="C59" s="50">
        <f>DNB!C13</f>
        <v>0</v>
      </c>
      <c r="D59" s="20">
        <f>DNB!D13</f>
        <v>0</v>
      </c>
      <c r="E59" s="50">
        <f>DNB!E13</f>
        <v>0</v>
      </c>
      <c r="F59" s="20">
        <f>DNB!F13</f>
        <v>0</v>
      </c>
      <c r="G59" s="50">
        <f>DNB!G13</f>
        <v>0</v>
      </c>
      <c r="H59" s="20">
        <f>DNB!H13</f>
        <v>2.5</v>
      </c>
      <c r="I59" s="50">
        <f>DNB!I13</f>
        <v>0.13297872340425532</v>
      </c>
      <c r="J59" s="74">
        <f>DNB!J13</f>
        <v>3</v>
      </c>
      <c r="K59" s="50">
        <f>DNB!K13</f>
        <v>0.15957446808510636</v>
      </c>
      <c r="L59" s="20">
        <f>DNB!L13</f>
        <v>4</v>
      </c>
      <c r="M59" s="50">
        <f>DNB!M13</f>
        <v>0.21276595744680851</v>
      </c>
      <c r="N59" s="20">
        <f>DNB!N13</f>
        <v>4</v>
      </c>
      <c r="O59" s="50">
        <f>DNB!O13</f>
        <v>0.21276595744680851</v>
      </c>
      <c r="P59" s="20">
        <f>DNB!P13</f>
        <v>4</v>
      </c>
      <c r="Q59" s="50">
        <f>DNB!Q13</f>
        <v>0.21276595744680851</v>
      </c>
      <c r="R59" s="20">
        <f>DNB!R13</f>
        <v>4</v>
      </c>
      <c r="S59" s="50">
        <f>DNB!S13</f>
        <v>0.21276595744680851</v>
      </c>
      <c r="T59" s="20">
        <f>DNB!T13</f>
        <v>4</v>
      </c>
      <c r="U59" s="50">
        <f>DNB!U13</f>
        <v>0.21276595744680851</v>
      </c>
      <c r="V59" s="20">
        <f>DNB!V13</f>
        <v>4</v>
      </c>
      <c r="W59" s="50">
        <f>DNB!W13</f>
        <v>0.21276595744680851</v>
      </c>
      <c r="X59" s="20">
        <f>DNB!X13</f>
        <v>4</v>
      </c>
      <c r="Y59" s="50">
        <f>DNB!Y13</f>
        <v>0.21276595744680851</v>
      </c>
    </row>
  </sheetData>
  <mergeCells count="120">
    <mergeCell ref="X53:Y53"/>
    <mergeCell ref="B53:C53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36:Y36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1:Y31"/>
    <mergeCell ref="B31:C31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R21:S21"/>
    <mergeCell ref="T21:U21"/>
    <mergeCell ref="B21:C21"/>
    <mergeCell ref="D21:E21"/>
    <mergeCell ref="F21:G21"/>
    <mergeCell ref="H21:I21"/>
    <mergeCell ref="J21:K21"/>
    <mergeCell ref="X13:Y13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T45:U45"/>
    <mergeCell ref="V45:W45"/>
    <mergeCell ref="X45:Y45"/>
    <mergeCell ref="B41:C41"/>
    <mergeCell ref="D41:E41"/>
    <mergeCell ref="V21:W21"/>
    <mergeCell ref="X21:Y21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B23:C23"/>
    <mergeCell ref="D23:E23"/>
    <mergeCell ref="L21:M21"/>
    <mergeCell ref="N21:O21"/>
    <mergeCell ref="P21:Q21"/>
    <mergeCell ref="B45:C45"/>
    <mergeCell ref="D45:E45"/>
    <mergeCell ref="F45:G45"/>
    <mergeCell ref="H45:I45"/>
    <mergeCell ref="J45:K45"/>
    <mergeCell ref="L45:M45"/>
    <mergeCell ref="N45:O45"/>
    <mergeCell ref="P45:Q45"/>
    <mergeCell ref="R45:S45"/>
    <mergeCell ref="P23:Q23"/>
    <mergeCell ref="R23:S23"/>
    <mergeCell ref="T23:U23"/>
    <mergeCell ref="V23:W23"/>
    <mergeCell ref="X23:Y23"/>
    <mergeCell ref="F23:G23"/>
    <mergeCell ref="H23:I23"/>
    <mergeCell ref="J23:K23"/>
    <mergeCell ref="L23:M23"/>
    <mergeCell ref="N23:O23"/>
    <mergeCell ref="P41:Q41"/>
    <mergeCell ref="R41:S41"/>
    <mergeCell ref="T41:U41"/>
    <mergeCell ref="V41:W41"/>
    <mergeCell ref="X41:Y41"/>
    <mergeCell ref="F41:G41"/>
    <mergeCell ref="H41:I41"/>
    <mergeCell ref="J41:K41"/>
    <mergeCell ref="L41:M41"/>
    <mergeCell ref="N41:O41"/>
    <mergeCell ref="V47:W47"/>
    <mergeCell ref="X47:Y47"/>
    <mergeCell ref="L47:M47"/>
    <mergeCell ref="N47:O47"/>
    <mergeCell ref="P47:Q47"/>
    <mergeCell ref="R47:S47"/>
    <mergeCell ref="T47:U47"/>
    <mergeCell ref="B47:C47"/>
    <mergeCell ref="D47:E47"/>
    <mergeCell ref="F47:G47"/>
    <mergeCell ref="H47:I47"/>
    <mergeCell ref="J47:K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59715-6766-6E47-A766-9A4744032E74}">
  <sheetPr>
    <tabColor rgb="FFFF0000"/>
  </sheetPr>
  <dimension ref="A1"/>
  <sheetViews>
    <sheetView workbookViewId="0">
      <selection activeCell="E28" sqref="E28"/>
    </sheetView>
  </sheetViews>
  <sheetFormatPr baseColWidth="10" defaultRowHeight="16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8C037-2879-D248-802B-2B309C8E5770}">
  <dimension ref="A1:AB14"/>
  <sheetViews>
    <sheetView workbookViewId="0">
      <selection activeCell="B7" sqref="B7:C7"/>
    </sheetView>
  </sheetViews>
  <sheetFormatPr baseColWidth="10" defaultRowHeight="16"/>
  <cols>
    <col min="1" max="1" width="10.83203125" style="20"/>
    <col min="2" max="2" width="6.6640625" style="20" customWidth="1"/>
    <col min="3" max="3" width="6.6640625" style="50" customWidth="1"/>
    <col min="4" max="4" width="6.6640625" style="20" customWidth="1"/>
    <col min="5" max="5" width="6.6640625" style="50" customWidth="1"/>
    <col min="6" max="6" width="6.6640625" style="20" customWidth="1"/>
    <col min="7" max="7" width="6.6640625" style="50" customWidth="1"/>
    <col min="8" max="8" width="6.6640625" style="20" customWidth="1"/>
    <col min="9" max="9" width="6.6640625" style="50" customWidth="1"/>
    <col min="10" max="10" width="6.6640625" style="20" customWidth="1"/>
    <col min="11" max="11" width="6.6640625" style="50" customWidth="1"/>
    <col min="12" max="12" width="6.6640625" style="20" customWidth="1"/>
    <col min="13" max="13" width="6.6640625" style="50" customWidth="1"/>
    <col min="14" max="14" width="6.6640625" style="20" customWidth="1"/>
    <col min="15" max="15" width="6.6640625" style="50" customWidth="1"/>
    <col min="16" max="16" width="6.6640625" style="20" customWidth="1"/>
    <col min="17" max="17" width="6.6640625" style="50" customWidth="1"/>
    <col min="18" max="18" width="6.6640625" style="20" customWidth="1"/>
    <col min="19" max="19" width="6.6640625" style="50" customWidth="1"/>
    <col min="20" max="20" width="6.6640625" style="20" customWidth="1"/>
    <col min="21" max="21" width="6.6640625" style="50" customWidth="1"/>
    <col min="22" max="22" width="6.6640625" style="20" customWidth="1"/>
    <col min="23" max="23" width="6.6640625" style="50" customWidth="1"/>
    <col min="24" max="24" width="6.6640625" style="20" customWidth="1"/>
    <col min="25" max="25" width="6.6640625" style="50" customWidth="1"/>
    <col min="26" max="26" width="2.33203125" style="20" customWidth="1"/>
    <col min="27" max="27" width="9.1640625" style="20" customWidth="1"/>
    <col min="28" max="28" width="10" style="19" customWidth="1"/>
    <col min="29" max="16384" width="10.83203125" style="20"/>
  </cols>
  <sheetData>
    <row r="1" spans="1:28">
      <c r="A1" s="20">
        <v>18.8</v>
      </c>
    </row>
    <row r="3" spans="1:28" s="24" customFormat="1" ht="29" customHeight="1">
      <c r="A3" s="24" t="s">
        <v>33</v>
      </c>
      <c r="B3" s="94">
        <f>SUM(B9:B105)</f>
        <v>56</v>
      </c>
      <c r="C3" s="95"/>
      <c r="D3" s="94">
        <f>SUM(D9:D105)</f>
        <v>48</v>
      </c>
      <c r="E3" s="95"/>
      <c r="F3" s="94">
        <f t="shared" ref="F3:J3" si="0">SUM(F9:F105)</f>
        <v>48</v>
      </c>
      <c r="G3" s="95"/>
      <c r="H3" s="94">
        <f t="shared" si="0"/>
        <v>56</v>
      </c>
      <c r="I3" s="95"/>
      <c r="J3" s="94">
        <f t="shared" si="0"/>
        <v>56</v>
      </c>
      <c r="K3" s="95"/>
      <c r="L3" s="94">
        <f>SUM(L9:L105)</f>
        <v>56</v>
      </c>
      <c r="M3" s="95"/>
      <c r="N3" s="94">
        <f>SUM(N9:N105)</f>
        <v>56</v>
      </c>
      <c r="O3" s="95"/>
      <c r="P3" s="94">
        <f t="shared" ref="P3" si="1">SUM(P9:P105)</f>
        <v>56</v>
      </c>
      <c r="Q3" s="95"/>
      <c r="R3" s="94">
        <f t="shared" ref="R3" si="2">SUM(R9:R105)</f>
        <v>56</v>
      </c>
      <c r="S3" s="95"/>
      <c r="T3" s="94">
        <f t="shared" ref="T3" si="3">SUM(T9:T105)</f>
        <v>56</v>
      </c>
      <c r="U3" s="95"/>
      <c r="V3" s="94">
        <f t="shared" ref="V3" si="4">SUM(V9:V105)</f>
        <v>56</v>
      </c>
      <c r="W3" s="95"/>
      <c r="X3" s="94">
        <f t="shared" ref="X3" si="5">SUM(X9:X105)</f>
        <v>56</v>
      </c>
      <c r="Y3" s="95"/>
      <c r="AA3" s="24">
        <f>SUM(B3:Y3)</f>
        <v>656</v>
      </c>
      <c r="AB3" s="34"/>
    </row>
    <row r="4" spans="1:28" s="34" customFormat="1" ht="29" customHeight="1">
      <c r="A4" s="34" t="s">
        <v>34</v>
      </c>
      <c r="B4" s="92">
        <f>SUM(C9:C102)</f>
        <v>2.9787234042553186</v>
      </c>
      <c r="C4" s="93"/>
      <c r="D4" s="92">
        <f t="shared" ref="D4" si="6">SUM(E9:E102)</f>
        <v>2.5531914893617018</v>
      </c>
      <c r="E4" s="93"/>
      <c r="F4" s="92">
        <f t="shared" ref="F4" si="7">SUM(G9:G102)</f>
        <v>2.5531914893617023</v>
      </c>
      <c r="G4" s="93"/>
      <c r="H4" s="92">
        <f t="shared" ref="H4" si="8">SUM(I9:I102)</f>
        <v>2.9787234042553186</v>
      </c>
      <c r="I4" s="93"/>
      <c r="J4" s="92">
        <f t="shared" ref="J4" si="9">SUM(K9:K102)</f>
        <v>2.9787234042553186</v>
      </c>
      <c r="K4" s="93"/>
      <c r="L4" s="92">
        <f t="shared" ref="L4" si="10">SUM(M9:M102)</f>
        <v>2.9787234042553186</v>
      </c>
      <c r="M4" s="93"/>
      <c r="N4" s="92">
        <f t="shared" ref="N4" si="11">SUM(O9:O102)</f>
        <v>2.9787234042553186</v>
      </c>
      <c r="O4" s="93"/>
      <c r="P4" s="92">
        <f t="shared" ref="P4" si="12">SUM(Q9:Q102)</f>
        <v>2.9787234042553186</v>
      </c>
      <c r="Q4" s="93"/>
      <c r="R4" s="92">
        <f t="shared" ref="R4" si="13">SUM(S9:S102)</f>
        <v>2.9787234042553186</v>
      </c>
      <c r="S4" s="93"/>
      <c r="T4" s="92">
        <f t="shared" ref="T4" si="14">SUM(U9:U102)</f>
        <v>2.9787234042553186</v>
      </c>
      <c r="U4" s="93"/>
      <c r="V4" s="92">
        <f t="shared" ref="V4" si="15">SUM(W9:W102)</f>
        <v>2.9787234042553186</v>
      </c>
      <c r="W4" s="93"/>
      <c r="X4" s="92">
        <f t="shared" ref="X4" si="16">SUM(Y9:Y102)</f>
        <v>2.9787234042553186</v>
      </c>
      <c r="Y4" s="93"/>
      <c r="AA4" s="34">
        <f>SUM(B4:Y4)</f>
        <v>34.893617021276597</v>
      </c>
    </row>
    <row r="5" spans="1:28" s="40" customFormat="1" ht="36" customHeight="1">
      <c r="A5" s="39" t="s">
        <v>40</v>
      </c>
      <c r="B5" s="88">
        <f>B4-B6</f>
        <v>2.9787234042553186</v>
      </c>
      <c r="C5" s="89"/>
      <c r="D5" s="88">
        <f t="shared" ref="D5" si="17">D4-D6</f>
        <v>2.5531914893617018</v>
      </c>
      <c r="E5" s="89"/>
      <c r="F5" s="88">
        <f t="shared" ref="F5" si="18">F4-F6</f>
        <v>2.5531914893617023</v>
      </c>
      <c r="G5" s="89"/>
      <c r="H5" s="88">
        <f t="shared" ref="H5" si="19">H4-H6</f>
        <v>2.9787234042553186</v>
      </c>
      <c r="I5" s="89"/>
      <c r="J5" s="88">
        <f t="shared" ref="J5" si="20">J4-J6</f>
        <v>2.9787234042553186</v>
      </c>
      <c r="K5" s="89"/>
      <c r="L5" s="88">
        <f t="shared" ref="L5" si="21">L4-L6</f>
        <v>2.9787234042553186</v>
      </c>
      <c r="M5" s="89"/>
      <c r="N5" s="88">
        <f t="shared" ref="N5" si="22">N4-N6</f>
        <v>2.9787234042553186</v>
      </c>
      <c r="O5" s="89"/>
      <c r="P5" s="88">
        <f t="shared" ref="P5" si="23">P4-P6</f>
        <v>2.9787234042553186</v>
      </c>
      <c r="Q5" s="89"/>
      <c r="R5" s="88">
        <f t="shared" ref="R5" si="24">R4-R6</f>
        <v>2.9787234042553186</v>
      </c>
      <c r="S5" s="89"/>
      <c r="T5" s="88">
        <f t="shared" ref="T5" si="25">T4-T6</f>
        <v>2.9787234042553186</v>
      </c>
      <c r="U5" s="89"/>
      <c r="V5" s="88">
        <f t="shared" ref="V5" si="26">V4-V6</f>
        <v>2.9787234042553186</v>
      </c>
      <c r="W5" s="89"/>
      <c r="X5" s="88">
        <f t="shared" ref="X5" si="27">X4-X6</f>
        <v>2.9787234042553186</v>
      </c>
      <c r="Y5" s="89"/>
      <c r="AA5" s="41"/>
      <c r="AB5" s="41"/>
    </row>
    <row r="6" spans="1:28" s="36" customFormat="1" ht="29" customHeight="1">
      <c r="A6" s="35" t="s">
        <v>41</v>
      </c>
      <c r="B6" s="90">
        <f>SUMIFS(C9:C101,$A$9:$A$101,"?")</f>
        <v>0</v>
      </c>
      <c r="C6" s="91"/>
      <c r="D6" s="90">
        <f t="shared" ref="D6" si="28">SUMIFS(E9:E101,$A$9:$A$101,"?")</f>
        <v>0</v>
      </c>
      <c r="E6" s="91"/>
      <c r="F6" s="90">
        <f t="shared" ref="F6" si="29">SUMIFS(G9:G101,$A$9:$A$101,"?")</f>
        <v>0</v>
      </c>
      <c r="G6" s="91"/>
      <c r="H6" s="90">
        <f t="shared" ref="H6" si="30">SUMIFS(I9:I101,$A$9:$A$101,"?")</f>
        <v>0</v>
      </c>
      <c r="I6" s="91"/>
      <c r="J6" s="90">
        <f t="shared" ref="J6" si="31">SUMIFS(K9:K101,$A$9:$A$101,"?")</f>
        <v>0</v>
      </c>
      <c r="K6" s="91"/>
      <c r="L6" s="90">
        <f t="shared" ref="L6" si="32">SUMIFS(M9:M101,$A$9:$A$101,"?")</f>
        <v>0</v>
      </c>
      <c r="M6" s="91"/>
      <c r="N6" s="90">
        <f t="shared" ref="N6" si="33">SUMIFS(O9:O101,$A$9:$A$101,"?")</f>
        <v>0</v>
      </c>
      <c r="O6" s="91"/>
      <c r="P6" s="90">
        <f t="shared" ref="P6" si="34">SUMIFS(Q9:Q101,$A$9:$A$101,"?")</f>
        <v>0</v>
      </c>
      <c r="Q6" s="91"/>
      <c r="R6" s="90">
        <f t="shared" ref="R6" si="35">SUMIFS(S9:S101,$A$9:$A$101,"?")</f>
        <v>0</v>
      </c>
      <c r="S6" s="91"/>
      <c r="T6" s="90">
        <f t="shared" ref="T6" si="36">SUMIFS(U9:U101,$A$9:$A$101,"?")</f>
        <v>0</v>
      </c>
      <c r="U6" s="91"/>
      <c r="V6" s="90">
        <f t="shared" ref="V6" si="37">SUMIFS(W9:W101,$A$9:$A$101,"?")</f>
        <v>0</v>
      </c>
      <c r="W6" s="91"/>
      <c r="X6" s="90">
        <f t="shared" ref="X6" si="38">SUMIFS(Y9:Y101,$A$9:$A$101,"?")</f>
        <v>0</v>
      </c>
      <c r="Y6" s="91"/>
      <c r="AA6" s="37">
        <f>SUM(B6:Y6)</f>
        <v>0</v>
      </c>
    </row>
    <row r="7" spans="1:28" ht="17" customHeight="1">
      <c r="B7" s="80" t="s">
        <v>9</v>
      </c>
      <c r="C7" s="81"/>
      <c r="D7" s="78" t="s">
        <v>10</v>
      </c>
      <c r="E7" s="79"/>
      <c r="F7" s="78" t="s">
        <v>11</v>
      </c>
      <c r="G7" s="79"/>
      <c r="H7" s="78" t="s">
        <v>12</v>
      </c>
      <c r="I7" s="79"/>
      <c r="J7" s="78" t="s">
        <v>13</v>
      </c>
      <c r="K7" s="79"/>
      <c r="L7" s="78" t="s">
        <v>14</v>
      </c>
      <c r="M7" s="79"/>
      <c r="N7" s="78" t="s">
        <v>15</v>
      </c>
      <c r="O7" s="79"/>
      <c r="P7" s="78" t="s">
        <v>16</v>
      </c>
      <c r="Q7" s="79"/>
      <c r="R7" s="78" t="s">
        <v>17</v>
      </c>
      <c r="S7" s="79"/>
      <c r="T7" s="78" t="s">
        <v>18</v>
      </c>
      <c r="U7" s="79"/>
      <c r="V7" s="78" t="s">
        <v>19</v>
      </c>
      <c r="W7" s="79"/>
      <c r="X7" s="78" t="s">
        <v>20</v>
      </c>
      <c r="Y7" s="79"/>
      <c r="AA7" s="24" t="s">
        <v>33</v>
      </c>
      <c r="AB7" s="19" t="s">
        <v>34</v>
      </c>
    </row>
    <row r="8" spans="1:28" s="25" customFormat="1" ht="17">
      <c r="B8" s="26" t="s">
        <v>32</v>
      </c>
      <c r="C8" s="51" t="s">
        <v>2</v>
      </c>
      <c r="D8" s="26" t="s">
        <v>32</v>
      </c>
      <c r="E8" s="51" t="s">
        <v>2</v>
      </c>
      <c r="F8" s="26" t="s">
        <v>32</v>
      </c>
      <c r="G8" s="51" t="s">
        <v>2</v>
      </c>
      <c r="H8" s="26" t="s">
        <v>32</v>
      </c>
      <c r="I8" s="51" t="s">
        <v>2</v>
      </c>
      <c r="J8" s="26" t="s">
        <v>32</v>
      </c>
      <c r="K8" s="51" t="s">
        <v>2</v>
      </c>
      <c r="L8" s="26" t="s">
        <v>32</v>
      </c>
      <c r="M8" s="51" t="s">
        <v>2</v>
      </c>
      <c r="N8" s="26" t="s">
        <v>32</v>
      </c>
      <c r="O8" s="51" t="s">
        <v>2</v>
      </c>
      <c r="P8" s="26" t="s">
        <v>32</v>
      </c>
      <c r="Q8" s="51" t="s">
        <v>2</v>
      </c>
      <c r="R8" s="26" t="s">
        <v>32</v>
      </c>
      <c r="S8" s="51" t="s">
        <v>2</v>
      </c>
      <c r="T8" s="26" t="s">
        <v>32</v>
      </c>
      <c r="U8" s="51" t="s">
        <v>2</v>
      </c>
      <c r="V8" s="28" t="s">
        <v>32</v>
      </c>
      <c r="W8" s="51" t="s">
        <v>2</v>
      </c>
      <c r="X8" s="28" t="s">
        <v>32</v>
      </c>
      <c r="Y8" s="51" t="s">
        <v>2</v>
      </c>
      <c r="AA8" s="29"/>
      <c r="AB8" s="30"/>
    </row>
    <row r="9" spans="1:28">
      <c r="A9" s="20" t="s">
        <v>24</v>
      </c>
      <c r="B9" s="20">
        <v>12</v>
      </c>
      <c r="C9" s="50">
        <f>B9/$A$1</f>
        <v>0.63829787234042545</v>
      </c>
      <c r="D9" s="20">
        <v>10</v>
      </c>
      <c r="E9" s="50">
        <f>D9/$A$1</f>
        <v>0.53191489361702127</v>
      </c>
      <c r="F9" s="20">
        <v>10</v>
      </c>
      <c r="G9" s="50">
        <f>F9/$A$1</f>
        <v>0.53191489361702127</v>
      </c>
      <c r="H9" s="20">
        <v>12</v>
      </c>
      <c r="I9" s="50">
        <f>H9/$A$1</f>
        <v>0.63829787234042545</v>
      </c>
      <c r="J9" s="20">
        <v>12</v>
      </c>
      <c r="K9" s="50">
        <f>J9/$A$1</f>
        <v>0.63829787234042545</v>
      </c>
      <c r="L9" s="20">
        <v>12</v>
      </c>
      <c r="M9" s="50">
        <f>L9/$A$1</f>
        <v>0.63829787234042545</v>
      </c>
      <c r="N9" s="20">
        <v>12</v>
      </c>
      <c r="O9" s="50">
        <f>N9/$A$1</f>
        <v>0.63829787234042545</v>
      </c>
      <c r="P9" s="20">
        <v>12</v>
      </c>
      <c r="Q9" s="50">
        <f>P9/$A$1</f>
        <v>0.63829787234042545</v>
      </c>
      <c r="R9" s="20">
        <v>12</v>
      </c>
      <c r="S9" s="50">
        <f>R9/$A$1</f>
        <v>0.63829787234042545</v>
      </c>
      <c r="T9" s="20">
        <v>12</v>
      </c>
      <c r="U9" s="50">
        <f>T9/$A$1</f>
        <v>0.63829787234042545</v>
      </c>
      <c r="V9" s="20">
        <v>12</v>
      </c>
      <c r="W9" s="50">
        <f>V9/$A$1</f>
        <v>0.63829787234042545</v>
      </c>
      <c r="X9" s="20">
        <v>12</v>
      </c>
      <c r="Y9" s="50">
        <f>X9/$A$1</f>
        <v>0.63829787234042545</v>
      </c>
      <c r="AA9" s="20">
        <f>SUM(B9,D9,F9,H9,J9,L9,N9,P9,R9,T9,V9,X9)</f>
        <v>140</v>
      </c>
      <c r="AB9" s="19">
        <f>SUM(C9,E9,G9,I9,K9,M9,O9,Q9,S9,U9,W9,Y9)</f>
        <v>7.446808510638296</v>
      </c>
    </row>
    <row r="10" spans="1:28">
      <c r="A10" s="20" t="s">
        <v>25</v>
      </c>
      <c r="B10" s="20">
        <v>4</v>
      </c>
      <c r="C10" s="50">
        <f>B10/$A$1</f>
        <v>0.21276595744680851</v>
      </c>
      <c r="D10" s="20">
        <v>0</v>
      </c>
      <c r="E10" s="50">
        <f>D10/$A$1</f>
        <v>0</v>
      </c>
      <c r="F10" s="20">
        <v>4</v>
      </c>
      <c r="G10" s="50">
        <f>F10/$A$1</f>
        <v>0.21276595744680851</v>
      </c>
      <c r="H10" s="20">
        <v>4</v>
      </c>
      <c r="I10" s="50">
        <f>H10/$A$1</f>
        <v>0.21276595744680851</v>
      </c>
      <c r="J10" s="20">
        <v>4</v>
      </c>
      <c r="K10" s="50">
        <f>J10/$A$1</f>
        <v>0.21276595744680851</v>
      </c>
      <c r="L10" s="20">
        <v>4</v>
      </c>
      <c r="M10" s="50">
        <f>L10/$A$1</f>
        <v>0.21276595744680851</v>
      </c>
      <c r="N10" s="20">
        <v>4</v>
      </c>
      <c r="O10" s="50">
        <f>N10/$A$1</f>
        <v>0.21276595744680851</v>
      </c>
      <c r="P10" s="20">
        <v>4</v>
      </c>
      <c r="Q10" s="50">
        <f>P10/$A$1</f>
        <v>0.21276595744680851</v>
      </c>
      <c r="R10" s="20">
        <v>4</v>
      </c>
      <c r="S10" s="50">
        <f>R10/$A$1</f>
        <v>0.21276595744680851</v>
      </c>
      <c r="T10" s="20">
        <v>4</v>
      </c>
      <c r="U10" s="50">
        <f>T10/$A$1</f>
        <v>0.21276595744680851</v>
      </c>
      <c r="V10" s="20">
        <v>4</v>
      </c>
      <c r="W10" s="50">
        <f>V10/$A$1</f>
        <v>0.21276595744680851</v>
      </c>
      <c r="X10" s="20">
        <v>4</v>
      </c>
      <c r="Y10" s="50">
        <f>X10/$A$1</f>
        <v>0.21276595744680851</v>
      </c>
      <c r="AA10" s="20">
        <f t="shared" ref="AA10:AB12" si="39">SUM(B10,D10,F10,H10,J10,L10,N10,P10,R10,T10,V10,X10)</f>
        <v>44</v>
      </c>
      <c r="AB10" s="19">
        <f t="shared" si="39"/>
        <v>2.3404255319148941</v>
      </c>
    </row>
    <row r="11" spans="1:28">
      <c r="A11" s="20" t="s">
        <v>26</v>
      </c>
      <c r="B11" s="20">
        <v>12</v>
      </c>
      <c r="C11" s="50">
        <f t="shared" ref="C11:E14" si="40">B11/$A$1</f>
        <v>0.63829787234042545</v>
      </c>
      <c r="D11" s="20">
        <v>12</v>
      </c>
      <c r="E11" s="50">
        <f t="shared" si="40"/>
        <v>0.63829787234042545</v>
      </c>
      <c r="F11" s="20">
        <v>10</v>
      </c>
      <c r="G11" s="50">
        <f t="shared" ref="G11" si="41">F11/$A$1</f>
        <v>0.53191489361702127</v>
      </c>
      <c r="H11" s="20">
        <v>12</v>
      </c>
      <c r="I11" s="50">
        <f t="shared" ref="I11" si="42">H11/$A$1</f>
        <v>0.63829787234042545</v>
      </c>
      <c r="J11" s="20">
        <v>12</v>
      </c>
      <c r="K11" s="50">
        <f t="shared" ref="K11:K14" si="43">J11/$A$1</f>
        <v>0.63829787234042545</v>
      </c>
      <c r="L11" s="20">
        <v>12</v>
      </c>
      <c r="M11" s="50">
        <f t="shared" ref="M11:M14" si="44">L11/$A$1</f>
        <v>0.63829787234042545</v>
      </c>
      <c r="N11" s="20">
        <v>12</v>
      </c>
      <c r="O11" s="50">
        <f t="shared" ref="O11:O14" si="45">N11/$A$1</f>
        <v>0.63829787234042545</v>
      </c>
      <c r="P11" s="20">
        <v>12</v>
      </c>
      <c r="Q11" s="50">
        <f t="shared" ref="Q11:Q14" si="46">P11/$A$1</f>
        <v>0.63829787234042545</v>
      </c>
      <c r="R11" s="20">
        <v>12</v>
      </c>
      <c r="S11" s="50">
        <f t="shared" ref="S11:S14" si="47">R11/$A$1</f>
        <v>0.63829787234042545</v>
      </c>
      <c r="T11" s="20">
        <v>12</v>
      </c>
      <c r="U11" s="50">
        <f t="shared" ref="U11:U14" si="48">T11/$A$1</f>
        <v>0.63829787234042545</v>
      </c>
      <c r="V11" s="20">
        <v>12</v>
      </c>
      <c r="W11" s="50">
        <f t="shared" ref="W11:W14" si="49">V11/$A$1</f>
        <v>0.63829787234042545</v>
      </c>
      <c r="X11" s="20">
        <v>12</v>
      </c>
      <c r="Y11" s="50">
        <f t="shared" ref="Y11:Y14" si="50">X11/$A$1</f>
        <v>0.63829787234042545</v>
      </c>
      <c r="AA11" s="20">
        <f t="shared" si="39"/>
        <v>142</v>
      </c>
      <c r="AB11" s="19">
        <f t="shared" si="39"/>
        <v>7.5531914893617005</v>
      </c>
    </row>
    <row r="12" spans="1:28">
      <c r="A12" s="20" t="s">
        <v>28</v>
      </c>
      <c r="B12" s="31">
        <v>12</v>
      </c>
      <c r="C12" s="50">
        <f t="shared" si="40"/>
        <v>0.63829787234042545</v>
      </c>
      <c r="D12" s="31">
        <v>12</v>
      </c>
      <c r="E12" s="50">
        <f t="shared" si="40"/>
        <v>0.63829787234042545</v>
      </c>
      <c r="F12" s="31">
        <v>10</v>
      </c>
      <c r="G12" s="50">
        <f t="shared" ref="G12" si="51">F12/$A$1</f>
        <v>0.53191489361702127</v>
      </c>
      <c r="H12" s="31">
        <v>12</v>
      </c>
      <c r="I12" s="50">
        <f t="shared" ref="I12" si="52">H12/$A$1</f>
        <v>0.63829787234042545</v>
      </c>
      <c r="J12" s="31">
        <v>12</v>
      </c>
      <c r="K12" s="50">
        <f t="shared" si="43"/>
        <v>0.63829787234042545</v>
      </c>
      <c r="L12" s="31">
        <v>12</v>
      </c>
      <c r="M12" s="50">
        <f t="shared" si="44"/>
        <v>0.63829787234042545</v>
      </c>
      <c r="N12" s="31">
        <v>12</v>
      </c>
      <c r="O12" s="50">
        <f t="shared" si="45"/>
        <v>0.63829787234042545</v>
      </c>
      <c r="P12" s="31">
        <v>12</v>
      </c>
      <c r="Q12" s="50">
        <f t="shared" si="46"/>
        <v>0.63829787234042545</v>
      </c>
      <c r="R12" s="31">
        <v>12</v>
      </c>
      <c r="S12" s="50">
        <f t="shared" si="47"/>
        <v>0.63829787234042545</v>
      </c>
      <c r="T12" s="31">
        <v>12</v>
      </c>
      <c r="U12" s="50">
        <f t="shared" si="48"/>
        <v>0.63829787234042545</v>
      </c>
      <c r="V12" s="31">
        <v>12</v>
      </c>
      <c r="W12" s="50">
        <f t="shared" si="49"/>
        <v>0.63829787234042545</v>
      </c>
      <c r="X12" s="31">
        <v>12</v>
      </c>
      <c r="Y12" s="50">
        <f t="shared" si="50"/>
        <v>0.63829787234042545</v>
      </c>
      <c r="AA12" s="20">
        <f t="shared" si="39"/>
        <v>142</v>
      </c>
      <c r="AB12" s="19">
        <f t="shared" si="39"/>
        <v>7.5531914893617005</v>
      </c>
    </row>
    <row r="13" spans="1:28">
      <c r="A13" s="20" t="s">
        <v>30</v>
      </c>
      <c r="B13" s="20">
        <v>4</v>
      </c>
      <c r="C13" s="50">
        <f t="shared" si="40"/>
        <v>0.21276595744680851</v>
      </c>
      <c r="D13" s="20">
        <v>2</v>
      </c>
      <c r="E13" s="50">
        <f t="shared" si="40"/>
        <v>0.10638297872340426</v>
      </c>
      <c r="F13" s="20">
        <v>2</v>
      </c>
      <c r="G13" s="50">
        <f t="shared" ref="G13:G14" si="53">F13/$A$1</f>
        <v>0.10638297872340426</v>
      </c>
      <c r="H13" s="20">
        <v>4</v>
      </c>
      <c r="I13" s="50">
        <f t="shared" ref="I13:I14" si="54">H13/$A$1</f>
        <v>0.21276595744680851</v>
      </c>
      <c r="J13" s="20">
        <v>4</v>
      </c>
      <c r="K13" s="50">
        <f t="shared" si="43"/>
        <v>0.21276595744680851</v>
      </c>
      <c r="L13" s="20">
        <v>4</v>
      </c>
      <c r="M13" s="50">
        <f t="shared" si="44"/>
        <v>0.21276595744680851</v>
      </c>
      <c r="N13" s="20">
        <v>4</v>
      </c>
      <c r="O13" s="50">
        <f t="shared" si="45"/>
        <v>0.21276595744680851</v>
      </c>
      <c r="P13" s="20">
        <v>4</v>
      </c>
      <c r="Q13" s="50">
        <f t="shared" si="46"/>
        <v>0.21276595744680851</v>
      </c>
      <c r="R13" s="20">
        <v>4</v>
      </c>
      <c r="S13" s="50">
        <f t="shared" si="47"/>
        <v>0.21276595744680851</v>
      </c>
      <c r="T13" s="20">
        <v>4</v>
      </c>
      <c r="U13" s="50">
        <f t="shared" si="48"/>
        <v>0.21276595744680851</v>
      </c>
      <c r="V13" s="20">
        <v>4</v>
      </c>
      <c r="W13" s="50">
        <f t="shared" si="49"/>
        <v>0.21276595744680851</v>
      </c>
      <c r="X13" s="20">
        <v>4</v>
      </c>
      <c r="Y13" s="50">
        <f t="shared" si="50"/>
        <v>0.21276595744680851</v>
      </c>
    </row>
    <row r="14" spans="1:28">
      <c r="A14" s="20" t="s">
        <v>39</v>
      </c>
      <c r="B14" s="20">
        <v>12</v>
      </c>
      <c r="C14" s="50">
        <f t="shared" si="40"/>
        <v>0.63829787234042545</v>
      </c>
      <c r="D14" s="20">
        <v>12</v>
      </c>
      <c r="E14" s="50">
        <f t="shared" si="40"/>
        <v>0.63829787234042545</v>
      </c>
      <c r="F14" s="20">
        <v>12</v>
      </c>
      <c r="G14" s="50">
        <f t="shared" si="53"/>
        <v>0.63829787234042545</v>
      </c>
      <c r="H14" s="20">
        <v>12</v>
      </c>
      <c r="I14" s="50">
        <f t="shared" si="54"/>
        <v>0.63829787234042545</v>
      </c>
      <c r="J14" s="20">
        <v>12</v>
      </c>
      <c r="K14" s="50">
        <f t="shared" si="43"/>
        <v>0.63829787234042545</v>
      </c>
      <c r="L14" s="20">
        <v>12</v>
      </c>
      <c r="M14" s="50">
        <f t="shared" si="44"/>
        <v>0.63829787234042545</v>
      </c>
      <c r="N14" s="20">
        <v>12</v>
      </c>
      <c r="O14" s="50">
        <f t="shared" si="45"/>
        <v>0.63829787234042545</v>
      </c>
      <c r="P14" s="20">
        <v>12</v>
      </c>
      <c r="Q14" s="50">
        <f t="shared" si="46"/>
        <v>0.63829787234042545</v>
      </c>
      <c r="R14" s="20">
        <v>12</v>
      </c>
      <c r="S14" s="50">
        <f t="shared" si="47"/>
        <v>0.63829787234042545</v>
      </c>
      <c r="T14" s="20">
        <v>12</v>
      </c>
      <c r="U14" s="50">
        <f t="shared" si="48"/>
        <v>0.63829787234042545</v>
      </c>
      <c r="V14" s="20">
        <v>12</v>
      </c>
      <c r="W14" s="50">
        <f t="shared" si="49"/>
        <v>0.63829787234042545</v>
      </c>
      <c r="X14" s="20">
        <v>12</v>
      </c>
      <c r="Y14" s="50">
        <f t="shared" si="50"/>
        <v>0.63829787234042545</v>
      </c>
    </row>
  </sheetData>
  <mergeCells count="60">
    <mergeCell ref="X3:Y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6:Y6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5:Y5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E77F1-3ADD-0848-BF0C-024FF7C6AAA8}">
  <dimension ref="A1:AB12"/>
  <sheetViews>
    <sheetView workbookViewId="0">
      <selection activeCell="B10" sqref="B10"/>
    </sheetView>
  </sheetViews>
  <sheetFormatPr baseColWidth="10" defaultRowHeight="16"/>
  <cols>
    <col min="1" max="1" width="10.5" customWidth="1"/>
    <col min="2" max="2" width="6.6640625" customWidth="1"/>
    <col min="3" max="3" width="6.6640625" style="47" customWidth="1"/>
    <col min="4" max="4" width="6.6640625" customWidth="1"/>
    <col min="5" max="5" width="6.6640625" style="47" customWidth="1"/>
    <col min="6" max="6" width="6.6640625" customWidth="1"/>
    <col min="7" max="7" width="6.6640625" style="47" customWidth="1"/>
    <col min="8" max="8" width="6.6640625" customWidth="1"/>
    <col min="9" max="9" width="6.6640625" style="47" customWidth="1"/>
    <col min="10" max="10" width="6.6640625" customWidth="1"/>
    <col min="11" max="11" width="6.6640625" style="47" customWidth="1"/>
    <col min="12" max="12" width="6.6640625" customWidth="1"/>
    <col min="13" max="13" width="6.6640625" style="47" customWidth="1"/>
    <col min="14" max="14" width="6.6640625" customWidth="1"/>
    <col min="15" max="15" width="6.6640625" style="47" customWidth="1"/>
    <col min="16" max="16" width="6.6640625" customWidth="1"/>
    <col min="17" max="17" width="6.6640625" style="47" customWidth="1"/>
    <col min="18" max="18" width="6.6640625" customWidth="1"/>
    <col min="19" max="19" width="6.6640625" style="47" customWidth="1"/>
    <col min="20" max="20" width="6.6640625" customWidth="1"/>
    <col min="21" max="21" width="6.6640625" style="47" customWidth="1"/>
    <col min="22" max="22" width="6.6640625" customWidth="1"/>
    <col min="23" max="23" width="6.6640625" style="47" customWidth="1"/>
    <col min="24" max="24" width="6.6640625" customWidth="1"/>
    <col min="25" max="25" width="6.6640625" style="47" customWidth="1"/>
    <col min="26" max="26" width="2.33203125" customWidth="1"/>
    <col min="27" max="27" width="9.1640625" customWidth="1"/>
    <col min="28" max="28" width="10" style="23" customWidth="1"/>
  </cols>
  <sheetData>
    <row r="1" spans="1:28">
      <c r="A1">
        <v>18.8</v>
      </c>
    </row>
    <row r="2" spans="1:28">
      <c r="A2" t="s">
        <v>6</v>
      </c>
    </row>
    <row r="3" spans="1:28" s="14" customFormat="1" ht="29" customHeight="1">
      <c r="A3" s="14" t="s">
        <v>33</v>
      </c>
      <c r="B3" s="98">
        <f>SUM(B9:B105)</f>
        <v>69.400000000000006</v>
      </c>
      <c r="C3" s="99"/>
      <c r="D3" s="101">
        <f>SUM(D9:D105)</f>
        <v>56.400000000000006</v>
      </c>
      <c r="E3" s="99"/>
      <c r="F3" s="101">
        <f t="shared" ref="F3:J3" si="0">SUM(F9:F105)</f>
        <v>69.400000000000006</v>
      </c>
      <c r="G3" s="99"/>
      <c r="H3" s="101">
        <f t="shared" si="0"/>
        <v>69.400000000000006</v>
      </c>
      <c r="I3" s="99"/>
      <c r="J3" s="101">
        <f t="shared" si="0"/>
        <v>69.400000000000006</v>
      </c>
      <c r="K3" s="99"/>
      <c r="L3" s="101">
        <f>SUM(L9:L105)</f>
        <v>69.400000000000006</v>
      </c>
      <c r="M3" s="99"/>
      <c r="N3" s="101">
        <f>SUM(N9:N105)</f>
        <v>69.400000000000006</v>
      </c>
      <c r="O3" s="99"/>
      <c r="P3" s="101">
        <f t="shared" ref="P3" si="1">SUM(P9:P105)</f>
        <v>69.400000000000006</v>
      </c>
      <c r="Q3" s="99"/>
      <c r="R3" s="98">
        <f t="shared" ref="R3" si="2">SUM(R9:R105)</f>
        <v>69.400000000000006</v>
      </c>
      <c r="S3" s="99"/>
      <c r="T3" s="98">
        <f t="shared" ref="T3" si="3">SUM(T9:T105)</f>
        <v>69.400000000000006</v>
      </c>
      <c r="U3" s="99"/>
      <c r="V3" s="98">
        <f t="shared" ref="V3" si="4">SUM(V9:V105)</f>
        <v>69.400000000000006</v>
      </c>
      <c r="W3" s="99"/>
      <c r="X3" s="98">
        <f t="shared" ref="X3" si="5">SUM(X9:X105)</f>
        <v>69.400000000000006</v>
      </c>
      <c r="Y3" s="99"/>
      <c r="AA3" s="24">
        <f>SUM(B3:Y3)</f>
        <v>819.79999999999984</v>
      </c>
      <c r="AB3" s="43"/>
    </row>
    <row r="4" spans="1:28" s="33" customFormat="1" ht="29" customHeight="1">
      <c r="A4" s="33" t="s">
        <v>34</v>
      </c>
      <c r="B4" s="92">
        <f>SUM(C9:C102)</f>
        <v>3.6914893617021276</v>
      </c>
      <c r="C4" s="93"/>
      <c r="D4" s="100">
        <f t="shared" ref="D4" si="6">SUM(E9:E102)</f>
        <v>3</v>
      </c>
      <c r="E4" s="93"/>
      <c r="F4" s="100">
        <f t="shared" ref="F4" si="7">SUM(G9:G102)</f>
        <v>3.6914893617021276</v>
      </c>
      <c r="G4" s="93"/>
      <c r="H4" s="100">
        <f t="shared" ref="H4" si="8">SUM(I9:I102)</f>
        <v>3.6914893617021276</v>
      </c>
      <c r="I4" s="93"/>
      <c r="J4" s="100">
        <f t="shared" ref="J4" si="9">SUM(K9:K102)</f>
        <v>3.6914893617021276</v>
      </c>
      <c r="K4" s="93"/>
      <c r="L4" s="100">
        <f t="shared" ref="L4" si="10">SUM(M9:M102)</f>
        <v>3.6914893617021276</v>
      </c>
      <c r="M4" s="93"/>
      <c r="N4" s="100">
        <f t="shared" ref="N4" si="11">SUM(O9:O102)</f>
        <v>3.6914893617021276</v>
      </c>
      <c r="O4" s="93"/>
      <c r="P4" s="100">
        <f t="shared" ref="P4" si="12">SUM(Q9:Q102)</f>
        <v>3.6914893617021276</v>
      </c>
      <c r="Q4" s="93"/>
      <c r="R4" s="92">
        <f t="shared" ref="R4" si="13">SUM(S9:S102)</f>
        <v>3.6914893617021276</v>
      </c>
      <c r="S4" s="93"/>
      <c r="T4" s="92">
        <f t="shared" ref="T4" si="14">SUM(U9:U102)</f>
        <v>3.6914893617021276</v>
      </c>
      <c r="U4" s="93"/>
      <c r="V4" s="92">
        <f t="shared" ref="V4" si="15">SUM(W9:W102)</f>
        <v>3.6914893617021276</v>
      </c>
      <c r="W4" s="93"/>
      <c r="X4" s="92">
        <f t="shared" ref="X4" si="16">SUM(Y9:Y102)</f>
        <v>3.6914893617021276</v>
      </c>
      <c r="Y4" s="93"/>
      <c r="AA4" s="34">
        <f>SUM(B4:Y4)</f>
        <v>43.606382978723396</v>
      </c>
      <c r="AB4" s="44"/>
    </row>
    <row r="5" spans="1:28" s="40" customFormat="1" ht="29" customHeight="1">
      <c r="A5" s="39" t="s">
        <v>40</v>
      </c>
      <c r="B5" s="88">
        <f>B4-B6</f>
        <v>1.6914893617021276</v>
      </c>
      <c r="C5" s="89"/>
      <c r="D5" s="96">
        <f t="shared" ref="D5" si="17">D4-D6</f>
        <v>1</v>
      </c>
      <c r="E5" s="89"/>
      <c r="F5" s="96">
        <f t="shared" ref="F5" si="18">F4-F6</f>
        <v>1.6914893617021276</v>
      </c>
      <c r="G5" s="89"/>
      <c r="H5" s="96">
        <f t="shared" ref="H5" si="19">H4-H6</f>
        <v>1.6914893617021276</v>
      </c>
      <c r="I5" s="89"/>
      <c r="J5" s="96">
        <f t="shared" ref="J5" si="20">J4-J6</f>
        <v>1.6914893617021276</v>
      </c>
      <c r="K5" s="89"/>
      <c r="L5" s="96">
        <f t="shared" ref="L5" si="21">L4-L6</f>
        <v>1.6914893617021276</v>
      </c>
      <c r="M5" s="89"/>
      <c r="N5" s="96">
        <f t="shared" ref="N5" si="22">N4-N6</f>
        <v>1.6914893617021276</v>
      </c>
      <c r="O5" s="89"/>
      <c r="P5" s="96">
        <f t="shared" ref="P5" si="23">P4-P6</f>
        <v>1.6914893617021276</v>
      </c>
      <c r="Q5" s="89"/>
      <c r="R5" s="88">
        <f t="shared" ref="R5" si="24">R4-R6</f>
        <v>1.6914893617021276</v>
      </c>
      <c r="S5" s="89"/>
      <c r="T5" s="88">
        <f t="shared" ref="T5" si="25">T4-T6</f>
        <v>1.6914893617021276</v>
      </c>
      <c r="U5" s="89"/>
      <c r="V5" s="88">
        <f t="shared" ref="V5" si="26">V4-V6</f>
        <v>1.6914893617021276</v>
      </c>
      <c r="W5" s="89"/>
      <c r="X5" s="88">
        <f t="shared" ref="X5" si="27">X4-X6</f>
        <v>1.6914893617021276</v>
      </c>
      <c r="Y5" s="89"/>
      <c r="AA5" s="41"/>
      <c r="AB5" s="45"/>
    </row>
    <row r="6" spans="1:28" s="36" customFormat="1" ht="29" customHeight="1">
      <c r="A6" s="35" t="s">
        <v>41</v>
      </c>
      <c r="B6" s="90">
        <f>SUMIFS(C9:C101,$A$9:$A$101,"?")</f>
        <v>2</v>
      </c>
      <c r="C6" s="91"/>
      <c r="D6" s="97">
        <f t="shared" ref="D6" si="28">SUMIFS(E9:E101,$A$9:$A$101,"?")</f>
        <v>2</v>
      </c>
      <c r="E6" s="91"/>
      <c r="F6" s="97">
        <f t="shared" ref="F6" si="29">SUMIFS(G9:G101,$A$9:$A$101,"?")</f>
        <v>2</v>
      </c>
      <c r="G6" s="91"/>
      <c r="H6" s="97">
        <f t="shared" ref="H6" si="30">SUMIFS(I9:I101,$A$9:$A$101,"?")</f>
        <v>2</v>
      </c>
      <c r="I6" s="91"/>
      <c r="J6" s="97">
        <f t="shared" ref="J6" si="31">SUMIFS(K9:K101,$A$9:$A$101,"?")</f>
        <v>2</v>
      </c>
      <c r="K6" s="91"/>
      <c r="L6" s="97">
        <f t="shared" ref="L6" si="32">SUMIFS(M9:M101,$A$9:$A$101,"?")</f>
        <v>2</v>
      </c>
      <c r="M6" s="91"/>
      <c r="N6" s="97">
        <f t="shared" ref="N6" si="33">SUMIFS(O9:O101,$A$9:$A$101,"?")</f>
        <v>2</v>
      </c>
      <c r="O6" s="91"/>
      <c r="P6" s="97">
        <f t="shared" ref="P6" si="34">SUMIFS(Q9:Q101,$A$9:$A$101,"?")</f>
        <v>2</v>
      </c>
      <c r="Q6" s="91"/>
      <c r="R6" s="90">
        <f t="shared" ref="R6" si="35">SUMIFS(S9:S101,$A$9:$A$101,"?")</f>
        <v>2</v>
      </c>
      <c r="S6" s="91"/>
      <c r="T6" s="90">
        <f t="shared" ref="T6" si="36">SUMIFS(U9:U101,$A$9:$A$101,"?")</f>
        <v>2</v>
      </c>
      <c r="U6" s="91"/>
      <c r="V6" s="90">
        <f t="shared" ref="V6" si="37">SUMIFS(W9:W101,$A$9:$A$101,"?")</f>
        <v>2</v>
      </c>
      <c r="W6" s="91"/>
      <c r="X6" s="90">
        <f t="shared" ref="X6" si="38">SUMIFS(Y9:Y101,$A$9:$A$101,"?")</f>
        <v>2</v>
      </c>
      <c r="Y6" s="91"/>
      <c r="AA6" s="37">
        <f>SUM(B6:Y6)</f>
        <v>24</v>
      </c>
      <c r="AB6" s="46"/>
    </row>
    <row r="7" spans="1:28" ht="17" customHeight="1">
      <c r="B7" s="102" t="s">
        <v>9</v>
      </c>
      <c r="C7" s="103"/>
      <c r="D7" s="106" t="s">
        <v>10</v>
      </c>
      <c r="E7" s="105"/>
      <c r="F7" s="106" t="s">
        <v>11</v>
      </c>
      <c r="G7" s="105"/>
      <c r="H7" s="106" t="s">
        <v>12</v>
      </c>
      <c r="I7" s="105"/>
      <c r="J7" s="106" t="s">
        <v>13</v>
      </c>
      <c r="K7" s="105"/>
      <c r="L7" s="106" t="s">
        <v>14</v>
      </c>
      <c r="M7" s="105"/>
      <c r="N7" s="106" t="s">
        <v>15</v>
      </c>
      <c r="O7" s="105"/>
      <c r="P7" s="106" t="s">
        <v>16</v>
      </c>
      <c r="Q7" s="105"/>
      <c r="R7" s="104" t="s">
        <v>17</v>
      </c>
      <c r="S7" s="105"/>
      <c r="T7" s="104" t="s">
        <v>18</v>
      </c>
      <c r="U7" s="105"/>
      <c r="V7" s="104" t="s">
        <v>19</v>
      </c>
      <c r="W7" s="105"/>
      <c r="X7" s="104" t="s">
        <v>20</v>
      </c>
      <c r="Y7" s="105"/>
      <c r="AA7" s="14" t="s">
        <v>33</v>
      </c>
      <c r="AB7" s="23" t="s">
        <v>34</v>
      </c>
    </row>
    <row r="8" spans="1:28" s="15" customFormat="1" ht="17">
      <c r="B8" s="16" t="s">
        <v>32</v>
      </c>
      <c r="C8" s="48" t="s">
        <v>2</v>
      </c>
      <c r="D8" s="16" t="s">
        <v>32</v>
      </c>
      <c r="E8" s="48" t="s">
        <v>2</v>
      </c>
      <c r="F8" s="16" t="s">
        <v>32</v>
      </c>
      <c r="G8" s="48" t="s">
        <v>2</v>
      </c>
      <c r="H8" s="16" t="s">
        <v>32</v>
      </c>
      <c r="I8" s="48" t="s">
        <v>2</v>
      </c>
      <c r="J8" s="16" t="s">
        <v>32</v>
      </c>
      <c r="K8" s="48" t="s">
        <v>2</v>
      </c>
      <c r="L8" s="16" t="s">
        <v>32</v>
      </c>
      <c r="M8" s="48" t="s">
        <v>2</v>
      </c>
      <c r="N8" s="16" t="s">
        <v>32</v>
      </c>
      <c r="O8" s="48" t="s">
        <v>2</v>
      </c>
      <c r="P8" s="16" t="s">
        <v>32</v>
      </c>
      <c r="Q8" s="48" t="s">
        <v>2</v>
      </c>
      <c r="R8" s="16" t="s">
        <v>32</v>
      </c>
      <c r="S8" s="48" t="s">
        <v>2</v>
      </c>
      <c r="T8" s="16" t="s">
        <v>32</v>
      </c>
      <c r="U8" s="48" t="s">
        <v>2</v>
      </c>
      <c r="V8" s="17" t="s">
        <v>32</v>
      </c>
      <c r="W8" s="48" t="s">
        <v>2</v>
      </c>
      <c r="X8" s="17" t="s">
        <v>32</v>
      </c>
      <c r="Y8" s="48" t="s">
        <v>2</v>
      </c>
      <c r="AA8" s="18"/>
      <c r="AB8" s="23"/>
    </row>
    <row r="9" spans="1:28">
      <c r="A9" t="s">
        <v>27</v>
      </c>
      <c r="B9">
        <v>18.8</v>
      </c>
      <c r="C9" s="47">
        <f>B9/$A$1</f>
        <v>1</v>
      </c>
      <c r="D9">
        <v>18.8</v>
      </c>
      <c r="E9" s="47">
        <f>D9/$A$1</f>
        <v>1</v>
      </c>
      <c r="F9">
        <v>18.8</v>
      </c>
      <c r="G9" s="47">
        <f>F9/$A$1</f>
        <v>1</v>
      </c>
      <c r="H9">
        <v>18.8</v>
      </c>
      <c r="I9" s="47">
        <f>H9/$A$1</f>
        <v>1</v>
      </c>
      <c r="J9">
        <v>18.8</v>
      </c>
      <c r="K9" s="47">
        <f>J9/$A$1</f>
        <v>1</v>
      </c>
      <c r="L9" s="21">
        <v>18.8</v>
      </c>
      <c r="M9" s="47">
        <f>L9/$A$1</f>
        <v>1</v>
      </c>
      <c r="N9" s="21">
        <v>18.8</v>
      </c>
      <c r="O9" s="47">
        <f>N9/$A$1</f>
        <v>1</v>
      </c>
      <c r="P9" s="21">
        <v>18.8</v>
      </c>
      <c r="Q9" s="47">
        <f>P9/$A$1</f>
        <v>1</v>
      </c>
      <c r="R9" s="21">
        <v>18.8</v>
      </c>
      <c r="S9" s="47">
        <f>R9/$A$1</f>
        <v>1</v>
      </c>
      <c r="T9" s="21">
        <v>18.8</v>
      </c>
      <c r="U9" s="47">
        <f>T9/$A$1</f>
        <v>1</v>
      </c>
      <c r="V9" s="21">
        <v>18.8</v>
      </c>
      <c r="W9" s="47">
        <f>V9/$A$1</f>
        <v>1</v>
      </c>
      <c r="X9" s="21">
        <v>18.8</v>
      </c>
      <c r="Y9" s="47">
        <f>X9/$A$1</f>
        <v>1</v>
      </c>
      <c r="AA9">
        <f>SUM(B9,D9,F9,H9,J9,L9,N9,P9,R9,T9,V9,X9)</f>
        <v>225.60000000000005</v>
      </c>
      <c r="AB9" s="23">
        <f>SUM(C9,E9,G9,I9,K9,M9,O9,Q9,S9,U9,W9,Y9)</f>
        <v>12</v>
      </c>
    </row>
    <row r="10" spans="1:28" s="20" customFormat="1">
      <c r="A10" t="s">
        <v>25</v>
      </c>
      <c r="B10" s="20">
        <v>13</v>
      </c>
      <c r="C10" s="49">
        <f t="shared" ref="C10:E12" si="39">B10/$A$1</f>
        <v>0.6914893617021276</v>
      </c>
      <c r="D10" s="20">
        <v>0</v>
      </c>
      <c r="E10" s="49">
        <f t="shared" si="39"/>
        <v>0</v>
      </c>
      <c r="F10" s="20">
        <v>13</v>
      </c>
      <c r="G10" s="49">
        <f t="shared" ref="G10" si="40">F10/$A$1</f>
        <v>0.6914893617021276</v>
      </c>
      <c r="H10" s="20">
        <v>13</v>
      </c>
      <c r="I10" s="49">
        <f t="shared" ref="I10" si="41">H10/$A$1</f>
        <v>0.6914893617021276</v>
      </c>
      <c r="J10" s="20">
        <v>13</v>
      </c>
      <c r="K10" s="49">
        <f t="shared" ref="K10" si="42">J10/$A$1</f>
        <v>0.6914893617021276</v>
      </c>
      <c r="L10" s="22">
        <v>13</v>
      </c>
      <c r="M10" s="49">
        <f t="shared" ref="M10" si="43">L10/$A$1</f>
        <v>0.6914893617021276</v>
      </c>
      <c r="N10" s="22">
        <v>13</v>
      </c>
      <c r="O10" s="49">
        <f t="shared" ref="O10" si="44">N10/$A$1</f>
        <v>0.6914893617021276</v>
      </c>
      <c r="P10" s="22">
        <v>13</v>
      </c>
      <c r="Q10" s="49">
        <f t="shared" ref="Q10" si="45">P10/$A$1</f>
        <v>0.6914893617021276</v>
      </c>
      <c r="R10" s="22">
        <v>13</v>
      </c>
      <c r="S10" s="49">
        <f t="shared" ref="S10" si="46">R10/$A$1</f>
        <v>0.6914893617021276</v>
      </c>
      <c r="T10" s="22">
        <v>13</v>
      </c>
      <c r="U10" s="49">
        <f t="shared" ref="U10" si="47">T10/$A$1</f>
        <v>0.6914893617021276</v>
      </c>
      <c r="V10" s="22">
        <v>13</v>
      </c>
      <c r="W10" s="49">
        <f t="shared" ref="W10" si="48">V10/$A$1</f>
        <v>0.6914893617021276</v>
      </c>
      <c r="X10" s="22">
        <v>13</v>
      </c>
      <c r="Y10" s="49">
        <f t="shared" ref="Y10" si="49">X10/$A$1</f>
        <v>0.6914893617021276</v>
      </c>
      <c r="AA10" s="20">
        <f t="shared" ref="AA10:AA12" si="50">SUM(B10,D10,F10,H10,J10,L10,N10,P10,R10,T10,V10,X10)</f>
        <v>143</v>
      </c>
      <c r="AB10" s="30">
        <f t="shared" ref="AB10:AB12" si="51">SUM(C10,E10,G10,I10,K10,M10,O10,Q10,S10,U10,W10,Y10)</f>
        <v>7.6063829787234036</v>
      </c>
    </row>
    <row r="11" spans="1:28">
      <c r="A11" t="s">
        <v>36</v>
      </c>
      <c r="B11">
        <v>18.8</v>
      </c>
      <c r="C11" s="47">
        <f t="shared" si="39"/>
        <v>1</v>
      </c>
      <c r="D11">
        <v>18.8</v>
      </c>
      <c r="E11" s="47">
        <f t="shared" si="39"/>
        <v>1</v>
      </c>
      <c r="F11">
        <v>18.8</v>
      </c>
      <c r="G11" s="47">
        <f t="shared" ref="G11" si="52">F11/$A$1</f>
        <v>1</v>
      </c>
      <c r="H11">
        <v>18.8</v>
      </c>
      <c r="I11" s="47">
        <f t="shared" ref="I11" si="53">H11/$A$1</f>
        <v>1</v>
      </c>
      <c r="J11">
        <v>18.8</v>
      </c>
      <c r="K11" s="47">
        <f t="shared" ref="K11" si="54">J11/$A$1</f>
        <v>1</v>
      </c>
      <c r="L11" s="21">
        <v>18.8</v>
      </c>
      <c r="M11" s="47">
        <f t="shared" ref="M11" si="55">L11/$A$1</f>
        <v>1</v>
      </c>
      <c r="N11" s="21">
        <v>18.8</v>
      </c>
      <c r="O11" s="47">
        <f t="shared" ref="O11" si="56">N11/$A$1</f>
        <v>1</v>
      </c>
      <c r="P11" s="21">
        <v>18.8</v>
      </c>
      <c r="Q11" s="47">
        <f t="shared" ref="Q11" si="57">P11/$A$1</f>
        <v>1</v>
      </c>
      <c r="R11" s="21">
        <v>18.8</v>
      </c>
      <c r="S11" s="47">
        <f t="shared" ref="S11" si="58">R11/$A$1</f>
        <v>1</v>
      </c>
      <c r="T11" s="21">
        <v>18.8</v>
      </c>
      <c r="U11" s="47">
        <f t="shared" ref="U11" si="59">T11/$A$1</f>
        <v>1</v>
      </c>
      <c r="V11" s="21">
        <v>18.8</v>
      </c>
      <c r="W11" s="47">
        <f t="shared" ref="W11" si="60">V11/$A$1</f>
        <v>1</v>
      </c>
      <c r="X11" s="21">
        <v>18.8</v>
      </c>
      <c r="Y11" s="47">
        <f t="shared" ref="Y11" si="61">X11/$A$1</f>
        <v>1</v>
      </c>
      <c r="AA11">
        <f t="shared" si="50"/>
        <v>225.60000000000005</v>
      </c>
      <c r="AB11" s="23">
        <f t="shared" si="51"/>
        <v>12</v>
      </c>
    </row>
    <row r="12" spans="1:28">
      <c r="A12" t="s">
        <v>36</v>
      </c>
      <c r="B12">
        <v>18.8</v>
      </c>
      <c r="C12" s="47">
        <f t="shared" si="39"/>
        <v>1</v>
      </c>
      <c r="D12">
        <v>18.8</v>
      </c>
      <c r="E12" s="47">
        <f t="shared" si="39"/>
        <v>1</v>
      </c>
      <c r="F12">
        <v>18.8</v>
      </c>
      <c r="G12" s="47">
        <f t="shared" ref="G12" si="62">F12/$A$1</f>
        <v>1</v>
      </c>
      <c r="H12">
        <v>18.8</v>
      </c>
      <c r="I12" s="47">
        <f t="shared" ref="I12" si="63">H12/$A$1</f>
        <v>1</v>
      </c>
      <c r="J12">
        <v>18.8</v>
      </c>
      <c r="K12" s="47">
        <f t="shared" ref="K12" si="64">J12/$A$1</f>
        <v>1</v>
      </c>
      <c r="L12" s="21">
        <v>18.8</v>
      </c>
      <c r="M12" s="47">
        <f t="shared" ref="M12" si="65">L12/$A$1</f>
        <v>1</v>
      </c>
      <c r="N12" s="21">
        <v>18.8</v>
      </c>
      <c r="O12" s="47">
        <f t="shared" ref="O12" si="66">N12/$A$1</f>
        <v>1</v>
      </c>
      <c r="P12" s="21">
        <v>18.8</v>
      </c>
      <c r="Q12" s="47">
        <f t="shared" ref="Q12" si="67">P12/$A$1</f>
        <v>1</v>
      </c>
      <c r="R12" s="21">
        <v>18.8</v>
      </c>
      <c r="S12" s="47">
        <f t="shared" ref="S12" si="68">R12/$A$1</f>
        <v>1</v>
      </c>
      <c r="T12" s="21">
        <v>18.8</v>
      </c>
      <c r="U12" s="47">
        <f t="shared" ref="U12" si="69">T12/$A$1</f>
        <v>1</v>
      </c>
      <c r="V12" s="21">
        <v>18.8</v>
      </c>
      <c r="W12" s="47">
        <f t="shared" ref="W12" si="70">V12/$A$1</f>
        <v>1</v>
      </c>
      <c r="X12" s="21">
        <v>18.8</v>
      </c>
      <c r="Y12" s="47">
        <f t="shared" ref="Y12" si="71">X12/$A$1</f>
        <v>1</v>
      </c>
      <c r="AA12">
        <f t="shared" si="50"/>
        <v>225.60000000000005</v>
      </c>
      <c r="AB12" s="23">
        <f t="shared" si="51"/>
        <v>12</v>
      </c>
    </row>
  </sheetData>
  <mergeCells count="60">
    <mergeCell ref="B7:C7"/>
    <mergeCell ref="X7:Y7"/>
    <mergeCell ref="V7:W7"/>
    <mergeCell ref="T7:U7"/>
    <mergeCell ref="R7:S7"/>
    <mergeCell ref="P7:Q7"/>
    <mergeCell ref="N7:O7"/>
    <mergeCell ref="L7:M7"/>
    <mergeCell ref="J7:K7"/>
    <mergeCell ref="H7:I7"/>
    <mergeCell ref="F7:G7"/>
    <mergeCell ref="D7:E7"/>
    <mergeCell ref="D3:E3"/>
    <mergeCell ref="F3:G3"/>
    <mergeCell ref="H3:I3"/>
    <mergeCell ref="J3:K3"/>
    <mergeCell ref="L3:M3"/>
    <mergeCell ref="X3:Y3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N3:O3"/>
    <mergeCell ref="P3:Q3"/>
    <mergeCell ref="R3:S3"/>
    <mergeCell ref="T3:U3"/>
    <mergeCell ref="V3:W3"/>
    <mergeCell ref="B3:C3"/>
    <mergeCell ref="T4:U4"/>
    <mergeCell ref="V4:W4"/>
    <mergeCell ref="X4:Y4"/>
    <mergeCell ref="B6:C6"/>
    <mergeCell ref="D6:E6"/>
    <mergeCell ref="F6:G6"/>
    <mergeCell ref="H6:I6"/>
    <mergeCell ref="J6:K6"/>
    <mergeCell ref="L6:M6"/>
    <mergeCell ref="N6:O6"/>
    <mergeCell ref="B5:C5"/>
    <mergeCell ref="D5:E5"/>
    <mergeCell ref="F5:G5"/>
    <mergeCell ref="H5:I5"/>
    <mergeCell ref="J5:K5"/>
    <mergeCell ref="P6:Q6"/>
    <mergeCell ref="R6:S6"/>
    <mergeCell ref="T6:U6"/>
    <mergeCell ref="V6:W6"/>
    <mergeCell ref="X6:Y6"/>
    <mergeCell ref="X5:Y5"/>
    <mergeCell ref="V5:W5"/>
    <mergeCell ref="L5:M5"/>
    <mergeCell ref="N5:O5"/>
    <mergeCell ref="P5:Q5"/>
    <mergeCell ref="R5:S5"/>
    <mergeCell ref="T5:U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84CBD-6620-CB41-B549-D67B9B263608}">
  <dimension ref="A1:AB9"/>
  <sheetViews>
    <sheetView workbookViewId="0">
      <selection activeCell="A7" sqref="A7"/>
    </sheetView>
  </sheetViews>
  <sheetFormatPr baseColWidth="10" defaultRowHeight="16"/>
  <cols>
    <col min="1" max="1" width="10.83203125" style="20"/>
    <col min="2" max="2" width="6.6640625" style="20" customWidth="1"/>
    <col min="3" max="3" width="6.6640625" style="50" customWidth="1"/>
    <col min="4" max="4" width="6.6640625" style="20" customWidth="1"/>
    <col min="5" max="5" width="6.6640625" style="50" customWidth="1"/>
    <col min="6" max="6" width="6.6640625" style="20" customWidth="1"/>
    <col min="7" max="7" width="6.6640625" style="50" customWidth="1"/>
    <col min="8" max="8" width="6.6640625" style="20" customWidth="1"/>
    <col min="9" max="9" width="6.6640625" style="50" customWidth="1"/>
    <col min="10" max="10" width="6.6640625" style="20" customWidth="1"/>
    <col min="11" max="11" width="6.6640625" style="50" customWidth="1"/>
    <col min="12" max="12" width="6.6640625" style="20" customWidth="1"/>
    <col min="13" max="13" width="6.6640625" style="50" customWidth="1"/>
    <col min="14" max="14" width="6.6640625" style="20" customWidth="1"/>
    <col min="15" max="15" width="6.6640625" style="50" customWidth="1"/>
    <col min="16" max="16" width="6.6640625" style="20" customWidth="1"/>
    <col min="17" max="17" width="6.6640625" style="50" customWidth="1"/>
    <col min="18" max="18" width="6.6640625" style="20" customWidth="1"/>
    <col min="19" max="19" width="6.6640625" style="50" customWidth="1"/>
    <col min="20" max="20" width="6.6640625" style="20" customWidth="1"/>
    <col min="21" max="21" width="6.6640625" style="50" customWidth="1"/>
    <col min="22" max="22" width="6.6640625" style="20" customWidth="1"/>
    <col min="23" max="23" width="6.6640625" style="50" customWidth="1"/>
    <col min="24" max="24" width="6.6640625" style="20" customWidth="1"/>
    <col min="25" max="25" width="6.6640625" style="50" customWidth="1"/>
    <col min="26" max="26" width="2.33203125" style="20" customWidth="1"/>
    <col min="27" max="27" width="9.1640625" style="20" customWidth="1"/>
    <col min="28" max="28" width="10" style="19" customWidth="1"/>
    <col min="29" max="16384" width="10.83203125" style="20"/>
  </cols>
  <sheetData>
    <row r="1" spans="1:28">
      <c r="A1" s="20">
        <v>18.8</v>
      </c>
    </row>
    <row r="2" spans="1:28">
      <c r="A2" s="20" t="s">
        <v>42</v>
      </c>
    </row>
    <row r="3" spans="1:28" s="24" customFormat="1" ht="29" customHeight="1">
      <c r="A3" s="24" t="s">
        <v>33</v>
      </c>
      <c r="B3" s="94">
        <f>SUM(B9:B102)</f>
        <v>8</v>
      </c>
      <c r="C3" s="95"/>
      <c r="D3" s="94">
        <f>SUM(D9:D102)</f>
        <v>8</v>
      </c>
      <c r="E3" s="95"/>
      <c r="F3" s="94">
        <f>SUM(F9:F102)</f>
        <v>8</v>
      </c>
      <c r="G3" s="95"/>
      <c r="H3" s="94">
        <f>SUM(H9:H102)</f>
        <v>8</v>
      </c>
      <c r="I3" s="95"/>
      <c r="J3" s="94">
        <f>SUM(J9:J102)</f>
        <v>8</v>
      </c>
      <c r="K3" s="95"/>
      <c r="L3" s="94">
        <f>SUM(L9:L102)</f>
        <v>8</v>
      </c>
      <c r="M3" s="95"/>
      <c r="N3" s="94">
        <f>SUM(N9:N102)</f>
        <v>8</v>
      </c>
      <c r="O3" s="95"/>
      <c r="P3" s="94">
        <f>SUM(P9:P102)</f>
        <v>8</v>
      </c>
      <c r="Q3" s="95"/>
      <c r="R3" s="94">
        <f>SUM(R9:R102)</f>
        <v>8</v>
      </c>
      <c r="S3" s="95"/>
      <c r="T3" s="94">
        <f>SUM(T9:T102)</f>
        <v>8</v>
      </c>
      <c r="U3" s="95"/>
      <c r="V3" s="94">
        <f>SUM(V9:V102)</f>
        <v>8</v>
      </c>
      <c r="W3" s="95"/>
      <c r="X3" s="94">
        <f>SUM(X9:X102)</f>
        <v>8</v>
      </c>
      <c r="Y3" s="95"/>
      <c r="AA3" s="24">
        <f>SUM(B3:Y3)</f>
        <v>96</v>
      </c>
      <c r="AB3" s="34"/>
    </row>
    <row r="4" spans="1:28" s="34" customFormat="1" ht="29" customHeight="1">
      <c r="A4" s="34" t="s">
        <v>34</v>
      </c>
      <c r="B4" s="92">
        <f>SUM(C9:C99)</f>
        <v>0.42553191489361702</v>
      </c>
      <c r="C4" s="93"/>
      <c r="D4" s="92">
        <f>SUM(E9:E99)</f>
        <v>0.42553191489361702</v>
      </c>
      <c r="E4" s="93"/>
      <c r="F4" s="92">
        <f>SUM(G9:G99)</f>
        <v>0.42553191489361702</v>
      </c>
      <c r="G4" s="93"/>
      <c r="H4" s="92">
        <f>SUM(I9:I99)</f>
        <v>0.42553191489361702</v>
      </c>
      <c r="I4" s="93"/>
      <c r="J4" s="92">
        <f>SUM(K9:K99)</f>
        <v>0.42553191489361702</v>
      </c>
      <c r="K4" s="93"/>
      <c r="L4" s="92">
        <f>SUM(M9:M99)</f>
        <v>0.42553191489361702</v>
      </c>
      <c r="M4" s="93"/>
      <c r="N4" s="92">
        <f>SUM(O9:O99)</f>
        <v>0.42553191489361702</v>
      </c>
      <c r="O4" s="93"/>
      <c r="P4" s="92">
        <f>SUM(Q9:Q99)</f>
        <v>0.42553191489361702</v>
      </c>
      <c r="Q4" s="93"/>
      <c r="R4" s="92">
        <f>SUM(S9:S99)</f>
        <v>0.42553191489361702</v>
      </c>
      <c r="S4" s="93"/>
      <c r="T4" s="92">
        <f>SUM(U9:U99)</f>
        <v>0.42553191489361702</v>
      </c>
      <c r="U4" s="93"/>
      <c r="V4" s="92">
        <f>SUM(W9:W99)</f>
        <v>0.42553191489361702</v>
      </c>
      <c r="W4" s="93"/>
      <c r="X4" s="92">
        <f>SUM(Y9:Y99)</f>
        <v>0.42553191489361702</v>
      </c>
      <c r="Y4" s="93"/>
      <c r="AA4" s="34">
        <f>SUM(B4:Y4)</f>
        <v>5.1063829787234054</v>
      </c>
    </row>
    <row r="5" spans="1:28" s="40" customFormat="1" ht="29" customHeight="1">
      <c r="A5" s="39" t="s">
        <v>40</v>
      </c>
      <c r="B5" s="88">
        <f>B4-B6</f>
        <v>0.42553191489361702</v>
      </c>
      <c r="C5" s="89"/>
      <c r="D5" s="88">
        <f t="shared" ref="D5" si="0">D4-D6</f>
        <v>0.42553191489361702</v>
      </c>
      <c r="E5" s="89"/>
      <c r="F5" s="88">
        <f t="shared" ref="F5" si="1">F4-F6</f>
        <v>0.42553191489361702</v>
      </c>
      <c r="G5" s="89"/>
      <c r="H5" s="88">
        <f t="shared" ref="H5" si="2">H4-H6</f>
        <v>0.42553191489361702</v>
      </c>
      <c r="I5" s="89"/>
      <c r="J5" s="88">
        <f t="shared" ref="J5" si="3">J4-J6</f>
        <v>0.42553191489361702</v>
      </c>
      <c r="K5" s="89"/>
      <c r="L5" s="88">
        <f t="shared" ref="L5" si="4">L4-L6</f>
        <v>0.42553191489361702</v>
      </c>
      <c r="M5" s="89"/>
      <c r="N5" s="88">
        <f t="shared" ref="N5" si="5">N4-N6</f>
        <v>0.42553191489361702</v>
      </c>
      <c r="O5" s="89"/>
      <c r="P5" s="88">
        <f t="shared" ref="P5" si="6">P4-P6</f>
        <v>0.42553191489361702</v>
      </c>
      <c r="Q5" s="89"/>
      <c r="R5" s="88">
        <f t="shared" ref="R5" si="7">R4-R6</f>
        <v>0.42553191489361702</v>
      </c>
      <c r="S5" s="89"/>
      <c r="T5" s="88">
        <f t="shared" ref="T5" si="8">T4-T6</f>
        <v>0.42553191489361702</v>
      </c>
      <c r="U5" s="89"/>
      <c r="V5" s="88">
        <f t="shared" ref="V5" si="9">V4-V6</f>
        <v>0.42553191489361702</v>
      </c>
      <c r="W5" s="89"/>
      <c r="X5" s="88">
        <f t="shared" ref="X5" si="10">X4-X6</f>
        <v>0.42553191489361702</v>
      </c>
      <c r="Y5" s="89"/>
      <c r="AA5" s="41"/>
      <c r="AB5" s="41"/>
    </row>
    <row r="6" spans="1:28" s="36" customFormat="1" ht="29" customHeight="1">
      <c r="A6" s="35" t="s">
        <v>41</v>
      </c>
      <c r="B6" s="90">
        <f>SUMIFS(C9:C101,$A$9:$A$101,"?")</f>
        <v>0</v>
      </c>
      <c r="C6" s="91"/>
      <c r="D6" s="90">
        <f t="shared" ref="D6" si="11">SUMIFS(E9:E101,$A$9:$A$101,"?")</f>
        <v>0</v>
      </c>
      <c r="E6" s="91"/>
      <c r="F6" s="90">
        <f t="shared" ref="F6" si="12">SUMIFS(G9:G101,$A$9:$A$101,"?")</f>
        <v>0</v>
      </c>
      <c r="G6" s="91"/>
      <c r="H6" s="90">
        <f t="shared" ref="H6" si="13">SUMIFS(I9:I101,$A$9:$A$101,"?")</f>
        <v>0</v>
      </c>
      <c r="I6" s="91"/>
      <c r="J6" s="90">
        <f t="shared" ref="J6" si="14">SUMIFS(K9:K101,$A$9:$A$101,"?")</f>
        <v>0</v>
      </c>
      <c r="K6" s="91"/>
      <c r="L6" s="90">
        <f t="shared" ref="L6" si="15">SUMIFS(M9:M101,$A$9:$A$101,"?")</f>
        <v>0</v>
      </c>
      <c r="M6" s="91"/>
      <c r="N6" s="90">
        <f t="shared" ref="N6" si="16">SUMIFS(O9:O101,$A$9:$A$101,"?")</f>
        <v>0</v>
      </c>
      <c r="O6" s="91"/>
      <c r="P6" s="90">
        <f t="shared" ref="P6" si="17">SUMIFS(Q9:Q101,$A$9:$A$101,"?")</f>
        <v>0</v>
      </c>
      <c r="Q6" s="91"/>
      <c r="R6" s="90">
        <f t="shared" ref="R6" si="18">SUMIFS(S9:S101,$A$9:$A$101,"?")</f>
        <v>0</v>
      </c>
      <c r="S6" s="91"/>
      <c r="T6" s="90">
        <f t="shared" ref="T6" si="19">SUMIFS(U9:U101,$A$9:$A$101,"?")</f>
        <v>0</v>
      </c>
      <c r="U6" s="91"/>
      <c r="V6" s="90">
        <f t="shared" ref="V6" si="20">SUMIFS(W9:W101,$A$9:$A$101,"?")</f>
        <v>0</v>
      </c>
      <c r="W6" s="91"/>
      <c r="X6" s="90">
        <f t="shared" ref="X6" si="21">SUMIFS(Y9:Y101,$A$9:$A$101,"?")</f>
        <v>0</v>
      </c>
      <c r="Y6" s="91"/>
      <c r="AA6" s="37">
        <f>SUM(B6:Y6)</f>
        <v>0</v>
      </c>
    </row>
    <row r="7" spans="1:28" ht="17" customHeight="1">
      <c r="B7" s="80" t="s">
        <v>9</v>
      </c>
      <c r="C7" s="81"/>
      <c r="D7" s="78" t="s">
        <v>10</v>
      </c>
      <c r="E7" s="79"/>
      <c r="F7" s="78" t="s">
        <v>11</v>
      </c>
      <c r="G7" s="79"/>
      <c r="H7" s="78" t="s">
        <v>12</v>
      </c>
      <c r="I7" s="79"/>
      <c r="J7" s="78" t="s">
        <v>13</v>
      </c>
      <c r="K7" s="79"/>
      <c r="L7" s="78" t="s">
        <v>14</v>
      </c>
      <c r="M7" s="79"/>
      <c r="N7" s="78" t="s">
        <v>15</v>
      </c>
      <c r="O7" s="79"/>
      <c r="P7" s="78" t="s">
        <v>16</v>
      </c>
      <c r="Q7" s="79"/>
      <c r="R7" s="78" t="s">
        <v>17</v>
      </c>
      <c r="S7" s="79"/>
      <c r="T7" s="78" t="s">
        <v>18</v>
      </c>
      <c r="U7" s="79"/>
      <c r="V7" s="78" t="s">
        <v>19</v>
      </c>
      <c r="W7" s="79"/>
      <c r="X7" s="78" t="s">
        <v>20</v>
      </c>
      <c r="Y7" s="79"/>
      <c r="AA7" s="24" t="s">
        <v>33</v>
      </c>
      <c r="AB7" s="19" t="s">
        <v>34</v>
      </c>
    </row>
    <row r="8" spans="1:28" s="25" customFormat="1" ht="17">
      <c r="B8" s="26" t="s">
        <v>32</v>
      </c>
      <c r="C8" s="51" t="s">
        <v>2</v>
      </c>
      <c r="D8" s="26" t="s">
        <v>32</v>
      </c>
      <c r="E8" s="51" t="s">
        <v>2</v>
      </c>
      <c r="F8" s="26" t="s">
        <v>32</v>
      </c>
      <c r="G8" s="51" t="s">
        <v>2</v>
      </c>
      <c r="H8" s="26" t="s">
        <v>32</v>
      </c>
      <c r="I8" s="51" t="s">
        <v>2</v>
      </c>
      <c r="J8" s="26" t="s">
        <v>32</v>
      </c>
      <c r="K8" s="51" t="s">
        <v>2</v>
      </c>
      <c r="L8" s="26" t="s">
        <v>32</v>
      </c>
      <c r="M8" s="51" t="s">
        <v>2</v>
      </c>
      <c r="N8" s="26" t="s">
        <v>32</v>
      </c>
      <c r="O8" s="51" t="s">
        <v>2</v>
      </c>
      <c r="P8" s="26" t="s">
        <v>32</v>
      </c>
      <c r="Q8" s="51" t="s">
        <v>2</v>
      </c>
      <c r="R8" s="26" t="s">
        <v>32</v>
      </c>
      <c r="S8" s="51" t="s">
        <v>2</v>
      </c>
      <c r="T8" s="26" t="s">
        <v>32</v>
      </c>
      <c r="U8" s="51" t="s">
        <v>2</v>
      </c>
      <c r="V8" s="28" t="s">
        <v>32</v>
      </c>
      <c r="W8" s="51" t="s">
        <v>2</v>
      </c>
      <c r="X8" s="28" t="s">
        <v>32</v>
      </c>
      <c r="Y8" s="51" t="s">
        <v>2</v>
      </c>
      <c r="AA8" s="29"/>
      <c r="AB8" s="30"/>
    </row>
    <row r="9" spans="1:28">
      <c r="A9" s="20" t="s">
        <v>29</v>
      </c>
      <c r="B9" s="20">
        <v>8</v>
      </c>
      <c r="C9" s="50">
        <f>B9/$A$1</f>
        <v>0.42553191489361702</v>
      </c>
      <c r="D9" s="20">
        <v>8</v>
      </c>
      <c r="E9" s="50">
        <f>D9/$A$1</f>
        <v>0.42553191489361702</v>
      </c>
      <c r="F9" s="20">
        <v>8</v>
      </c>
      <c r="G9" s="50">
        <f>F9/$A$1</f>
        <v>0.42553191489361702</v>
      </c>
      <c r="H9" s="20">
        <v>8</v>
      </c>
      <c r="I9" s="50">
        <f>H9/$A$1</f>
        <v>0.42553191489361702</v>
      </c>
      <c r="J9" s="20">
        <v>8</v>
      </c>
      <c r="K9" s="50">
        <f>J9/$A$1</f>
        <v>0.42553191489361702</v>
      </c>
      <c r="L9" s="20">
        <v>8</v>
      </c>
      <c r="M9" s="50">
        <f>L9/$A$1</f>
        <v>0.42553191489361702</v>
      </c>
      <c r="N9" s="20">
        <v>8</v>
      </c>
      <c r="O9" s="50">
        <f>N9/$A$1</f>
        <v>0.42553191489361702</v>
      </c>
      <c r="P9" s="20">
        <v>8</v>
      </c>
      <c r="Q9" s="50">
        <f>P9/$A$1</f>
        <v>0.42553191489361702</v>
      </c>
      <c r="R9" s="20">
        <v>8</v>
      </c>
      <c r="S9" s="50">
        <f>R9/$A$1</f>
        <v>0.42553191489361702</v>
      </c>
      <c r="T9" s="20">
        <v>8</v>
      </c>
      <c r="U9" s="50">
        <f>T9/$A$1</f>
        <v>0.42553191489361702</v>
      </c>
      <c r="V9" s="20">
        <v>8</v>
      </c>
      <c r="W9" s="50">
        <f>V9/$A$1</f>
        <v>0.42553191489361702</v>
      </c>
      <c r="X9" s="20">
        <v>8</v>
      </c>
      <c r="Y9" s="50">
        <f>X9/$A$1</f>
        <v>0.42553191489361702</v>
      </c>
      <c r="AA9" s="20">
        <f>SUM(B9,D9,F9,H9,J9,L9,N9,P9,R9,T9,V9,X9)</f>
        <v>96</v>
      </c>
      <c r="AB9" s="19">
        <f>SUM(C9,E9,G9,I9,K9,M9,O9,Q9,S9,U9,W9,Y9)</f>
        <v>5.1063829787234054</v>
      </c>
    </row>
  </sheetData>
  <mergeCells count="60">
    <mergeCell ref="X3:Y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6:Y6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5:Y5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6FA32-3DE5-EE4F-B39B-14C9398D6B61}">
  <dimension ref="A1:AB9"/>
  <sheetViews>
    <sheetView workbookViewId="0">
      <selection activeCell="X9" sqref="X9"/>
    </sheetView>
  </sheetViews>
  <sheetFormatPr baseColWidth="10" defaultRowHeight="16"/>
  <cols>
    <col min="1" max="1" width="10.83203125" style="20"/>
    <col min="2" max="2" width="6.6640625" style="20" customWidth="1"/>
    <col min="3" max="3" width="6.6640625" style="50" customWidth="1"/>
    <col min="4" max="4" width="6.6640625" style="20" customWidth="1"/>
    <col min="5" max="5" width="6.6640625" style="50" customWidth="1"/>
    <col min="6" max="6" width="6.6640625" style="20" customWidth="1"/>
    <col min="7" max="7" width="6.6640625" style="50" customWidth="1"/>
    <col min="8" max="8" width="6.6640625" style="20" customWidth="1"/>
    <col min="9" max="9" width="6.6640625" style="50" customWidth="1"/>
    <col min="10" max="10" width="6.6640625" style="20" customWidth="1"/>
    <col min="11" max="11" width="6.6640625" style="50" customWidth="1"/>
    <col min="12" max="12" width="6.6640625" style="20" customWidth="1"/>
    <col min="13" max="13" width="6.6640625" style="50" customWidth="1"/>
    <col min="14" max="14" width="6.6640625" style="20" customWidth="1"/>
    <col min="15" max="15" width="6.6640625" style="50" customWidth="1"/>
    <col min="16" max="16" width="6.6640625" style="20" customWidth="1"/>
    <col min="17" max="17" width="6.6640625" style="50" customWidth="1"/>
    <col min="18" max="18" width="6.6640625" style="20" customWidth="1"/>
    <col min="19" max="19" width="6.6640625" style="50" customWidth="1"/>
    <col min="20" max="20" width="6.6640625" style="20" customWidth="1"/>
    <col min="21" max="21" width="6.6640625" style="50" customWidth="1"/>
    <col min="22" max="22" width="6.6640625" style="20" customWidth="1"/>
    <col min="23" max="23" width="6.6640625" style="50" customWidth="1"/>
    <col min="24" max="24" width="6.6640625" style="20" customWidth="1"/>
    <col min="25" max="25" width="6.6640625" style="50" customWidth="1"/>
    <col min="26" max="26" width="2.33203125" style="20" customWidth="1"/>
    <col min="27" max="27" width="9.1640625" style="20" customWidth="1"/>
    <col min="28" max="28" width="10" style="19" customWidth="1"/>
    <col min="29" max="16384" width="10.83203125" style="20"/>
  </cols>
  <sheetData>
    <row r="1" spans="1:28">
      <c r="A1" s="20">
        <v>18.8</v>
      </c>
    </row>
    <row r="3" spans="1:28" s="24" customFormat="1" ht="29" customHeight="1">
      <c r="A3" s="24" t="s">
        <v>33</v>
      </c>
      <c r="B3" s="110">
        <f>SUM(B9:B102)</f>
        <v>5</v>
      </c>
      <c r="C3" s="110"/>
      <c r="D3" s="110">
        <f>SUM(D9:D102)</f>
        <v>5</v>
      </c>
      <c r="E3" s="110"/>
      <c r="F3" s="110">
        <f>SUM(F9:F102)</f>
        <v>5</v>
      </c>
      <c r="G3" s="110"/>
      <c r="H3" s="110">
        <f>SUM(H9:H102)</f>
        <v>5</v>
      </c>
      <c r="I3" s="110"/>
      <c r="J3" s="110">
        <f>SUM(J9:J102)</f>
        <v>5</v>
      </c>
      <c r="K3" s="110"/>
      <c r="L3" s="110">
        <f>SUM(L9:L102)</f>
        <v>5</v>
      </c>
      <c r="M3" s="110"/>
      <c r="N3" s="110">
        <f>SUM(N9:N102)</f>
        <v>5</v>
      </c>
      <c r="O3" s="110"/>
      <c r="P3" s="110">
        <f>SUM(P9:P102)</f>
        <v>5</v>
      </c>
      <c r="Q3" s="110"/>
      <c r="R3" s="110">
        <f>SUM(R9:R102)</f>
        <v>5</v>
      </c>
      <c r="S3" s="110"/>
      <c r="T3" s="110">
        <f>SUM(T9:T102)</f>
        <v>5</v>
      </c>
      <c r="U3" s="110"/>
      <c r="V3" s="110">
        <f>SUM(V9:V102)</f>
        <v>5</v>
      </c>
      <c r="W3" s="110"/>
      <c r="X3" s="110">
        <f>SUM(X9:X102)</f>
        <v>5</v>
      </c>
      <c r="Y3" s="110"/>
      <c r="AA3" s="24">
        <f>SUM(B3:Y3)</f>
        <v>60</v>
      </c>
      <c r="AB3" s="34"/>
    </row>
    <row r="4" spans="1:28" s="34" customFormat="1" ht="29" customHeight="1">
      <c r="A4" s="34" t="s">
        <v>34</v>
      </c>
      <c r="B4" s="109">
        <f>SUM(C9:C99)</f>
        <v>0.26595744680851063</v>
      </c>
      <c r="C4" s="109"/>
      <c r="D4" s="109">
        <f>SUM(E9:E99)</f>
        <v>0.26595744680851063</v>
      </c>
      <c r="E4" s="109"/>
      <c r="F4" s="109">
        <f>SUM(G9:G99)</f>
        <v>0.26595744680851063</v>
      </c>
      <c r="G4" s="109"/>
      <c r="H4" s="109">
        <f>SUM(I9:I99)</f>
        <v>0.26595744680851063</v>
      </c>
      <c r="I4" s="109"/>
      <c r="J4" s="109">
        <f>SUM(K9:K99)</f>
        <v>0.26595744680851063</v>
      </c>
      <c r="K4" s="109"/>
      <c r="L4" s="109">
        <f>SUM(M9:M99)</f>
        <v>0.26595744680851063</v>
      </c>
      <c r="M4" s="109"/>
      <c r="N4" s="109">
        <f>SUM(O9:O99)</f>
        <v>0.26595744680851063</v>
      </c>
      <c r="O4" s="109"/>
      <c r="P4" s="109">
        <f>SUM(Q9:Q99)</f>
        <v>0.26595744680851063</v>
      </c>
      <c r="Q4" s="109"/>
      <c r="R4" s="109">
        <f>SUM(S9:S99)</f>
        <v>0.26595744680851063</v>
      </c>
      <c r="S4" s="109"/>
      <c r="T4" s="109">
        <f>SUM(U9:U99)</f>
        <v>0.26595744680851063</v>
      </c>
      <c r="U4" s="109"/>
      <c r="V4" s="109">
        <f>SUM(W9:W99)</f>
        <v>0.26595744680851063</v>
      </c>
      <c r="W4" s="109"/>
      <c r="X4" s="109">
        <f>SUM(Y9:Y99)</f>
        <v>0.26595744680851063</v>
      </c>
      <c r="Y4" s="109"/>
      <c r="AA4" s="34">
        <f>SUM(B4:Y4)</f>
        <v>3.1914893617021267</v>
      </c>
    </row>
    <row r="5" spans="1:28" s="40" customFormat="1" ht="29" customHeight="1">
      <c r="A5" s="39" t="s">
        <v>40</v>
      </c>
      <c r="B5" s="107">
        <f>B4-B6</f>
        <v>0.26595744680851063</v>
      </c>
      <c r="C5" s="107"/>
      <c r="D5" s="107">
        <f t="shared" ref="D5" si="0">D4-D6</f>
        <v>0.26595744680851063</v>
      </c>
      <c r="E5" s="107"/>
      <c r="F5" s="107">
        <f t="shared" ref="F5" si="1">F4-F6</f>
        <v>0.26595744680851063</v>
      </c>
      <c r="G5" s="107"/>
      <c r="H5" s="107">
        <f t="shared" ref="H5" si="2">H4-H6</f>
        <v>0.26595744680851063</v>
      </c>
      <c r="I5" s="107"/>
      <c r="J5" s="107">
        <f t="shared" ref="J5" si="3">J4-J6</f>
        <v>0.26595744680851063</v>
      </c>
      <c r="K5" s="107"/>
      <c r="L5" s="107">
        <f t="shared" ref="L5" si="4">L4-L6</f>
        <v>0.26595744680851063</v>
      </c>
      <c r="M5" s="107"/>
      <c r="N5" s="107">
        <f t="shared" ref="N5" si="5">N4-N6</f>
        <v>0.26595744680851063</v>
      </c>
      <c r="O5" s="107"/>
      <c r="P5" s="107">
        <f t="shared" ref="P5" si="6">P4-P6</f>
        <v>0.26595744680851063</v>
      </c>
      <c r="Q5" s="107"/>
      <c r="R5" s="107">
        <f t="shared" ref="R5" si="7">R4-R6</f>
        <v>0.26595744680851063</v>
      </c>
      <c r="S5" s="107"/>
      <c r="T5" s="107">
        <f t="shared" ref="T5" si="8">T4-T6</f>
        <v>0.26595744680851063</v>
      </c>
      <c r="U5" s="107"/>
      <c r="V5" s="107">
        <f t="shared" ref="V5" si="9">V4-V6</f>
        <v>0.26595744680851063</v>
      </c>
      <c r="W5" s="107"/>
      <c r="X5" s="107">
        <f t="shared" ref="X5" si="10">X4-X6</f>
        <v>0.26595744680851063</v>
      </c>
      <c r="Y5" s="107"/>
      <c r="AA5" s="41"/>
      <c r="AB5" s="41"/>
    </row>
    <row r="6" spans="1:28" s="36" customFormat="1" ht="29" customHeight="1">
      <c r="A6" s="35" t="s">
        <v>41</v>
      </c>
      <c r="B6" s="108">
        <f>SUMIFS(C9:C101,$A$9:$A$101,"?")</f>
        <v>0</v>
      </c>
      <c r="C6" s="108"/>
      <c r="D6" s="108">
        <f t="shared" ref="D6" si="11">SUMIFS(E9:E101,$A$9:$A$101,"?")</f>
        <v>0</v>
      </c>
      <c r="E6" s="108"/>
      <c r="F6" s="108">
        <f t="shared" ref="F6" si="12">SUMIFS(G9:G101,$A$9:$A$101,"?")</f>
        <v>0</v>
      </c>
      <c r="G6" s="108"/>
      <c r="H6" s="108">
        <f t="shared" ref="H6" si="13">SUMIFS(I9:I101,$A$9:$A$101,"?")</f>
        <v>0</v>
      </c>
      <c r="I6" s="108"/>
      <c r="J6" s="108">
        <f t="shared" ref="J6" si="14">SUMIFS(K9:K101,$A$9:$A$101,"?")</f>
        <v>0</v>
      </c>
      <c r="K6" s="108"/>
      <c r="L6" s="108">
        <f t="shared" ref="L6" si="15">SUMIFS(M9:M101,$A$9:$A$101,"?")</f>
        <v>0</v>
      </c>
      <c r="M6" s="108"/>
      <c r="N6" s="108">
        <f t="shared" ref="N6" si="16">SUMIFS(O9:O101,$A$9:$A$101,"?")</f>
        <v>0</v>
      </c>
      <c r="O6" s="108"/>
      <c r="P6" s="108">
        <f t="shared" ref="P6" si="17">SUMIFS(Q9:Q101,$A$9:$A$101,"?")</f>
        <v>0</v>
      </c>
      <c r="Q6" s="108"/>
      <c r="R6" s="108">
        <f t="shared" ref="R6" si="18">SUMIFS(S9:S101,$A$9:$A$101,"?")</f>
        <v>0</v>
      </c>
      <c r="S6" s="108"/>
      <c r="T6" s="108">
        <f t="shared" ref="T6" si="19">SUMIFS(U9:U101,$A$9:$A$101,"?")</f>
        <v>0</v>
      </c>
      <c r="U6" s="108"/>
      <c r="V6" s="108">
        <f t="shared" ref="V6" si="20">SUMIFS(W9:W101,$A$9:$A$101,"?")</f>
        <v>0</v>
      </c>
      <c r="W6" s="108"/>
      <c r="X6" s="108">
        <f t="shared" ref="X6" si="21">SUMIFS(Y9:Y101,$A$9:$A$101,"?")</f>
        <v>0</v>
      </c>
      <c r="Y6" s="108"/>
      <c r="AA6" s="37">
        <f>SUM(B6:Y6)</f>
        <v>0</v>
      </c>
    </row>
    <row r="7" spans="1:28" ht="17" customHeight="1">
      <c r="B7" s="83" t="s">
        <v>9</v>
      </c>
      <c r="C7" s="83"/>
      <c r="D7" s="82" t="s">
        <v>10</v>
      </c>
      <c r="E7" s="82"/>
      <c r="F7" s="82" t="s">
        <v>11</v>
      </c>
      <c r="G7" s="82"/>
      <c r="H7" s="82" t="s">
        <v>12</v>
      </c>
      <c r="I7" s="82"/>
      <c r="J7" s="82" t="s">
        <v>13</v>
      </c>
      <c r="K7" s="82"/>
      <c r="L7" s="82" t="s">
        <v>14</v>
      </c>
      <c r="M7" s="82"/>
      <c r="N7" s="82" t="s">
        <v>15</v>
      </c>
      <c r="O7" s="82"/>
      <c r="P7" s="82" t="s">
        <v>16</v>
      </c>
      <c r="Q7" s="82"/>
      <c r="R7" s="82" t="s">
        <v>17</v>
      </c>
      <c r="S7" s="82"/>
      <c r="T7" s="82" t="s">
        <v>18</v>
      </c>
      <c r="U7" s="82"/>
      <c r="V7" s="82" t="s">
        <v>19</v>
      </c>
      <c r="W7" s="82"/>
      <c r="X7" s="82" t="s">
        <v>20</v>
      </c>
      <c r="Y7" s="82"/>
      <c r="AA7" s="24" t="s">
        <v>33</v>
      </c>
      <c r="AB7" s="19" t="s">
        <v>34</v>
      </c>
    </row>
    <row r="8" spans="1:28" s="25" customFormat="1" ht="17">
      <c r="B8" s="26" t="s">
        <v>32</v>
      </c>
      <c r="C8" s="51" t="s">
        <v>2</v>
      </c>
      <c r="D8" s="26" t="s">
        <v>32</v>
      </c>
      <c r="E8" s="51" t="s">
        <v>2</v>
      </c>
      <c r="F8" s="26" t="s">
        <v>32</v>
      </c>
      <c r="G8" s="51" t="s">
        <v>2</v>
      </c>
      <c r="H8" s="26" t="s">
        <v>32</v>
      </c>
      <c r="I8" s="51" t="s">
        <v>2</v>
      </c>
      <c r="J8" s="26" t="s">
        <v>32</v>
      </c>
      <c r="K8" s="51" t="s">
        <v>2</v>
      </c>
      <c r="L8" s="26" t="s">
        <v>32</v>
      </c>
      <c r="M8" s="51" t="s">
        <v>2</v>
      </c>
      <c r="N8" s="26" t="s">
        <v>32</v>
      </c>
      <c r="O8" s="51" t="s">
        <v>2</v>
      </c>
      <c r="P8" s="26" t="s">
        <v>32</v>
      </c>
      <c r="Q8" s="51" t="s">
        <v>2</v>
      </c>
      <c r="R8" s="26" t="s">
        <v>32</v>
      </c>
      <c r="S8" s="51" t="s">
        <v>2</v>
      </c>
      <c r="T8" s="26" t="s">
        <v>32</v>
      </c>
      <c r="U8" s="51" t="s">
        <v>2</v>
      </c>
      <c r="V8" s="28" t="s">
        <v>32</v>
      </c>
      <c r="W8" s="51" t="s">
        <v>2</v>
      </c>
      <c r="X8" s="28" t="s">
        <v>32</v>
      </c>
      <c r="Y8" s="51" t="s">
        <v>2</v>
      </c>
      <c r="AA8" s="29"/>
      <c r="AB8" s="30"/>
    </row>
    <row r="9" spans="1:28">
      <c r="A9" s="20" t="s">
        <v>35</v>
      </c>
      <c r="B9" s="20">
        <v>5</v>
      </c>
      <c r="C9" s="50">
        <f>B9/$A$1</f>
        <v>0.26595744680851063</v>
      </c>
      <c r="D9" s="20">
        <v>5</v>
      </c>
      <c r="E9" s="50">
        <f>D9/$A$1</f>
        <v>0.26595744680851063</v>
      </c>
      <c r="F9" s="20">
        <v>5</v>
      </c>
      <c r="G9" s="50">
        <f>F9/$A$1</f>
        <v>0.26595744680851063</v>
      </c>
      <c r="H9" s="20">
        <v>5</v>
      </c>
      <c r="I9" s="50">
        <f>H9/$A$1</f>
        <v>0.26595744680851063</v>
      </c>
      <c r="J9" s="20">
        <v>5</v>
      </c>
      <c r="K9" s="50">
        <f>J9/$A$1</f>
        <v>0.26595744680851063</v>
      </c>
      <c r="L9" s="20">
        <v>5</v>
      </c>
      <c r="M9" s="50">
        <f>L9/$A$1</f>
        <v>0.26595744680851063</v>
      </c>
      <c r="N9" s="20">
        <v>5</v>
      </c>
      <c r="O9" s="50">
        <f>N9/$A$1</f>
        <v>0.26595744680851063</v>
      </c>
      <c r="P9" s="20">
        <v>5</v>
      </c>
      <c r="Q9" s="50">
        <f>P9/$A$1</f>
        <v>0.26595744680851063</v>
      </c>
      <c r="R9" s="20">
        <v>5</v>
      </c>
      <c r="S9" s="50">
        <f>R9/$A$1</f>
        <v>0.26595744680851063</v>
      </c>
      <c r="T9" s="20">
        <v>5</v>
      </c>
      <c r="U9" s="50">
        <f>T9/$A$1</f>
        <v>0.26595744680851063</v>
      </c>
      <c r="V9" s="20">
        <v>5</v>
      </c>
      <c r="W9" s="50">
        <f>V9/$A$1</f>
        <v>0.26595744680851063</v>
      </c>
      <c r="X9" s="20">
        <v>5</v>
      </c>
      <c r="Y9" s="50">
        <f>X9/$A$1</f>
        <v>0.26595744680851063</v>
      </c>
      <c r="AA9" s="20">
        <f>SUM(B9,D9,F9,H9,J9,L9,N9,P9,R9,T9,V9,X9)</f>
        <v>60</v>
      </c>
      <c r="AB9" s="19">
        <f>SUM(C9,E9,G9,I9,K9,M9,O9,Q9,S9,U9,W9,Y9)</f>
        <v>3.1914893617021267</v>
      </c>
    </row>
  </sheetData>
  <mergeCells count="60">
    <mergeCell ref="X3:Y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6:Y6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5:Y5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B8D94-A1B6-204A-A3B9-AEF5A787EFC3}">
  <dimension ref="A1:AB10"/>
  <sheetViews>
    <sheetView workbookViewId="0">
      <selection activeCell="A5" sqref="A5:A6"/>
    </sheetView>
  </sheetViews>
  <sheetFormatPr baseColWidth="10" defaultRowHeight="16"/>
  <cols>
    <col min="1" max="1" width="10.83203125" style="20"/>
    <col min="2" max="2" width="6.6640625" style="20" customWidth="1"/>
    <col min="3" max="3" width="6.6640625" style="19" customWidth="1"/>
    <col min="4" max="4" width="6.6640625" style="20" customWidth="1"/>
    <col min="5" max="5" width="6.6640625" style="19" customWidth="1"/>
    <col min="6" max="6" width="6.6640625" style="20" customWidth="1"/>
    <col min="7" max="7" width="6.6640625" style="19" customWidth="1"/>
    <col min="8" max="8" width="6.6640625" style="20" customWidth="1"/>
    <col min="9" max="9" width="6.6640625" style="19" customWidth="1"/>
    <col min="10" max="10" width="6.6640625" style="20" customWidth="1"/>
    <col min="11" max="11" width="6.6640625" style="19" customWidth="1"/>
    <col min="12" max="12" width="6.6640625" style="20" customWidth="1"/>
    <col min="13" max="13" width="6.6640625" style="19" customWidth="1"/>
    <col min="14" max="14" width="6.6640625" style="20" customWidth="1"/>
    <col min="15" max="15" width="6.6640625" style="19" customWidth="1"/>
    <col min="16" max="16" width="6.6640625" style="20" customWidth="1"/>
    <col min="17" max="17" width="6.6640625" style="19" customWidth="1"/>
    <col min="18" max="18" width="6.6640625" style="20" customWidth="1"/>
    <col min="19" max="19" width="6.6640625" style="19" customWidth="1"/>
    <col min="20" max="20" width="6.6640625" style="20" customWidth="1"/>
    <col min="21" max="21" width="6.6640625" style="19" customWidth="1"/>
    <col min="22" max="22" width="6.6640625" style="20" customWidth="1"/>
    <col min="23" max="23" width="6.6640625" style="19" customWidth="1"/>
    <col min="24" max="24" width="6.6640625" style="20" customWidth="1"/>
    <col min="25" max="25" width="6.6640625" style="19" customWidth="1"/>
    <col min="26" max="26" width="2.33203125" style="20" customWidth="1"/>
    <col min="27" max="27" width="9.1640625" style="20" customWidth="1"/>
    <col min="28" max="28" width="10" style="19" customWidth="1"/>
    <col min="29" max="16384" width="10.83203125" style="20"/>
  </cols>
  <sheetData>
    <row r="1" spans="1:28">
      <c r="A1" s="20">
        <v>18.8</v>
      </c>
    </row>
    <row r="3" spans="1:28" s="24" customFormat="1" ht="29" customHeight="1">
      <c r="A3" s="24" t="s">
        <v>33</v>
      </c>
      <c r="B3" s="110">
        <f>SUM(B9:B102)</f>
        <v>25.8</v>
      </c>
      <c r="C3" s="110"/>
      <c r="D3" s="110">
        <f>SUM(D9:D102)</f>
        <v>25.8</v>
      </c>
      <c r="E3" s="110"/>
      <c r="F3" s="110">
        <f>SUM(F9:F102)</f>
        <v>25.8</v>
      </c>
      <c r="G3" s="110"/>
      <c r="H3" s="110">
        <f>SUM(H9:H102)</f>
        <v>25.8</v>
      </c>
      <c r="I3" s="110"/>
      <c r="J3" s="110">
        <f>SUM(J9:J102)</f>
        <v>25.8</v>
      </c>
      <c r="K3" s="110"/>
      <c r="L3" s="110">
        <f>SUM(L9:L102)</f>
        <v>25.8</v>
      </c>
      <c r="M3" s="110"/>
      <c r="N3" s="110">
        <f>SUM(N9:N102)</f>
        <v>25.8</v>
      </c>
      <c r="O3" s="110"/>
      <c r="P3" s="110">
        <f>SUM(P9:P102)</f>
        <v>25.8</v>
      </c>
      <c r="Q3" s="110"/>
      <c r="R3" s="110">
        <f>SUM(R9:R102)</f>
        <v>25.8</v>
      </c>
      <c r="S3" s="110"/>
      <c r="T3" s="110">
        <f>SUM(T9:T102)</f>
        <v>25.8</v>
      </c>
      <c r="U3" s="110"/>
      <c r="V3" s="110">
        <f>SUM(V9:V102)</f>
        <v>25.8</v>
      </c>
      <c r="W3" s="110"/>
      <c r="X3" s="110">
        <f>SUM(X9:X102)</f>
        <v>25.8</v>
      </c>
      <c r="Y3" s="110"/>
      <c r="AA3" s="24">
        <f>SUM(B3:Y3)</f>
        <v>309.60000000000008</v>
      </c>
      <c r="AB3" s="34"/>
    </row>
    <row r="4" spans="1:28" s="34" customFormat="1" ht="29" customHeight="1">
      <c r="A4" s="34" t="s">
        <v>34</v>
      </c>
      <c r="B4" s="109">
        <f>SUM(C9:C99)</f>
        <v>1.3723404255319149</v>
      </c>
      <c r="C4" s="109"/>
      <c r="D4" s="109">
        <f>SUM(E9:E99)</f>
        <v>1.3723404255319149</v>
      </c>
      <c r="E4" s="109"/>
      <c r="F4" s="109">
        <f>SUM(G9:G99)</f>
        <v>1.3723404255319149</v>
      </c>
      <c r="G4" s="109"/>
      <c r="H4" s="109">
        <f>SUM(I9:I99)</f>
        <v>1.3723404255319149</v>
      </c>
      <c r="I4" s="109"/>
      <c r="J4" s="109">
        <f>SUM(K9:K99)</f>
        <v>1.3723404255319149</v>
      </c>
      <c r="K4" s="109"/>
      <c r="L4" s="109">
        <f>SUM(M9:M99)</f>
        <v>1.3723404255319149</v>
      </c>
      <c r="M4" s="109"/>
      <c r="N4" s="109">
        <f>SUM(O9:O99)</f>
        <v>1.3723404255319149</v>
      </c>
      <c r="O4" s="109"/>
      <c r="P4" s="109">
        <f>SUM(Q9:Q99)</f>
        <v>1.3723404255319149</v>
      </c>
      <c r="Q4" s="109"/>
      <c r="R4" s="109">
        <f>SUM(S9:S99)</f>
        <v>1.3723404255319149</v>
      </c>
      <c r="S4" s="109"/>
      <c r="T4" s="109">
        <f>SUM(U9:U99)</f>
        <v>1.3723404255319149</v>
      </c>
      <c r="U4" s="109"/>
      <c r="V4" s="109">
        <f>SUM(W9:W99)</f>
        <v>1.3723404255319149</v>
      </c>
      <c r="W4" s="109"/>
      <c r="X4" s="109">
        <f>SUM(Y9:Y99)</f>
        <v>1.3723404255319149</v>
      </c>
      <c r="Y4" s="109"/>
      <c r="AA4" s="34">
        <f>SUM(B4:Y4)</f>
        <v>16.468085106382979</v>
      </c>
    </row>
    <row r="5" spans="1:28" s="40" customFormat="1" ht="29" customHeight="1">
      <c r="A5" s="39" t="s">
        <v>40</v>
      </c>
      <c r="B5" s="107">
        <f>B4-B6</f>
        <v>0.37234042553191493</v>
      </c>
      <c r="C5" s="107"/>
      <c r="D5" s="107">
        <f t="shared" ref="D5" si="0">D4-D6</f>
        <v>0.37234042553191493</v>
      </c>
      <c r="E5" s="107"/>
      <c r="F5" s="107">
        <f t="shared" ref="F5" si="1">F4-F6</f>
        <v>0.37234042553191493</v>
      </c>
      <c r="G5" s="107"/>
      <c r="H5" s="107">
        <f t="shared" ref="H5" si="2">H4-H6</f>
        <v>0.37234042553191493</v>
      </c>
      <c r="I5" s="107"/>
      <c r="J5" s="107">
        <f t="shared" ref="J5" si="3">J4-J6</f>
        <v>0.37234042553191493</v>
      </c>
      <c r="K5" s="107"/>
      <c r="L5" s="107">
        <f t="shared" ref="L5" si="4">L4-L6</f>
        <v>0.37234042553191493</v>
      </c>
      <c r="M5" s="107"/>
      <c r="N5" s="107">
        <f t="shared" ref="N5" si="5">N4-N6</f>
        <v>0.37234042553191493</v>
      </c>
      <c r="O5" s="107"/>
      <c r="P5" s="107">
        <f t="shared" ref="P5" si="6">P4-P6</f>
        <v>0.37234042553191493</v>
      </c>
      <c r="Q5" s="107"/>
      <c r="R5" s="107">
        <f t="shared" ref="R5" si="7">R4-R6</f>
        <v>0.37234042553191493</v>
      </c>
      <c r="S5" s="107"/>
      <c r="T5" s="107">
        <f t="shared" ref="T5" si="8">T4-T6</f>
        <v>0.37234042553191493</v>
      </c>
      <c r="U5" s="107"/>
      <c r="V5" s="107">
        <f t="shared" ref="V5" si="9">V4-V6</f>
        <v>0.37234042553191493</v>
      </c>
      <c r="W5" s="107"/>
      <c r="X5" s="107">
        <f t="shared" ref="X5" si="10">X4-X6</f>
        <v>0.37234042553191493</v>
      </c>
      <c r="Y5" s="107"/>
      <c r="AA5" s="41"/>
      <c r="AB5" s="41"/>
    </row>
    <row r="6" spans="1:28" s="36" customFormat="1" ht="29" customHeight="1">
      <c r="A6" s="35" t="s">
        <v>41</v>
      </c>
      <c r="B6" s="108">
        <f>SUMIFS(C9:C98,$A$9:$A$98,"?")</f>
        <v>1</v>
      </c>
      <c r="C6" s="108"/>
      <c r="D6" s="108">
        <f>SUMIFS(E9:E98,$A$9:$A$98,"?")</f>
        <v>1</v>
      </c>
      <c r="E6" s="108"/>
      <c r="F6" s="108">
        <f>SUMIFS(G9:G98,$A$9:$A$98,"?")</f>
        <v>1</v>
      </c>
      <c r="G6" s="108"/>
      <c r="H6" s="108">
        <f>SUMIFS(I9:I98,$A$9:$A$98,"?")</f>
        <v>1</v>
      </c>
      <c r="I6" s="108"/>
      <c r="J6" s="108">
        <f>SUMIFS(K9:K98,$A$9:$A$98,"?")</f>
        <v>1</v>
      </c>
      <c r="K6" s="108"/>
      <c r="L6" s="108">
        <f>SUMIFS(M9:M98,$A$9:$A$98,"?")</f>
        <v>1</v>
      </c>
      <c r="M6" s="108"/>
      <c r="N6" s="108">
        <f>SUMIFS(O9:O98,$A$9:$A$98,"?")</f>
        <v>1</v>
      </c>
      <c r="O6" s="108"/>
      <c r="P6" s="108">
        <f>SUMIFS(Q9:Q98,$A$9:$A$98,"?")</f>
        <v>1</v>
      </c>
      <c r="Q6" s="108"/>
      <c r="R6" s="108">
        <f>SUMIFS(S9:S98,$A$9:$A$98,"?")</f>
        <v>1</v>
      </c>
      <c r="S6" s="108"/>
      <c r="T6" s="108">
        <f>SUMIFS(U9:U98,$A$9:$A$98,"?")</f>
        <v>1</v>
      </c>
      <c r="U6" s="108"/>
      <c r="V6" s="108">
        <f>SUMIFS(W9:W98,$A$9:$A$98,"?")</f>
        <v>1</v>
      </c>
      <c r="W6" s="108"/>
      <c r="X6" s="108">
        <f>SUMIFS(Y9:Y98,$A$9:$A$98,"?")</f>
        <v>1</v>
      </c>
      <c r="Y6" s="108"/>
      <c r="AA6" s="37">
        <f>SUM(B6:Y6)</f>
        <v>12</v>
      </c>
    </row>
    <row r="7" spans="1:28" ht="17" customHeight="1">
      <c r="B7" s="83" t="s">
        <v>9</v>
      </c>
      <c r="C7" s="83"/>
      <c r="D7" s="82" t="s">
        <v>10</v>
      </c>
      <c r="E7" s="82"/>
      <c r="F7" s="82" t="s">
        <v>11</v>
      </c>
      <c r="G7" s="82"/>
      <c r="H7" s="82" t="s">
        <v>12</v>
      </c>
      <c r="I7" s="82"/>
      <c r="J7" s="82" t="s">
        <v>13</v>
      </c>
      <c r="K7" s="82"/>
      <c r="L7" s="82" t="s">
        <v>14</v>
      </c>
      <c r="M7" s="82"/>
      <c r="N7" s="82" t="s">
        <v>15</v>
      </c>
      <c r="O7" s="82"/>
      <c r="P7" s="82" t="s">
        <v>16</v>
      </c>
      <c r="Q7" s="82"/>
      <c r="R7" s="82" t="s">
        <v>17</v>
      </c>
      <c r="S7" s="82"/>
      <c r="T7" s="82" t="s">
        <v>18</v>
      </c>
      <c r="U7" s="82"/>
      <c r="V7" s="82" t="s">
        <v>19</v>
      </c>
      <c r="W7" s="82"/>
      <c r="X7" s="82" t="s">
        <v>20</v>
      </c>
      <c r="Y7" s="82"/>
      <c r="AA7" s="24" t="s">
        <v>33</v>
      </c>
      <c r="AB7" s="19" t="s">
        <v>34</v>
      </c>
    </row>
    <row r="8" spans="1:28" s="25" customFormat="1" ht="17">
      <c r="B8" s="26" t="s">
        <v>32</v>
      </c>
      <c r="C8" s="27" t="s">
        <v>2</v>
      </c>
      <c r="D8" s="26" t="s">
        <v>32</v>
      </c>
      <c r="E8" s="27" t="s">
        <v>2</v>
      </c>
      <c r="F8" s="26" t="s">
        <v>32</v>
      </c>
      <c r="G8" s="27" t="s">
        <v>2</v>
      </c>
      <c r="H8" s="26" t="s">
        <v>32</v>
      </c>
      <c r="I8" s="27" t="s">
        <v>2</v>
      </c>
      <c r="J8" s="26" t="s">
        <v>32</v>
      </c>
      <c r="K8" s="27" t="s">
        <v>2</v>
      </c>
      <c r="L8" s="26" t="s">
        <v>32</v>
      </c>
      <c r="M8" s="27" t="s">
        <v>2</v>
      </c>
      <c r="N8" s="26" t="s">
        <v>32</v>
      </c>
      <c r="O8" s="27" t="s">
        <v>2</v>
      </c>
      <c r="P8" s="26" t="s">
        <v>32</v>
      </c>
      <c r="Q8" s="27" t="s">
        <v>2</v>
      </c>
      <c r="R8" s="26" t="s">
        <v>32</v>
      </c>
      <c r="S8" s="27" t="s">
        <v>2</v>
      </c>
      <c r="T8" s="26" t="s">
        <v>32</v>
      </c>
      <c r="U8" s="27" t="s">
        <v>2</v>
      </c>
      <c r="V8" s="28" t="s">
        <v>32</v>
      </c>
      <c r="W8" s="27" t="s">
        <v>2</v>
      </c>
      <c r="X8" s="28" t="s">
        <v>32</v>
      </c>
      <c r="Y8" s="27" t="s">
        <v>2</v>
      </c>
      <c r="AA8" s="29"/>
      <c r="AB8" s="30"/>
    </row>
    <row r="9" spans="1:28">
      <c r="A9" s="32" t="s">
        <v>26</v>
      </c>
      <c r="B9" s="20">
        <v>7</v>
      </c>
      <c r="C9" s="19">
        <f>B9/$A$1</f>
        <v>0.37234042553191488</v>
      </c>
      <c r="D9" s="20">
        <v>7</v>
      </c>
      <c r="E9" s="19">
        <f>D9/$A$1</f>
        <v>0.37234042553191488</v>
      </c>
      <c r="F9" s="20">
        <v>7</v>
      </c>
      <c r="G9" s="19">
        <f>F9/$A$1</f>
        <v>0.37234042553191488</v>
      </c>
      <c r="H9" s="20">
        <v>7</v>
      </c>
      <c r="I9" s="19">
        <f>H9/$A$1</f>
        <v>0.37234042553191488</v>
      </c>
      <c r="J9" s="20">
        <v>7</v>
      </c>
      <c r="K9" s="19">
        <f>J9/$A$1</f>
        <v>0.37234042553191488</v>
      </c>
      <c r="L9" s="20">
        <v>7</v>
      </c>
      <c r="M9" s="19">
        <f>L9/$A$1</f>
        <v>0.37234042553191488</v>
      </c>
      <c r="N9" s="20">
        <v>7</v>
      </c>
      <c r="O9" s="19">
        <f>N9/$A$1</f>
        <v>0.37234042553191488</v>
      </c>
      <c r="P9" s="20">
        <v>7</v>
      </c>
      <c r="Q9" s="19">
        <f>P9/$A$1</f>
        <v>0.37234042553191488</v>
      </c>
      <c r="R9" s="20">
        <v>7</v>
      </c>
      <c r="S9" s="19">
        <f>R9/$A$1</f>
        <v>0.37234042553191488</v>
      </c>
      <c r="T9" s="20">
        <v>7</v>
      </c>
      <c r="U9" s="19">
        <f>T9/$A$1</f>
        <v>0.37234042553191488</v>
      </c>
      <c r="V9" s="20">
        <v>7</v>
      </c>
      <c r="W9" s="19">
        <f>V9/$A$1</f>
        <v>0.37234042553191488</v>
      </c>
      <c r="X9" s="20">
        <v>7</v>
      </c>
      <c r="Y9" s="19">
        <f>X9/$A$1</f>
        <v>0.37234042553191488</v>
      </c>
      <c r="AA9" s="20">
        <f>SUM(B9,D9,F9,H9,J9,L9,N9,P9,R9,T9,V9,X9)</f>
        <v>84</v>
      </c>
      <c r="AB9" s="19">
        <f>SUM(C9,E9,G9,I9,K9,M9,O9,Q9,S9,U9,W9,Y9)</f>
        <v>4.4680851063829783</v>
      </c>
    </row>
    <row r="10" spans="1:28">
      <c r="A10" s="20" t="s">
        <v>36</v>
      </c>
      <c r="B10" s="20">
        <v>18.8</v>
      </c>
      <c r="C10" s="19">
        <f t="shared" ref="C10:E10" si="11">B10/$A$1</f>
        <v>1</v>
      </c>
      <c r="D10" s="20">
        <v>18.8</v>
      </c>
      <c r="E10" s="19">
        <f t="shared" si="11"/>
        <v>1</v>
      </c>
      <c r="F10" s="20">
        <v>18.8</v>
      </c>
      <c r="G10" s="19">
        <f t="shared" ref="G10" si="12">F10/$A$1</f>
        <v>1</v>
      </c>
      <c r="H10" s="20">
        <v>18.8</v>
      </c>
      <c r="I10" s="19">
        <f t="shared" ref="I10" si="13">H10/$A$1</f>
        <v>1</v>
      </c>
      <c r="J10" s="20">
        <v>18.8</v>
      </c>
      <c r="K10" s="19">
        <f t="shared" ref="K10" si="14">J10/$A$1</f>
        <v>1</v>
      </c>
      <c r="L10" s="20">
        <v>18.8</v>
      </c>
      <c r="M10" s="19">
        <f t="shared" ref="M10" si="15">L10/$A$1</f>
        <v>1</v>
      </c>
      <c r="N10" s="20">
        <v>18.8</v>
      </c>
      <c r="O10" s="19">
        <f t="shared" ref="O10" si="16">N10/$A$1</f>
        <v>1</v>
      </c>
      <c r="P10" s="20">
        <v>18.8</v>
      </c>
      <c r="Q10" s="19">
        <f t="shared" ref="Q10" si="17">P10/$A$1</f>
        <v>1</v>
      </c>
      <c r="R10" s="20">
        <v>18.8</v>
      </c>
      <c r="S10" s="19">
        <f t="shared" ref="S10" si="18">R10/$A$1</f>
        <v>1</v>
      </c>
      <c r="T10" s="20">
        <v>18.8</v>
      </c>
      <c r="U10" s="19">
        <f t="shared" ref="U10" si="19">T10/$A$1</f>
        <v>1</v>
      </c>
      <c r="V10" s="20">
        <v>18.8</v>
      </c>
      <c r="W10" s="19">
        <f t="shared" ref="W10" si="20">V10/$A$1</f>
        <v>1</v>
      </c>
      <c r="X10" s="20">
        <v>18.8</v>
      </c>
      <c r="Y10" s="19">
        <f t="shared" ref="Y10" si="21">X10/$A$1</f>
        <v>1</v>
      </c>
      <c r="AA10" s="20">
        <f t="shared" ref="AA10:AB10" si="22">SUM(B10,D10,F10,H10,J10,L10,N10,P10,R10,T10,V10,X10)</f>
        <v>225.60000000000005</v>
      </c>
      <c r="AB10" s="19">
        <f t="shared" si="22"/>
        <v>12</v>
      </c>
    </row>
  </sheetData>
  <mergeCells count="60">
    <mergeCell ref="X3:Y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6:Y6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5:Y5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A8538-86D8-1347-8396-2464ED31D947}">
  <dimension ref="A1:AB10"/>
  <sheetViews>
    <sheetView workbookViewId="0">
      <selection activeCell="H10" sqref="H10"/>
    </sheetView>
  </sheetViews>
  <sheetFormatPr baseColWidth="10" defaultRowHeight="16"/>
  <cols>
    <col min="1" max="1" width="10.83203125" style="20"/>
    <col min="2" max="2" width="6.6640625" style="20" customWidth="1"/>
    <col min="3" max="3" width="6.6640625" style="19" customWidth="1"/>
    <col min="4" max="4" width="6.6640625" style="20" customWidth="1"/>
    <col min="5" max="5" width="6.6640625" style="19" customWidth="1"/>
    <col min="6" max="6" width="6.6640625" style="20" customWidth="1"/>
    <col min="7" max="7" width="6.6640625" style="19" customWidth="1"/>
    <col min="8" max="8" width="6.6640625" style="20" customWidth="1"/>
    <col min="9" max="9" width="6.6640625" style="19" customWidth="1"/>
    <col min="10" max="10" width="6.6640625" style="20" customWidth="1"/>
    <col min="11" max="11" width="6.6640625" style="19" customWidth="1"/>
    <col min="12" max="12" width="6.6640625" style="20" customWidth="1"/>
    <col min="13" max="13" width="6.6640625" style="19" customWidth="1"/>
    <col min="14" max="14" width="6.6640625" style="20" customWidth="1"/>
    <col min="15" max="15" width="6.6640625" style="19" customWidth="1"/>
    <col min="16" max="16" width="6.6640625" style="20" customWidth="1"/>
    <col min="17" max="17" width="6.6640625" style="19" customWidth="1"/>
    <col min="18" max="18" width="6.6640625" style="20" customWidth="1"/>
    <col min="19" max="19" width="6.6640625" style="19" customWidth="1"/>
    <col min="20" max="20" width="6.6640625" style="20" customWidth="1"/>
    <col min="21" max="21" width="6.6640625" style="19" customWidth="1"/>
    <col min="22" max="22" width="6.6640625" style="20" customWidth="1"/>
    <col min="23" max="23" width="6.6640625" style="19" customWidth="1"/>
    <col min="24" max="24" width="6.6640625" style="20" customWidth="1"/>
    <col min="25" max="25" width="6.6640625" style="19" customWidth="1"/>
    <col min="26" max="26" width="2.33203125" style="20" customWidth="1"/>
    <col min="27" max="27" width="9.1640625" style="20" customWidth="1"/>
    <col min="28" max="28" width="10" style="19" customWidth="1"/>
    <col min="29" max="16384" width="10.83203125" style="20"/>
  </cols>
  <sheetData>
    <row r="1" spans="1:28">
      <c r="A1" s="20">
        <v>18.8</v>
      </c>
    </row>
    <row r="3" spans="1:28" s="24" customFormat="1" ht="29" customHeight="1">
      <c r="A3" s="24" t="s">
        <v>33</v>
      </c>
      <c r="B3" s="110">
        <f>SUM(B9:B102)</f>
        <v>0</v>
      </c>
      <c r="C3" s="110"/>
      <c r="D3" s="110">
        <f>SUM(D9:D102)</f>
        <v>0</v>
      </c>
      <c r="E3" s="110"/>
      <c r="F3" s="110">
        <f>SUM(F9:F102)</f>
        <v>0</v>
      </c>
      <c r="G3" s="110"/>
      <c r="H3" s="110">
        <f>SUM(H9:H102)</f>
        <v>16</v>
      </c>
      <c r="I3" s="110"/>
      <c r="J3" s="110">
        <f>SUM(J9:J102)</f>
        <v>16</v>
      </c>
      <c r="K3" s="110"/>
      <c r="L3" s="110">
        <f>SUM(L9:L102)</f>
        <v>16</v>
      </c>
      <c r="M3" s="110"/>
      <c r="N3" s="110">
        <f>SUM(N9:N102)</f>
        <v>16</v>
      </c>
      <c r="O3" s="110"/>
      <c r="P3" s="110">
        <f>SUM(P9:P102)</f>
        <v>16</v>
      </c>
      <c r="Q3" s="110"/>
      <c r="R3" s="110">
        <f>SUM(R9:R102)</f>
        <v>16</v>
      </c>
      <c r="S3" s="110"/>
      <c r="T3" s="110">
        <f>SUM(T9:T102)</f>
        <v>16</v>
      </c>
      <c r="U3" s="110"/>
      <c r="V3" s="110">
        <f>SUM(V9:V102)</f>
        <v>16</v>
      </c>
      <c r="W3" s="110"/>
      <c r="X3" s="110">
        <f>SUM(X9:X102)</f>
        <v>16</v>
      </c>
      <c r="Y3" s="110"/>
      <c r="AA3" s="24">
        <f>SUM(B3:Y3)</f>
        <v>144</v>
      </c>
      <c r="AB3" s="34"/>
    </row>
    <row r="4" spans="1:28" s="34" customFormat="1" ht="29" customHeight="1">
      <c r="A4" s="34" t="s">
        <v>34</v>
      </c>
      <c r="B4" s="109">
        <f>SUM(C9:C99)</f>
        <v>0</v>
      </c>
      <c r="C4" s="109"/>
      <c r="D4" s="109">
        <f>SUM(E9:E99)</f>
        <v>0</v>
      </c>
      <c r="E4" s="109"/>
      <c r="F4" s="109">
        <f>SUM(G9:G99)</f>
        <v>0</v>
      </c>
      <c r="G4" s="109"/>
      <c r="H4" s="109">
        <f>SUM(I9:I99)</f>
        <v>0.85106382978723405</v>
      </c>
      <c r="I4" s="109"/>
      <c r="J4" s="109">
        <f>SUM(K9:K99)</f>
        <v>0.85106382978723405</v>
      </c>
      <c r="K4" s="109"/>
      <c r="L4" s="109">
        <f>SUM(M9:M99)</f>
        <v>0.85106382978723405</v>
      </c>
      <c r="M4" s="109"/>
      <c r="N4" s="109">
        <f>SUM(O9:O99)</f>
        <v>0.85106382978723405</v>
      </c>
      <c r="O4" s="109"/>
      <c r="P4" s="109">
        <f>SUM(Q9:Q99)</f>
        <v>0.85106382978723405</v>
      </c>
      <c r="Q4" s="109"/>
      <c r="R4" s="109">
        <f>SUM(S9:S99)</f>
        <v>0.85106382978723405</v>
      </c>
      <c r="S4" s="109"/>
      <c r="T4" s="109">
        <f>SUM(U9:U99)</f>
        <v>0.85106382978723405</v>
      </c>
      <c r="U4" s="109"/>
      <c r="V4" s="109">
        <f>SUM(W9:W99)</f>
        <v>0.85106382978723405</v>
      </c>
      <c r="W4" s="109"/>
      <c r="X4" s="109">
        <f>SUM(Y9:Y99)</f>
        <v>0.85106382978723405</v>
      </c>
      <c r="Y4" s="109"/>
      <c r="AA4" s="34">
        <f>SUM(B4:Y4)</f>
        <v>7.6595744680851077</v>
      </c>
    </row>
    <row r="5" spans="1:28" s="40" customFormat="1" ht="29" customHeight="1">
      <c r="A5" s="39" t="s">
        <v>40</v>
      </c>
      <c r="B5" s="107">
        <f>B4-B6</f>
        <v>0</v>
      </c>
      <c r="C5" s="107"/>
      <c r="D5" s="107">
        <f t="shared" ref="D5" si="0">D4-D6</f>
        <v>0</v>
      </c>
      <c r="E5" s="107"/>
      <c r="F5" s="107">
        <f t="shared" ref="F5" si="1">F4-F6</f>
        <v>0</v>
      </c>
      <c r="G5" s="107"/>
      <c r="H5" s="107">
        <f t="shared" ref="H5" si="2">H4-H6</f>
        <v>0.85106382978723405</v>
      </c>
      <c r="I5" s="107"/>
      <c r="J5" s="107">
        <f t="shared" ref="J5" si="3">J4-J6</f>
        <v>0.85106382978723405</v>
      </c>
      <c r="K5" s="107"/>
      <c r="L5" s="107">
        <f t="shared" ref="L5" si="4">L4-L6</f>
        <v>0.85106382978723405</v>
      </c>
      <c r="M5" s="107"/>
      <c r="N5" s="107">
        <f t="shared" ref="N5" si="5">N4-N6</f>
        <v>0.85106382978723405</v>
      </c>
      <c r="O5" s="107"/>
      <c r="P5" s="107">
        <f t="shared" ref="P5" si="6">P4-P6</f>
        <v>0.85106382978723405</v>
      </c>
      <c r="Q5" s="107"/>
      <c r="R5" s="107">
        <f t="shared" ref="R5" si="7">R4-R6</f>
        <v>0.85106382978723405</v>
      </c>
      <c r="S5" s="107"/>
      <c r="T5" s="107">
        <f t="shared" ref="T5" si="8">T4-T6</f>
        <v>0.85106382978723405</v>
      </c>
      <c r="U5" s="107"/>
      <c r="V5" s="107">
        <f t="shared" ref="V5" si="9">V4-V6</f>
        <v>0.85106382978723405</v>
      </c>
      <c r="W5" s="107"/>
      <c r="X5" s="107">
        <f t="shared" ref="X5" si="10">X4-X6</f>
        <v>0.85106382978723405</v>
      </c>
      <c r="Y5" s="107"/>
      <c r="AA5" s="41"/>
      <c r="AB5" s="41"/>
    </row>
    <row r="6" spans="1:28" s="36" customFormat="1" ht="29" customHeight="1">
      <c r="A6" s="35" t="s">
        <v>41</v>
      </c>
      <c r="B6" s="108">
        <f>SUMIFS(C9:C99,$A$9:$A$99,"?")</f>
        <v>0</v>
      </c>
      <c r="C6" s="108"/>
      <c r="D6" s="108">
        <f>SUMIFS(E9:E99,$A$9:$A$99,"?")</f>
        <v>0</v>
      </c>
      <c r="E6" s="108"/>
      <c r="F6" s="108">
        <f>SUMIFS(G9:G99,$A$9:$A$99,"?")</f>
        <v>0</v>
      </c>
      <c r="G6" s="108"/>
      <c r="H6" s="108">
        <f>SUMIFS(I9:I99,$A$9:$A$99,"?")</f>
        <v>0</v>
      </c>
      <c r="I6" s="108"/>
      <c r="J6" s="108">
        <f>SUMIFS(K9:K99,$A$9:$A$99,"?")</f>
        <v>0</v>
      </c>
      <c r="K6" s="108"/>
      <c r="L6" s="108">
        <f>SUMIFS(M9:M99,$A$9:$A$99,"?")</f>
        <v>0</v>
      </c>
      <c r="M6" s="108"/>
      <c r="N6" s="108">
        <f>SUMIFS(O9:O99,$A$9:$A$99,"?")</f>
        <v>0</v>
      </c>
      <c r="O6" s="108"/>
      <c r="P6" s="108">
        <f>SUMIFS(Q9:Q99,$A$9:$A$99,"?")</f>
        <v>0</v>
      </c>
      <c r="Q6" s="108"/>
      <c r="R6" s="108">
        <f>SUMIFS(S9:S99,$A$9:$A$99,"?")</f>
        <v>0</v>
      </c>
      <c r="S6" s="108"/>
      <c r="T6" s="108">
        <f>SUMIFS(U9:U99,$A$9:$A$99,"?")</f>
        <v>0</v>
      </c>
      <c r="U6" s="108"/>
      <c r="V6" s="108">
        <f>SUMIFS(W9:W99,$A$9:$A$99,"?")</f>
        <v>0</v>
      </c>
      <c r="W6" s="108"/>
      <c r="X6" s="108">
        <f>SUMIFS(Y9:Y99,$A$9:$A$99,"?")</f>
        <v>0</v>
      </c>
      <c r="Y6" s="108"/>
      <c r="AA6" s="38">
        <f>SUM(B6:Y6)</f>
        <v>0</v>
      </c>
    </row>
    <row r="7" spans="1:28" ht="17" customHeight="1">
      <c r="B7" s="83" t="s">
        <v>9</v>
      </c>
      <c r="C7" s="83"/>
      <c r="D7" s="82" t="s">
        <v>10</v>
      </c>
      <c r="E7" s="82"/>
      <c r="F7" s="82" t="s">
        <v>11</v>
      </c>
      <c r="G7" s="82"/>
      <c r="H7" s="82" t="s">
        <v>12</v>
      </c>
      <c r="I7" s="82"/>
      <c r="J7" s="82" t="s">
        <v>13</v>
      </c>
      <c r="K7" s="82"/>
      <c r="L7" s="82" t="s">
        <v>14</v>
      </c>
      <c r="M7" s="82"/>
      <c r="N7" s="82" t="s">
        <v>15</v>
      </c>
      <c r="O7" s="82"/>
      <c r="P7" s="82" t="s">
        <v>16</v>
      </c>
      <c r="Q7" s="82"/>
      <c r="R7" s="82" t="s">
        <v>17</v>
      </c>
      <c r="S7" s="82"/>
      <c r="T7" s="82" t="s">
        <v>18</v>
      </c>
      <c r="U7" s="82"/>
      <c r="V7" s="82" t="s">
        <v>19</v>
      </c>
      <c r="W7" s="82"/>
      <c r="X7" s="82" t="s">
        <v>20</v>
      </c>
      <c r="Y7" s="82"/>
      <c r="AA7" s="24" t="s">
        <v>33</v>
      </c>
      <c r="AB7" s="19" t="s">
        <v>34</v>
      </c>
    </row>
    <row r="8" spans="1:28" s="25" customFormat="1" ht="17">
      <c r="B8" s="26" t="s">
        <v>32</v>
      </c>
      <c r="C8" s="27" t="s">
        <v>2</v>
      </c>
      <c r="D8" s="26" t="s">
        <v>32</v>
      </c>
      <c r="E8" s="27" t="s">
        <v>2</v>
      </c>
      <c r="F8" s="26" t="s">
        <v>32</v>
      </c>
      <c r="G8" s="27" t="s">
        <v>2</v>
      </c>
      <c r="H8" s="26" t="s">
        <v>32</v>
      </c>
      <c r="I8" s="27" t="s">
        <v>2</v>
      </c>
      <c r="J8" s="26" t="s">
        <v>32</v>
      </c>
      <c r="K8" s="27" t="s">
        <v>2</v>
      </c>
      <c r="L8" s="26" t="s">
        <v>32</v>
      </c>
      <c r="M8" s="27" t="s">
        <v>2</v>
      </c>
      <c r="N8" s="26" t="s">
        <v>32</v>
      </c>
      <c r="O8" s="27" t="s">
        <v>2</v>
      </c>
      <c r="P8" s="26" t="s">
        <v>32</v>
      </c>
      <c r="Q8" s="27" t="s">
        <v>2</v>
      </c>
      <c r="R8" s="26" t="s">
        <v>32</v>
      </c>
      <c r="S8" s="27" t="s">
        <v>2</v>
      </c>
      <c r="T8" s="26" t="s">
        <v>32</v>
      </c>
      <c r="U8" s="27" t="s">
        <v>2</v>
      </c>
      <c r="V8" s="28" t="s">
        <v>32</v>
      </c>
      <c r="W8" s="27" t="s">
        <v>2</v>
      </c>
      <c r="X8" s="28" t="s">
        <v>32</v>
      </c>
      <c r="Y8" s="27" t="s">
        <v>2</v>
      </c>
      <c r="AA8" s="29"/>
      <c r="AB8" s="30"/>
    </row>
    <row r="9" spans="1:28">
      <c r="A9" s="1" t="s">
        <v>29</v>
      </c>
      <c r="H9" s="20">
        <v>8</v>
      </c>
      <c r="I9" s="19">
        <f>H9/$A$1</f>
        <v>0.42553191489361702</v>
      </c>
      <c r="J9" s="20">
        <v>8</v>
      </c>
      <c r="K9" s="19">
        <f>J9/$A$1</f>
        <v>0.42553191489361702</v>
      </c>
      <c r="L9" s="20">
        <v>8</v>
      </c>
      <c r="M9" s="19">
        <f>L9/$A$1</f>
        <v>0.42553191489361702</v>
      </c>
      <c r="N9" s="20">
        <v>8</v>
      </c>
      <c r="O9" s="19">
        <f>N9/$A$1</f>
        <v>0.42553191489361702</v>
      </c>
      <c r="P9" s="20">
        <v>8</v>
      </c>
      <c r="Q9" s="19">
        <f>P9/$A$1</f>
        <v>0.42553191489361702</v>
      </c>
      <c r="R9" s="20">
        <v>8</v>
      </c>
      <c r="S9" s="19">
        <f>R9/$A$1</f>
        <v>0.42553191489361702</v>
      </c>
      <c r="T9" s="20">
        <v>8</v>
      </c>
      <c r="U9" s="19">
        <f>T9/$A$1</f>
        <v>0.42553191489361702</v>
      </c>
      <c r="V9" s="20">
        <v>8</v>
      </c>
      <c r="W9" s="19">
        <f>V9/$A$1</f>
        <v>0.42553191489361702</v>
      </c>
      <c r="X9" s="20">
        <v>8</v>
      </c>
      <c r="Y9" s="19">
        <f>X9/$A$1</f>
        <v>0.42553191489361702</v>
      </c>
      <c r="AA9" s="20">
        <f t="shared" ref="AA9:AB10" si="11">SUM(B9,D9,F9,H9,J9,L9,N9,P9,R9,T9,V9,X9)</f>
        <v>72</v>
      </c>
      <c r="AB9" s="19">
        <f t="shared" si="11"/>
        <v>3.8297872340425538</v>
      </c>
    </row>
    <row r="10" spans="1:28">
      <c r="A10" s="1" t="s">
        <v>27</v>
      </c>
      <c r="H10" s="20">
        <v>8</v>
      </c>
      <c r="I10" s="19">
        <f t="shared" ref="I10" si="12">H10/$A$1</f>
        <v>0.42553191489361702</v>
      </c>
      <c r="J10" s="20">
        <v>8</v>
      </c>
      <c r="K10" s="19">
        <f t="shared" ref="K10" si="13">J10/$A$1</f>
        <v>0.42553191489361702</v>
      </c>
      <c r="L10" s="20">
        <v>8</v>
      </c>
      <c r="M10" s="19">
        <f t="shared" ref="M10" si="14">L10/$A$1</f>
        <v>0.42553191489361702</v>
      </c>
      <c r="N10" s="20">
        <v>8</v>
      </c>
      <c r="O10" s="19">
        <f t="shared" ref="O10" si="15">N10/$A$1</f>
        <v>0.42553191489361702</v>
      </c>
      <c r="P10" s="20">
        <v>8</v>
      </c>
      <c r="Q10" s="19">
        <f t="shared" ref="Q10" si="16">P10/$A$1</f>
        <v>0.42553191489361702</v>
      </c>
      <c r="R10" s="20">
        <v>8</v>
      </c>
      <c r="S10" s="19">
        <f t="shared" ref="S10" si="17">R10/$A$1</f>
        <v>0.42553191489361702</v>
      </c>
      <c r="T10" s="20">
        <v>8</v>
      </c>
      <c r="U10" s="19">
        <f t="shared" ref="U10" si="18">T10/$A$1</f>
        <v>0.42553191489361702</v>
      </c>
      <c r="V10" s="20">
        <v>8</v>
      </c>
      <c r="W10" s="19">
        <f t="shared" ref="W10" si="19">V10/$A$1</f>
        <v>0.42553191489361702</v>
      </c>
      <c r="X10" s="20">
        <v>8</v>
      </c>
      <c r="Y10" s="19">
        <f t="shared" ref="Y10" si="20">X10/$A$1</f>
        <v>0.42553191489361702</v>
      </c>
      <c r="AA10" s="20">
        <f t="shared" si="11"/>
        <v>72</v>
      </c>
      <c r="AB10" s="19">
        <f t="shared" si="11"/>
        <v>3.8297872340425538</v>
      </c>
    </row>
  </sheetData>
  <mergeCells count="60">
    <mergeCell ref="X3:Y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6:Y6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5:Y5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E3A61-30E3-FD4A-96ED-3A65A5458BFC}">
  <dimension ref="A1:AB13"/>
  <sheetViews>
    <sheetView workbookViewId="0">
      <selection activeCell="G20" sqref="G20"/>
    </sheetView>
  </sheetViews>
  <sheetFormatPr baseColWidth="10" defaultRowHeight="16"/>
  <cols>
    <col min="1" max="1" width="10.83203125" style="20"/>
    <col min="2" max="2" width="6.6640625" style="20" customWidth="1"/>
    <col min="3" max="3" width="6.6640625" style="19" customWidth="1"/>
    <col min="4" max="4" width="6.6640625" style="20" customWidth="1"/>
    <col min="5" max="5" width="6.6640625" style="19" customWidth="1"/>
    <col min="6" max="6" width="6.6640625" style="20" customWidth="1"/>
    <col min="7" max="7" width="6.6640625" style="19" customWidth="1"/>
    <col min="8" max="8" width="6.6640625" style="20" customWidth="1"/>
    <col min="9" max="9" width="6.6640625" style="19" customWidth="1"/>
    <col min="10" max="10" width="6.6640625" style="20" customWidth="1"/>
    <col min="11" max="11" width="6.6640625" style="19" customWidth="1"/>
    <col min="12" max="12" width="6.6640625" style="20" customWidth="1"/>
    <col min="13" max="13" width="6.6640625" style="19" customWidth="1"/>
    <col min="14" max="14" width="6.6640625" style="20" customWidth="1"/>
    <col min="15" max="15" width="6.6640625" style="19" customWidth="1"/>
    <col min="16" max="16" width="6.6640625" style="20" customWidth="1"/>
    <col min="17" max="17" width="6.6640625" style="19" customWidth="1"/>
    <col min="18" max="18" width="6.6640625" style="20" customWidth="1"/>
    <col min="19" max="19" width="6.6640625" style="19" customWidth="1"/>
    <col min="20" max="20" width="6.6640625" style="20" customWidth="1"/>
    <col min="21" max="21" width="6.6640625" style="19" customWidth="1"/>
    <col min="22" max="22" width="6.6640625" style="20" customWidth="1"/>
    <col min="23" max="23" width="6.6640625" style="19" customWidth="1"/>
    <col min="24" max="24" width="6.6640625" style="20" customWidth="1"/>
    <col min="25" max="25" width="6.6640625" style="19" customWidth="1"/>
    <col min="26" max="26" width="2.33203125" style="20" customWidth="1"/>
    <col min="27" max="27" width="9.1640625" style="20" customWidth="1"/>
    <col min="28" max="28" width="10" style="19" customWidth="1"/>
    <col min="29" max="16384" width="10.83203125" style="20"/>
  </cols>
  <sheetData>
    <row r="1" spans="1:28">
      <c r="A1" s="20">
        <v>18.8</v>
      </c>
    </row>
    <row r="3" spans="1:28" s="24" customFormat="1" ht="29" customHeight="1">
      <c r="A3" s="24" t="s">
        <v>33</v>
      </c>
      <c r="B3" s="110">
        <f>SUM(B9:B105)</f>
        <v>0</v>
      </c>
      <c r="C3" s="110"/>
      <c r="D3" s="110">
        <f>SUM(D9:D105)</f>
        <v>0</v>
      </c>
      <c r="E3" s="110"/>
      <c r="F3" s="110">
        <f t="shared" ref="F3:J3" si="0">SUM(F9:F105)</f>
        <v>0</v>
      </c>
      <c r="G3" s="110"/>
      <c r="H3" s="110">
        <f t="shared" si="0"/>
        <v>12.5</v>
      </c>
      <c r="I3" s="110"/>
      <c r="J3" s="110">
        <f t="shared" si="0"/>
        <v>15</v>
      </c>
      <c r="K3" s="110"/>
      <c r="L3" s="110">
        <f>SUM(L9:L105)</f>
        <v>20</v>
      </c>
      <c r="M3" s="110"/>
      <c r="N3" s="110">
        <f>SUM(N9:N105)</f>
        <v>20</v>
      </c>
      <c r="O3" s="110"/>
      <c r="P3" s="110">
        <f t="shared" ref="P3" si="1">SUM(P9:P105)</f>
        <v>20</v>
      </c>
      <c r="Q3" s="110"/>
      <c r="R3" s="110">
        <f t="shared" ref="R3" si="2">SUM(R9:R105)</f>
        <v>20</v>
      </c>
      <c r="S3" s="110"/>
      <c r="T3" s="110">
        <f t="shared" ref="T3" si="3">SUM(T9:T105)</f>
        <v>20</v>
      </c>
      <c r="U3" s="110"/>
      <c r="V3" s="110">
        <f t="shared" ref="V3" si="4">SUM(V9:V105)</f>
        <v>20</v>
      </c>
      <c r="W3" s="110"/>
      <c r="X3" s="110">
        <f t="shared" ref="X3" si="5">SUM(X9:X105)</f>
        <v>20</v>
      </c>
      <c r="Y3" s="110"/>
      <c r="AA3" s="24">
        <f>SUM(B3:Y3)</f>
        <v>167.5</v>
      </c>
      <c r="AB3" s="34"/>
    </row>
    <row r="4" spans="1:28" s="34" customFormat="1" ht="29" customHeight="1">
      <c r="A4" s="34" t="s">
        <v>34</v>
      </c>
      <c r="B4" s="109">
        <f>SUM(C9:C102)</f>
        <v>0</v>
      </c>
      <c r="C4" s="109"/>
      <c r="D4" s="109">
        <f t="shared" ref="D4" si="6">SUM(E9:E102)</f>
        <v>0</v>
      </c>
      <c r="E4" s="109"/>
      <c r="F4" s="109">
        <f t="shared" ref="F4" si="7">SUM(G9:G102)</f>
        <v>0</v>
      </c>
      <c r="G4" s="109"/>
      <c r="H4" s="109">
        <f t="shared" ref="H4" si="8">SUM(I9:I102)</f>
        <v>0.66489361702127658</v>
      </c>
      <c r="I4" s="109"/>
      <c r="J4" s="109">
        <f t="shared" ref="J4" si="9">SUM(K9:K102)</f>
        <v>0.79787234042553179</v>
      </c>
      <c r="K4" s="109"/>
      <c r="L4" s="109">
        <f t="shared" ref="L4" si="10">SUM(M9:M102)</f>
        <v>1.0638297872340425</v>
      </c>
      <c r="M4" s="109"/>
      <c r="N4" s="109">
        <f t="shared" ref="N4" si="11">SUM(O9:O102)</f>
        <v>1.0638297872340425</v>
      </c>
      <c r="O4" s="109"/>
      <c r="P4" s="109">
        <f t="shared" ref="P4" si="12">SUM(Q9:Q102)</f>
        <v>1.0638297872340425</v>
      </c>
      <c r="Q4" s="109"/>
      <c r="R4" s="109">
        <f t="shared" ref="R4" si="13">SUM(S9:S102)</f>
        <v>1.0638297872340425</v>
      </c>
      <c r="S4" s="109"/>
      <c r="T4" s="109">
        <f t="shared" ref="T4" si="14">SUM(U9:U102)</f>
        <v>1.0638297872340425</v>
      </c>
      <c r="U4" s="109"/>
      <c r="V4" s="109">
        <f t="shared" ref="V4" si="15">SUM(W9:W102)</f>
        <v>1.0638297872340425</v>
      </c>
      <c r="W4" s="109"/>
      <c r="X4" s="109">
        <f t="shared" ref="X4" si="16">SUM(Y9:Y102)</f>
        <v>1.0638297872340425</v>
      </c>
      <c r="Y4" s="109"/>
      <c r="AA4" s="34">
        <f>SUM(B4:Y4)</f>
        <v>8.9095744680851059</v>
      </c>
    </row>
    <row r="5" spans="1:28" s="40" customFormat="1" ht="29" customHeight="1">
      <c r="A5" s="39" t="s">
        <v>40</v>
      </c>
      <c r="B5" s="107">
        <f>B4-B6</f>
        <v>0</v>
      </c>
      <c r="C5" s="107"/>
      <c r="D5" s="107">
        <f t="shared" ref="D5" si="17">D4-D6</f>
        <v>0</v>
      </c>
      <c r="E5" s="107"/>
      <c r="F5" s="107">
        <f t="shared" ref="F5" si="18">F4-F6</f>
        <v>0</v>
      </c>
      <c r="G5" s="107"/>
      <c r="H5" s="107">
        <f t="shared" ref="H5" si="19">H4-H6</f>
        <v>0</v>
      </c>
      <c r="I5" s="107"/>
      <c r="J5" s="107">
        <f t="shared" ref="J5" si="20">J4-J6</f>
        <v>0</v>
      </c>
      <c r="K5" s="107"/>
      <c r="L5" s="107">
        <f t="shared" ref="L5" si="21">L4-L6</f>
        <v>0</v>
      </c>
      <c r="M5" s="107"/>
      <c r="N5" s="107">
        <f t="shared" ref="N5" si="22">N4-N6</f>
        <v>0</v>
      </c>
      <c r="O5" s="107"/>
      <c r="P5" s="107">
        <f t="shared" ref="P5" si="23">P4-P6</f>
        <v>0</v>
      </c>
      <c r="Q5" s="107"/>
      <c r="R5" s="107">
        <f t="shared" ref="R5" si="24">R4-R6</f>
        <v>0</v>
      </c>
      <c r="S5" s="107"/>
      <c r="T5" s="107">
        <f t="shared" ref="T5" si="25">T4-T6</f>
        <v>0</v>
      </c>
      <c r="U5" s="107"/>
      <c r="V5" s="107">
        <f t="shared" ref="V5" si="26">V4-V6</f>
        <v>0</v>
      </c>
      <c r="W5" s="107"/>
      <c r="X5" s="107">
        <f t="shared" ref="X5" si="27">X4-X6</f>
        <v>0</v>
      </c>
      <c r="Y5" s="107"/>
      <c r="AA5" s="41"/>
      <c r="AB5" s="41"/>
    </row>
    <row r="6" spans="1:28" s="36" customFormat="1" ht="29" customHeight="1">
      <c r="A6" s="35" t="s">
        <v>41</v>
      </c>
      <c r="B6" s="108">
        <f>SUMIFS(C9:C101,$A$9:$A$101,"?")</f>
        <v>0</v>
      </c>
      <c r="C6" s="108"/>
      <c r="D6" s="108">
        <f t="shared" ref="D6" si="28">SUMIFS(E9:E101,$A$9:$A$101,"?")</f>
        <v>0</v>
      </c>
      <c r="E6" s="108"/>
      <c r="F6" s="108">
        <f t="shared" ref="F6" si="29">SUMIFS(G9:G101,$A$9:$A$101,"?")</f>
        <v>0</v>
      </c>
      <c r="G6" s="108"/>
      <c r="H6" s="108">
        <f t="shared" ref="H6" si="30">SUMIFS(I9:I101,$A$9:$A$101,"?")</f>
        <v>0.66489361702127658</v>
      </c>
      <c r="I6" s="108"/>
      <c r="J6" s="108">
        <f t="shared" ref="J6" si="31">SUMIFS(K9:K101,$A$9:$A$101,"?")</f>
        <v>0.79787234042553179</v>
      </c>
      <c r="K6" s="108"/>
      <c r="L6" s="108">
        <f t="shared" ref="L6" si="32">SUMIFS(M9:M101,$A$9:$A$101,"?")</f>
        <v>1.0638297872340425</v>
      </c>
      <c r="M6" s="108"/>
      <c r="N6" s="108">
        <f t="shared" ref="N6" si="33">SUMIFS(O9:O101,$A$9:$A$101,"?")</f>
        <v>1.0638297872340425</v>
      </c>
      <c r="O6" s="108"/>
      <c r="P6" s="108">
        <f t="shared" ref="P6" si="34">SUMIFS(Q9:Q101,$A$9:$A$101,"?")</f>
        <v>1.0638297872340425</v>
      </c>
      <c r="Q6" s="108"/>
      <c r="R6" s="108">
        <f t="shared" ref="R6" si="35">SUMIFS(S9:S101,$A$9:$A$101,"?")</f>
        <v>1.0638297872340425</v>
      </c>
      <c r="S6" s="108"/>
      <c r="T6" s="108">
        <f t="shared" ref="T6" si="36">SUMIFS(U9:U101,$A$9:$A$101,"?")</f>
        <v>1.0638297872340425</v>
      </c>
      <c r="U6" s="108"/>
      <c r="V6" s="108">
        <f t="shared" ref="V6" si="37">SUMIFS(W9:W101,$A$9:$A$101,"?")</f>
        <v>1.0638297872340425</v>
      </c>
      <c r="W6" s="108"/>
      <c r="X6" s="108">
        <f t="shared" ref="X6" si="38">SUMIFS(Y9:Y101,$A$9:$A$101,"?")</f>
        <v>1.0638297872340425</v>
      </c>
      <c r="Y6" s="108"/>
      <c r="AA6" s="38">
        <f>SUM(B6:Y6)</f>
        <v>8.9095744680851059</v>
      </c>
    </row>
    <row r="7" spans="1:28" ht="17" customHeight="1">
      <c r="B7" s="83" t="s">
        <v>9</v>
      </c>
      <c r="C7" s="83"/>
      <c r="D7" s="82" t="s">
        <v>10</v>
      </c>
      <c r="E7" s="82"/>
      <c r="F7" s="82" t="s">
        <v>11</v>
      </c>
      <c r="G7" s="82"/>
      <c r="H7" s="82" t="s">
        <v>12</v>
      </c>
      <c r="I7" s="82"/>
      <c r="J7" s="82" t="s">
        <v>13</v>
      </c>
      <c r="K7" s="82"/>
      <c r="L7" s="82" t="s">
        <v>14</v>
      </c>
      <c r="M7" s="82"/>
      <c r="N7" s="82" t="s">
        <v>15</v>
      </c>
      <c r="O7" s="82"/>
      <c r="P7" s="82" t="s">
        <v>16</v>
      </c>
      <c r="Q7" s="82"/>
      <c r="R7" s="82" t="s">
        <v>17</v>
      </c>
      <c r="S7" s="82"/>
      <c r="T7" s="82" t="s">
        <v>18</v>
      </c>
      <c r="U7" s="82"/>
      <c r="V7" s="82" t="s">
        <v>19</v>
      </c>
      <c r="W7" s="82"/>
      <c r="X7" s="82" t="s">
        <v>20</v>
      </c>
      <c r="Y7" s="82"/>
      <c r="AA7" s="24" t="s">
        <v>33</v>
      </c>
      <c r="AB7" s="19" t="s">
        <v>34</v>
      </c>
    </row>
    <row r="8" spans="1:28" s="25" customFormat="1" ht="17">
      <c r="B8" s="26" t="s">
        <v>32</v>
      </c>
      <c r="C8" s="27" t="s">
        <v>2</v>
      </c>
      <c r="D8" s="26" t="s">
        <v>32</v>
      </c>
      <c r="E8" s="27" t="s">
        <v>2</v>
      </c>
      <c r="F8" s="26" t="s">
        <v>32</v>
      </c>
      <c r="G8" s="27" t="s">
        <v>2</v>
      </c>
      <c r="H8" s="26" t="s">
        <v>32</v>
      </c>
      <c r="I8" s="27" t="s">
        <v>2</v>
      </c>
      <c r="J8" s="26" t="s">
        <v>32</v>
      </c>
      <c r="K8" s="27" t="s">
        <v>2</v>
      </c>
      <c r="L8" s="26" t="s">
        <v>32</v>
      </c>
      <c r="M8" s="27" t="s">
        <v>2</v>
      </c>
      <c r="N8" s="26" t="s">
        <v>32</v>
      </c>
      <c r="O8" s="27" t="s">
        <v>2</v>
      </c>
      <c r="P8" s="26" t="s">
        <v>32</v>
      </c>
      <c r="Q8" s="27" t="s">
        <v>2</v>
      </c>
      <c r="R8" s="26" t="s">
        <v>32</v>
      </c>
      <c r="S8" s="27" t="s">
        <v>2</v>
      </c>
      <c r="T8" s="26" t="s">
        <v>32</v>
      </c>
      <c r="U8" s="27" t="s">
        <v>2</v>
      </c>
      <c r="V8" s="28" t="s">
        <v>32</v>
      </c>
      <c r="W8" s="27" t="s">
        <v>2</v>
      </c>
      <c r="X8" s="28" t="s">
        <v>32</v>
      </c>
      <c r="Y8" s="27" t="s">
        <v>2</v>
      </c>
      <c r="AA8" s="29"/>
      <c r="AB8" s="30"/>
    </row>
    <row r="9" spans="1:28">
      <c r="A9" s="1" t="s">
        <v>36</v>
      </c>
      <c r="H9" s="20">
        <v>2.5</v>
      </c>
      <c r="I9" s="19">
        <f t="shared" ref="I9:I10" si="39">H9/$A$1</f>
        <v>0.13297872340425532</v>
      </c>
      <c r="J9" s="20">
        <v>3</v>
      </c>
      <c r="K9" s="19">
        <f t="shared" ref="K9:K10" si="40">J9/$A$1</f>
        <v>0.15957446808510636</v>
      </c>
      <c r="L9" s="20">
        <v>4</v>
      </c>
      <c r="M9" s="19">
        <f>L9/$A$1</f>
        <v>0.21276595744680851</v>
      </c>
      <c r="N9" s="20">
        <v>4</v>
      </c>
      <c r="O9" s="19">
        <f>N9/$A$1</f>
        <v>0.21276595744680851</v>
      </c>
      <c r="P9" s="20">
        <v>4</v>
      </c>
      <c r="Q9" s="19">
        <f>P9/$A$1</f>
        <v>0.21276595744680851</v>
      </c>
      <c r="R9" s="20">
        <v>4</v>
      </c>
      <c r="S9" s="19">
        <f>R9/$A$1</f>
        <v>0.21276595744680851</v>
      </c>
      <c r="T9" s="20">
        <v>4</v>
      </c>
      <c r="U9" s="19">
        <f>T9/$A$1</f>
        <v>0.21276595744680851</v>
      </c>
      <c r="V9" s="20">
        <v>4</v>
      </c>
      <c r="W9" s="19">
        <f>V9/$A$1</f>
        <v>0.21276595744680851</v>
      </c>
      <c r="X9" s="20">
        <v>4</v>
      </c>
      <c r="Y9" s="19">
        <f>X9/$A$1</f>
        <v>0.21276595744680851</v>
      </c>
      <c r="AA9" s="20">
        <f>SUM(B9,D9,F9,H9,J9,L9,N9,P9,R9,T9,V9,X9)</f>
        <v>33.5</v>
      </c>
      <c r="AB9" s="19">
        <f>SUM(C9,E9,G9,I9,K9,M9,O9,Q9,S9,U9,W9,Y9)</f>
        <v>1.7819148936170215</v>
      </c>
    </row>
    <row r="10" spans="1:28">
      <c r="A10" s="1" t="s">
        <v>36</v>
      </c>
      <c r="H10" s="20">
        <v>2.5</v>
      </c>
      <c r="I10" s="19">
        <f t="shared" si="39"/>
        <v>0.13297872340425532</v>
      </c>
      <c r="J10" s="20">
        <v>3</v>
      </c>
      <c r="K10" s="19">
        <f t="shared" si="40"/>
        <v>0.15957446808510636</v>
      </c>
      <c r="L10" s="20">
        <v>4</v>
      </c>
      <c r="M10" s="19">
        <f t="shared" ref="M10" si="41">L10/$A$1</f>
        <v>0.21276595744680851</v>
      </c>
      <c r="N10" s="20">
        <v>4</v>
      </c>
      <c r="O10" s="19">
        <f t="shared" ref="O10" si="42">N10/$A$1</f>
        <v>0.21276595744680851</v>
      </c>
      <c r="P10" s="20">
        <v>4</v>
      </c>
      <c r="Q10" s="19">
        <f t="shared" ref="Q10" si="43">P10/$A$1</f>
        <v>0.21276595744680851</v>
      </c>
      <c r="R10" s="20">
        <v>4</v>
      </c>
      <c r="S10" s="19">
        <f t="shared" ref="S10" si="44">R10/$A$1</f>
        <v>0.21276595744680851</v>
      </c>
      <c r="T10" s="20">
        <v>4</v>
      </c>
      <c r="U10" s="19">
        <f t="shared" ref="U10" si="45">T10/$A$1</f>
        <v>0.21276595744680851</v>
      </c>
      <c r="V10" s="20">
        <v>4</v>
      </c>
      <c r="W10" s="19">
        <f t="shared" ref="W10" si="46">V10/$A$1</f>
        <v>0.21276595744680851</v>
      </c>
      <c r="X10" s="20">
        <v>4</v>
      </c>
      <c r="Y10" s="19">
        <f t="shared" ref="Y10" si="47">X10/$A$1</f>
        <v>0.21276595744680851</v>
      </c>
      <c r="AA10" s="20">
        <f t="shared" ref="AA10:AB13" si="48">SUM(B10,D10,F10,H10,J10,L10,N10,P10,R10,T10,V10,X10)</f>
        <v>33.5</v>
      </c>
      <c r="AB10" s="19">
        <f t="shared" si="48"/>
        <v>1.7819148936170215</v>
      </c>
    </row>
    <row r="11" spans="1:28">
      <c r="A11" s="1" t="s">
        <v>36</v>
      </c>
      <c r="H11" s="20">
        <v>2.5</v>
      </c>
      <c r="I11" s="19">
        <f t="shared" ref="I11" si="49">H11/$A$1</f>
        <v>0.13297872340425532</v>
      </c>
      <c r="J11" s="20">
        <v>3</v>
      </c>
      <c r="K11" s="19">
        <f t="shared" ref="K11" si="50">J11/$A$1</f>
        <v>0.15957446808510636</v>
      </c>
      <c r="L11" s="20">
        <v>4</v>
      </c>
      <c r="M11" s="19">
        <f t="shared" ref="M11" si="51">L11/$A$1</f>
        <v>0.21276595744680851</v>
      </c>
      <c r="N11" s="20">
        <v>4</v>
      </c>
      <c r="O11" s="19">
        <f t="shared" ref="O11" si="52">N11/$A$1</f>
        <v>0.21276595744680851</v>
      </c>
      <c r="P11" s="20">
        <v>4</v>
      </c>
      <c r="Q11" s="19">
        <f t="shared" ref="Q11" si="53">P11/$A$1</f>
        <v>0.21276595744680851</v>
      </c>
      <c r="R11" s="20">
        <v>4</v>
      </c>
      <c r="S11" s="19">
        <f t="shared" ref="S11" si="54">R11/$A$1</f>
        <v>0.21276595744680851</v>
      </c>
      <c r="T11" s="20">
        <v>4</v>
      </c>
      <c r="U11" s="19">
        <f t="shared" ref="U11" si="55">T11/$A$1</f>
        <v>0.21276595744680851</v>
      </c>
      <c r="V11" s="20">
        <v>4</v>
      </c>
      <c r="W11" s="19">
        <f t="shared" ref="W11" si="56">V11/$A$1</f>
        <v>0.21276595744680851</v>
      </c>
      <c r="X11" s="20">
        <v>4</v>
      </c>
      <c r="Y11" s="19">
        <f t="shared" ref="Y11" si="57">X11/$A$1</f>
        <v>0.21276595744680851</v>
      </c>
      <c r="AA11" s="20">
        <f t="shared" si="48"/>
        <v>33.5</v>
      </c>
      <c r="AB11" s="19">
        <f t="shared" si="48"/>
        <v>1.7819148936170215</v>
      </c>
    </row>
    <row r="12" spans="1:28">
      <c r="A12" s="1" t="s">
        <v>36</v>
      </c>
      <c r="H12" s="20">
        <v>2.5</v>
      </c>
      <c r="I12" s="19">
        <f t="shared" ref="I12" si="58">H12/$A$1</f>
        <v>0.13297872340425532</v>
      </c>
      <c r="J12" s="20">
        <v>3</v>
      </c>
      <c r="K12" s="19">
        <f t="shared" ref="K12" si="59">J12/$A$1</f>
        <v>0.15957446808510636</v>
      </c>
      <c r="L12" s="20">
        <v>4</v>
      </c>
      <c r="M12" s="19">
        <f t="shared" ref="M12" si="60">L12/$A$1</f>
        <v>0.21276595744680851</v>
      </c>
      <c r="N12" s="20">
        <v>4</v>
      </c>
      <c r="O12" s="19">
        <f t="shared" ref="O12" si="61">N12/$A$1</f>
        <v>0.21276595744680851</v>
      </c>
      <c r="P12" s="20">
        <v>4</v>
      </c>
      <c r="Q12" s="19">
        <f t="shared" ref="Q12" si="62">P12/$A$1</f>
        <v>0.21276595744680851</v>
      </c>
      <c r="R12" s="20">
        <v>4</v>
      </c>
      <c r="S12" s="19">
        <f t="shared" ref="S12" si="63">R12/$A$1</f>
        <v>0.21276595744680851</v>
      </c>
      <c r="T12" s="20">
        <v>4</v>
      </c>
      <c r="U12" s="19">
        <f t="shared" ref="U12" si="64">T12/$A$1</f>
        <v>0.21276595744680851</v>
      </c>
      <c r="V12" s="20">
        <v>4</v>
      </c>
      <c r="W12" s="19">
        <f t="shared" ref="W12" si="65">V12/$A$1</f>
        <v>0.21276595744680851</v>
      </c>
      <c r="X12" s="20">
        <v>4</v>
      </c>
      <c r="Y12" s="19">
        <f t="shared" ref="Y12" si="66">X12/$A$1</f>
        <v>0.21276595744680851</v>
      </c>
      <c r="AA12" s="20">
        <f t="shared" si="48"/>
        <v>33.5</v>
      </c>
      <c r="AB12" s="19">
        <f t="shared" si="48"/>
        <v>1.7819148936170215</v>
      </c>
    </row>
    <row r="13" spans="1:28">
      <c r="A13" s="1" t="s">
        <v>36</v>
      </c>
      <c r="H13" s="20">
        <v>2.5</v>
      </c>
      <c r="I13" s="19">
        <f t="shared" ref="I13" si="67">H13/$A$1</f>
        <v>0.13297872340425532</v>
      </c>
      <c r="J13" s="20">
        <v>3</v>
      </c>
      <c r="K13" s="19">
        <f t="shared" ref="K13" si="68">J13/$A$1</f>
        <v>0.15957446808510636</v>
      </c>
      <c r="L13" s="20">
        <v>4</v>
      </c>
      <c r="M13" s="19">
        <f t="shared" ref="M13" si="69">L13/$A$1</f>
        <v>0.21276595744680851</v>
      </c>
      <c r="N13" s="20">
        <v>4</v>
      </c>
      <c r="O13" s="19">
        <f t="shared" ref="O13" si="70">N13/$A$1</f>
        <v>0.21276595744680851</v>
      </c>
      <c r="P13" s="20">
        <v>4</v>
      </c>
      <c r="Q13" s="19">
        <f t="shared" ref="Q13" si="71">P13/$A$1</f>
        <v>0.21276595744680851</v>
      </c>
      <c r="R13" s="20">
        <v>4</v>
      </c>
      <c r="S13" s="19">
        <f t="shared" ref="S13" si="72">R13/$A$1</f>
        <v>0.21276595744680851</v>
      </c>
      <c r="T13" s="20">
        <v>4</v>
      </c>
      <c r="U13" s="19">
        <f t="shared" ref="U13" si="73">T13/$A$1</f>
        <v>0.21276595744680851</v>
      </c>
      <c r="V13" s="20">
        <v>4</v>
      </c>
      <c r="W13" s="19">
        <f t="shared" ref="W13" si="74">V13/$A$1</f>
        <v>0.21276595744680851</v>
      </c>
      <c r="X13" s="20">
        <v>4</v>
      </c>
      <c r="Y13" s="19">
        <f t="shared" ref="Y13" si="75">X13/$A$1</f>
        <v>0.21276595744680851</v>
      </c>
      <c r="AA13" s="20">
        <f t="shared" si="48"/>
        <v>33.5</v>
      </c>
      <c r="AB13" s="19">
        <f t="shared" si="48"/>
        <v>1.7819148936170215</v>
      </c>
    </row>
  </sheetData>
  <mergeCells count="60">
    <mergeCell ref="X3:Y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6:Y6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5:Y5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80A8E-81DD-FA4C-BEEA-9736287AE820}">
  <sheetPr>
    <tabColor rgb="FFFF0000"/>
  </sheetPr>
  <dimension ref="A1"/>
  <sheetViews>
    <sheetView workbookViewId="0">
      <selection activeCell="J25" sqref="J25"/>
    </sheetView>
  </sheetViews>
  <sheetFormatPr baseColWidth="10" defaultRowHeight="16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89B68-815B-6542-AAB7-C599B5C6C22A}">
  <dimension ref="A1:Z32"/>
  <sheetViews>
    <sheetView topLeftCell="A5" zoomScale="92" zoomScaleNormal="70" workbookViewId="0">
      <selection activeCell="C25" sqref="C25"/>
    </sheetView>
  </sheetViews>
  <sheetFormatPr baseColWidth="10" defaultRowHeight="16"/>
  <cols>
    <col min="1" max="1" width="14.5" customWidth="1"/>
    <col min="2" max="25" width="7.5" style="2" customWidth="1"/>
    <col min="27" max="27" width="3.33203125" style="4" customWidth="1"/>
    <col min="28" max="28" width="11.5" style="4" customWidth="1"/>
    <col min="29" max="16384" width="10.83203125" style="4"/>
  </cols>
  <sheetData>
    <row r="1" spans="1:26"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6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6"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6"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6"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6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6"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6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6"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6" s="3" customFormat="1">
      <c r="A10" s="2"/>
      <c r="B10" s="111" t="s">
        <v>9</v>
      </c>
      <c r="C10" s="111"/>
      <c r="D10" s="111" t="s">
        <v>10</v>
      </c>
      <c r="E10" s="111"/>
      <c r="F10" s="111" t="s">
        <v>11</v>
      </c>
      <c r="G10" s="111"/>
      <c r="H10" s="111" t="s">
        <v>12</v>
      </c>
      <c r="I10" s="111"/>
      <c r="J10" s="111" t="s">
        <v>13</v>
      </c>
      <c r="K10" s="111"/>
      <c r="L10" s="111" t="s">
        <v>14</v>
      </c>
      <c r="M10" s="111"/>
      <c r="N10" s="111" t="s">
        <v>15</v>
      </c>
      <c r="O10" s="111"/>
      <c r="P10" s="111" t="s">
        <v>16</v>
      </c>
      <c r="Q10" s="111"/>
      <c r="R10" s="111" t="s">
        <v>17</v>
      </c>
      <c r="S10" s="111"/>
      <c r="T10" s="111" t="s">
        <v>18</v>
      </c>
      <c r="U10" s="111"/>
      <c r="V10" s="111" t="s">
        <v>19</v>
      </c>
      <c r="W10" s="111"/>
      <c r="X10" s="111" t="s">
        <v>20</v>
      </c>
      <c r="Y10" s="111"/>
      <c r="Z10" s="2" t="s">
        <v>21</v>
      </c>
    </row>
    <row r="11" spans="1:26">
      <c r="A11" s="4"/>
      <c r="B11" s="2" t="s">
        <v>22</v>
      </c>
      <c r="C11" s="2" t="s">
        <v>23</v>
      </c>
      <c r="D11" s="2" t="s">
        <v>22</v>
      </c>
      <c r="E11" s="2" t="s">
        <v>23</v>
      </c>
      <c r="F11" s="2" t="s">
        <v>22</v>
      </c>
      <c r="G11" s="2" t="s">
        <v>23</v>
      </c>
      <c r="H11" s="2" t="s">
        <v>22</v>
      </c>
      <c r="I11" s="2" t="s">
        <v>23</v>
      </c>
      <c r="J11" s="2" t="s">
        <v>22</v>
      </c>
      <c r="K11" s="2" t="s">
        <v>23</v>
      </c>
      <c r="L11" s="2" t="s">
        <v>22</v>
      </c>
      <c r="M11" s="2" t="s">
        <v>23</v>
      </c>
      <c r="N11" s="2" t="s">
        <v>22</v>
      </c>
      <c r="O11" s="2" t="s">
        <v>23</v>
      </c>
      <c r="P11" s="2" t="s">
        <v>22</v>
      </c>
      <c r="Q11" s="2" t="s">
        <v>23</v>
      </c>
      <c r="R11" s="2" t="s">
        <v>22</v>
      </c>
      <c r="S11" s="2" t="s">
        <v>23</v>
      </c>
      <c r="T11" s="2" t="s">
        <v>22</v>
      </c>
      <c r="U11" s="2" t="s">
        <v>23</v>
      </c>
      <c r="V11" s="2" t="s">
        <v>22</v>
      </c>
      <c r="W11" s="2" t="s">
        <v>23</v>
      </c>
      <c r="X11" s="2" t="s">
        <v>22</v>
      </c>
      <c r="Y11" s="2" t="s">
        <v>23</v>
      </c>
      <c r="Z11" s="4"/>
    </row>
    <row r="12" spans="1:26" s="3" customFormat="1">
      <c r="A12" s="5" t="s">
        <v>0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</row>
    <row r="13" spans="1:26">
      <c r="A13" s="7" t="s">
        <v>31</v>
      </c>
      <c r="B13" s="6">
        <v>4</v>
      </c>
      <c r="C13" s="6">
        <v>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5"/>
    </row>
    <row r="14" spans="1:26">
      <c r="A14" s="7" t="s">
        <v>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5"/>
    </row>
    <row r="15" spans="1:26">
      <c r="A15" s="8" t="s">
        <v>3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</row>
    <row r="16" spans="1:26">
      <c r="A16" s="10" t="s">
        <v>1</v>
      </c>
      <c r="B16" s="9">
        <v>2</v>
      </c>
      <c r="C16" s="9">
        <v>3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1"/>
    </row>
    <row r="17" spans="1:26">
      <c r="A17" s="10" t="s">
        <v>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11"/>
    </row>
    <row r="18" spans="1:26">
      <c r="A18" s="12" t="s">
        <v>5</v>
      </c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</row>
    <row r="19" spans="1:26">
      <c r="A19" s="7" t="s">
        <v>31</v>
      </c>
      <c r="B19" s="6">
        <v>1</v>
      </c>
      <c r="C19" s="6">
        <v>5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5"/>
    </row>
    <row r="20" spans="1:26">
      <c r="A20" s="13" t="s">
        <v>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5"/>
    </row>
    <row r="21" spans="1:26">
      <c r="A21" s="8" t="s">
        <v>4</v>
      </c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</row>
    <row r="22" spans="1:26">
      <c r="A22" s="7" t="s">
        <v>31</v>
      </c>
      <c r="B22" s="9">
        <v>1</v>
      </c>
      <c r="C22" s="9">
        <v>1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11"/>
    </row>
    <row r="23" spans="1:26">
      <c r="A23" s="10" t="s">
        <v>2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11"/>
    </row>
    <row r="24" spans="1:26">
      <c r="A24" s="12" t="s">
        <v>6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</row>
    <row r="25" spans="1:26">
      <c r="A25" s="7" t="s">
        <v>31</v>
      </c>
      <c r="B25" s="6">
        <v>5</v>
      </c>
      <c r="C25" s="6">
        <v>10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5"/>
    </row>
    <row r="26" spans="1:26">
      <c r="A26" s="13" t="s">
        <v>2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5"/>
    </row>
    <row r="27" spans="1:26">
      <c r="A27" s="8" t="s">
        <v>7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</row>
    <row r="28" spans="1:26">
      <c r="A28" s="7" t="s">
        <v>31</v>
      </c>
      <c r="B28" s="9">
        <v>3</v>
      </c>
      <c r="C28" s="9">
        <v>5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11"/>
    </row>
    <row r="29" spans="1:26">
      <c r="A29" s="10" t="s">
        <v>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11"/>
    </row>
    <row r="30" spans="1:26">
      <c r="A30" s="12" t="s">
        <v>8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</row>
    <row r="31" spans="1:26">
      <c r="A31" s="7" t="s">
        <v>31</v>
      </c>
      <c r="B31" s="6">
        <v>4</v>
      </c>
      <c r="C31" s="6">
        <v>4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5"/>
    </row>
    <row r="32" spans="1:26">
      <c r="A32" s="13" t="s">
        <v>2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5"/>
    </row>
  </sheetData>
  <mergeCells count="19">
    <mergeCell ref="B10:C10"/>
    <mergeCell ref="B21:Z21"/>
    <mergeCell ref="B24:Z24"/>
    <mergeCell ref="B27:Z27"/>
    <mergeCell ref="B30:Z30"/>
    <mergeCell ref="L10:M10"/>
    <mergeCell ref="J10:K10"/>
    <mergeCell ref="H10:I10"/>
    <mergeCell ref="F10:G10"/>
    <mergeCell ref="D10:E10"/>
    <mergeCell ref="B12:Z12"/>
    <mergeCell ref="B15:Z15"/>
    <mergeCell ref="B18:Z18"/>
    <mergeCell ref="N10:O10"/>
    <mergeCell ref="P10:Q10"/>
    <mergeCell ref="R10:S10"/>
    <mergeCell ref="T10:U10"/>
    <mergeCell ref="V10:W10"/>
    <mergeCell ref="X10:Y10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Collab</vt:lpstr>
      <vt:lpstr>GAP</vt:lpstr>
      <vt:lpstr>Début</vt:lpstr>
      <vt:lpstr>Nordea</vt:lpstr>
      <vt:lpstr>Rabo Ftbtr</vt:lpstr>
      <vt:lpstr>OneALM</vt:lpstr>
      <vt:lpstr>LCH</vt:lpstr>
      <vt:lpstr>Bankdata</vt:lpstr>
      <vt:lpstr>Santander</vt:lpstr>
      <vt:lpstr>DNB</vt:lpstr>
      <vt:lpstr>Fin</vt:lpstr>
      <vt:lpstr>Note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2019-05-20T15:15:07Z</dcterms:created>
  <dcterms:modified xsi:type="dcterms:W3CDTF">2019-05-23T08:44:33Z</dcterms:modified>
</cp:coreProperties>
</file>