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lluf\Desktop\"/>
    </mc:Choice>
  </mc:AlternateContent>
  <xr:revisionPtr revIDLastSave="0" documentId="13_ncr:1_{4D0EC982-DB84-4554-8EC4-698F502AEEF4}" xr6:coauthVersionLast="45" xr6:coauthVersionMax="45" xr10:uidLastSave="{00000000-0000-0000-0000-000000000000}"/>
  <bookViews>
    <workbookView xWindow="-120" yWindow="-120" windowWidth="20730" windowHeight="11160" tabRatio="858" activeTab="5" xr2:uid="{C4E2D9B4-49FD-4B40-9AC6-8571195DA87C}"/>
  </bookViews>
  <sheets>
    <sheet name="Connexion" sheetId="1" r:id="rId1"/>
    <sheet name="Accueil" sheetId="3" r:id="rId2"/>
    <sheet name="Base de donnée articles" sheetId="4" r:id="rId3"/>
    <sheet name="Base de donnée client" sheetId="5" r:id="rId4"/>
    <sheet name="Base de donnée fournisseur" sheetId="6" r:id="rId5"/>
    <sheet name="Bon de commande " sheetId="7" r:id="rId6"/>
    <sheet name="Bon de livraison" sheetId="8" r:id="rId7"/>
    <sheet name="Paramètre" sheetId="13" r:id="rId8"/>
    <sheet name="Statistique" sheetId="15" r:id="rId9"/>
  </sheets>
  <definedNames>
    <definedName name="article">Tableau3[N° article]</definedName>
    <definedName name="Fournisseur">Tableau1[Nom du fournisseur]</definedName>
    <definedName name="nomart">Tableau3[Nom d''article]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13" l="1"/>
  <c r="G11" i="4" l="1"/>
  <c r="I11" i="4"/>
  <c r="G10" i="4"/>
  <c r="I10" i="4"/>
  <c r="G9" i="4"/>
  <c r="I9" i="4"/>
  <c r="G8" i="4"/>
  <c r="I8" i="4"/>
  <c r="G7" i="4" l="1"/>
  <c r="I7" i="4"/>
  <c r="G6" i="4"/>
  <c r="I6" i="4"/>
  <c r="E14" i="13"/>
  <c r="J6" i="6" l="1"/>
  <c r="J6" i="5"/>
</calcChain>
</file>

<file path=xl/sharedStrings.xml><?xml version="1.0" encoding="utf-8"?>
<sst xmlns="http://schemas.openxmlformats.org/spreadsheetml/2006/main" count="89" uniqueCount="68">
  <si>
    <t xml:space="preserve"> </t>
  </si>
  <si>
    <t>N° d'ordre</t>
  </si>
  <si>
    <t>Nom du fournisseur</t>
  </si>
  <si>
    <t>Pays</t>
  </si>
  <si>
    <t>Ville</t>
  </si>
  <si>
    <t>Adresse</t>
  </si>
  <si>
    <t>Code Postal</t>
  </si>
  <si>
    <t>Mail</t>
  </si>
  <si>
    <t>Groupe</t>
  </si>
  <si>
    <t>BENIN</t>
  </si>
  <si>
    <t>COTONOU</t>
  </si>
  <si>
    <t>08BP 5045</t>
  </si>
  <si>
    <t>email@email.com</t>
  </si>
  <si>
    <t>Nom du client</t>
  </si>
  <si>
    <t>Numero de téléphone</t>
  </si>
  <si>
    <t>BOSSOU PIERRE</t>
  </si>
  <si>
    <t>DOSSOU JACK</t>
  </si>
  <si>
    <t>AVENUE JEAN PAUL</t>
  </si>
  <si>
    <t>N° article</t>
  </si>
  <si>
    <t>Prix unitaire</t>
  </si>
  <si>
    <t>Alerte de stock</t>
  </si>
  <si>
    <t>Valeur en stock</t>
  </si>
  <si>
    <t>Stock minimal</t>
  </si>
  <si>
    <t>Vide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</si>
  <si>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</si>
  <si>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</si>
  <si>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</si>
  <si>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</si>
  <si>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</si>
  <si>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</si>
  <si>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</si>
  <si>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</si>
  <si>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</si>
  <si>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</si>
  <si>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Stock actuel</t>
  </si>
  <si>
    <t>&gt;10</t>
  </si>
  <si>
    <t>Suffixe</t>
  </si>
  <si>
    <t>Article</t>
  </si>
  <si>
    <t>ART-</t>
  </si>
  <si>
    <t>Description</t>
  </si>
  <si>
    <t>Nom d'article</t>
  </si>
  <si>
    <t>Statut</t>
  </si>
  <si>
    <t>Active</t>
  </si>
  <si>
    <t>ART-00001</t>
  </si>
  <si>
    <t>carotte</t>
  </si>
  <si>
    <t>1 Carton</t>
  </si>
  <si>
    <t>ART-00002</t>
  </si>
  <si>
    <t>Tomate</t>
  </si>
  <si>
    <t>2 Paniers fraiche</t>
  </si>
  <si>
    <t>ART-00003</t>
  </si>
  <si>
    <t>Ananas</t>
  </si>
  <si>
    <t>ART-00004</t>
  </si>
  <si>
    <t>Raisin</t>
  </si>
  <si>
    <t>1 Pannier</t>
  </si>
  <si>
    <t>ART-00005</t>
  </si>
  <si>
    <t>banane</t>
  </si>
  <si>
    <t>ART-00006</t>
  </si>
  <si>
    <t>Piment</t>
  </si>
  <si>
    <t>1 Sac</t>
  </si>
  <si>
    <t>N° de commande</t>
  </si>
  <si>
    <t>Nom de l'article</t>
  </si>
  <si>
    <t>Quantité</t>
  </si>
  <si>
    <t>Montant</t>
  </si>
  <si>
    <t>Date et Heure</t>
  </si>
  <si>
    <t>Fournisseur</t>
  </si>
  <si>
    <t>Bon de commande</t>
  </si>
  <si>
    <t>BCE-</t>
  </si>
  <si>
    <t>2 paniers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</si>
</sst>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Besoin&quot;"/>
    <numFmt numFmtId="165" formatCode="_-* #,##0\ _€_-;\-* #,##0\ _€_-;_-* &quot;-&quot;\ _€_-;_-@_-"/>
  </numFmts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1">
    <xf numFmtId="0" fontId="0" fillId="0" borderId="0" xfId="0"/>
    <xf numFmtId="0" fontId="0" fillId="2" borderId="0" xfId="0" applyFill="1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1" fillId="0" borderId="0" xfId="1" applyFill="1" applyAlignment="1">
      <alignment horizontal="left" vertical="center"/>
    </xf>
    <xf numFmtId="0" fontId="0" fillId="0" borderId="0" xfId="0" applyFont="1" applyFill="1" applyAlignment="1">
      <alignment horizontal="left" vertical="center"/>
    </xf>
    <xf numFmtId="0" fontId="2" fillId="0" borderId="0" xfId="0" applyFont="1" applyFill="1"/>
    <xf numFmtId="0" fontId="2" fillId="3" borderId="2" xfId="0" applyFont="1" applyFill="1" applyBorder="1"/>
    <xf numFmtId="0" fontId="0" fillId="0" borderId="2" xfId="0" applyBorder="1"/>
    <xf numFmtId="0" fontId="0" fillId="4" borderId="1" xfId="0" applyFont="1" applyFill="1" applyBorder="1" applyAlignment="1">
      <alignment vertical="center"/>
    </xf>
    <xf numFmtId="0" fontId="0" fillId="5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wrapText="1"/>
    </xf>
    <xf numFmtId="164" fontId="0" fillId="0" borderId="0" xfId="0" applyNumberFormat="1" applyFill="1" applyAlignment="1">
      <alignment wrapText="1"/>
    </xf>
    <xf numFmtId="0" fontId="3" fillId="3" borderId="0" xfId="0" applyFont="1" applyFill="1" applyAlignment="1">
      <alignment horizontal="center" vertical="center" wrapText="1"/>
    </xf>
    <xf numFmtId="165" fontId="0" fillId="0" borderId="0" xfId="0" applyNumberFormat="1" applyFill="1" applyAlignment="1">
      <alignment wrapText="1"/>
    </xf>
    <xf numFmtId="0" fontId="3" fillId="0" borderId="0" xfId="0" applyFont="1" applyFill="1" applyAlignment="1">
      <alignment wrapText="1"/>
    </xf>
    <xf numFmtId="164" fontId="0" fillId="0" borderId="0" xfId="0" applyNumberFormat="1" applyFill="1" applyAlignment="1">
      <alignment horizontal="right" vertical="center" wrapText="1"/>
    </xf>
    <xf numFmtId="0" fontId="0" fillId="4" borderId="1" xfId="0" applyFill="1" applyBorder="1"/>
    <xf numFmtId="0" fontId="0" fillId="4" borderId="1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61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i val="0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&quot;Besoin&quot;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numFmt numFmtId="164" formatCode="&quot;Besoin&quot;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5" formatCode="_-* #,##0\ _€_-;\-* #,##0\ _€_-;_-* &quot;-&quot;\ _€_-;_-@_-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5" formatCode="_-* #,##0\ _€_-;\-* #,##0\ _€_-;_-* &quot;-&quot;\ _€_-;_-@_-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752475</xdr:colOff>
          <xdr:row>1</xdr:row>
          <xdr:rowOff>95250</xdr:rowOff>
        </xdr:from>
        <xdr:to>
          <xdr:col>2</xdr:col>
          <xdr:colOff>352425</xdr:colOff>
          <xdr:row>3</xdr:row>
          <xdr:rowOff>171450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752475</xdr:colOff>
          <xdr:row>1</xdr:row>
          <xdr:rowOff>142875</xdr:rowOff>
        </xdr:from>
        <xdr:to>
          <xdr:col>2</xdr:col>
          <xdr:colOff>342900</xdr:colOff>
          <xdr:row>3</xdr:row>
          <xdr:rowOff>180975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5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A358F0C-3E45-448F-8137-2484271FF7FA}" name="Tableau3" displayName="Tableau3" ref="B5:V11" totalsRowShown="0" headerRowDxfId="54" dataDxfId="53">
  <autoFilter ref="B5:V11" xr:uid="{2877805B-F26D-4F64-B6AC-1136D505993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</autoFilter>
  <tableColumns count="21">
    <tableColumn id="1" xr3:uid="{C4A39817-2D31-412D-A469-5483B5C5B650}" name="N° article" dataDxfId="52"/>
    <tableColumn id="2" xr3:uid="{EA61255A-DA3B-4B24-9B95-533366AE8974}" name="Nom d'article" dataDxfId="51"/>
    <tableColumn id="21" xr3:uid="{033A642A-FA56-433D-BFAB-D423B4570BA7}" name="Description" dataDxfId="50"/>
    <tableColumn id="3" xr3:uid="{521741D7-80F9-4DC5-8CD5-3AF43DA97BA6}" name="Prix unitaire" dataDxfId="49"/>
    <tableColumn id="20" xr3:uid="{C6D7461F-AFBB-4824-A80E-7218C96B3251}" name="Stock actuel" dataDxfId="48"/>
    <tableColumn id="4" xr3:uid="{3574D087-F035-4BF2-80DA-069E035E11FF}" name="Valeur en stock" dataDxfId="47">
      <calculatedColumnFormula>+Tableau3[[#This Row],[Prix unitaire]]*Tableau3[[#This Row],[Stock actuel]]</calculatedColumnFormula>
    </tableColumn>
    <tableColumn id="5" xr3:uid="{664EEFE5-9CA6-4B04-AB65-CF5E64A2996E}" name="Stock minimal" dataDxfId="46"/>
    <tableColumn id="6" xr3:uid="{5E9493B5-BD40-4AFF-B18E-4A2203854F01}" name="Alerte de stock" dataDxfId="45">
      <calculatedColumnFormula>IF(Tableau3[[#This Row],[Stock actuel]]&lt;Tableau3[[#This Row],[Stock minimal]],1,"")</calculatedColumnFormula>
    </tableColumn>
    <tableColumn id="22" xr3:uid="{E652F9B9-8D0B-4777-B911-A85EFD5475C0}" name="Statut" dataDxfId="44"/>
    <tableColumn id="8" xr3:uid="{499BF382-CD96-4A74-9601-4885E241FCA8}" name="Vide" dataDxfId="43"/>
    <tableColumn id="9" xr3:uid="{D3E54A10-8D7B-4F46-92FA-4C5BD32609AA}" name="1" dataDxfId="42"/>
    <tableColumn id="10" xr3:uid="{A5743E92-9607-48BB-B42C-C3ABDFAC9920}" name="2" dataDxfId="41"/>
    <tableColumn id="11" xr3:uid="{F88C02E8-A563-4AF7-BA32-658D2ED5798C}" name="3" dataDxfId="40"/>
    <tableColumn id="12" xr3:uid="{FCFDCF0E-9FD7-4B7B-B226-A8B56AA9AC34}" name="4" dataDxfId="39"/>
    <tableColumn id="13" xr3:uid="{57A9AA6C-6B9E-4400-8AD0-7B4FC1848098}" name="5" dataDxfId="38"/>
    <tableColumn id="14" xr3:uid="{F55B412A-617C-431C-A1D0-8A3790498CCC}" name="6" dataDxfId="37"/>
    <tableColumn id="15" xr3:uid="{A27AA65D-688B-4414-8369-78AEAE31E62E}" name="7" dataDxfId="36"/>
    <tableColumn id="16" xr3:uid="{C39966D8-F582-4CFB-8FD4-AD63D6B41864}" name="8" dataDxfId="35"/>
    <tableColumn id="17" xr3:uid="{AF8F0704-752A-4094-8041-7DF1F6053339}" name="9" dataDxfId="34"/>
    <tableColumn id="18" xr3:uid="{D855A9E1-6DE4-4A8C-8AF1-A00D9CEBAECD}" name="10" dataDxfId="33"/>
    <tableColumn id="19" xr3:uid="{2FAE64B4-D9E4-472B-886D-48AAE3E70F39}" name="&gt;10" dataDxfId="32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28972E-4F53-46DE-A2B6-D79E68DDCE5E}" name="Tableau13" displayName="Tableau13" ref="B5:J6" totalsRowShown="0" headerRowDxfId="31" dataDxfId="30">
  <autoFilter ref="B5:J6" xr:uid="{C8579A42-8017-48FE-B537-420B3C1217AB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7CDF57E4-5848-46A9-AACC-725C11DBB8DE}" name="N° d'ordre" dataDxfId="29"/>
    <tableColumn id="2" xr3:uid="{94C016D2-380D-41E4-AD73-DC8999761EFE}" name="Nom du client" dataDxfId="28"/>
    <tableColumn id="3" xr3:uid="{68DF0D31-3CE8-4D13-A14B-53B1F573990F}" name="Pays" dataDxfId="27"/>
    <tableColumn id="4" xr3:uid="{114C02D2-9489-41DD-A3C8-B4C5FA18DA24}" name="Ville" dataDxfId="26"/>
    <tableColumn id="9" xr3:uid="{E246571C-650F-4440-930F-7B52DE500597}" name="Numero de téléphone" dataDxfId="25"/>
    <tableColumn id="5" xr3:uid="{F816A752-6EFB-4A7C-B3AB-74422853BB76}" name="Adresse" dataDxfId="24"/>
    <tableColumn id="6" xr3:uid="{A42D7834-6BE4-4296-8756-1AA416998F92}" name="Code Postal" dataDxfId="23"/>
    <tableColumn id="7" xr3:uid="{58C86C1D-24CB-47BE-B46B-915A705360BE}" name="Mail" dataDxfId="22" dataCellStyle="Lien hypertexte"/>
    <tableColumn id="8" xr3:uid="{600C2FB1-1B2F-4B37-AF97-F29760C8C4B3}" name="Groupe" dataDxfId="21">
      <calculatedColumnFormula>+CONCATENATE(LEFT(D6,3),"-",H6,", ",(LEFT(E6,3)))</calculatedColumnFormula>
    </tableColumn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4F5B0F7-3BD0-41FD-8E5E-B73F26F21E56}" name="Tableau1" displayName="Tableau1" ref="B5:J6" totalsRowShown="0" headerRowDxfId="20" dataDxfId="19">
  <autoFilter ref="B5:J6" xr:uid="{E9C3004F-218C-48ED-9538-B2A4A9A779D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A1CCBD45-97C1-428D-95E3-80EED59A7962}" name="N° d'ordre" dataDxfId="18"/>
    <tableColumn id="2" xr3:uid="{4DFF2CC2-C61C-4A88-88BB-4E57D4D64D31}" name="Nom du fournisseur" dataDxfId="17"/>
    <tableColumn id="3" xr3:uid="{EF668B88-C8C3-45C5-A9A8-FA771264CE76}" name="Pays" dataDxfId="16"/>
    <tableColumn id="4" xr3:uid="{0486C6C4-06CA-4F57-BAA0-424C434CE5C1}" name="Ville" dataDxfId="15"/>
    <tableColumn id="5" xr3:uid="{A02C27D2-662D-4733-8171-F5BA3BAB6375}" name="Adresse" dataDxfId="14"/>
    <tableColumn id="9" xr3:uid="{95556568-1F37-4E4F-B178-BD1B4BDBD332}" name="Numero de téléphone" dataDxfId="13"/>
    <tableColumn id="6" xr3:uid="{90F8CFF9-D933-4CB4-AF3D-104D11A3D48A}" name="Code Postal" dataDxfId="12"/>
    <tableColumn id="7" xr3:uid="{C54DF1D1-E8FC-4AC8-A690-B3965D2BEC2F}" name="Mail" dataDxfId="11" dataCellStyle="Lien hypertexte"/>
    <tableColumn id="8" xr3:uid="{62045217-8DA8-4311-8C63-78C82499F25B}" name="Groupe" dataDxfId="10">
      <calculatedColumnFormula>+CONCATENATE(LEFT(D6,3),"-",H6,", ",(LEFT(E6,3)))</calculatedColumnFormula>
    </tableColumn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A587DFF-E0F5-45EC-A430-7E8564B4F3CE}" name="Tableau4" displayName="Tableau4" ref="B5:I6" totalsRowShown="0" headerRowDxfId="9" dataDxfId="8">
  <autoFilter ref="B5:I6" xr:uid="{A5E8AC8E-B1C4-4D01-94DF-AFEAF994779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7548EAA3-FE59-4452-8698-9EA90D0CB414}" name="N° de commande" dataDxfId="7"/>
    <tableColumn id="2" xr3:uid="{CB5CB92A-7285-491D-9A79-0650162B37BC}" name="N° article" dataDxfId="6"/>
    <tableColumn id="3" xr3:uid="{4ED82F67-2D32-45BA-BCBA-AD1E83D7FF29}" name="Nom de l'article" dataDxfId="5"/>
    <tableColumn id="4" xr3:uid="{0F2F24E0-708E-48EA-BBA0-177D56F51C46}" name="Prix unitaire" dataDxfId="4"/>
    <tableColumn id="5" xr3:uid="{6DE97C67-2E68-4CE2-8CE1-40ED347BBAE7}" name="Quantité" dataDxfId="3"/>
    <tableColumn id="6" xr3:uid="{E6917853-A4C5-425A-A7F9-5D67C2F0AA3E}" name="Montant" dataDxfId="2"/>
    <tableColumn id="7" xr3:uid="{4A0E1FB8-4EF4-47ED-A591-4AB1D8F9CE28}" name="Date et Heure" dataDxfId="1"/>
    <tableColumn id="8" xr3:uid="{C007D10F-A162-4AB2-958D-22BD2E0FFCB1}" name="Fournisseur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email@email.com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hyperlink" Target="mailto:email@email.com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table" Target="../tables/table4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A2838-08D5-47BC-AC18-BA7612C1A389}">
  <sheetPr codeName="Feuil1"/>
  <dimension ref="A1"/>
  <sheetViews>
    <sheetView workbookViewId="0">
      <selection activeCell="D6" sqref="D6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598F01-1B3B-46E8-9BD0-B8E33C5A8151}">
  <sheetPr codeName="Feuil2"/>
  <dimension ref="A1"/>
  <sheetViews>
    <sheetView workbookViewId="0">
      <selection activeCell="A2" sqref="A2"/>
    </sheetView>
  </sheetViews>
  <sheetFormatPr baseColWidth="10" defaultRowHeight="15" x14ac:dyDescent="0.25"/>
  <cols>
    <col min="1" max="16384" width="11.42578125" style="1"/>
  </cols>
  <sheetData>
    <row r="1" spans="1:1" x14ac:dyDescent="0.25">
      <c r="A1" s="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F4F28-E6DB-4F0D-9115-24A7DA47AA62}">
  <sheetPr codeName="Feuil3"/>
  <dimension ref="B4:V11"/>
  <sheetViews>
    <sheetView zoomScaleNormal="100" workbookViewId="0">
      <selection activeCell="D17" sqref="D17"/>
    </sheetView>
  </sheetViews>
  <sheetFormatPr baseColWidth="10" defaultRowHeight="15" x14ac:dyDescent="0.25"/>
  <cols>
    <col min="1" max="1" width="11.42578125" style="2"/>
    <col min="2" max="2" width="12.7109375" style="2" customWidth="1"/>
    <col min="3" max="3" width="22.85546875" style="2" customWidth="1"/>
    <col min="4" max="4" width="33" style="2" customWidth="1"/>
    <col min="5" max="5" width="17.85546875" style="2" customWidth="1"/>
    <col min="6" max="6" width="9.42578125" style="2" customWidth="1"/>
    <col min="7" max="7" width="11.5703125" style="2" customWidth="1"/>
    <col min="8" max="8" width="11.7109375" style="2" customWidth="1"/>
    <col min="9" max="10" width="11.28515625" style="2" customWidth="1"/>
    <col min="11" max="11" width="1.28515625" style="2" customWidth="1"/>
    <col min="12" max="22" width="4.5703125" style="2" customWidth="1"/>
    <col min="23" max="16384" width="11.42578125" style="2"/>
  </cols>
  <sheetData>
    <row r="4" spans="2:22" x14ac:dyDescent="0.25">
      <c r="K4" s="7">
        <v>1</v>
      </c>
      <c r="L4" s="7">
        <v>2</v>
      </c>
      <c r="M4" s="7">
        <v>3</v>
      </c>
      <c r="N4" s="7">
        <v>4</v>
      </c>
      <c r="O4" s="7">
        <v>5</v>
      </c>
      <c r="P4" s="7">
        <v>6</v>
      </c>
      <c r="Q4" s="7">
        <v>7</v>
      </c>
      <c r="R4" s="7">
        <v>8</v>
      </c>
      <c r="S4" s="7">
        <v>9</v>
      </c>
      <c r="T4" s="7">
        <v>10</v>
      </c>
    </row>
    <row r="5" spans="2:22" ht="45" customHeight="1" x14ac:dyDescent="0.25">
      <c r="B5" s="12" t="s">
        <v>18</v>
      </c>
      <c r="C5" s="12" t="s">
        <v>40</v>
      </c>
      <c r="D5" s="12" t="s">
        <v>39</v>
      </c>
      <c r="E5" s="12" t="s">
        <v>19</v>
      </c>
      <c r="F5" s="12" t="s">
        <v>34</v>
      </c>
      <c r="G5" s="12" t="s">
        <v>21</v>
      </c>
      <c r="H5" s="12" t="s">
        <v>22</v>
      </c>
      <c r="I5" s="12" t="s">
        <v>20</v>
      </c>
      <c r="J5" s="12" t="s">
        <v>41</v>
      </c>
      <c r="K5" s="15" t="s">
        <v>23</v>
      </c>
      <c r="L5" s="12" t="s">
        <v>24</v>
      </c>
      <c r="M5" s="12" t="s">
        <v>25</v>
      </c>
      <c r="N5" s="12" t="s">
        <v>26</v>
      </c>
      <c r="O5" s="12" t="s">
        <v>27</v>
      </c>
      <c r="P5" s="12" t="s">
        <v>28</v>
      </c>
      <c r="Q5" s="12" t="s">
        <v>29</v>
      </c>
      <c r="R5" s="12" t="s">
        <v>30</v>
      </c>
      <c r="S5" s="12" t="s">
        <v>31</v>
      </c>
      <c r="T5" s="12" t="s">
        <v>32</v>
      </c>
      <c r="U5" s="12" t="s">
        <v>33</v>
      </c>
      <c r="V5" s="12" t="s">
        <v>35</v>
      </c>
    </row>
    <row r="6" spans="2:22" x14ac:dyDescent="0.25">
      <c r="B6" s="13" t="s">
        <v>43</v>
      </c>
      <c r="C6" s="13" t="s">
        <v>44</v>
      </c>
      <c r="D6" s="13" t="s">
        <v>45</v>
      </c>
      <c r="E6" s="16">
        <v>1500</v>
      </c>
      <c r="F6" s="13"/>
      <c r="G6" s="16">
        <f>+Tableau3[[#This Row],[Prix unitaire]]*Tableau3[[#This Row],[Stock actuel]]</f>
        <v>0</v>
      </c>
      <c r="H6" s="13">
        <v>5</v>
      </c>
      <c r="I6" s="14">
        <f>IF(Tableau3[[#This Row],[Stock actuel]]&lt;Tableau3[[#This Row],[Stock minimal]],1,"")</f>
        <v>1</v>
      </c>
      <c r="J6" s="18" t="s">
        <v>42</v>
      </c>
      <c r="K6" s="17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</row>
    <row r="7" spans="2:22" x14ac:dyDescent="0.25">
      <c r="B7" s="13" t="s">
        <v>46</v>
      </c>
      <c r="C7" s="13" t="s">
        <v>47</v>
      </c>
      <c r="D7" s="13" t="s">
        <v>48</v>
      </c>
      <c r="E7" s="16">
        <v>14000</v>
      </c>
      <c r="F7" s="13"/>
      <c r="G7" s="16">
        <f>+Tableau3[[#This Row],[Prix unitaire]]*Tableau3[[#This Row],[Stock actuel]]</f>
        <v>0</v>
      </c>
      <c r="H7" s="13">
        <v>5</v>
      </c>
      <c r="I7" s="14">
        <f>IF(Tableau3[[#This Row],[Stock actuel]]&lt;Tableau3[[#This Row],[Stock minimal]],1,"")</f>
        <v>1</v>
      </c>
      <c r="J7" s="18" t="s">
        <v>42</v>
      </c>
      <c r="K7" s="17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</row>
    <row r="8" spans="2:22" x14ac:dyDescent="0.25">
      <c r="B8" s="13" t="s">
        <v>49</v>
      </c>
      <c r="C8" s="13" t="s">
        <v>50</v>
      </c>
      <c r="D8" s="13" t="s">
        <v>67</v>
      </c>
      <c r="E8" s="16">
        <v>5000</v>
      </c>
      <c r="F8" s="13"/>
      <c r="G8" s="16">
        <f>+Tableau3[[#This Row],[Prix unitaire]]*Tableau3[[#This Row],[Stock actuel]]</f>
        <v>0</v>
      </c>
      <c r="H8" s="13">
        <v>5</v>
      </c>
      <c r="I8" s="14">
        <f>IF(Tableau3[[#This Row],[Stock actuel]]&lt;Tableau3[[#This Row],[Stock minimal]],1,"")</f>
        <v>1</v>
      </c>
      <c r="J8" s="18" t="s">
        <v>42</v>
      </c>
      <c r="K8" s="17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</row>
    <row r="9" spans="2:22" x14ac:dyDescent="0.25">
      <c r="B9" s="13" t="s">
        <v>51</v>
      </c>
      <c r="C9" s="13" t="s">
        <v>52</v>
      </c>
      <c r="D9" s="13" t="s">
        <v>53</v>
      </c>
      <c r="E9" s="16">
        <v>5000</v>
      </c>
      <c r="F9" s="13"/>
      <c r="G9" s="16">
        <f>+Tableau3[[#This Row],[Prix unitaire]]*Tableau3[[#This Row],[Stock actuel]]</f>
        <v>0</v>
      </c>
      <c r="H9" s="13">
        <v>5</v>
      </c>
      <c r="I9" s="14">
        <f>IF(Tableau3[[#This Row],[Stock actuel]]&lt;Tableau3[[#This Row],[Stock minimal]],1,"")</f>
        <v>1</v>
      </c>
      <c r="J9" s="18" t="s">
        <v>42</v>
      </c>
      <c r="K9" s="17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</row>
    <row r="10" spans="2:22" x14ac:dyDescent="0.25">
      <c r="B10" s="13" t="s">
        <v>54</v>
      </c>
      <c r="C10" s="13" t="s">
        <v>55</v>
      </c>
      <c r="D10" s="13" t="s">
        <v>53</v>
      </c>
      <c r="E10" s="16">
        <v>6000</v>
      </c>
      <c r="F10" s="13"/>
      <c r="G10" s="16">
        <f>+Tableau3[[#This Row],[Prix unitaire]]*Tableau3[[#This Row],[Stock actuel]]</f>
        <v>0</v>
      </c>
      <c r="H10" s="13">
        <v>5</v>
      </c>
      <c r="I10" s="14">
        <f>IF(Tableau3[[#This Row],[Stock actuel]]&lt;Tableau3[[#This Row],[Stock minimal]],1,"")</f>
        <v>1</v>
      </c>
      <c r="J10" s="18" t="s">
        <v>42</v>
      </c>
      <c r="K10" s="17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</row>
    <row r="11" spans="2:22" x14ac:dyDescent="0.25">
      <c r="B11" s="13" t="s">
        <v>56</v>
      </c>
      <c r="C11" s="13" t="s">
        <v>57</v>
      </c>
      <c r="D11" s="13" t="s">
        <v>58</v>
      </c>
      <c r="E11" s="16">
        <v>9200</v>
      </c>
      <c r="F11" s="13"/>
      <c r="G11" s="16">
        <f>+Tableau3[[#This Row],[Prix unitaire]]*Tableau3[[#This Row],[Stock actuel]]</f>
        <v>0</v>
      </c>
      <c r="H11" s="13">
        <v>5</v>
      </c>
      <c r="I11" s="14">
        <f>IF(Tableau3[[#This Row],[Stock actuel]]&lt;Tableau3[[#This Row],[Stock minimal]],1,"")</f>
        <v>1</v>
      </c>
      <c r="J11" s="18" t="s">
        <v>42</v>
      </c>
      <c r="K11" s="17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</row>
  </sheetData>
  <conditionalFormatting sqref="L6:V11">
    <cfRule type="expression" dxfId="60" priority="12">
      <formula>$B6&lt;&gt;""</formula>
    </cfRule>
  </conditionalFormatting>
  <conditionalFormatting sqref="K6:K11">
    <cfRule type="expression" dxfId="59" priority="1">
      <formula>$B6&lt;&gt;""</formula>
    </cfRule>
  </conditionalFormatting>
  <conditionalFormatting sqref="L6:U11">
    <cfRule type="expression" dxfId="58" priority="16">
      <formula>AND($B6&lt;&gt;"",$F6&lt;$H6,$F6&gt;=K$4)</formula>
    </cfRule>
    <cfRule type="expression" dxfId="57" priority="17">
      <formula>AND($B6&lt;&gt;"",$F6&gt;=$H6,$F6&gt;=K$4)</formula>
    </cfRule>
  </conditionalFormatting>
  <conditionalFormatting sqref="V6:V11">
    <cfRule type="expression" dxfId="56" priority="18">
      <formula>AND($B6&lt;&gt;"",$F6&lt;$H6,$F6&gt;$T$4)</formula>
    </cfRule>
    <cfRule type="expression" dxfId="55" priority="19">
      <formula>AND($B6&lt;&gt;"",$F6&gt;=$H6,$F6&gt;T$4)</formula>
    </cfRule>
  </conditionalFormatting>
  <dataValidations count="1">
    <dataValidation type="list" allowBlank="1" showInputMessage="1" showErrorMessage="1" sqref="J6:J11" xr:uid="{4548D939-5B63-428A-8CE7-645D12FB62C2}">
      <formula1>"Active,Inactive"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752475</xdr:colOff>
                <xdr:row>1</xdr:row>
                <xdr:rowOff>95250</xdr:rowOff>
              </from>
              <to>
                <xdr:col>2</xdr:col>
                <xdr:colOff>352425</xdr:colOff>
                <xdr:row>3</xdr:row>
                <xdr:rowOff>171450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4" id="{D4A1D1D6-AF31-4408-A56E-4DE84607963B}">
            <x14:iconSet iconSet="3Flags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I6:J11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6528B-4987-4AAA-BA4B-5533FEA0DDA0}">
  <sheetPr codeName="Feuil4"/>
  <dimension ref="B5:J6"/>
  <sheetViews>
    <sheetView workbookViewId="0">
      <selection activeCell="A23" sqref="A23:XFD23"/>
    </sheetView>
  </sheetViews>
  <sheetFormatPr baseColWidth="10" defaultRowHeight="15" x14ac:dyDescent="0.25"/>
  <cols>
    <col min="1" max="1" width="6.140625" style="2" customWidth="1"/>
    <col min="2" max="2" width="10.140625" style="2" customWidth="1"/>
    <col min="3" max="3" width="26.5703125" style="2" customWidth="1"/>
    <col min="4" max="5" width="17.5703125" style="2" customWidth="1"/>
    <col min="6" max="6" width="25.28515625" style="2" customWidth="1"/>
    <col min="7" max="7" width="19.7109375" style="2" customWidth="1"/>
    <col min="8" max="8" width="20.42578125" style="2" customWidth="1"/>
    <col min="9" max="9" width="28.28515625" style="2" customWidth="1"/>
    <col min="10" max="10" width="24.85546875" style="2" customWidth="1"/>
    <col min="11" max="16384" width="11.42578125" style="2"/>
  </cols>
  <sheetData>
    <row r="5" spans="2:10" x14ac:dyDescent="0.25">
      <c r="B5" s="3" t="s">
        <v>1</v>
      </c>
      <c r="C5" s="3" t="s">
        <v>13</v>
      </c>
      <c r="D5" s="3" t="s">
        <v>3</v>
      </c>
      <c r="E5" s="3" t="s">
        <v>4</v>
      </c>
      <c r="F5" s="3" t="s">
        <v>14</v>
      </c>
      <c r="G5" s="3" t="s">
        <v>5</v>
      </c>
      <c r="H5" s="3" t="s">
        <v>6</v>
      </c>
      <c r="I5" s="3" t="s">
        <v>7</v>
      </c>
      <c r="J5" s="3" t="s">
        <v>8</v>
      </c>
    </row>
    <row r="6" spans="2:10" x14ac:dyDescent="0.25">
      <c r="B6" s="3">
        <v>1</v>
      </c>
      <c r="C6" s="4" t="s">
        <v>16</v>
      </c>
      <c r="D6" s="3" t="s">
        <v>9</v>
      </c>
      <c r="E6" s="3" t="s">
        <v>10</v>
      </c>
      <c r="F6" s="3">
        <v>65842154</v>
      </c>
      <c r="G6" s="6" t="s">
        <v>17</v>
      </c>
      <c r="H6" s="3" t="s">
        <v>11</v>
      </c>
      <c r="I6" s="5" t="s">
        <v>12</v>
      </c>
      <c r="J6" s="2" t="str">
        <f>+CONCATENATE(LEFT(D6,3),"-",H6,", ",(LEFT(E6,3)))</f>
        <v>BEN-08BP 5045, COT</v>
      </c>
    </row>
  </sheetData>
  <hyperlinks>
    <hyperlink ref="I6" r:id="rId1" xr:uid="{EDCD8770-839C-40EA-B3A9-BE8D1CD6C9F2}"/>
  </hyperlinks>
  <pageMargins left="0.7" right="0.7" top="0.75" bottom="0.75" header="0.3" footer="0.3"/>
  <pageSetup paperSize="9" orientation="portrait"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E35B8-24A3-4840-88B4-FED3E6A25012}">
  <sheetPr codeName="Feuil5"/>
  <dimension ref="B5:J6"/>
  <sheetViews>
    <sheetView showRowColHeaders="0" zoomScaleNormal="100" workbookViewId="0">
      <selection activeCell="C6" sqref="C6"/>
    </sheetView>
  </sheetViews>
  <sheetFormatPr baseColWidth="10" defaultRowHeight="15" x14ac:dyDescent="0.25"/>
  <cols>
    <col min="1" max="1" width="5.140625" style="2" customWidth="1"/>
    <col min="2" max="2" width="12.140625" style="2" customWidth="1"/>
    <col min="3" max="3" width="28" style="2" customWidth="1"/>
    <col min="4" max="4" width="21.5703125" style="2" customWidth="1"/>
    <col min="5" max="5" width="19.42578125" style="2" customWidth="1"/>
    <col min="6" max="6" width="24.85546875" style="2" customWidth="1"/>
    <col min="7" max="7" width="19.85546875" style="2" customWidth="1"/>
    <col min="8" max="8" width="18.7109375" style="2" customWidth="1"/>
    <col min="9" max="9" width="25.5703125" style="2" customWidth="1"/>
    <col min="10" max="10" width="25.140625" style="2" customWidth="1"/>
    <col min="11" max="16384" width="11.42578125" style="2"/>
  </cols>
  <sheetData>
    <row r="5" spans="2:10" ht="15" customHeight="1" x14ac:dyDescent="0.25"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14</v>
      </c>
      <c r="H5" s="3" t="s">
        <v>6</v>
      </c>
      <c r="I5" s="3" t="s">
        <v>7</v>
      </c>
      <c r="J5" s="3" t="s">
        <v>8</v>
      </c>
    </row>
    <row r="6" spans="2:10" ht="15" customHeight="1" x14ac:dyDescent="0.25">
      <c r="B6" s="3">
        <v>1</v>
      </c>
      <c r="C6" s="4" t="s">
        <v>15</v>
      </c>
      <c r="D6" s="3" t="s">
        <v>9</v>
      </c>
      <c r="E6" s="3" t="s">
        <v>10</v>
      </c>
      <c r="F6" s="4" t="s">
        <v>10</v>
      </c>
      <c r="G6" s="3">
        <v>22962548452</v>
      </c>
      <c r="H6" s="3" t="s">
        <v>11</v>
      </c>
      <c r="I6" s="5" t="s">
        <v>12</v>
      </c>
      <c r="J6" s="2" t="str">
        <f>+CONCATENATE(LEFT(D6,3),"-",H6,", ",(LEFT(E6,3)))</f>
        <v>BEN-08BP 5045, COT</v>
      </c>
    </row>
  </sheetData>
  <hyperlinks>
    <hyperlink ref="I6" r:id="rId1" xr:uid="{2051FA53-0F22-4D23-867A-049773C5AA1E}"/>
  </hyperlinks>
  <pageMargins left="0.7" right="0.7" top="0.75" bottom="0.75" header="0.3" footer="0.3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11BCF-8396-4F80-B0E4-3404639914EE}">
  <sheetPr codeName="Feuil6"/>
  <dimension ref="B5:I5"/>
  <sheetViews>
    <sheetView tabSelected="1" topLeftCell="A2" workbookViewId="0">
      <selection activeCell="C11" sqref="C11"/>
    </sheetView>
  </sheetViews>
  <sheetFormatPr baseColWidth="10" defaultRowHeight="15" x14ac:dyDescent="0.25"/>
  <cols>
    <col min="1" max="1" width="11.42578125" style="2"/>
    <col min="2" max="2" width="18.28515625" style="2" customWidth="1"/>
    <col min="3" max="3" width="17.42578125" style="2" customWidth="1"/>
    <col min="4" max="4" width="22.5703125" style="2" customWidth="1"/>
    <col min="5" max="7" width="21.7109375" style="2" customWidth="1"/>
    <col min="8" max="8" width="19.85546875" style="2" customWidth="1"/>
    <col min="9" max="9" width="19.7109375" style="2" customWidth="1"/>
    <col min="10" max="16384" width="11.42578125" style="2"/>
  </cols>
  <sheetData>
    <row r="5" spans="2:9" x14ac:dyDescent="0.25">
      <c r="B5" s="3" t="s">
        <v>59</v>
      </c>
      <c r="C5" s="3" t="s">
        <v>18</v>
      </c>
      <c r="D5" s="3" t="s">
        <v>60</v>
      </c>
      <c r="E5" s="3" t="s">
        <v>19</v>
      </c>
      <c r="F5" s="3" t="s">
        <v>61</v>
      </c>
      <c r="G5" s="3" t="s">
        <v>62</v>
      </c>
      <c r="H5" s="3" t="s">
        <v>63</v>
      </c>
      <c r="I5" s="3" t="s">
        <v>64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autoPict="0" r:id="rId4">
            <anchor moveWithCells="1">
              <from>
                <xdr:col>0</xdr:col>
                <xdr:colOff>752475</xdr:colOff>
                <xdr:row>1</xdr:row>
                <xdr:rowOff>142875</xdr:rowOff>
              </from>
              <to>
                <xdr:col>2</xdr:col>
                <xdr:colOff>342900</xdr:colOff>
                <xdr:row>3</xdr:row>
                <xdr:rowOff>180975</xdr:rowOff>
              </to>
            </anchor>
          </controlPr>
        </control>
      </mc:Choice>
      <mc:Fallback>
        <control shapeId="2049" r:id="rId3" name="CommandButton1"/>
      </mc:Fallback>
    </mc:AlternateContent>
  </controls>
  <tableParts count="1">
    <tablePart r:id="rId5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0B750-56C6-4D5C-96AC-4DDFD84956E4}">
  <sheetPr codeName="Feuil7"/>
  <dimension ref="A1"/>
  <sheetViews>
    <sheetView zoomScaleNormal="100" workbookViewId="0"/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67BA2-2B8D-482E-BEA4-E669828CA22A}">
  <sheetPr codeName="Feuil8"/>
  <dimension ref="B12:E15"/>
  <sheetViews>
    <sheetView topLeftCell="A2" workbookViewId="0">
      <selection activeCell="E15" sqref="E15"/>
    </sheetView>
  </sheetViews>
  <sheetFormatPr baseColWidth="10" defaultRowHeight="15" x14ac:dyDescent="0.25"/>
  <cols>
    <col min="2" max="2" width="17.5703125" bestFit="1" customWidth="1"/>
    <col min="5" max="5" width="14.140625" customWidth="1"/>
  </cols>
  <sheetData>
    <row r="12" spans="2:5" x14ac:dyDescent="0.25">
      <c r="B12" s="8" t="s">
        <v>36</v>
      </c>
      <c r="C12" s="9"/>
      <c r="D12" s="9"/>
    </row>
    <row r="14" spans="2:5" x14ac:dyDescent="0.25">
      <c r="B14" s="10" t="s">
        <v>37</v>
      </c>
      <c r="C14" s="11" t="s">
        <v>38</v>
      </c>
      <c r="D14" s="11">
        <v>7</v>
      </c>
      <c r="E14" s="20" t="str">
        <f>C14&amp;(TEXT(D14,"00000"))</f>
        <v>ART-00007</v>
      </c>
    </row>
    <row r="15" spans="2:5" x14ac:dyDescent="0.25">
      <c r="B15" s="19" t="s">
        <v>65</v>
      </c>
      <c r="C15" s="11" t="s">
        <v>66</v>
      </c>
      <c r="D15" s="11">
        <v>1</v>
      </c>
      <c r="E15" s="20" t="str">
        <f>C15&amp;(TEXT(D15,"00000"))</f>
        <v>BCE-00001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33A36-A38F-413C-A990-B3A21A75BD21}">
  <sheetPr codeName="Feuil10"/>
  <dimension ref="A1"/>
  <sheetViews>
    <sheetView workbookViewId="0">
      <selection activeCell="F15" sqref="F15"/>
    </sheetView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859CBE8-83FF-4329-AE7B-C643D6802E0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3</vt:i4>
      </vt:variant>
    </vt:vector>
  </HeadingPairs>
  <TitlesOfParts>
    <vt:vector size="12" baseType="lpstr">
      <vt:lpstr>Connexion</vt:lpstr>
      <vt:lpstr>Accueil</vt:lpstr>
      <vt:lpstr>Base de donnée articles</vt:lpstr>
      <vt:lpstr>Base de donnée client</vt:lpstr>
      <vt:lpstr>Base de donnée fournisseur</vt:lpstr>
      <vt:lpstr>Bon de commande </vt:lpstr>
      <vt:lpstr>Bon de livraison</vt:lpstr>
      <vt:lpstr>Paramètre</vt:lpstr>
      <vt:lpstr>Statistique</vt:lpstr>
      <vt:lpstr>article</vt:lpstr>
      <vt:lpstr>Fournisseur</vt:lpstr>
      <vt:lpstr>nomart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Elluf</dc:creator>
  <cp:lastModifiedBy>Elluf</cp:lastModifiedBy>
  <dcterms:created xsi:type="dcterms:W3CDTF">2020-09-02T22:04:23Z</dcterms:created>
  <dcterms:modified xsi:type="dcterms:W3CDTF">2020-09-10T13:10:49Z</dcterms:modified>
</cp:coreProperties>
</file>