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scale\Desktop\feuilles de temps\"/>
    </mc:Choice>
  </mc:AlternateContent>
  <xr:revisionPtr revIDLastSave="0" documentId="13_ncr:1_{B7086C26-5852-4B5D-B07C-3387EF4FD548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Timesheet mensuelle" sheetId="5" r:id="rId1"/>
    <sheet name="Data" sheetId="2" r:id="rId2"/>
  </sheets>
  <definedNames>
    <definedName name="DateCalc" localSheetId="0">Data!$C$2:INDEX(Data!$C$2:$C$32,DAY(DATE('Timesheet mensuelle'!$D$7,MATCH('Timesheet mensuelle'!$E$7,Data!$B$2:$B$13,0)+1,0)))</definedName>
    <definedName name="DateCalc">Data!$C$2:INDEX(Data!$C$2:$C$32,DAY(DATE(#REF!,MATCH(#REF!,Data!$B$2:$B$13,0)+1,0)))</definedName>
    <definedName name="_xlnm.Print_Area" localSheetId="0">'Timesheet mensuelle'!$A$1:$L$52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5" l="1"/>
  <c r="S10" i="5" l="1"/>
  <c r="S11" i="5"/>
  <c r="I13" i="5" s="1"/>
  <c r="S19" i="5"/>
  <c r="I21" i="5" s="1"/>
  <c r="J21" i="5" s="1"/>
  <c r="S20" i="5"/>
  <c r="I22" i="5" s="1"/>
  <c r="J22" i="5" s="1"/>
  <c r="S21" i="5"/>
  <c r="I23" i="5" s="1"/>
  <c r="J23" i="5" s="1"/>
  <c r="S22" i="5"/>
  <c r="I24" i="5" s="1"/>
  <c r="J24" i="5" s="1"/>
  <c r="S23" i="5"/>
  <c r="I25" i="5" s="1"/>
  <c r="J25" i="5" s="1"/>
  <c r="S24" i="5"/>
  <c r="I26" i="5" s="1"/>
  <c r="J26" i="5" s="1"/>
  <c r="S25" i="5"/>
  <c r="I27" i="5" s="1"/>
  <c r="J27" i="5" s="1"/>
  <c r="S26" i="5"/>
  <c r="I28" i="5" s="1"/>
  <c r="J28" i="5" s="1"/>
  <c r="S27" i="5"/>
  <c r="I29" i="5" s="1"/>
  <c r="J29" i="5" s="1"/>
  <c r="S28" i="5"/>
  <c r="I30" i="5" s="1"/>
  <c r="J30" i="5" s="1"/>
  <c r="S29" i="5"/>
  <c r="I31" i="5" s="1"/>
  <c r="J31" i="5" s="1"/>
  <c r="S30" i="5"/>
  <c r="I32" i="5" s="1"/>
  <c r="J32" i="5" s="1"/>
  <c r="S31" i="5"/>
  <c r="I33" i="5" s="1"/>
  <c r="J33" i="5" s="1"/>
  <c r="S32" i="5"/>
  <c r="I34" i="5" s="1"/>
  <c r="J34" i="5" s="1"/>
  <c r="S33" i="5"/>
  <c r="I35" i="5" s="1"/>
  <c r="J35" i="5" s="1"/>
  <c r="S34" i="5"/>
  <c r="I36" i="5" s="1"/>
  <c r="J36" i="5" s="1"/>
  <c r="S35" i="5"/>
  <c r="I37" i="5" s="1"/>
  <c r="J37" i="5" s="1"/>
  <c r="S36" i="5"/>
  <c r="I38" i="5" s="1"/>
  <c r="J38" i="5" s="1"/>
  <c r="S37" i="5"/>
  <c r="I39" i="5" s="1"/>
  <c r="S38" i="5"/>
  <c r="I40" i="5" s="1"/>
  <c r="J40" i="5" s="1"/>
  <c r="S39" i="5"/>
  <c r="I41" i="5" s="1"/>
  <c r="J41" i="5" s="1"/>
  <c r="S40" i="5"/>
  <c r="I42" i="5" s="1"/>
  <c r="J42" i="5" s="1"/>
  <c r="S13" i="5"/>
  <c r="I15" i="5" s="1"/>
  <c r="J15" i="5" s="1"/>
  <c r="S14" i="5"/>
  <c r="I16" i="5" s="1"/>
  <c r="J16" i="5" s="1"/>
  <c r="S15" i="5"/>
  <c r="I17" i="5" s="1"/>
  <c r="J17" i="5" s="1"/>
  <c r="S16" i="5"/>
  <c r="I18" i="5" s="1"/>
  <c r="J18" i="5" s="1"/>
  <c r="S17" i="5"/>
  <c r="I19" i="5" s="1"/>
  <c r="J19" i="5" s="1"/>
  <c r="S18" i="5"/>
  <c r="I20" i="5" s="1"/>
  <c r="J20" i="5" s="1"/>
  <c r="I12" i="5"/>
  <c r="J39" i="5" l="1"/>
  <c r="I44" i="5"/>
  <c r="B12" i="5"/>
  <c r="D12" i="5"/>
  <c r="S12" i="5" l="1"/>
  <c r="I14" i="5" s="1"/>
  <c r="J14" i="5" s="1"/>
  <c r="J13" i="5"/>
  <c r="D13" i="5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I45" i="5" l="1"/>
  <c r="C13" i="5"/>
  <c r="B13" i="5" s="1"/>
  <c r="C14" i="5" l="1"/>
  <c r="B14" i="5" s="1"/>
  <c r="C15" i="5" l="1"/>
  <c r="B15" i="5" s="1"/>
  <c r="C16" i="5" l="1"/>
  <c r="B16" i="5" s="1"/>
  <c r="C17" i="5" l="1"/>
  <c r="B17" i="5" s="1"/>
  <c r="C18" i="5" l="1"/>
  <c r="B18" i="5" s="1"/>
  <c r="C19" i="5" l="1"/>
  <c r="B19" i="5" s="1"/>
  <c r="C20" i="5" l="1"/>
  <c r="B20" i="5" s="1"/>
  <c r="C21" i="5" l="1"/>
  <c r="B21" i="5" s="1"/>
  <c r="C22" i="5" l="1"/>
  <c r="B22" i="5" s="1"/>
  <c r="C23" i="5" l="1"/>
  <c r="B23" i="5" s="1"/>
  <c r="C24" i="5" l="1"/>
  <c r="B24" i="5" s="1"/>
  <c r="C25" i="5" l="1"/>
  <c r="B25" i="5" s="1"/>
  <c r="C26" i="5" l="1"/>
  <c r="B26" i="5" s="1"/>
  <c r="C27" i="5" l="1"/>
  <c r="B27" i="5" s="1"/>
  <c r="C28" i="5" l="1"/>
  <c r="B28" i="5" s="1"/>
  <c r="C29" i="5" l="1"/>
  <c r="B29" i="5" s="1"/>
  <c r="C30" i="5" l="1"/>
  <c r="B30" i="5" s="1"/>
  <c r="C31" i="5" l="1"/>
  <c r="B31" i="5" s="1"/>
  <c r="C32" i="5" l="1"/>
  <c r="B32" i="5" s="1"/>
  <c r="C33" i="5" l="1"/>
  <c r="B33" i="5" s="1"/>
  <c r="C34" i="5" l="1"/>
  <c r="B34" i="5" s="1"/>
  <c r="C35" i="5" l="1"/>
  <c r="B35" i="5" s="1"/>
  <c r="C36" i="5" l="1"/>
  <c r="B36" i="5" s="1"/>
  <c r="C37" i="5" l="1"/>
  <c r="B37" i="5" s="1"/>
  <c r="C38" i="5" l="1"/>
  <c r="B38" i="5" s="1"/>
  <c r="C39" i="5" l="1"/>
  <c r="B39" i="5" l="1"/>
  <c r="C40" i="5"/>
  <c r="C41" i="5" s="1"/>
  <c r="C42" i="5" s="1"/>
  <c r="B40" i="5" l="1"/>
  <c r="B41" i="5"/>
  <c r="B42" i="5" l="1"/>
  <c r="J12" i="5" l="1"/>
</calcChain>
</file>

<file path=xl/sharedStrings.xml><?xml version="1.0" encoding="utf-8"?>
<sst xmlns="http://schemas.openxmlformats.org/spreadsheetml/2006/main" count="37" uniqueCount="32">
  <si>
    <t>Date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</si>
  <si>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</si>
  <si>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</si>
  <si>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</si>
  <si>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</si>
  <si>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</si>
  <si>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</si>
  <si>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</si>
  <si>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</si>
  <si>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</si>
  <si>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</si>
  <si>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</si>
  <si>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</si>
  <si>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Jour</t>
  </si>
  <si>
    <t>Récap mensuel</t>
  </si>
  <si>
    <t>Matin - Arrivée</t>
  </si>
  <si>
    <t>Matin - Départ</t>
  </si>
  <si>
    <t>Après-midi - Arrivée</t>
  </si>
  <si>
    <t>Après-midi - Départ</t>
  </si>
  <si>
    <t>Horaire</t>
  </si>
  <si>
    <t>Commentaires</t>
  </si>
  <si>
    <t>Année</t>
  </si>
  <si>
    <t>Mois</t>
  </si>
  <si>
    <t>Nombres d'heures/j prévues dans le conrat de travail</t>
  </si>
  <si>
    <t>Différence</t>
  </si>
  <si>
    <t>Total heures</t>
  </si>
  <si>
    <t>Congé 1/2 journée</t>
  </si>
  <si>
    <t>Nombre de jours prestés</t>
  </si>
  <si>
    <t>Signature</t>
  </si>
  <si>
    <t>Prénom et Nom:</t>
  </si>
  <si>
    <t>Congé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</si>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</sst>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"/>
    <numFmt numFmtId="165" formatCode="dd"/>
    <numFmt numFmtId="166" formatCode="0.0"/>
    <numFmt numFmtId="167" formatCode="h:mm"/>
    <numFmt numFmtId="168" formatCode="[h]:mm;@"/>
  </numFmts>
  <fonts count="22" x14ac:knownFonts="1">
    <font>
      <sz val="10"/>
      <color theme="1"/>
      <name val="Verdana"/>
      <family val="2"/>
    </font>
    <font>
      <i/>
      <sz val="10"/>
      <color theme="1"/>
      <name val="Verdana"/>
      <family val="2"/>
    </font>
    <font>
      <sz val="9"/>
      <color theme="1"/>
      <name val="Verdana"/>
      <family val="2"/>
    </font>
    <font>
      <i/>
      <sz val="9"/>
      <color theme="1"/>
      <name val="Verdana"/>
      <family val="2"/>
    </font>
    <font>
      <b/>
      <sz val="9"/>
      <color theme="8" tint="-0.249977111117893"/>
      <name val="Verdana"/>
      <family val="2"/>
    </font>
    <font>
      <sz val="8"/>
      <color theme="1"/>
      <name val="Verdana"/>
      <family val="2"/>
    </font>
    <font>
      <b/>
      <sz val="10"/>
      <color theme="8" tint="-0.249977111117893"/>
      <name val="Verdana"/>
      <family val="2"/>
    </font>
    <font>
      <u val="double"/>
      <sz val="16"/>
      <color theme="8" tint="-0.249977111117893"/>
      <name val="Verdana"/>
      <family val="2"/>
    </font>
    <font>
      <u/>
      <sz val="16"/>
      <color theme="8" tint="-0.249977111117893"/>
      <name val="Verdana"/>
      <family val="2"/>
    </font>
    <font>
      <i/>
      <sz val="9"/>
      <color theme="4" tint="-0.499984740745262"/>
      <name val="Verdana"/>
      <family val="2"/>
    </font>
    <font>
      <sz val="12"/>
      <color theme="3" tint="-0.249977111117893"/>
      <name val="Verdana"/>
      <family val="2"/>
    </font>
    <font>
      <u/>
      <sz val="10"/>
      <color theme="10"/>
      <name val="Verdana"/>
      <family val="2"/>
    </font>
    <font>
      <sz val="10"/>
      <color theme="10"/>
      <name val="Verdana"/>
      <family val="2"/>
    </font>
    <font>
      <b/>
      <sz val="9"/>
      <name val="Verdana"/>
      <family val="2"/>
    </font>
    <font>
      <b/>
      <sz val="9"/>
      <color rgb="FFFF0000"/>
      <name val="Verdana"/>
      <family val="2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9"/>
      <color rgb="FF00B050"/>
      <name val="Verdana"/>
      <family val="2"/>
    </font>
    <font>
      <b/>
      <sz val="10"/>
      <color rgb="FF00B050"/>
      <name val="Verdana"/>
      <family val="2"/>
    </font>
    <font>
      <u/>
      <sz val="16"/>
      <name val="Verdana"/>
      <family val="2"/>
    </font>
    <font>
      <sz val="12"/>
      <color theme="1"/>
      <name val="Verdana"/>
      <family val="2"/>
    </font>
    <font>
      <i/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double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1">
    <xf numFmtId="0" fontId="0" fillId="0" borderId="0" xfId="0"/>
    <xf numFmtId="20" fontId="0" fillId="0" borderId="0" xfId="0" applyNumberFormat="1"/>
    <xf numFmtId="0" fontId="2" fillId="0" borderId="0" xfId="0" applyFont="1"/>
    <xf numFmtId="0" fontId="0" fillId="0" borderId="0" xfId="0" applyAlignment="1">
      <alignment vertic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20" fontId="2" fillId="0" borderId="3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right"/>
    </xf>
    <xf numFmtId="0" fontId="6" fillId="0" borderId="4" xfId="0" applyFont="1" applyBorder="1" applyAlignment="1">
      <alignment horizontal="right"/>
    </xf>
    <xf numFmtId="0" fontId="6" fillId="0" borderId="4" xfId="0" applyFont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0" fontId="0" fillId="0" borderId="0" xfId="0" applyAlignment="1">
      <alignment horizontal="centerContinuous" vertical="center"/>
    </xf>
    <xf numFmtId="0" fontId="7" fillId="0" borderId="0" xfId="0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0" fontId="9" fillId="0" borderId="0" xfId="0" applyFont="1" applyAlignment="1">
      <alignment horizontal="left"/>
    </xf>
    <xf numFmtId="164" fontId="2" fillId="0" borderId="3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/>
    <xf numFmtId="0" fontId="10" fillId="0" borderId="0" xfId="0" applyFont="1" applyAlignment="1">
      <alignment horizontal="centerContinuous" vertical="top"/>
    </xf>
    <xf numFmtId="0" fontId="12" fillId="0" borderId="0" xfId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167" fontId="2" fillId="0" borderId="3" xfId="0" applyNumberFormat="1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15" fillId="0" borderId="0" xfId="0" applyFont="1" applyAlignment="1">
      <alignment horizontal="right"/>
    </xf>
    <xf numFmtId="2" fontId="0" fillId="0" borderId="0" xfId="0" applyNumberFormat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168" fontId="16" fillId="0" borderId="4" xfId="0" applyNumberFormat="1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168" fontId="18" fillId="0" borderId="4" xfId="0" applyNumberFormat="1" applyFont="1" applyBorder="1" applyAlignment="1">
      <alignment horizontal="center"/>
    </xf>
    <xf numFmtId="166" fontId="17" fillId="0" borderId="4" xfId="0" applyNumberFormat="1" applyFont="1" applyBorder="1" applyAlignment="1">
      <alignment horizontal="right"/>
    </xf>
    <xf numFmtId="0" fontId="13" fillId="0" borderId="0" xfId="0" applyFont="1" applyAlignment="1">
      <alignment horizontal="left"/>
    </xf>
    <xf numFmtId="0" fontId="2" fillId="2" borderId="5" xfId="0" applyFont="1" applyFill="1" applyBorder="1" applyAlignment="1">
      <alignment horizontal="center" vertical="center"/>
    </xf>
    <xf numFmtId="14" fontId="0" fillId="0" borderId="0" xfId="0" applyNumberFormat="1"/>
    <xf numFmtId="167" fontId="5" fillId="0" borderId="0" xfId="0" applyNumberFormat="1" applyFont="1"/>
    <xf numFmtId="0" fontId="2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2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20" fillId="0" borderId="10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0" fontId="2" fillId="0" borderId="12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5"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C5C5"/>
      <color rgb="FFF7C1C9"/>
      <color rgb="FFF3A7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>
    <pageSetUpPr fitToPage="1"/>
  </sheetPr>
  <dimension ref="B1:S50"/>
  <sheetViews>
    <sheetView showGridLines="0" tabSelected="1" workbookViewId="0">
      <selection activeCell="M22" sqref="M22"/>
    </sheetView>
  </sheetViews>
  <sheetFormatPr baseColWidth="10" defaultColWidth="9" defaultRowHeight="12.75" x14ac:dyDescent="0.2"/>
  <cols>
    <col min="1" max="1" width="4.75" customWidth="1"/>
    <col min="2" max="2" width="4.75" hidden="1" customWidth="1"/>
    <col min="3" max="3" width="7.25" customWidth="1"/>
    <col min="4" max="4" width="8.625" bestFit="1" customWidth="1"/>
    <col min="5" max="5" width="15" customWidth="1"/>
    <col min="6" max="6" width="14.875" customWidth="1"/>
    <col min="7" max="7" width="19.25" customWidth="1"/>
    <col min="8" max="8" width="18.125" customWidth="1"/>
    <col min="9" max="9" width="11.625" customWidth="1"/>
    <col min="10" max="10" width="17.375" customWidth="1"/>
    <col min="11" max="11" width="1.875" customWidth="1"/>
    <col min="12" max="12" width="24.375" customWidth="1"/>
    <col min="14" max="14" width="17.875" bestFit="1" customWidth="1"/>
    <col min="15" max="15" width="19.25" bestFit="1" customWidth="1"/>
    <col min="19" max="19" width="0" hidden="1" customWidth="1"/>
  </cols>
  <sheetData>
    <row r="1" spans="2:19" ht="25.5" customHeight="1" x14ac:dyDescent="0.2">
      <c r="C1" s="17"/>
      <c r="D1" s="16"/>
      <c r="E1" s="17"/>
      <c r="F1" s="17"/>
      <c r="G1" s="50" t="s">
        <v>19</v>
      </c>
      <c r="H1" s="50"/>
      <c r="I1" s="16"/>
    </row>
    <row r="2" spans="2:19" s="3" customFormat="1" ht="25.5" customHeight="1" x14ac:dyDescent="0.2">
      <c r="C2" s="23"/>
      <c r="D2" s="15"/>
      <c r="E2" s="15"/>
      <c r="F2" s="15"/>
      <c r="G2" s="15"/>
      <c r="H2" s="15"/>
      <c r="I2" s="15"/>
      <c r="K2" s="49"/>
      <c r="L2" s="24"/>
    </row>
    <row r="3" spans="2:19" ht="18.75" customHeight="1" x14ac:dyDescent="0.2">
      <c r="C3" s="47" t="s">
        <v>29</v>
      </c>
      <c r="D3" s="47"/>
      <c r="E3" s="47"/>
      <c r="F3" s="51" t="s">
        <v>31</v>
      </c>
      <c r="G3" s="51"/>
      <c r="H3" s="51"/>
      <c r="I3" s="51"/>
      <c r="K3" s="49"/>
      <c r="L3" s="24"/>
    </row>
    <row r="4" spans="2:19" x14ac:dyDescent="0.2">
      <c r="C4" s="18"/>
      <c r="D4" s="10"/>
      <c r="E4" s="10"/>
    </row>
    <row r="5" spans="2:19" x14ac:dyDescent="0.2">
      <c r="C5" s="18"/>
      <c r="D5" s="10"/>
      <c r="E5" s="10"/>
    </row>
    <row r="6" spans="2:19" x14ac:dyDescent="0.2">
      <c r="D6" s="44" t="s">
        <v>21</v>
      </c>
      <c r="E6" s="44" t="s">
        <v>22</v>
      </c>
      <c r="F6" s="25"/>
      <c r="G6" s="55" t="s">
        <v>23</v>
      </c>
      <c r="H6" s="56"/>
      <c r="I6" s="57"/>
    </row>
    <row r="7" spans="2:19" x14ac:dyDescent="0.2">
      <c r="D7" s="27">
        <v>2019</v>
      </c>
      <c r="E7" s="27" t="s">
        <v>1</v>
      </c>
      <c r="F7" s="26"/>
      <c r="G7" s="58">
        <v>0.31805555555555554</v>
      </c>
      <c r="H7" s="59"/>
      <c r="I7" s="60"/>
    </row>
    <row r="8" spans="2:19" x14ac:dyDescent="0.2">
      <c r="D8" s="2"/>
      <c r="E8" s="2"/>
      <c r="H8" s="2"/>
      <c r="I8" s="2"/>
    </row>
    <row r="9" spans="2:19" x14ac:dyDescent="0.2">
      <c r="J9" s="1"/>
    </row>
    <row r="10" spans="2:19" x14ac:dyDescent="0.2">
      <c r="S10">
        <f t="shared" ref="S10:S40" si="0">IF(AND(ISBLANK(E12),ISBLANK(F12), ISBLANK(G12), ISBLANK(H12)), 1,0)</f>
        <v>0</v>
      </c>
    </row>
    <row r="11" spans="2:19" ht="13.5" thickBot="1" x14ac:dyDescent="0.25">
      <c r="C11" s="29" t="s">
        <v>13</v>
      </c>
      <c r="D11" s="29" t="s">
        <v>0</v>
      </c>
      <c r="E11" s="7" t="s">
        <v>15</v>
      </c>
      <c r="F11" s="7" t="s">
        <v>16</v>
      </c>
      <c r="G11" s="7" t="s">
        <v>17</v>
      </c>
      <c r="H11" s="7" t="s">
        <v>18</v>
      </c>
      <c r="I11" s="40" t="s">
        <v>25</v>
      </c>
      <c r="J11" s="30" t="s">
        <v>24</v>
      </c>
      <c r="K11" s="32"/>
      <c r="L11" s="43" t="s">
        <v>20</v>
      </c>
      <c r="S11">
        <f t="shared" si="0"/>
        <v>0</v>
      </c>
    </row>
    <row r="12" spans="2:19" ht="13.5" thickTop="1" x14ac:dyDescent="0.2">
      <c r="B12" s="31">
        <f>WEEKDAY(C12)</f>
        <v>3</v>
      </c>
      <c r="C12" s="4">
        <f>DATE($D$7,MATCH($E$7,Data!$B$2:$B$13,0),1)</f>
        <v>43466</v>
      </c>
      <c r="D12" s="5">
        <f>DATE($D$7,MATCH($E$7,Data!$B$2:$B$13,0),1)</f>
        <v>43466</v>
      </c>
      <c r="E12" s="6">
        <v>0.33333333333333331</v>
      </c>
      <c r="F12" s="6">
        <v>0.5</v>
      </c>
      <c r="G12" s="6">
        <v>0.54166666666666663</v>
      </c>
      <c r="H12" s="6">
        <v>0.70833333333333337</v>
      </c>
      <c r="I12" s="28">
        <f t="shared" ref="I12" si="1">(H12-G12)+(F12-E12)</f>
        <v>0.33333333333333343</v>
      </c>
      <c r="J12" s="28">
        <f>IF(SUM(E12:I12)&lt;&gt;0,IF(I12-$G$7&lt;0, "-" &amp; TEXT(ABS(I12-$G$7),"hh:mm"), I12-$G$7),"")</f>
        <v>1.527777777777789E-2</v>
      </c>
      <c r="K12" s="1"/>
      <c r="L12" s="1"/>
      <c r="S12">
        <f t="shared" si="0"/>
        <v>1</v>
      </c>
    </row>
    <row r="13" spans="2:19" x14ac:dyDescent="0.2">
      <c r="B13" s="31">
        <f t="shared" ref="B13:B42" si="2">WEEKDAY(C13)</f>
        <v>4</v>
      </c>
      <c r="C13" s="4">
        <f>C12+1</f>
        <v>43467</v>
      </c>
      <c r="D13" s="5">
        <f>D12+1</f>
        <v>43467</v>
      </c>
      <c r="E13" s="6"/>
      <c r="F13" s="6"/>
      <c r="G13" s="6">
        <v>0.54166666666666663</v>
      </c>
      <c r="H13" s="6">
        <v>0.70833333333333337</v>
      </c>
      <c r="I13" s="28">
        <f t="shared" ref="I13:I42" si="3">IF(S11=1,"",(H13-G13)+(F13-E13))</f>
        <v>0.16666666666666674</v>
      </c>
      <c r="J13" s="28" t="str">
        <f>IF(SUM(E13:I13)&lt;&gt;0,IF(I13-$G$7&lt;0, "-" &amp; TEXT(ABS(I13-$G$7),"hh:mm"), I13-$G$7),"")</f>
        <v>-03:38</v>
      </c>
      <c r="K13" s="1"/>
      <c r="L13" s="1" t="s">
        <v>26</v>
      </c>
      <c r="S13">
        <f t="shared" si="0"/>
        <v>0</v>
      </c>
    </row>
    <row r="14" spans="2:19" x14ac:dyDescent="0.2">
      <c r="B14" s="31">
        <f t="shared" si="2"/>
        <v>5</v>
      </c>
      <c r="C14" s="4">
        <f t="shared" ref="C14:D25" si="4">C13+1</f>
        <v>43468</v>
      </c>
      <c r="D14" s="5">
        <f t="shared" si="4"/>
        <v>43468</v>
      </c>
      <c r="E14" s="6"/>
      <c r="F14" s="6"/>
      <c r="G14" s="6"/>
      <c r="H14" s="6"/>
      <c r="I14" s="28" t="str">
        <f t="shared" si="3"/>
        <v/>
      </c>
      <c r="J14" s="28" t="str">
        <f>IF(SUM(E14:I14)&lt;&gt;0,IF(I14-$G$7&lt;0, "-" &amp; TEXT(ABS(I14-$G$7),"hh:mm"), I14-$G$7),"")</f>
        <v/>
      </c>
      <c r="K14" s="1"/>
      <c r="L14" s="1" t="s">
        <v>30</v>
      </c>
      <c r="S14">
        <f t="shared" si="0"/>
        <v>1</v>
      </c>
    </row>
    <row r="15" spans="2:19" x14ac:dyDescent="0.2">
      <c r="B15" s="31">
        <f t="shared" si="2"/>
        <v>6</v>
      </c>
      <c r="C15" s="4">
        <f t="shared" si="4"/>
        <v>43469</v>
      </c>
      <c r="D15" s="5">
        <f t="shared" si="4"/>
        <v>43469</v>
      </c>
      <c r="E15" s="6"/>
      <c r="F15" s="6"/>
      <c r="G15" s="6">
        <v>0.5</v>
      </c>
      <c r="H15" s="6">
        <v>0.66666666666666663</v>
      </c>
      <c r="I15" s="28">
        <f t="shared" si="3"/>
        <v>0.16666666666666663</v>
      </c>
      <c r="J15" s="28" t="str">
        <f>IF(SUM(E15:I15)&lt;&gt;0,IF(I15-$G$7&lt;0, "-" &amp; TEXT(ABS(I15-$G$7),"hh:mm"), I15-$G$7),"")</f>
        <v>-03:38</v>
      </c>
      <c r="S15">
        <f t="shared" si="0"/>
        <v>1</v>
      </c>
    </row>
    <row r="16" spans="2:19" x14ac:dyDescent="0.2">
      <c r="B16" s="31">
        <f t="shared" si="2"/>
        <v>7</v>
      </c>
      <c r="C16" s="4">
        <f t="shared" si="4"/>
        <v>43470</v>
      </c>
      <c r="D16" s="5">
        <f t="shared" si="4"/>
        <v>43470</v>
      </c>
      <c r="E16" s="6"/>
      <c r="F16" s="6"/>
      <c r="G16" s="6"/>
      <c r="H16" s="6"/>
      <c r="I16" s="28" t="str">
        <f t="shared" si="3"/>
        <v/>
      </c>
      <c r="J16" s="28" t="str">
        <f t="shared" ref="J16:J42" si="5">IF(SUM(E16:I16)&lt;&gt;0,IF(I16-$G$7&lt;0, "-" &amp; TEXT(ABS(I16-$G$7),"hh:mm"), I16-$G$7),"")</f>
        <v/>
      </c>
      <c r="S16">
        <f t="shared" si="0"/>
        <v>0</v>
      </c>
    </row>
    <row r="17" spans="2:19" x14ac:dyDescent="0.2">
      <c r="B17" s="31">
        <f t="shared" si="2"/>
        <v>1</v>
      </c>
      <c r="C17" s="4">
        <f t="shared" si="4"/>
        <v>43471</v>
      </c>
      <c r="D17" s="5">
        <f t="shared" si="4"/>
        <v>43471</v>
      </c>
      <c r="E17" s="6"/>
      <c r="F17" s="6"/>
      <c r="G17" s="6"/>
      <c r="H17" s="6"/>
      <c r="I17" s="28" t="str">
        <f t="shared" si="3"/>
        <v/>
      </c>
      <c r="J17" s="28" t="str">
        <f t="shared" si="5"/>
        <v/>
      </c>
      <c r="S17">
        <f t="shared" si="0"/>
        <v>0</v>
      </c>
    </row>
    <row r="18" spans="2:19" x14ac:dyDescent="0.2">
      <c r="B18" s="31">
        <f t="shared" si="2"/>
        <v>2</v>
      </c>
      <c r="C18" s="4">
        <f t="shared" si="4"/>
        <v>43472</v>
      </c>
      <c r="D18" s="5">
        <f t="shared" si="4"/>
        <v>43472</v>
      </c>
      <c r="E18" s="6">
        <v>0.3125</v>
      </c>
      <c r="F18" s="6">
        <v>0.5</v>
      </c>
      <c r="G18" s="6">
        <v>0.58333333333333337</v>
      </c>
      <c r="H18" s="6">
        <v>0.75</v>
      </c>
      <c r="I18" s="28">
        <f t="shared" si="3"/>
        <v>0.35416666666666663</v>
      </c>
      <c r="J18" s="28">
        <f t="shared" si="5"/>
        <v>3.6111111111111094E-2</v>
      </c>
      <c r="S18">
        <f t="shared" si="0"/>
        <v>0</v>
      </c>
    </row>
    <row r="19" spans="2:19" x14ac:dyDescent="0.2">
      <c r="B19" s="31">
        <f t="shared" si="2"/>
        <v>3</v>
      </c>
      <c r="C19" s="19">
        <f t="shared" si="4"/>
        <v>43473</v>
      </c>
      <c r="D19" s="20">
        <f t="shared" si="4"/>
        <v>43473</v>
      </c>
      <c r="E19" s="6">
        <v>0.33333333333333331</v>
      </c>
      <c r="F19" s="6">
        <v>0.50347222222222221</v>
      </c>
      <c r="G19" s="6">
        <v>0.54166666666666663</v>
      </c>
      <c r="H19" s="6">
        <v>0.66666666666666663</v>
      </c>
      <c r="I19" s="28">
        <f t="shared" si="3"/>
        <v>0.2951388888888889</v>
      </c>
      <c r="J19" s="28" t="str">
        <f t="shared" si="5"/>
        <v>-00:33</v>
      </c>
      <c r="S19">
        <f t="shared" si="0"/>
        <v>0</v>
      </c>
    </row>
    <row r="20" spans="2:19" x14ac:dyDescent="0.2">
      <c r="B20" s="31">
        <f t="shared" si="2"/>
        <v>4</v>
      </c>
      <c r="C20" s="4">
        <f t="shared" si="4"/>
        <v>43474</v>
      </c>
      <c r="D20" s="5">
        <f t="shared" si="4"/>
        <v>43474</v>
      </c>
      <c r="E20" s="6">
        <v>0.33680555555555558</v>
      </c>
      <c r="F20" s="6">
        <v>0.54166666666666663</v>
      </c>
      <c r="G20" s="6">
        <v>0.57638888888888895</v>
      </c>
      <c r="H20" s="6">
        <v>0.67013888888888884</v>
      </c>
      <c r="I20" s="28">
        <f t="shared" si="3"/>
        <v>0.29861111111111094</v>
      </c>
      <c r="J20" s="28" t="str">
        <f t="shared" si="5"/>
        <v>-00:28</v>
      </c>
      <c r="S20">
        <f t="shared" si="0"/>
        <v>0</v>
      </c>
    </row>
    <row r="21" spans="2:19" x14ac:dyDescent="0.2">
      <c r="B21" s="31">
        <f t="shared" si="2"/>
        <v>5</v>
      </c>
      <c r="C21" s="4">
        <f t="shared" si="4"/>
        <v>43475</v>
      </c>
      <c r="D21" s="5">
        <f t="shared" si="4"/>
        <v>43475</v>
      </c>
      <c r="E21" s="6">
        <v>0.375</v>
      </c>
      <c r="F21" s="6">
        <v>0.5</v>
      </c>
      <c r="G21" s="6">
        <v>0.52083333333333337</v>
      </c>
      <c r="H21" s="6">
        <v>0.70833333333333337</v>
      </c>
      <c r="I21" s="28">
        <f t="shared" si="3"/>
        <v>0.3125</v>
      </c>
      <c r="J21" s="28" t="str">
        <f t="shared" si="5"/>
        <v>-00:08</v>
      </c>
      <c r="S21">
        <f t="shared" si="0"/>
        <v>1</v>
      </c>
    </row>
    <row r="22" spans="2:19" x14ac:dyDescent="0.2">
      <c r="B22" s="31">
        <f t="shared" si="2"/>
        <v>6</v>
      </c>
      <c r="C22" s="4">
        <f t="shared" si="4"/>
        <v>43476</v>
      </c>
      <c r="D22" s="5">
        <f t="shared" si="4"/>
        <v>43476</v>
      </c>
      <c r="E22" s="6">
        <v>0.35416666666666669</v>
      </c>
      <c r="F22" s="6">
        <v>0.5</v>
      </c>
      <c r="G22" s="6">
        <v>0.52083333333333337</v>
      </c>
      <c r="H22" s="6">
        <v>0.75</v>
      </c>
      <c r="I22" s="28">
        <f t="shared" si="3"/>
        <v>0.37499999999999994</v>
      </c>
      <c r="J22" s="28">
        <f t="shared" si="5"/>
        <v>5.6944444444444409E-2</v>
      </c>
      <c r="S22">
        <f t="shared" si="0"/>
        <v>1</v>
      </c>
    </row>
    <row r="23" spans="2:19" x14ac:dyDescent="0.2">
      <c r="B23" s="31">
        <f t="shared" si="2"/>
        <v>7</v>
      </c>
      <c r="C23" s="4">
        <f t="shared" si="4"/>
        <v>43477</v>
      </c>
      <c r="D23" s="5">
        <f t="shared" si="4"/>
        <v>43477</v>
      </c>
      <c r="E23" s="6"/>
      <c r="F23" s="6"/>
      <c r="G23" s="6"/>
      <c r="H23" s="6"/>
      <c r="I23" s="28" t="str">
        <f t="shared" si="3"/>
        <v/>
      </c>
      <c r="J23" s="28" t="str">
        <f t="shared" si="5"/>
        <v/>
      </c>
      <c r="S23">
        <f t="shared" si="0"/>
        <v>0</v>
      </c>
    </row>
    <row r="24" spans="2:19" x14ac:dyDescent="0.2">
      <c r="B24" s="31">
        <f t="shared" si="2"/>
        <v>1</v>
      </c>
      <c r="C24" s="4">
        <f t="shared" si="4"/>
        <v>43478</v>
      </c>
      <c r="D24" s="5">
        <f t="shared" si="4"/>
        <v>43478</v>
      </c>
      <c r="E24" s="6"/>
      <c r="F24" s="6"/>
      <c r="G24" s="6"/>
      <c r="H24" s="6"/>
      <c r="I24" s="28" t="str">
        <f t="shared" si="3"/>
        <v/>
      </c>
      <c r="J24" s="28" t="str">
        <f t="shared" si="5"/>
        <v/>
      </c>
      <c r="S24">
        <f t="shared" si="0"/>
        <v>0</v>
      </c>
    </row>
    <row r="25" spans="2:19" x14ac:dyDescent="0.2">
      <c r="B25" s="31">
        <f t="shared" si="2"/>
        <v>2</v>
      </c>
      <c r="C25" s="4">
        <f t="shared" si="4"/>
        <v>43479</v>
      </c>
      <c r="D25" s="5">
        <f t="shared" si="4"/>
        <v>43479</v>
      </c>
      <c r="E25" s="6">
        <v>0.3125</v>
      </c>
      <c r="F25" s="6">
        <v>0.5</v>
      </c>
      <c r="G25" s="6">
        <v>0.58333333333333337</v>
      </c>
      <c r="H25" s="6">
        <v>0.75</v>
      </c>
      <c r="I25" s="28">
        <f t="shared" si="3"/>
        <v>0.35416666666666663</v>
      </c>
      <c r="J25" s="28">
        <f t="shared" ref="J25:J29" si="6">IF(SUM(E25:I25)&lt;&gt;0,IF(I25-$G$7&lt;0, "-" &amp; TEXT(ABS(I25-$G$7),"hh:mm"), I25-$G$7),"")</f>
        <v>3.6111111111111094E-2</v>
      </c>
      <c r="S25">
        <f t="shared" si="0"/>
        <v>0</v>
      </c>
    </row>
    <row r="26" spans="2:19" x14ac:dyDescent="0.2">
      <c r="B26" s="31">
        <f t="shared" si="2"/>
        <v>3</v>
      </c>
      <c r="C26" s="4">
        <f t="shared" ref="C26:D26" si="7">C25+1</f>
        <v>43480</v>
      </c>
      <c r="D26" s="5">
        <f t="shared" si="7"/>
        <v>43480</v>
      </c>
      <c r="E26" s="6">
        <v>0.33333333333333331</v>
      </c>
      <c r="F26" s="6">
        <v>0.50347222222222221</v>
      </c>
      <c r="G26" s="6">
        <v>0.54166666666666663</v>
      </c>
      <c r="H26" s="6">
        <v>0.66666666666666663</v>
      </c>
      <c r="I26" s="28">
        <f t="shared" si="3"/>
        <v>0.2951388888888889</v>
      </c>
      <c r="J26" s="28" t="str">
        <f t="shared" si="6"/>
        <v>-00:33</v>
      </c>
      <c r="S26">
        <f t="shared" si="0"/>
        <v>0</v>
      </c>
    </row>
    <row r="27" spans="2:19" x14ac:dyDescent="0.2">
      <c r="B27" s="31">
        <f t="shared" si="2"/>
        <v>4</v>
      </c>
      <c r="C27" s="4">
        <f t="shared" ref="C27:D27" si="8">C26+1</f>
        <v>43481</v>
      </c>
      <c r="D27" s="5">
        <f t="shared" si="8"/>
        <v>43481</v>
      </c>
      <c r="E27" s="6">
        <v>0.33680555555555558</v>
      </c>
      <c r="F27" s="6">
        <v>0.54166666666666663</v>
      </c>
      <c r="G27" s="6">
        <v>0.57638888888888895</v>
      </c>
      <c r="H27" s="6">
        <v>0.67013888888888884</v>
      </c>
      <c r="I27" s="28">
        <f t="shared" si="3"/>
        <v>0.29861111111111094</v>
      </c>
      <c r="J27" s="28" t="str">
        <f t="shared" si="6"/>
        <v>-00:28</v>
      </c>
      <c r="S27">
        <f t="shared" si="0"/>
        <v>0</v>
      </c>
    </row>
    <row r="28" spans="2:19" x14ac:dyDescent="0.2">
      <c r="B28" s="31">
        <f t="shared" si="2"/>
        <v>5</v>
      </c>
      <c r="C28" s="4">
        <f t="shared" ref="C28:D28" si="9">C27+1</f>
        <v>43482</v>
      </c>
      <c r="D28" s="5">
        <f t="shared" si="9"/>
        <v>43482</v>
      </c>
      <c r="E28" s="6">
        <v>0.375</v>
      </c>
      <c r="F28" s="6">
        <v>0.5</v>
      </c>
      <c r="G28" s="6"/>
      <c r="H28" s="6"/>
      <c r="I28" s="28">
        <f t="shared" si="3"/>
        <v>0.125</v>
      </c>
      <c r="J28" s="28" t="str">
        <f t="shared" si="6"/>
        <v>-04:38</v>
      </c>
      <c r="S28">
        <f t="shared" si="0"/>
        <v>1</v>
      </c>
    </row>
    <row r="29" spans="2:19" x14ac:dyDescent="0.2">
      <c r="B29" s="31">
        <f t="shared" si="2"/>
        <v>6</v>
      </c>
      <c r="C29" s="4">
        <f t="shared" ref="C29:D29" si="10">C28+1</f>
        <v>43483</v>
      </c>
      <c r="D29" s="5">
        <f t="shared" si="10"/>
        <v>43483</v>
      </c>
      <c r="E29" s="6">
        <v>0.35416666666666669</v>
      </c>
      <c r="F29" s="6">
        <v>0.5</v>
      </c>
      <c r="G29" s="6">
        <v>0.52083333333333337</v>
      </c>
      <c r="H29" s="6">
        <v>0.70833333333333337</v>
      </c>
      <c r="I29" s="28">
        <f t="shared" si="3"/>
        <v>0.33333333333333331</v>
      </c>
      <c r="J29" s="28">
        <f t="shared" si="6"/>
        <v>1.5277777777777779E-2</v>
      </c>
      <c r="S29">
        <f t="shared" si="0"/>
        <v>1</v>
      </c>
    </row>
    <row r="30" spans="2:19" x14ac:dyDescent="0.2">
      <c r="B30" s="31">
        <f t="shared" si="2"/>
        <v>7</v>
      </c>
      <c r="C30" s="4">
        <f t="shared" ref="C30:D30" si="11">C29+1</f>
        <v>43484</v>
      </c>
      <c r="D30" s="5">
        <f t="shared" si="11"/>
        <v>43484</v>
      </c>
      <c r="E30" s="6"/>
      <c r="F30" s="6"/>
      <c r="G30" s="6"/>
      <c r="H30" s="6"/>
      <c r="I30" s="28" t="str">
        <f t="shared" si="3"/>
        <v/>
      </c>
      <c r="J30" s="28" t="str">
        <f t="shared" si="5"/>
        <v/>
      </c>
      <c r="S30">
        <f t="shared" si="0"/>
        <v>0</v>
      </c>
    </row>
    <row r="31" spans="2:19" x14ac:dyDescent="0.2">
      <c r="B31" s="31">
        <f t="shared" si="2"/>
        <v>1</v>
      </c>
      <c r="C31" s="4">
        <f t="shared" ref="C31:D31" si="12">C30+1</f>
        <v>43485</v>
      </c>
      <c r="D31" s="5">
        <f t="shared" si="12"/>
        <v>43485</v>
      </c>
      <c r="E31" s="6"/>
      <c r="F31" s="6"/>
      <c r="G31" s="6"/>
      <c r="H31" s="6"/>
      <c r="I31" s="28" t="str">
        <f t="shared" si="3"/>
        <v/>
      </c>
      <c r="J31" s="28" t="str">
        <f t="shared" si="5"/>
        <v/>
      </c>
      <c r="P31" s="45"/>
      <c r="S31">
        <f t="shared" si="0"/>
        <v>0</v>
      </c>
    </row>
    <row r="32" spans="2:19" x14ac:dyDescent="0.2">
      <c r="B32" s="31">
        <f t="shared" si="2"/>
        <v>2</v>
      </c>
      <c r="C32" s="4">
        <f t="shared" ref="C32:D32" si="13">C31+1</f>
        <v>43486</v>
      </c>
      <c r="D32" s="5">
        <f t="shared" si="13"/>
        <v>43486</v>
      </c>
      <c r="E32" s="6">
        <v>0.3125</v>
      </c>
      <c r="F32" s="6">
        <v>0.5</v>
      </c>
      <c r="G32" s="6">
        <v>0.58333333333333337</v>
      </c>
      <c r="H32" s="6">
        <v>0.75</v>
      </c>
      <c r="I32" s="28">
        <f t="shared" si="3"/>
        <v>0.35416666666666663</v>
      </c>
      <c r="J32" s="28">
        <f t="shared" ref="J32:J36" si="14">IF(SUM(E32:I32)&lt;&gt;0,IF(I32-$G$7&lt;0, "-" &amp; TEXT(ABS(I32-$G$7),"hh:mm"), I32-$G$7),"")</f>
        <v>3.6111111111111094E-2</v>
      </c>
      <c r="P32" s="45"/>
      <c r="S32">
        <f t="shared" si="0"/>
        <v>0</v>
      </c>
    </row>
    <row r="33" spans="2:19" x14ac:dyDescent="0.2">
      <c r="B33" s="31">
        <f t="shared" si="2"/>
        <v>3</v>
      </c>
      <c r="C33" s="4">
        <f t="shared" ref="C33:D33" si="15">C32+1</f>
        <v>43487</v>
      </c>
      <c r="D33" s="5">
        <f t="shared" si="15"/>
        <v>43487</v>
      </c>
      <c r="E33" s="6">
        <v>0.33333333333333331</v>
      </c>
      <c r="F33" s="6">
        <v>0.50347222222222221</v>
      </c>
      <c r="G33" s="6">
        <v>0.54166666666666663</v>
      </c>
      <c r="H33" s="6">
        <v>0.66666666666666663</v>
      </c>
      <c r="I33" s="28">
        <f t="shared" si="3"/>
        <v>0.2951388888888889</v>
      </c>
      <c r="J33" s="28" t="str">
        <f t="shared" si="14"/>
        <v>-00:33</v>
      </c>
      <c r="S33">
        <f t="shared" si="0"/>
        <v>0</v>
      </c>
    </row>
    <row r="34" spans="2:19" x14ac:dyDescent="0.2">
      <c r="B34" s="31">
        <f t="shared" si="2"/>
        <v>4</v>
      </c>
      <c r="C34" s="4">
        <f t="shared" ref="C34:D34" si="16">C33+1</f>
        <v>43488</v>
      </c>
      <c r="D34" s="5">
        <f t="shared" si="16"/>
        <v>43488</v>
      </c>
      <c r="E34" s="6">
        <v>0.33680555555555558</v>
      </c>
      <c r="F34" s="6">
        <v>0.54166666666666663</v>
      </c>
      <c r="G34" s="6">
        <v>0.57638888888888895</v>
      </c>
      <c r="H34" s="6">
        <v>0.67013888888888884</v>
      </c>
      <c r="I34" s="28">
        <f t="shared" si="3"/>
        <v>0.29861111111111094</v>
      </c>
      <c r="J34" s="28" t="str">
        <f t="shared" si="14"/>
        <v>-00:28</v>
      </c>
      <c r="S34">
        <f t="shared" si="0"/>
        <v>0</v>
      </c>
    </row>
    <row r="35" spans="2:19" x14ac:dyDescent="0.2">
      <c r="B35" s="31">
        <f t="shared" si="2"/>
        <v>5</v>
      </c>
      <c r="C35" s="4">
        <f t="shared" ref="C35:D35" si="17">C34+1</f>
        <v>43489</v>
      </c>
      <c r="D35" s="5">
        <f t="shared" si="17"/>
        <v>43489</v>
      </c>
      <c r="E35" s="6">
        <v>0.375</v>
      </c>
      <c r="F35" s="6">
        <v>0.5</v>
      </c>
      <c r="G35" s="6">
        <v>0.52083333333333337</v>
      </c>
      <c r="H35" s="6">
        <v>0.70833333333333337</v>
      </c>
      <c r="I35" s="28">
        <f t="shared" si="3"/>
        <v>0.3125</v>
      </c>
      <c r="J35" s="28" t="str">
        <f t="shared" si="14"/>
        <v>-00:08</v>
      </c>
      <c r="S35">
        <f t="shared" si="0"/>
        <v>1</v>
      </c>
    </row>
    <row r="36" spans="2:19" x14ac:dyDescent="0.2">
      <c r="B36" s="31">
        <f t="shared" si="2"/>
        <v>6</v>
      </c>
      <c r="C36" s="4">
        <f t="shared" ref="C36:D36" si="18">C35+1</f>
        <v>43490</v>
      </c>
      <c r="D36" s="5">
        <f t="shared" si="18"/>
        <v>43490</v>
      </c>
      <c r="E36" s="6">
        <v>0.35416666666666669</v>
      </c>
      <c r="F36" s="6">
        <v>0.5</v>
      </c>
      <c r="G36" s="6">
        <v>0.52083333333333337</v>
      </c>
      <c r="H36" s="6">
        <v>0.66666666666666663</v>
      </c>
      <c r="I36" s="28">
        <f t="shared" si="3"/>
        <v>0.29166666666666657</v>
      </c>
      <c r="J36" s="28" t="str">
        <f t="shared" si="14"/>
        <v>-00:38</v>
      </c>
      <c r="S36">
        <f t="shared" si="0"/>
        <v>1</v>
      </c>
    </row>
    <row r="37" spans="2:19" x14ac:dyDescent="0.2">
      <c r="B37" s="31">
        <f t="shared" si="2"/>
        <v>7</v>
      </c>
      <c r="C37" s="4">
        <f t="shared" ref="C37:D37" si="19">C36+1</f>
        <v>43491</v>
      </c>
      <c r="D37" s="5">
        <f t="shared" si="19"/>
        <v>43491</v>
      </c>
      <c r="E37" s="6"/>
      <c r="F37" s="6"/>
      <c r="G37" s="6"/>
      <c r="H37" s="6"/>
      <c r="I37" s="28" t="str">
        <f t="shared" si="3"/>
        <v/>
      </c>
      <c r="J37" s="28" t="str">
        <f t="shared" si="5"/>
        <v/>
      </c>
      <c r="S37">
        <f t="shared" si="0"/>
        <v>0</v>
      </c>
    </row>
    <row r="38" spans="2:19" x14ac:dyDescent="0.2">
      <c r="B38" s="31">
        <f t="shared" si="2"/>
        <v>1</v>
      </c>
      <c r="C38" s="4">
        <f t="shared" ref="C38:D38" si="20">C37+1</f>
        <v>43492</v>
      </c>
      <c r="D38" s="5">
        <f t="shared" si="20"/>
        <v>43492</v>
      </c>
      <c r="E38" s="6"/>
      <c r="F38" s="6"/>
      <c r="G38" s="6"/>
      <c r="H38" s="6"/>
      <c r="I38" s="28" t="str">
        <f t="shared" si="3"/>
        <v/>
      </c>
      <c r="J38" s="28" t="str">
        <f t="shared" si="5"/>
        <v/>
      </c>
      <c r="S38">
        <f t="shared" si="0"/>
        <v>0</v>
      </c>
    </row>
    <row r="39" spans="2:19" x14ac:dyDescent="0.2">
      <c r="B39" s="31">
        <f t="shared" si="2"/>
        <v>2</v>
      </c>
      <c r="C39" s="4">
        <f t="shared" ref="C39:D39" si="21">C38+1</f>
        <v>43493</v>
      </c>
      <c r="D39" s="5">
        <f t="shared" si="21"/>
        <v>43493</v>
      </c>
      <c r="E39" s="6">
        <v>0.3125</v>
      </c>
      <c r="F39" s="6"/>
      <c r="G39" s="6"/>
      <c r="H39" s="6">
        <v>0.75</v>
      </c>
      <c r="I39" s="28">
        <f t="shared" si="3"/>
        <v>0.4375</v>
      </c>
      <c r="J39" s="28">
        <f t="shared" si="5"/>
        <v>0.11944444444444446</v>
      </c>
      <c r="S39">
        <f t="shared" si="0"/>
        <v>0</v>
      </c>
    </row>
    <row r="40" spans="2:19" x14ac:dyDescent="0.2">
      <c r="B40" s="31">
        <f t="shared" si="2"/>
        <v>3</v>
      </c>
      <c r="C40" s="4">
        <f t="shared" ref="C40:D42" si="22">C39+1</f>
        <v>43494</v>
      </c>
      <c r="D40" s="5">
        <f t="shared" si="22"/>
        <v>43494</v>
      </c>
      <c r="E40" s="6">
        <v>0.33333333333333331</v>
      </c>
      <c r="F40" s="6"/>
      <c r="G40" s="6"/>
      <c r="H40" s="6">
        <v>0.66666666666666663</v>
      </c>
      <c r="I40" s="28">
        <f t="shared" si="3"/>
        <v>0.33333333333333331</v>
      </c>
      <c r="J40" s="28">
        <f t="shared" si="5"/>
        <v>1.5277777777777779E-2</v>
      </c>
      <c r="S40">
        <f t="shared" si="0"/>
        <v>0</v>
      </c>
    </row>
    <row r="41" spans="2:19" x14ac:dyDescent="0.2">
      <c r="B41" s="31">
        <f t="shared" si="2"/>
        <v>4</v>
      </c>
      <c r="C41" s="4">
        <f t="shared" si="22"/>
        <v>43495</v>
      </c>
      <c r="D41" s="5">
        <f t="shared" si="22"/>
        <v>43495</v>
      </c>
      <c r="E41" s="6">
        <v>0.33680555555555558</v>
      </c>
      <c r="F41" s="6"/>
      <c r="G41" s="6"/>
      <c r="H41" s="6">
        <v>0.67013888888888884</v>
      </c>
      <c r="I41" s="28">
        <f t="shared" si="3"/>
        <v>0.33333333333333326</v>
      </c>
      <c r="J41" s="28">
        <f t="shared" si="5"/>
        <v>1.5277777777777724E-2</v>
      </c>
    </row>
    <row r="42" spans="2:19" x14ac:dyDescent="0.2">
      <c r="B42" s="31">
        <f t="shared" si="2"/>
        <v>5</v>
      </c>
      <c r="C42" s="4">
        <f t="shared" si="22"/>
        <v>43496</v>
      </c>
      <c r="D42" s="5">
        <f t="shared" si="22"/>
        <v>43496</v>
      </c>
      <c r="E42" s="6">
        <v>0.375</v>
      </c>
      <c r="F42" s="6"/>
      <c r="G42" s="6"/>
      <c r="H42" s="6">
        <v>0.70833333333333337</v>
      </c>
      <c r="I42" s="28">
        <f t="shared" si="3"/>
        <v>0.33333333333333337</v>
      </c>
      <c r="J42" s="28">
        <f t="shared" si="5"/>
        <v>1.5277777777777835E-2</v>
      </c>
    </row>
    <row r="43" spans="2:19" ht="13.5" thickBot="1" x14ac:dyDescent="0.25">
      <c r="C43" s="8"/>
      <c r="D43" s="9"/>
      <c r="E43" s="6"/>
      <c r="F43" s="8"/>
      <c r="H43" s="8"/>
      <c r="I43" s="8"/>
      <c r="J43" s="46"/>
    </row>
    <row r="44" spans="2:19" ht="13.5" thickTop="1" x14ac:dyDescent="0.2">
      <c r="D44" s="11"/>
      <c r="E44" s="13"/>
      <c r="F44" s="12" t="s">
        <v>14</v>
      </c>
      <c r="G44" s="14"/>
      <c r="H44" s="42" t="s">
        <v>25</v>
      </c>
      <c r="I44" s="41">
        <f>SUM(I12:I42)</f>
        <v>6.6979166666666652</v>
      </c>
      <c r="J44" s="39"/>
    </row>
    <row r="45" spans="2:19" x14ac:dyDescent="0.2">
      <c r="H45" s="34" t="s">
        <v>27</v>
      </c>
      <c r="I45" s="35">
        <f>I44/G7</f>
        <v>21.0589519650655</v>
      </c>
    </row>
    <row r="46" spans="2:19" x14ac:dyDescent="0.2">
      <c r="F46" s="33"/>
    </row>
    <row r="47" spans="2:19" x14ac:dyDescent="0.2">
      <c r="F47" s="33"/>
    </row>
    <row r="49" spans="3:10" x14ac:dyDescent="0.2">
      <c r="C49" s="48"/>
      <c r="D49" s="48"/>
      <c r="E49" s="48"/>
      <c r="F49" s="48"/>
      <c r="H49" s="52" t="s">
        <v>28</v>
      </c>
      <c r="I49" s="53"/>
      <c r="J49" s="54"/>
    </row>
    <row r="50" spans="3:10" ht="60" customHeight="1" x14ac:dyDescent="0.2">
      <c r="H50" s="36"/>
      <c r="I50" s="37"/>
      <c r="J50" s="38"/>
    </row>
  </sheetData>
  <mergeCells count="8">
    <mergeCell ref="C3:E3"/>
    <mergeCell ref="C49:F49"/>
    <mergeCell ref="K2:K3"/>
    <mergeCell ref="G1:H1"/>
    <mergeCell ref="F3:I3"/>
    <mergeCell ref="H49:J49"/>
    <mergeCell ref="G6:I6"/>
    <mergeCell ref="G7:I7"/>
  </mergeCells>
  <conditionalFormatting sqref="C11">
    <cfRule type="cellIs" dxfId="24" priority="15" operator="equal">
      <formula>"sam"</formula>
    </cfRule>
  </conditionalFormatting>
  <conditionalFormatting sqref="C12:J38 C39:D42 F39:J42">
    <cfRule type="expression" dxfId="16" priority="6">
      <formula>$B12=7</formula>
    </cfRule>
    <cfRule type="expression" dxfId="15" priority="7">
      <formula>$B12=1</formula>
    </cfRule>
  </conditionalFormatting>
  <conditionalFormatting sqref="E39:E43">
    <cfRule type="expression" dxfId="18" priority="1">
      <formula>$B39=7</formula>
    </cfRule>
    <cfRule type="expression" dxfId="17" priority="2">
      <formula>$B39=1</formula>
    </cfRule>
  </conditionalFormatting>
  <dataValidations count="3">
    <dataValidation type="custom" allowBlank="1" showInputMessage="1" showErrorMessage="1" sqref="E12:E43" xr:uid="{00000000-0002-0000-0000-000000000000}">
      <formula1>AND($E12&lt;=1,ISNUMBER($E12))</formula1>
    </dataValidation>
    <dataValidation type="custom" allowBlank="1" showInputMessage="1" showErrorMessage="1" sqref="F15:F42" xr:uid="{00000000-0002-0000-0000-000001000000}">
      <formula1>AND($F15&lt;=1,ISNUMBER($F15),($F15&gt;$E15))</formula1>
    </dataValidation>
    <dataValidation type="custom" allowBlank="1" showInputMessage="1" showErrorMessage="1" sqref="F12:F14" xr:uid="{00000000-0002-0000-0000-000002000000}">
      <formula1>AND($F12&lt;=1,ISNUMBER($F12),($F12&gt;=$E12))</formula1>
    </dataValidation>
  </dataValidations>
  <pageMargins left="0.25" right="0.25" top="0.75" bottom="0.75" header="0.3" footer="0.3"/>
  <pageSetup paperSize="9" scale="61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A719430F-F1A8-4FC2-8255-C5EFF9B8C7D4}">
            <xm:f>NOT(ISERROR(SEARCH("-",J12)))</xm:f>
            <xm:f>"-"</xm:f>
            <x14:dxf>
              <font>
                <color rgb="FF9C0006"/>
              </font>
              <fill>
                <patternFill patternType="none">
                  <bgColor auto="1"/>
                </patternFill>
              </fill>
            </x14:dxf>
          </x14:cfRule>
          <xm:sqref>J12:J42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3000000}">
          <x14:formula1>
            <xm:f>Data!$A$2:$A$12</xm:f>
          </x14:formula1>
          <xm:sqref>D7</xm:sqref>
        </x14:dataValidation>
        <x14:dataValidation type="list" allowBlank="1" showInputMessage="1" showErrorMessage="1" xr:uid="{00000000-0002-0000-0000-000004000000}">
          <x14:formula1>
            <xm:f>Data!$B$2:$B$13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1:C32"/>
  <sheetViews>
    <sheetView showGridLines="0" workbookViewId="0">
      <selection activeCell="C2" sqref="C2"/>
    </sheetView>
  </sheetViews>
  <sheetFormatPr baseColWidth="10" defaultColWidth="9" defaultRowHeight="12.75" x14ac:dyDescent="0.2"/>
  <cols>
    <col min="1" max="1" width="9" style="21"/>
    <col min="2" max="2" width="9.75" style="21" bestFit="1" customWidth="1"/>
    <col min="3" max="3" width="9" style="21"/>
    <col min="4" max="4" width="3.5" customWidth="1"/>
  </cols>
  <sheetData>
    <row r="1" spans="1:3" x14ac:dyDescent="0.2">
      <c r="A1" s="22" t="s">
        <v>21</v>
      </c>
      <c r="B1" s="22" t="s">
        <v>22</v>
      </c>
      <c r="C1" s="22" t="s">
        <v>13</v>
      </c>
    </row>
    <row r="2" spans="1:3" x14ac:dyDescent="0.2">
      <c r="A2" s="21">
        <v>2015</v>
      </c>
      <c r="B2" s="21" t="s">
        <v>1</v>
      </c>
      <c r="C2" s="21">
        <v>1</v>
      </c>
    </row>
    <row r="3" spans="1:3" x14ac:dyDescent="0.2">
      <c r="A3" s="21">
        <v>2016</v>
      </c>
      <c r="B3" s="21" t="s">
        <v>2</v>
      </c>
      <c r="C3" s="21">
        <v>2</v>
      </c>
    </row>
    <row r="4" spans="1:3" x14ac:dyDescent="0.2">
      <c r="A4" s="21">
        <v>2017</v>
      </c>
      <c r="B4" s="21" t="s">
        <v>3</v>
      </c>
      <c r="C4" s="21">
        <v>3</v>
      </c>
    </row>
    <row r="5" spans="1:3" x14ac:dyDescent="0.2">
      <c r="A5" s="21">
        <v>2018</v>
      </c>
      <c r="B5" s="21" t="s">
        <v>4</v>
      </c>
      <c r="C5" s="21">
        <v>4</v>
      </c>
    </row>
    <row r="6" spans="1:3" x14ac:dyDescent="0.2">
      <c r="A6" s="21">
        <v>2019</v>
      </c>
      <c r="B6" s="21" t="s">
        <v>5</v>
      </c>
      <c r="C6" s="21">
        <v>5</v>
      </c>
    </row>
    <row r="7" spans="1:3" x14ac:dyDescent="0.2">
      <c r="A7" s="21">
        <v>2020</v>
      </c>
      <c r="B7" s="21" t="s">
        <v>6</v>
      </c>
      <c r="C7" s="21">
        <v>6</v>
      </c>
    </row>
    <row r="8" spans="1:3" x14ac:dyDescent="0.2">
      <c r="A8" s="21">
        <v>2021</v>
      </c>
      <c r="B8" s="21" t="s">
        <v>7</v>
      </c>
      <c r="C8" s="21">
        <v>7</v>
      </c>
    </row>
    <row r="9" spans="1:3" x14ac:dyDescent="0.2">
      <c r="A9" s="21">
        <v>2022</v>
      </c>
      <c r="B9" s="21" t="s">
        <v>8</v>
      </c>
      <c r="C9" s="21">
        <v>8</v>
      </c>
    </row>
    <row r="10" spans="1:3" x14ac:dyDescent="0.2">
      <c r="A10" s="21">
        <v>2023</v>
      </c>
      <c r="B10" s="21" t="s">
        <v>9</v>
      </c>
      <c r="C10" s="21">
        <v>9</v>
      </c>
    </row>
    <row r="11" spans="1:3" x14ac:dyDescent="0.2">
      <c r="A11" s="21">
        <v>2024</v>
      </c>
      <c r="B11" s="21" t="s">
        <v>10</v>
      </c>
      <c r="C11" s="21">
        <v>10</v>
      </c>
    </row>
    <row r="12" spans="1:3" x14ac:dyDescent="0.2">
      <c r="A12" s="21">
        <v>2025</v>
      </c>
      <c r="B12" s="21" t="s">
        <v>11</v>
      </c>
      <c r="C12" s="21">
        <v>11</v>
      </c>
    </row>
    <row r="13" spans="1:3" x14ac:dyDescent="0.2">
      <c r="B13" s="21" t="s">
        <v>12</v>
      </c>
      <c r="C13" s="21">
        <v>12</v>
      </c>
    </row>
    <row r="14" spans="1:3" x14ac:dyDescent="0.2">
      <c r="C14" s="21">
        <v>13</v>
      </c>
    </row>
    <row r="15" spans="1:3" x14ac:dyDescent="0.2">
      <c r="C15" s="21">
        <v>14</v>
      </c>
    </row>
    <row r="16" spans="1:3" x14ac:dyDescent="0.2">
      <c r="C16" s="21">
        <v>15</v>
      </c>
    </row>
    <row r="17" spans="3:3" x14ac:dyDescent="0.2">
      <c r="C17" s="21">
        <v>16</v>
      </c>
    </row>
    <row r="18" spans="3:3" x14ac:dyDescent="0.2">
      <c r="C18" s="21">
        <v>17</v>
      </c>
    </row>
    <row r="19" spans="3:3" x14ac:dyDescent="0.2">
      <c r="C19" s="21">
        <v>18</v>
      </c>
    </row>
    <row r="20" spans="3:3" x14ac:dyDescent="0.2">
      <c r="C20" s="21">
        <v>19</v>
      </c>
    </row>
    <row r="21" spans="3:3" x14ac:dyDescent="0.2">
      <c r="C21" s="21">
        <v>20</v>
      </c>
    </row>
    <row r="22" spans="3:3" x14ac:dyDescent="0.2">
      <c r="C22" s="21">
        <v>21</v>
      </c>
    </row>
    <row r="23" spans="3:3" x14ac:dyDescent="0.2">
      <c r="C23" s="21">
        <v>22</v>
      </c>
    </row>
    <row r="24" spans="3:3" x14ac:dyDescent="0.2">
      <c r="C24" s="21">
        <v>23</v>
      </c>
    </row>
    <row r="25" spans="3:3" x14ac:dyDescent="0.2">
      <c r="C25" s="21">
        <v>24</v>
      </c>
    </row>
    <row r="26" spans="3:3" x14ac:dyDescent="0.2">
      <c r="C26" s="21">
        <v>25</v>
      </c>
    </row>
    <row r="27" spans="3:3" x14ac:dyDescent="0.2">
      <c r="C27" s="21">
        <v>26</v>
      </c>
    </row>
    <row r="28" spans="3:3" x14ac:dyDescent="0.2">
      <c r="C28" s="21">
        <v>27</v>
      </c>
    </row>
    <row r="29" spans="3:3" x14ac:dyDescent="0.2">
      <c r="C29" s="21">
        <v>28</v>
      </c>
    </row>
    <row r="30" spans="3:3" x14ac:dyDescent="0.2">
      <c r="C30" s="21">
        <v>29</v>
      </c>
    </row>
    <row r="31" spans="3:3" x14ac:dyDescent="0.2">
      <c r="C31" s="21">
        <v>30</v>
      </c>
    </row>
    <row r="32" spans="3:3" x14ac:dyDescent="0.2">
      <c r="C32" s="21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Timesheet mensuelle</vt:lpstr>
      <vt:lpstr>Data</vt:lpstr>
      <vt:lpstr>'Timesheet mensuelle'!Zone_d_impression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sumit bansal</dc:creator>
  <cp:lastModifiedBy>Escale</cp:lastModifiedBy>
  <cp:lastPrinted>2019-01-21T22:35:10Z</cp:lastPrinted>
  <dcterms:created xsi:type="dcterms:W3CDTF">2015-07-13T20:50:55Z</dcterms:created>
  <dcterms:modified xsi:type="dcterms:W3CDTF">2019-04-04T09:38:38Z</dcterms:modified>
</cp:coreProperties>
</file>